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drawings/drawing4.xml" ContentType="application/vnd.openxmlformats-officedocument.drawing+xml"/>
  <Override PartName="/xl/pivotTables/pivotTable2.xml" ContentType="application/vnd.openxmlformats-officedocument.spreadsheetml.pivotTab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https://piritahi.cohesion.net.nz/Sites/PRO/CS/CRP/AFLAP/EngagementandCommunications/"/>
    </mc:Choice>
  </mc:AlternateContent>
  <bookViews>
    <workbookView xWindow="0" yWindow="0" windowWidth="21570" windowHeight="10065" firstSheet="4" activeTab="7"/>
  </bookViews>
  <sheets>
    <sheet name="Summary" sheetId="12" r:id="rId1"/>
    <sheet name="Research Plan" sheetId="3" r:id="rId2"/>
    <sheet name="Observer Plan" sheetId="8" r:id="rId3"/>
    <sheet name="MPI Breakdown of Costs" sheetId="4" r:id="rId4"/>
    <sheet name="DOC Breakdown of Costs" sheetId="5" r:id="rId5"/>
    <sheet name="Levies by Fishstock" sheetId="11" r:id="rId6"/>
    <sheet name="Port Price changes" sheetId="1" r:id="rId7"/>
    <sheet name="Under &amp; Over Recovery" sheetId="2" r:id="rId8"/>
    <sheet name="MPI Data (H)" sheetId="6" state="hidden" r:id="rId9"/>
    <sheet name="DOC Data (H)" sheetId="7" state="hidden" r:id="rId10"/>
  </sheets>
  <externalReferences>
    <externalReference r:id="rId11"/>
    <externalReference r:id="rId12"/>
  </externalReferences>
  <definedNames>
    <definedName name="FishGroups">OFFSET('[1]Port Price Index Inputs'!$AT$8,0,0,ROWS('[1]Port Price Index Inputs'!$AT$8:$AT$57)-COUNTBLANK('[1]Port Price Index Inputs'!$AT$8:$AT$57),1)</definedName>
    <definedName name="Fishstocklist">OFFSET('[1]Port Price Index'!$B$8,0,0,ROWS('[1]Port Price Index'!$B$8:$B$757)-COUNTBLANK('[1]Port Price Index'!$B$8:$B$757),1)</definedName>
    <definedName name="Fishstocks">[1]!PortPriceIndex[Fishstock]</definedName>
    <definedName name="Price">#REF!</definedName>
    <definedName name="rnActiveSheetCol">'[2]Ref - General'!$B$7</definedName>
    <definedName name="rnActiveSheetRow">'[2]Ref - General'!$B$6</definedName>
    <definedName name="Schedule_Item">'[1]Cost Recovery Rules Schedule'!$A$2:$A$15</definedName>
  </definedNames>
  <calcPr calcId="152511"/>
  <pivotCaches>
    <pivotCache cacheId="5" r:id="rId13"/>
    <pivotCache cacheId="6" r:id="rId14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7" i="5" l="1"/>
  <c r="C95" i="8" l="1"/>
  <c r="C93" i="8"/>
  <c r="C88" i="8"/>
  <c r="C89" i="8"/>
  <c r="C90" i="8"/>
  <c r="C91" i="8"/>
  <c r="C92" i="8"/>
  <c r="C84" i="8"/>
  <c r="C82" i="8"/>
  <c r="C65" i="8"/>
  <c r="C50" i="8"/>
  <c r="C39" i="8"/>
  <c r="C40" i="8" s="1"/>
  <c r="C35" i="8"/>
  <c r="C85" i="8"/>
  <c r="C16" i="8"/>
  <c r="C22" i="8" s="1"/>
  <c r="C21" i="8"/>
  <c r="C11" i="8"/>
  <c r="C86" i="8" l="1"/>
  <c r="F7" i="4" l="1"/>
  <c r="Q8" i="7" l="1"/>
  <c r="O8" i="7"/>
  <c r="I8" i="7"/>
  <c r="Q8" i="6"/>
  <c r="O8" i="6"/>
  <c r="I8" i="6"/>
  <c r="P8" i="6" l="1"/>
  <c r="P8" i="7"/>
  <c r="N13" i="1" l="1"/>
  <c r="N12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" i="1"/>
  <c r="F698" i="1"/>
  <c r="G698" i="1"/>
  <c r="F697" i="1"/>
  <c r="G697" i="1"/>
  <c r="G696" i="1"/>
  <c r="F696" i="1"/>
  <c r="F695" i="1"/>
  <c r="G695" i="1"/>
  <c r="G694" i="1"/>
  <c r="F693" i="1"/>
  <c r="G693" i="1"/>
  <c r="G692" i="1"/>
  <c r="F692" i="1"/>
  <c r="F691" i="1"/>
  <c r="G691" i="1"/>
  <c r="G690" i="1"/>
  <c r="F689" i="1"/>
  <c r="G689" i="1"/>
  <c r="K93" i="1" s="1"/>
  <c r="G688" i="1"/>
  <c r="F688" i="1"/>
  <c r="F687" i="1"/>
  <c r="G687" i="1"/>
  <c r="G686" i="1"/>
  <c r="F686" i="1"/>
  <c r="F685" i="1"/>
  <c r="G685" i="1"/>
  <c r="G684" i="1"/>
  <c r="F684" i="1"/>
  <c r="F683" i="1"/>
  <c r="G683" i="1"/>
  <c r="G682" i="1"/>
  <c r="F682" i="1"/>
  <c r="F681" i="1"/>
  <c r="J35" i="1" s="1"/>
  <c r="G681" i="1"/>
  <c r="G680" i="1"/>
  <c r="K35" i="1" s="1"/>
  <c r="F680" i="1"/>
  <c r="F679" i="1"/>
  <c r="G679" i="1"/>
  <c r="G678" i="1"/>
  <c r="F677" i="1"/>
  <c r="G677" i="1"/>
  <c r="G676" i="1"/>
  <c r="F676" i="1"/>
  <c r="G675" i="1"/>
  <c r="K118" i="1" s="1"/>
  <c r="F675" i="1"/>
  <c r="F673" i="1"/>
  <c r="G672" i="1"/>
  <c r="F672" i="1"/>
  <c r="G671" i="1"/>
  <c r="F671" i="1"/>
  <c r="F669" i="1"/>
  <c r="G668" i="1"/>
  <c r="F668" i="1"/>
  <c r="G667" i="1"/>
  <c r="F667" i="1"/>
  <c r="F665" i="1"/>
  <c r="G664" i="1"/>
  <c r="F664" i="1"/>
  <c r="G663" i="1"/>
  <c r="F663" i="1"/>
  <c r="F661" i="1"/>
  <c r="G660" i="1"/>
  <c r="F660" i="1"/>
  <c r="G659" i="1"/>
  <c r="F659" i="1"/>
  <c r="F657" i="1"/>
  <c r="G656" i="1"/>
  <c r="F656" i="1"/>
  <c r="G655" i="1"/>
  <c r="F655" i="1"/>
  <c r="F653" i="1"/>
  <c r="G652" i="1"/>
  <c r="F652" i="1"/>
  <c r="G651" i="1"/>
  <c r="F651" i="1"/>
  <c r="F649" i="1"/>
  <c r="G648" i="1"/>
  <c r="F648" i="1"/>
  <c r="G647" i="1"/>
  <c r="F647" i="1"/>
  <c r="F645" i="1"/>
  <c r="G644" i="1"/>
  <c r="F644" i="1"/>
  <c r="J48" i="1" s="1"/>
  <c r="G643" i="1"/>
  <c r="F643" i="1"/>
  <c r="F641" i="1"/>
  <c r="G640" i="1"/>
  <c r="F640" i="1"/>
  <c r="G639" i="1"/>
  <c r="F639" i="1"/>
  <c r="F637" i="1"/>
  <c r="G636" i="1"/>
  <c r="F636" i="1"/>
  <c r="G635" i="1"/>
  <c r="F635" i="1"/>
  <c r="F633" i="1"/>
  <c r="G632" i="1"/>
  <c r="F632" i="1"/>
  <c r="G631" i="1"/>
  <c r="F631" i="1"/>
  <c r="F629" i="1"/>
  <c r="G628" i="1"/>
  <c r="F628" i="1"/>
  <c r="G627" i="1"/>
  <c r="F627" i="1"/>
  <c r="F625" i="1"/>
  <c r="G624" i="1"/>
  <c r="F624" i="1"/>
  <c r="G623" i="1"/>
  <c r="F623" i="1"/>
  <c r="F621" i="1"/>
  <c r="G620" i="1"/>
  <c r="F620" i="1"/>
  <c r="G619" i="1"/>
  <c r="F619" i="1"/>
  <c r="F617" i="1"/>
  <c r="G616" i="1"/>
  <c r="F616" i="1"/>
  <c r="G615" i="1"/>
  <c r="F615" i="1"/>
  <c r="F613" i="1"/>
  <c r="G612" i="1"/>
  <c r="F612" i="1"/>
  <c r="G611" i="1"/>
  <c r="F611" i="1"/>
  <c r="F609" i="1"/>
  <c r="G608" i="1"/>
  <c r="F608" i="1"/>
  <c r="G607" i="1"/>
  <c r="F607" i="1"/>
  <c r="F605" i="1"/>
  <c r="G604" i="1"/>
  <c r="F604" i="1"/>
  <c r="G603" i="1"/>
  <c r="F603" i="1"/>
  <c r="F601" i="1"/>
  <c r="G600" i="1"/>
  <c r="F600" i="1"/>
  <c r="G599" i="1"/>
  <c r="F599" i="1"/>
  <c r="F597" i="1"/>
  <c r="G596" i="1"/>
  <c r="F596" i="1"/>
  <c r="G595" i="1"/>
  <c r="F595" i="1"/>
  <c r="F593" i="1"/>
  <c r="G592" i="1"/>
  <c r="F592" i="1"/>
  <c r="G591" i="1"/>
  <c r="F591" i="1"/>
  <c r="G590" i="1"/>
  <c r="F590" i="1"/>
  <c r="F589" i="1"/>
  <c r="G589" i="1"/>
  <c r="G587" i="1"/>
  <c r="F587" i="1"/>
  <c r="G586" i="1"/>
  <c r="F585" i="1"/>
  <c r="G584" i="1"/>
  <c r="F584" i="1"/>
  <c r="G583" i="1"/>
  <c r="F583" i="1"/>
  <c r="G582" i="1"/>
  <c r="F582" i="1"/>
  <c r="F581" i="1"/>
  <c r="G581" i="1"/>
  <c r="G579" i="1"/>
  <c r="F579" i="1"/>
  <c r="G578" i="1"/>
  <c r="F577" i="1"/>
  <c r="G576" i="1"/>
  <c r="F576" i="1"/>
  <c r="G575" i="1"/>
  <c r="F575" i="1"/>
  <c r="G574" i="1"/>
  <c r="F574" i="1"/>
  <c r="F573" i="1"/>
  <c r="G573" i="1"/>
  <c r="G571" i="1"/>
  <c r="F571" i="1"/>
  <c r="G570" i="1"/>
  <c r="F569" i="1"/>
  <c r="G568" i="1"/>
  <c r="F568" i="1"/>
  <c r="G567" i="1"/>
  <c r="F567" i="1"/>
  <c r="G566" i="1"/>
  <c r="F566" i="1"/>
  <c r="F565" i="1"/>
  <c r="G565" i="1"/>
  <c r="G563" i="1"/>
  <c r="F563" i="1"/>
  <c r="G562" i="1"/>
  <c r="F561" i="1"/>
  <c r="G560" i="1"/>
  <c r="F560" i="1"/>
  <c r="G559" i="1"/>
  <c r="F559" i="1"/>
  <c r="G558" i="1"/>
  <c r="F558" i="1"/>
  <c r="F557" i="1"/>
  <c r="G557" i="1"/>
  <c r="G555" i="1"/>
  <c r="F555" i="1"/>
  <c r="G554" i="1"/>
  <c r="F553" i="1"/>
  <c r="G552" i="1"/>
  <c r="F552" i="1"/>
  <c r="G551" i="1"/>
  <c r="F551" i="1"/>
  <c r="F549" i="1"/>
  <c r="G547" i="1"/>
  <c r="F547" i="1"/>
  <c r="G546" i="1"/>
  <c r="F545" i="1"/>
  <c r="G544" i="1"/>
  <c r="F544" i="1"/>
  <c r="G543" i="1"/>
  <c r="F543" i="1"/>
  <c r="F541" i="1"/>
  <c r="G539" i="1"/>
  <c r="F539" i="1"/>
  <c r="G538" i="1"/>
  <c r="F537" i="1"/>
  <c r="G536" i="1"/>
  <c r="F536" i="1"/>
  <c r="G535" i="1"/>
  <c r="F535" i="1"/>
  <c r="F533" i="1"/>
  <c r="G531" i="1"/>
  <c r="F531" i="1"/>
  <c r="G530" i="1"/>
  <c r="G529" i="1"/>
  <c r="F529" i="1"/>
  <c r="G528" i="1"/>
  <c r="F528" i="1"/>
  <c r="F527" i="1"/>
  <c r="G526" i="1"/>
  <c r="F526" i="1"/>
  <c r="G525" i="1"/>
  <c r="F525" i="1"/>
  <c r="G524" i="1"/>
  <c r="F523" i="1"/>
  <c r="G523" i="1"/>
  <c r="G522" i="1"/>
  <c r="F522" i="1"/>
  <c r="G521" i="1"/>
  <c r="F521" i="1"/>
  <c r="G520" i="1"/>
  <c r="F520" i="1"/>
  <c r="F519" i="1"/>
  <c r="G519" i="1"/>
  <c r="G518" i="1"/>
  <c r="F518" i="1"/>
  <c r="G517" i="1"/>
  <c r="F517" i="1"/>
  <c r="F516" i="1"/>
  <c r="F515" i="1"/>
  <c r="G514" i="1"/>
  <c r="F514" i="1"/>
  <c r="G513" i="1"/>
  <c r="F513" i="1"/>
  <c r="F512" i="1"/>
  <c r="F511" i="1"/>
  <c r="G510" i="1"/>
  <c r="F510" i="1"/>
  <c r="G509" i="1"/>
  <c r="F509" i="1"/>
  <c r="F508" i="1"/>
  <c r="F507" i="1"/>
  <c r="G506" i="1"/>
  <c r="F506" i="1"/>
  <c r="G505" i="1"/>
  <c r="F505" i="1"/>
  <c r="F504" i="1"/>
  <c r="F503" i="1"/>
  <c r="G502" i="1"/>
  <c r="F502" i="1"/>
  <c r="G501" i="1"/>
  <c r="F501" i="1"/>
  <c r="F500" i="1"/>
  <c r="J31" i="1" s="1"/>
  <c r="F499" i="1"/>
  <c r="G498" i="1"/>
  <c r="F498" i="1"/>
  <c r="G497" i="1"/>
  <c r="F497" i="1"/>
  <c r="F496" i="1"/>
  <c r="F495" i="1"/>
  <c r="G494" i="1"/>
  <c r="F494" i="1"/>
  <c r="G493" i="1"/>
  <c r="F493" i="1"/>
  <c r="F492" i="1"/>
  <c r="J60" i="1" s="1"/>
  <c r="F491" i="1"/>
  <c r="G490" i="1"/>
  <c r="F490" i="1"/>
  <c r="G489" i="1"/>
  <c r="F489" i="1"/>
  <c r="F488" i="1"/>
  <c r="F487" i="1"/>
  <c r="G486" i="1"/>
  <c r="F486" i="1"/>
  <c r="G485" i="1"/>
  <c r="F485" i="1"/>
  <c r="F484" i="1"/>
  <c r="J74" i="1" s="1"/>
  <c r="F483" i="1"/>
  <c r="G482" i="1"/>
  <c r="F482" i="1"/>
  <c r="G481" i="1"/>
  <c r="F481" i="1"/>
  <c r="F480" i="1"/>
  <c r="F479" i="1"/>
  <c r="G478" i="1"/>
  <c r="F478" i="1"/>
  <c r="G477" i="1"/>
  <c r="F477" i="1"/>
  <c r="F476" i="1"/>
  <c r="F475" i="1"/>
  <c r="G474" i="1"/>
  <c r="F474" i="1"/>
  <c r="G473" i="1"/>
  <c r="F473" i="1"/>
  <c r="F472" i="1"/>
  <c r="F471" i="1"/>
  <c r="G470" i="1"/>
  <c r="F470" i="1"/>
  <c r="G469" i="1"/>
  <c r="F469" i="1"/>
  <c r="F468" i="1"/>
  <c r="J65" i="1" s="1"/>
  <c r="F467" i="1"/>
  <c r="G466" i="1"/>
  <c r="F466" i="1"/>
  <c r="G465" i="1"/>
  <c r="F465" i="1"/>
  <c r="F464" i="1"/>
  <c r="F463" i="1"/>
  <c r="G462" i="1"/>
  <c r="F462" i="1"/>
  <c r="G461" i="1"/>
  <c r="F461" i="1"/>
  <c r="F460" i="1"/>
  <c r="J81" i="1" s="1"/>
  <c r="F459" i="1"/>
  <c r="G458" i="1"/>
  <c r="F458" i="1"/>
  <c r="G457" i="1"/>
  <c r="F457" i="1"/>
  <c r="F456" i="1"/>
  <c r="F455" i="1"/>
  <c r="G454" i="1"/>
  <c r="F454" i="1"/>
  <c r="G453" i="1"/>
  <c r="F453" i="1"/>
  <c r="F452" i="1"/>
  <c r="J64" i="1" s="1"/>
  <c r="F451" i="1"/>
  <c r="G450" i="1"/>
  <c r="F450" i="1"/>
  <c r="G449" i="1"/>
  <c r="F449" i="1"/>
  <c r="F448" i="1"/>
  <c r="F447" i="1"/>
  <c r="G446" i="1"/>
  <c r="F446" i="1"/>
  <c r="G445" i="1"/>
  <c r="F445" i="1"/>
  <c r="F444" i="1"/>
  <c r="J83" i="1" s="1"/>
  <c r="F443" i="1"/>
  <c r="G442" i="1"/>
  <c r="F442" i="1"/>
  <c r="G441" i="1"/>
  <c r="F441" i="1"/>
  <c r="F440" i="1"/>
  <c r="F439" i="1"/>
  <c r="G438" i="1"/>
  <c r="F438" i="1"/>
  <c r="G437" i="1"/>
  <c r="K86" i="1" s="1"/>
  <c r="F437" i="1"/>
  <c r="F436" i="1"/>
  <c r="F435" i="1"/>
  <c r="G434" i="1"/>
  <c r="F434" i="1"/>
  <c r="G433" i="1"/>
  <c r="F433" i="1"/>
  <c r="F431" i="1"/>
  <c r="G430" i="1"/>
  <c r="F430" i="1"/>
  <c r="G429" i="1"/>
  <c r="F429" i="1"/>
  <c r="F428" i="1"/>
  <c r="G426" i="1"/>
  <c r="F426" i="1"/>
  <c r="G425" i="1"/>
  <c r="F425" i="1"/>
  <c r="F424" i="1"/>
  <c r="G422" i="1"/>
  <c r="F422" i="1"/>
  <c r="G421" i="1"/>
  <c r="F421" i="1"/>
  <c r="F420" i="1"/>
  <c r="G418" i="1"/>
  <c r="F418" i="1"/>
  <c r="G417" i="1"/>
  <c r="F417" i="1"/>
  <c r="F416" i="1"/>
  <c r="G414" i="1"/>
  <c r="F414" i="1"/>
  <c r="G413" i="1"/>
  <c r="F413" i="1"/>
  <c r="F412" i="1"/>
  <c r="G410" i="1"/>
  <c r="F410" i="1"/>
  <c r="G409" i="1"/>
  <c r="F409" i="1"/>
  <c r="F408" i="1"/>
  <c r="G406" i="1"/>
  <c r="F406" i="1"/>
  <c r="G405" i="1"/>
  <c r="F405" i="1"/>
  <c r="F404" i="1"/>
  <c r="G402" i="1"/>
  <c r="F402" i="1"/>
  <c r="G401" i="1"/>
  <c r="F401" i="1"/>
  <c r="F400" i="1"/>
  <c r="G398" i="1"/>
  <c r="F398" i="1"/>
  <c r="G397" i="1"/>
  <c r="F397" i="1"/>
  <c r="F396" i="1"/>
  <c r="G394" i="1"/>
  <c r="F394" i="1"/>
  <c r="G393" i="1"/>
  <c r="F393" i="1"/>
  <c r="F392" i="1"/>
  <c r="G390" i="1"/>
  <c r="F390" i="1"/>
  <c r="G389" i="1"/>
  <c r="F389" i="1"/>
  <c r="F388" i="1"/>
  <c r="F387" i="1"/>
  <c r="G387" i="1"/>
  <c r="G386" i="1"/>
  <c r="F386" i="1"/>
  <c r="F385" i="1"/>
  <c r="G385" i="1"/>
  <c r="G384" i="1"/>
  <c r="F384" i="1"/>
  <c r="F383" i="1"/>
  <c r="G383" i="1"/>
  <c r="G382" i="1"/>
  <c r="F382" i="1"/>
  <c r="J96" i="1" s="1"/>
  <c r="F381" i="1"/>
  <c r="G381" i="1"/>
  <c r="G380" i="1"/>
  <c r="F380" i="1"/>
  <c r="F379" i="1"/>
  <c r="G379" i="1"/>
  <c r="G378" i="1"/>
  <c r="F378" i="1"/>
  <c r="F377" i="1"/>
  <c r="G377" i="1"/>
  <c r="G376" i="1"/>
  <c r="F376" i="1"/>
  <c r="F375" i="1"/>
  <c r="G375" i="1"/>
  <c r="G374" i="1"/>
  <c r="F374" i="1"/>
  <c r="J46" i="1" s="1"/>
  <c r="F373" i="1"/>
  <c r="G373" i="1"/>
  <c r="G372" i="1"/>
  <c r="F372" i="1"/>
  <c r="F371" i="1"/>
  <c r="G371" i="1"/>
  <c r="G370" i="1"/>
  <c r="K46" i="1" s="1"/>
  <c r="F370" i="1"/>
  <c r="F369" i="1"/>
  <c r="G369" i="1"/>
  <c r="G368" i="1"/>
  <c r="F368" i="1"/>
  <c r="F367" i="1"/>
  <c r="G367" i="1"/>
  <c r="G366" i="1"/>
  <c r="F366" i="1"/>
  <c r="F365" i="1"/>
  <c r="G365" i="1"/>
  <c r="G364" i="1"/>
  <c r="F364" i="1"/>
  <c r="F363" i="1"/>
  <c r="G363" i="1"/>
  <c r="G362" i="1"/>
  <c r="K56" i="1" s="1"/>
  <c r="F362" i="1"/>
  <c r="F361" i="1"/>
  <c r="G361" i="1"/>
  <c r="G360" i="1"/>
  <c r="F360" i="1"/>
  <c r="F359" i="1"/>
  <c r="G359" i="1"/>
  <c r="G358" i="1"/>
  <c r="F358" i="1"/>
  <c r="J56" i="1" s="1"/>
  <c r="F357" i="1"/>
  <c r="G357" i="1"/>
  <c r="G356" i="1"/>
  <c r="F356" i="1"/>
  <c r="F355" i="1"/>
  <c r="G355" i="1"/>
  <c r="G354" i="1"/>
  <c r="F354" i="1"/>
  <c r="F353" i="1"/>
  <c r="G353" i="1"/>
  <c r="G352" i="1"/>
  <c r="F352" i="1"/>
  <c r="F351" i="1"/>
  <c r="G351" i="1"/>
  <c r="G350" i="1"/>
  <c r="F350" i="1"/>
  <c r="J19" i="1" s="1"/>
  <c r="F349" i="1"/>
  <c r="G349" i="1"/>
  <c r="G348" i="1"/>
  <c r="F348" i="1"/>
  <c r="F347" i="1"/>
  <c r="G347" i="1"/>
  <c r="G346" i="1"/>
  <c r="F346" i="1"/>
  <c r="F345" i="1"/>
  <c r="G345" i="1"/>
  <c r="G344" i="1"/>
  <c r="F344" i="1"/>
  <c r="F343" i="1"/>
  <c r="G343" i="1"/>
  <c r="G342" i="1"/>
  <c r="F342" i="1"/>
  <c r="F341" i="1"/>
  <c r="G341" i="1"/>
  <c r="G340" i="1"/>
  <c r="F340" i="1"/>
  <c r="F339" i="1"/>
  <c r="G339" i="1"/>
  <c r="G338" i="1"/>
  <c r="F337" i="1"/>
  <c r="G337" i="1"/>
  <c r="G336" i="1"/>
  <c r="F335" i="1"/>
  <c r="G335" i="1"/>
  <c r="G334" i="1"/>
  <c r="F334" i="1"/>
  <c r="F333" i="1"/>
  <c r="G333" i="1"/>
  <c r="G332" i="1"/>
  <c r="F331" i="1"/>
  <c r="G331" i="1"/>
  <c r="G330" i="1"/>
  <c r="F329" i="1"/>
  <c r="G329" i="1"/>
  <c r="G328" i="1"/>
  <c r="F327" i="1"/>
  <c r="G327" i="1"/>
  <c r="G326" i="1"/>
  <c r="F326" i="1"/>
  <c r="F325" i="1"/>
  <c r="G325" i="1"/>
  <c r="G324" i="1"/>
  <c r="F324" i="1"/>
  <c r="F323" i="1"/>
  <c r="G323" i="1"/>
  <c r="G322" i="1"/>
  <c r="K68" i="1" s="1"/>
  <c r="F321" i="1"/>
  <c r="G321" i="1"/>
  <c r="G320" i="1"/>
  <c r="F319" i="1"/>
  <c r="G319" i="1"/>
  <c r="G318" i="1"/>
  <c r="F318" i="1"/>
  <c r="F317" i="1"/>
  <c r="G317" i="1"/>
  <c r="G316" i="1"/>
  <c r="F316" i="1"/>
  <c r="F315" i="1"/>
  <c r="G315" i="1"/>
  <c r="G314" i="1"/>
  <c r="K77" i="1" s="1"/>
  <c r="F313" i="1"/>
  <c r="G313" i="1"/>
  <c r="G312" i="1"/>
  <c r="F311" i="1"/>
  <c r="G311" i="1"/>
  <c r="G310" i="1"/>
  <c r="F310" i="1"/>
  <c r="F309" i="1"/>
  <c r="G309" i="1"/>
  <c r="G308" i="1"/>
  <c r="F308" i="1"/>
  <c r="F307" i="1"/>
  <c r="G307" i="1"/>
  <c r="G306" i="1"/>
  <c r="K91" i="1" s="1"/>
  <c r="F305" i="1"/>
  <c r="G305" i="1"/>
  <c r="G304" i="1"/>
  <c r="F303" i="1"/>
  <c r="G303" i="1"/>
  <c r="G302" i="1"/>
  <c r="F302" i="1"/>
  <c r="F301" i="1"/>
  <c r="G301" i="1"/>
  <c r="G300" i="1"/>
  <c r="F300" i="1"/>
  <c r="F299" i="1"/>
  <c r="G299" i="1"/>
  <c r="G298" i="1"/>
  <c r="F297" i="1"/>
  <c r="G297" i="1"/>
  <c r="G296" i="1"/>
  <c r="F295" i="1"/>
  <c r="G295" i="1"/>
  <c r="G294" i="1"/>
  <c r="F294" i="1"/>
  <c r="F293" i="1"/>
  <c r="G293" i="1"/>
  <c r="G292" i="1"/>
  <c r="F292" i="1"/>
  <c r="F291" i="1"/>
  <c r="G291" i="1"/>
  <c r="G290" i="1"/>
  <c r="K84" i="1" s="1"/>
  <c r="F289" i="1"/>
  <c r="G289" i="1"/>
  <c r="G288" i="1"/>
  <c r="F287" i="1"/>
  <c r="G287" i="1"/>
  <c r="G286" i="1"/>
  <c r="F286" i="1"/>
  <c r="F285" i="1"/>
  <c r="G285" i="1"/>
  <c r="G284" i="1"/>
  <c r="F284" i="1"/>
  <c r="F283" i="1"/>
  <c r="G283" i="1"/>
  <c r="G282" i="1"/>
  <c r="K73" i="1" s="1"/>
  <c r="F281" i="1"/>
  <c r="G281" i="1"/>
  <c r="G280" i="1"/>
  <c r="F279" i="1"/>
  <c r="G279" i="1"/>
  <c r="G278" i="1"/>
  <c r="F278" i="1"/>
  <c r="F277" i="1"/>
  <c r="G277" i="1"/>
  <c r="G276" i="1"/>
  <c r="F276" i="1"/>
  <c r="F275" i="1"/>
  <c r="G275" i="1"/>
  <c r="G274" i="1"/>
  <c r="F273" i="1"/>
  <c r="G273" i="1"/>
  <c r="G272" i="1"/>
  <c r="F271" i="1"/>
  <c r="G271" i="1"/>
  <c r="G270" i="1"/>
  <c r="F270" i="1"/>
  <c r="F269" i="1"/>
  <c r="G269" i="1"/>
  <c r="G268" i="1"/>
  <c r="F268" i="1"/>
  <c r="F267" i="1"/>
  <c r="G267" i="1"/>
  <c r="G266" i="1"/>
  <c r="K70" i="1" s="1"/>
  <c r="F265" i="1"/>
  <c r="G265" i="1"/>
  <c r="G264" i="1"/>
  <c r="F263" i="1"/>
  <c r="G263" i="1"/>
  <c r="G262" i="1"/>
  <c r="F262" i="1"/>
  <c r="F261" i="1"/>
  <c r="G261" i="1"/>
  <c r="G260" i="1"/>
  <c r="F260" i="1"/>
  <c r="F259" i="1"/>
  <c r="G259" i="1"/>
  <c r="G258" i="1"/>
  <c r="F257" i="1"/>
  <c r="G257" i="1"/>
  <c r="G256" i="1"/>
  <c r="F255" i="1"/>
  <c r="G255" i="1"/>
  <c r="G254" i="1"/>
  <c r="F254" i="1"/>
  <c r="F253" i="1"/>
  <c r="G253" i="1"/>
  <c r="G252" i="1"/>
  <c r="F252" i="1"/>
  <c r="F251" i="1"/>
  <c r="G251" i="1"/>
  <c r="G250" i="1"/>
  <c r="K95" i="1" s="1"/>
  <c r="F249" i="1"/>
  <c r="G249" i="1"/>
  <c r="G248" i="1"/>
  <c r="F247" i="1"/>
  <c r="G247" i="1"/>
  <c r="G246" i="1"/>
  <c r="F246" i="1"/>
  <c r="F245" i="1"/>
  <c r="G245" i="1"/>
  <c r="G244" i="1"/>
  <c r="F244" i="1"/>
  <c r="F243" i="1"/>
  <c r="G243" i="1"/>
  <c r="G242" i="1"/>
  <c r="K28" i="1" s="1"/>
  <c r="F241" i="1"/>
  <c r="G241" i="1"/>
  <c r="G240" i="1"/>
  <c r="F239" i="1"/>
  <c r="G239" i="1"/>
  <c r="G238" i="1"/>
  <c r="F238" i="1"/>
  <c r="F237" i="1"/>
  <c r="G237" i="1"/>
  <c r="G236" i="1"/>
  <c r="F236" i="1"/>
  <c r="F235" i="1"/>
  <c r="G235" i="1"/>
  <c r="G234" i="1"/>
  <c r="K43" i="1" s="1"/>
  <c r="F233" i="1"/>
  <c r="G233" i="1"/>
  <c r="G232" i="1"/>
  <c r="F231" i="1"/>
  <c r="G231" i="1"/>
  <c r="G230" i="1"/>
  <c r="F230" i="1"/>
  <c r="F229" i="1"/>
  <c r="G229" i="1"/>
  <c r="G228" i="1"/>
  <c r="F228" i="1"/>
  <c r="F227" i="1"/>
  <c r="G227" i="1"/>
  <c r="G226" i="1"/>
  <c r="F225" i="1"/>
  <c r="G225" i="1"/>
  <c r="G224" i="1"/>
  <c r="F223" i="1"/>
  <c r="G223" i="1"/>
  <c r="G222" i="1"/>
  <c r="F222" i="1"/>
  <c r="F221" i="1"/>
  <c r="G221" i="1"/>
  <c r="G220" i="1"/>
  <c r="F220" i="1"/>
  <c r="F219" i="1"/>
  <c r="G219" i="1"/>
  <c r="G218" i="1"/>
  <c r="F217" i="1"/>
  <c r="G217" i="1"/>
  <c r="G216" i="1"/>
  <c r="F215" i="1"/>
  <c r="G215" i="1"/>
  <c r="G214" i="1"/>
  <c r="F214" i="1"/>
  <c r="J14" i="1" s="1"/>
  <c r="F213" i="1"/>
  <c r="G213" i="1"/>
  <c r="G212" i="1"/>
  <c r="F212" i="1"/>
  <c r="F211" i="1"/>
  <c r="G211" i="1"/>
  <c r="G210" i="1"/>
  <c r="K26" i="1" s="1"/>
  <c r="F209" i="1"/>
  <c r="G209" i="1"/>
  <c r="G208" i="1"/>
  <c r="F207" i="1"/>
  <c r="G207" i="1"/>
  <c r="G206" i="1"/>
  <c r="F206" i="1"/>
  <c r="F205" i="1"/>
  <c r="G205" i="1"/>
  <c r="G204" i="1"/>
  <c r="F204" i="1"/>
  <c r="F203" i="1"/>
  <c r="G203" i="1"/>
  <c r="G202" i="1"/>
  <c r="K80" i="1" s="1"/>
  <c r="F201" i="1"/>
  <c r="G201" i="1"/>
  <c r="G200" i="1"/>
  <c r="F199" i="1"/>
  <c r="G199" i="1"/>
  <c r="G198" i="1"/>
  <c r="F198" i="1"/>
  <c r="F197" i="1"/>
  <c r="G197" i="1"/>
  <c r="G196" i="1"/>
  <c r="F196" i="1"/>
  <c r="F195" i="1"/>
  <c r="G195" i="1"/>
  <c r="G194" i="1"/>
  <c r="K67" i="1" s="1"/>
  <c r="F193" i="1"/>
  <c r="G193" i="1"/>
  <c r="G192" i="1"/>
  <c r="F191" i="1"/>
  <c r="G191" i="1"/>
  <c r="G190" i="1"/>
  <c r="F190" i="1"/>
  <c r="F189" i="1"/>
  <c r="G189" i="1"/>
  <c r="G188" i="1"/>
  <c r="F188" i="1"/>
  <c r="F187" i="1"/>
  <c r="G187" i="1"/>
  <c r="G186" i="1"/>
  <c r="K102" i="1" s="1"/>
  <c r="F185" i="1"/>
  <c r="G185" i="1"/>
  <c r="G184" i="1"/>
  <c r="F183" i="1"/>
  <c r="G183" i="1"/>
  <c r="G182" i="1"/>
  <c r="F182" i="1"/>
  <c r="F181" i="1"/>
  <c r="G181" i="1"/>
  <c r="G180" i="1"/>
  <c r="F180" i="1"/>
  <c r="F179" i="1"/>
  <c r="G179" i="1"/>
  <c r="G178" i="1"/>
  <c r="K71" i="1" s="1"/>
  <c r="F177" i="1"/>
  <c r="G177" i="1"/>
  <c r="G176" i="1"/>
  <c r="F175" i="1"/>
  <c r="G175" i="1"/>
  <c r="G174" i="1"/>
  <c r="F174" i="1"/>
  <c r="F173" i="1"/>
  <c r="G173" i="1"/>
  <c r="G172" i="1"/>
  <c r="F172" i="1"/>
  <c r="F171" i="1"/>
  <c r="G171" i="1"/>
  <c r="G170" i="1"/>
  <c r="K88" i="1" s="1"/>
  <c r="F169" i="1"/>
  <c r="G169" i="1"/>
  <c r="G168" i="1"/>
  <c r="F167" i="1"/>
  <c r="G167" i="1"/>
  <c r="G166" i="1"/>
  <c r="F166" i="1"/>
  <c r="F165" i="1"/>
  <c r="G165" i="1"/>
  <c r="G164" i="1"/>
  <c r="F164" i="1"/>
  <c r="F163" i="1"/>
  <c r="G163" i="1"/>
  <c r="G162" i="1"/>
  <c r="G161" i="1"/>
  <c r="F161" i="1"/>
  <c r="F160" i="1"/>
  <c r="F159" i="1"/>
  <c r="F158" i="1"/>
  <c r="G158" i="1"/>
  <c r="G157" i="1"/>
  <c r="F157" i="1"/>
  <c r="F156" i="1"/>
  <c r="G156" i="1"/>
  <c r="G155" i="1"/>
  <c r="F154" i="1"/>
  <c r="G154" i="1"/>
  <c r="G153" i="1"/>
  <c r="F152" i="1"/>
  <c r="G152" i="1"/>
  <c r="G151" i="1"/>
  <c r="K20" i="1" s="1"/>
  <c r="F150" i="1"/>
  <c r="G150" i="1"/>
  <c r="G149" i="1"/>
  <c r="F148" i="1"/>
  <c r="G148" i="1"/>
  <c r="G147" i="1"/>
  <c r="F146" i="1"/>
  <c r="G146" i="1"/>
  <c r="G145" i="1"/>
  <c r="K44" i="1" s="1"/>
  <c r="F144" i="1"/>
  <c r="G144" i="1"/>
  <c r="G143" i="1"/>
  <c r="F142" i="1"/>
  <c r="G142" i="1"/>
  <c r="G141" i="1"/>
  <c r="F140" i="1"/>
  <c r="G140" i="1"/>
  <c r="G139" i="1"/>
  <c r="K47" i="1" s="1"/>
  <c r="F138" i="1"/>
  <c r="G138" i="1"/>
  <c r="G137" i="1"/>
  <c r="F136" i="1"/>
  <c r="G136" i="1"/>
  <c r="G135" i="1"/>
  <c r="F134" i="1"/>
  <c r="G134" i="1"/>
  <c r="G133" i="1"/>
  <c r="F132" i="1"/>
  <c r="G132" i="1"/>
  <c r="G131" i="1"/>
  <c r="K106" i="1" s="1"/>
  <c r="F130" i="1"/>
  <c r="G130" i="1"/>
  <c r="G129" i="1"/>
  <c r="F128" i="1"/>
  <c r="G128" i="1"/>
  <c r="G127" i="1"/>
  <c r="F126" i="1"/>
  <c r="G126" i="1"/>
  <c r="G125" i="1"/>
  <c r="F124" i="1"/>
  <c r="G124" i="1"/>
  <c r="G123" i="1"/>
  <c r="K66" i="1" s="1"/>
  <c r="F122" i="1"/>
  <c r="G122" i="1"/>
  <c r="G121" i="1"/>
  <c r="G120" i="1"/>
  <c r="F119" i="1"/>
  <c r="G119" i="1"/>
  <c r="F118" i="1"/>
  <c r="G118" i="1"/>
  <c r="F117" i="1"/>
  <c r="G117" i="1"/>
  <c r="K116" i="1"/>
  <c r="F116" i="1"/>
  <c r="G116" i="1"/>
  <c r="F115" i="1"/>
  <c r="G115" i="1"/>
  <c r="F114" i="1"/>
  <c r="G114" i="1"/>
  <c r="F113" i="1"/>
  <c r="G113" i="1"/>
  <c r="F112" i="1"/>
  <c r="G112" i="1"/>
  <c r="F111" i="1"/>
  <c r="G111" i="1"/>
  <c r="F110" i="1"/>
  <c r="G110" i="1"/>
  <c r="F109" i="1"/>
  <c r="G109" i="1"/>
  <c r="F108" i="1"/>
  <c r="G108" i="1"/>
  <c r="F107" i="1"/>
  <c r="G107" i="1"/>
  <c r="F106" i="1"/>
  <c r="G106" i="1"/>
  <c r="F105" i="1"/>
  <c r="G105" i="1"/>
  <c r="F104" i="1"/>
  <c r="G104" i="1"/>
  <c r="K103" i="1"/>
  <c r="J103" i="1"/>
  <c r="F103" i="1"/>
  <c r="J53" i="1" s="1"/>
  <c r="G103" i="1"/>
  <c r="F102" i="1"/>
  <c r="G102" i="1"/>
  <c r="F101" i="1"/>
  <c r="G101" i="1"/>
  <c r="K53" i="1" s="1"/>
  <c r="F100" i="1"/>
  <c r="G100" i="1"/>
  <c r="F99" i="1"/>
  <c r="G99" i="1"/>
  <c r="G98" i="1"/>
  <c r="F98" i="1"/>
  <c r="F97" i="1"/>
  <c r="G97" i="1"/>
  <c r="G96" i="1"/>
  <c r="F96" i="1"/>
  <c r="G95" i="1"/>
  <c r="F95" i="1"/>
  <c r="J94" i="1"/>
  <c r="G94" i="1"/>
  <c r="F94" i="1"/>
  <c r="G93" i="1"/>
  <c r="F93" i="1"/>
  <c r="G92" i="1"/>
  <c r="F92" i="1"/>
  <c r="G91" i="1"/>
  <c r="F91" i="1"/>
  <c r="G90" i="1"/>
  <c r="K108" i="1" s="1"/>
  <c r="F90" i="1"/>
  <c r="G89" i="1"/>
  <c r="F89" i="1"/>
  <c r="G88" i="1"/>
  <c r="F88" i="1"/>
  <c r="G87" i="1"/>
  <c r="F87" i="1"/>
  <c r="J86" i="1"/>
  <c r="G86" i="1"/>
  <c r="F86" i="1"/>
  <c r="G85" i="1"/>
  <c r="F85" i="1"/>
  <c r="G84" i="1"/>
  <c r="F84" i="1"/>
  <c r="F83" i="1"/>
  <c r="G83" i="1"/>
  <c r="J82" i="1"/>
  <c r="G82" i="1"/>
  <c r="F82" i="1"/>
  <c r="F81" i="1"/>
  <c r="G81" i="1"/>
  <c r="G80" i="1"/>
  <c r="K57" i="1" s="1"/>
  <c r="F80" i="1"/>
  <c r="G79" i="1"/>
  <c r="F79" i="1"/>
  <c r="K78" i="1"/>
  <c r="J78" i="1"/>
  <c r="G78" i="1"/>
  <c r="F78" i="1"/>
  <c r="G77" i="1"/>
  <c r="F77" i="1"/>
  <c r="G76" i="1"/>
  <c r="F76" i="1"/>
  <c r="J75" i="1"/>
  <c r="G75" i="1"/>
  <c r="F75" i="1"/>
  <c r="G74" i="1"/>
  <c r="K39" i="1" s="1"/>
  <c r="F74" i="1"/>
  <c r="J39" i="1" s="1"/>
  <c r="G73" i="1"/>
  <c r="F73" i="1"/>
  <c r="K72" i="1"/>
  <c r="J72" i="1"/>
  <c r="G72" i="1"/>
  <c r="F72" i="1"/>
  <c r="G71" i="1"/>
  <c r="F71" i="1"/>
  <c r="G70" i="1"/>
  <c r="F70" i="1"/>
  <c r="K69" i="1"/>
  <c r="G69" i="1"/>
  <c r="F69" i="1"/>
  <c r="G68" i="1"/>
  <c r="F68" i="1"/>
  <c r="G67" i="1"/>
  <c r="F67" i="1"/>
  <c r="G66" i="1"/>
  <c r="F66" i="1"/>
  <c r="G65" i="1"/>
  <c r="K94" i="1" s="1"/>
  <c r="F65" i="1"/>
  <c r="G64" i="1"/>
  <c r="F64" i="1"/>
  <c r="G63" i="1"/>
  <c r="F63" i="1"/>
  <c r="G62" i="1"/>
  <c r="F62" i="1"/>
  <c r="K61" i="1"/>
  <c r="J61" i="1"/>
  <c r="G61" i="1"/>
  <c r="F61" i="1"/>
  <c r="G60" i="1"/>
  <c r="F60" i="1"/>
  <c r="J113" i="1" s="1"/>
  <c r="G59" i="1"/>
  <c r="F59" i="1"/>
  <c r="G58" i="1"/>
  <c r="F58" i="1"/>
  <c r="G57" i="1"/>
  <c r="F57" i="1"/>
  <c r="G56" i="1"/>
  <c r="F56" i="1"/>
  <c r="J55" i="1"/>
  <c r="G55" i="1"/>
  <c r="F55" i="1"/>
  <c r="G54" i="1"/>
  <c r="F54" i="1"/>
  <c r="G53" i="1"/>
  <c r="F53" i="1"/>
  <c r="G51" i="1"/>
  <c r="F51" i="1"/>
  <c r="K50" i="1"/>
  <c r="F50" i="1"/>
  <c r="F49" i="1"/>
  <c r="G49" i="1"/>
  <c r="K48" i="1"/>
  <c r="G48" i="1"/>
  <c r="F47" i="1"/>
  <c r="G47" i="1"/>
  <c r="G46" i="1"/>
  <c r="K45" i="1"/>
  <c r="F45" i="1"/>
  <c r="G45" i="1"/>
  <c r="G44" i="1"/>
  <c r="F43" i="1"/>
  <c r="G43" i="1"/>
  <c r="K42" i="1"/>
  <c r="J42" i="1"/>
  <c r="G42" i="1"/>
  <c r="J41" i="1"/>
  <c r="G41" i="1"/>
  <c r="F41" i="1"/>
  <c r="G40" i="1"/>
  <c r="F40" i="1"/>
  <c r="G39" i="1"/>
  <c r="K111" i="1" s="1"/>
  <c r="F39" i="1"/>
  <c r="G38" i="1"/>
  <c r="F38" i="1"/>
  <c r="G37" i="1"/>
  <c r="F37" i="1"/>
  <c r="G36" i="1"/>
  <c r="F36" i="1"/>
  <c r="G35" i="1"/>
  <c r="F35" i="1"/>
  <c r="G34" i="1"/>
  <c r="F34" i="1"/>
  <c r="G33" i="1"/>
  <c r="K49" i="1" s="1"/>
  <c r="F33" i="1"/>
  <c r="J49" i="1" s="1"/>
  <c r="G32" i="1"/>
  <c r="K36" i="1" s="1"/>
  <c r="F32" i="1"/>
  <c r="J36" i="1" s="1"/>
  <c r="G31" i="1"/>
  <c r="F31" i="1"/>
  <c r="G30" i="1"/>
  <c r="F30" i="1"/>
  <c r="F29" i="1"/>
  <c r="G29" i="1"/>
  <c r="G28" i="1"/>
  <c r="F28" i="1"/>
  <c r="K27" i="1"/>
  <c r="J27" i="1"/>
  <c r="F27" i="1"/>
  <c r="G27" i="1"/>
  <c r="G26" i="1"/>
  <c r="F26" i="1"/>
  <c r="K25" i="1"/>
  <c r="F25" i="1"/>
  <c r="G25" i="1"/>
  <c r="G24" i="1"/>
  <c r="F24" i="1"/>
  <c r="F23" i="1"/>
  <c r="G23" i="1"/>
  <c r="K22" i="1"/>
  <c r="G22" i="1"/>
  <c r="F22" i="1"/>
  <c r="F21" i="1"/>
  <c r="G21" i="1"/>
  <c r="G20" i="1"/>
  <c r="F20" i="1"/>
  <c r="K19" i="1"/>
  <c r="F19" i="1"/>
  <c r="G19" i="1"/>
  <c r="K29" i="1" s="1"/>
  <c r="J18" i="1"/>
  <c r="G18" i="1"/>
  <c r="F18" i="1"/>
  <c r="F17" i="1"/>
  <c r="G17" i="1"/>
  <c r="G16" i="1"/>
  <c r="F16" i="1"/>
  <c r="K15" i="1"/>
  <c r="F15" i="1"/>
  <c r="G15" i="1"/>
  <c r="K14" i="1"/>
  <c r="G14" i="1"/>
  <c r="F14" i="1"/>
  <c r="K13" i="1"/>
  <c r="J13" i="1"/>
  <c r="F13" i="1"/>
  <c r="G13" i="1"/>
  <c r="G12" i="1"/>
  <c r="F12" i="1"/>
  <c r="K11" i="1"/>
  <c r="F11" i="1"/>
  <c r="J110" i="1" s="1"/>
  <c r="G11" i="1"/>
  <c r="K110" i="1" s="1"/>
  <c r="J87" i="1" l="1"/>
  <c r="J29" i="1"/>
  <c r="K24" i="1"/>
  <c r="J111" i="1"/>
  <c r="J22" i="1"/>
  <c r="J90" i="1"/>
  <c r="J24" i="1"/>
  <c r="F42" i="1"/>
  <c r="F44" i="1"/>
  <c r="J112" i="1" s="1"/>
  <c r="F46" i="1"/>
  <c r="F48" i="1"/>
  <c r="G50" i="1"/>
  <c r="K112" i="1" s="1"/>
  <c r="F52" i="1"/>
  <c r="J79" i="1" s="1"/>
  <c r="J101" i="1"/>
  <c r="K87" i="1"/>
  <c r="G52" i="1"/>
  <c r="K79" i="1" s="1"/>
  <c r="K101" i="1"/>
  <c r="J57" i="1"/>
  <c r="J107" i="1"/>
  <c r="G399" i="1"/>
  <c r="F399" i="1"/>
  <c r="K113" i="1"/>
  <c r="J108" i="1"/>
  <c r="F120" i="1"/>
  <c r="J11" i="1" s="1"/>
  <c r="F121" i="1"/>
  <c r="F123" i="1"/>
  <c r="F125" i="1"/>
  <c r="F127" i="1"/>
  <c r="F129" i="1"/>
  <c r="F131" i="1"/>
  <c r="F133" i="1"/>
  <c r="F135" i="1"/>
  <c r="F137" i="1"/>
  <c r="F139" i="1"/>
  <c r="F141" i="1"/>
  <c r="F143" i="1"/>
  <c r="F145" i="1"/>
  <c r="F147" i="1"/>
  <c r="F149" i="1"/>
  <c r="F151" i="1"/>
  <c r="J20" i="1" s="1"/>
  <c r="F153" i="1"/>
  <c r="F155" i="1"/>
  <c r="J54" i="1" s="1"/>
  <c r="G160" i="1"/>
  <c r="K109" i="1"/>
  <c r="K114" i="1"/>
  <c r="F332" i="1"/>
  <c r="K115" i="1"/>
  <c r="F162" i="1"/>
  <c r="F170" i="1"/>
  <c r="F178" i="1"/>
  <c r="F186" i="1"/>
  <c r="J102" i="1" s="1"/>
  <c r="F194" i="1"/>
  <c r="F202" i="1"/>
  <c r="J80" i="1" s="1"/>
  <c r="F210" i="1"/>
  <c r="J26" i="1" s="1"/>
  <c r="F218" i="1"/>
  <c r="F226" i="1"/>
  <c r="F234" i="1"/>
  <c r="J43" i="1" s="1"/>
  <c r="F242" i="1"/>
  <c r="F250" i="1"/>
  <c r="J95" i="1" s="1"/>
  <c r="F258" i="1"/>
  <c r="F266" i="1"/>
  <c r="F274" i="1"/>
  <c r="F282" i="1"/>
  <c r="J73" i="1" s="1"/>
  <c r="F290" i="1"/>
  <c r="F298" i="1"/>
  <c r="J15" i="1" s="1"/>
  <c r="F306" i="1"/>
  <c r="F314" i="1"/>
  <c r="J77" i="1" s="1"/>
  <c r="F322" i="1"/>
  <c r="J68" i="1" s="1"/>
  <c r="F330" i="1"/>
  <c r="F338" i="1"/>
  <c r="G415" i="1"/>
  <c r="K105" i="1" s="1"/>
  <c r="F415" i="1"/>
  <c r="J105" i="1" s="1"/>
  <c r="F168" i="1"/>
  <c r="J88" i="1" s="1"/>
  <c r="F176" i="1"/>
  <c r="J71" i="1" s="1"/>
  <c r="F184" i="1"/>
  <c r="J45" i="1" s="1"/>
  <c r="F192" i="1"/>
  <c r="F200" i="1"/>
  <c r="F208" i="1"/>
  <c r="F216" i="1"/>
  <c r="J109" i="1" s="1"/>
  <c r="F224" i="1"/>
  <c r="F232" i="1"/>
  <c r="F240" i="1"/>
  <c r="J28" i="1" s="1"/>
  <c r="F248" i="1"/>
  <c r="J50" i="1" s="1"/>
  <c r="K107" i="1"/>
  <c r="F256" i="1"/>
  <c r="F264" i="1"/>
  <c r="J70" i="1" s="1"/>
  <c r="K104" i="1"/>
  <c r="F272" i="1"/>
  <c r="J104" i="1" s="1"/>
  <c r="F280" i="1"/>
  <c r="J69" i="1" s="1"/>
  <c r="F288" i="1"/>
  <c r="F296" i="1"/>
  <c r="F304" i="1"/>
  <c r="F312" i="1"/>
  <c r="F320" i="1"/>
  <c r="F328" i="1"/>
  <c r="J114" i="1" s="1"/>
  <c r="F336" i="1"/>
  <c r="J115" i="1" s="1"/>
  <c r="K96" i="1"/>
  <c r="G159" i="1"/>
  <c r="K54" i="1" s="1"/>
  <c r="G395" i="1"/>
  <c r="F395" i="1"/>
  <c r="J76" i="1" s="1"/>
  <c r="G411" i="1"/>
  <c r="K92" i="1" s="1"/>
  <c r="F411" i="1"/>
  <c r="J92" i="1" s="1"/>
  <c r="G427" i="1"/>
  <c r="F427" i="1"/>
  <c r="F432" i="1"/>
  <c r="G391" i="1"/>
  <c r="F391" i="1"/>
  <c r="J17" i="1" s="1"/>
  <c r="G407" i="1"/>
  <c r="F407" i="1"/>
  <c r="J52" i="1" s="1"/>
  <c r="G423" i="1"/>
  <c r="F423" i="1"/>
  <c r="G403" i="1"/>
  <c r="K59" i="1" s="1"/>
  <c r="F403" i="1"/>
  <c r="J59" i="1" s="1"/>
  <c r="G419" i="1"/>
  <c r="F419" i="1"/>
  <c r="J97" i="1" s="1"/>
  <c r="G388" i="1"/>
  <c r="G392" i="1"/>
  <c r="G396" i="1"/>
  <c r="G400" i="1"/>
  <c r="G404" i="1"/>
  <c r="G408" i="1"/>
  <c r="G412" i="1"/>
  <c r="G416" i="1"/>
  <c r="K97" i="1" s="1"/>
  <c r="G420" i="1"/>
  <c r="G424" i="1"/>
  <c r="G428" i="1"/>
  <c r="G431" i="1"/>
  <c r="G432" i="1"/>
  <c r="G435" i="1"/>
  <c r="G436" i="1"/>
  <c r="G439" i="1"/>
  <c r="K83" i="1" s="1"/>
  <c r="G440" i="1"/>
  <c r="G443" i="1"/>
  <c r="G444" i="1"/>
  <c r="G447" i="1"/>
  <c r="K82" i="1" s="1"/>
  <c r="G448" i="1"/>
  <c r="G451" i="1"/>
  <c r="K64" i="1" s="1"/>
  <c r="G452" i="1"/>
  <c r="G455" i="1"/>
  <c r="K81" i="1" s="1"/>
  <c r="G456" i="1"/>
  <c r="G459" i="1"/>
  <c r="G460" i="1"/>
  <c r="G463" i="1"/>
  <c r="K41" i="1" s="1"/>
  <c r="G464" i="1"/>
  <c r="G467" i="1"/>
  <c r="G468" i="1"/>
  <c r="G471" i="1"/>
  <c r="G472" i="1"/>
  <c r="G475" i="1"/>
  <c r="G476" i="1"/>
  <c r="G479" i="1"/>
  <c r="K75" i="1" s="1"/>
  <c r="G480" i="1"/>
  <c r="G483" i="1"/>
  <c r="K74" i="1" s="1"/>
  <c r="G484" i="1"/>
  <c r="G487" i="1"/>
  <c r="K60" i="1" s="1"/>
  <c r="G488" i="1"/>
  <c r="G491" i="1"/>
  <c r="G492" i="1"/>
  <c r="G495" i="1"/>
  <c r="K18" i="1" s="1"/>
  <c r="G496" i="1"/>
  <c r="G499" i="1"/>
  <c r="G500" i="1"/>
  <c r="G503" i="1"/>
  <c r="G504" i="1"/>
  <c r="G507" i="1"/>
  <c r="G508" i="1"/>
  <c r="G511" i="1"/>
  <c r="G512" i="1"/>
  <c r="G515" i="1"/>
  <c r="G516" i="1"/>
  <c r="G532" i="1"/>
  <c r="F532" i="1"/>
  <c r="G548" i="1"/>
  <c r="F548" i="1"/>
  <c r="G564" i="1"/>
  <c r="K16" i="1" s="1"/>
  <c r="F564" i="1"/>
  <c r="J16" i="1" s="1"/>
  <c r="G540" i="1"/>
  <c r="F540" i="1"/>
  <c r="G556" i="1"/>
  <c r="F556" i="1"/>
  <c r="G527" i="1"/>
  <c r="F530" i="1"/>
  <c r="F534" i="1"/>
  <c r="F538" i="1"/>
  <c r="J21" i="1" s="1"/>
  <c r="F542" i="1"/>
  <c r="F546" i="1"/>
  <c r="F550" i="1"/>
  <c r="F554" i="1"/>
  <c r="G588" i="1"/>
  <c r="K34" i="1" s="1"/>
  <c r="F588" i="1"/>
  <c r="F524" i="1"/>
  <c r="J98" i="1" s="1"/>
  <c r="G534" i="1"/>
  <c r="G542" i="1"/>
  <c r="G550" i="1"/>
  <c r="G580" i="1"/>
  <c r="F580" i="1"/>
  <c r="G533" i="1"/>
  <c r="G541" i="1"/>
  <c r="G549" i="1"/>
  <c r="G572" i="1"/>
  <c r="F572" i="1"/>
  <c r="F562" i="1"/>
  <c r="J116" i="1" s="1"/>
  <c r="F570" i="1"/>
  <c r="J58" i="1" s="1"/>
  <c r="F578" i="1"/>
  <c r="J62" i="1" s="1"/>
  <c r="F586" i="1"/>
  <c r="J34" i="1" s="1"/>
  <c r="F594" i="1"/>
  <c r="J85" i="1" s="1"/>
  <c r="F598" i="1"/>
  <c r="J12" i="1" s="1"/>
  <c r="F602" i="1"/>
  <c r="F606" i="1"/>
  <c r="F610" i="1"/>
  <c r="J117" i="1" s="1"/>
  <c r="F614" i="1"/>
  <c r="F618" i="1"/>
  <c r="J30" i="1" s="1"/>
  <c r="F622" i="1"/>
  <c r="J63" i="1" s="1"/>
  <c r="F626" i="1"/>
  <c r="F630" i="1"/>
  <c r="F634" i="1"/>
  <c r="J32" i="1" s="1"/>
  <c r="F638" i="1"/>
  <c r="J23" i="1" s="1"/>
  <c r="F642" i="1"/>
  <c r="F646" i="1"/>
  <c r="J40" i="1" s="1"/>
  <c r="F650" i="1"/>
  <c r="F654" i="1"/>
  <c r="F658" i="1"/>
  <c r="F662" i="1"/>
  <c r="J100" i="1" s="1"/>
  <c r="F666" i="1"/>
  <c r="F670" i="1"/>
  <c r="J38" i="1" s="1"/>
  <c r="F674" i="1"/>
  <c r="F678" i="1"/>
  <c r="J118" i="1" s="1"/>
  <c r="F694" i="1"/>
  <c r="G537" i="1"/>
  <c r="K21" i="1" s="1"/>
  <c r="G545" i="1"/>
  <c r="G553" i="1"/>
  <c r="G561" i="1"/>
  <c r="K55" i="1" s="1"/>
  <c r="G569" i="1"/>
  <c r="K58" i="1" s="1"/>
  <c r="G577" i="1"/>
  <c r="G585" i="1"/>
  <c r="G593" i="1"/>
  <c r="G594" i="1"/>
  <c r="G597" i="1"/>
  <c r="G598" i="1"/>
  <c r="G601" i="1"/>
  <c r="G602" i="1"/>
  <c r="G605" i="1"/>
  <c r="G606" i="1"/>
  <c r="K37" i="1" s="1"/>
  <c r="G609" i="1"/>
  <c r="G610" i="1"/>
  <c r="K117" i="1" s="1"/>
  <c r="G613" i="1"/>
  <c r="G614" i="1"/>
  <c r="G617" i="1"/>
  <c r="G618" i="1"/>
  <c r="K30" i="1" s="1"/>
  <c r="G621" i="1"/>
  <c r="G622" i="1"/>
  <c r="G625" i="1"/>
  <c r="G626" i="1"/>
  <c r="G629" i="1"/>
  <c r="G630" i="1"/>
  <c r="G633" i="1"/>
  <c r="K32" i="1" s="1"/>
  <c r="G634" i="1"/>
  <c r="G637" i="1"/>
  <c r="G638" i="1"/>
  <c r="G641" i="1"/>
  <c r="G642" i="1"/>
  <c r="G645" i="1"/>
  <c r="G646" i="1"/>
  <c r="G649" i="1"/>
  <c r="G650" i="1"/>
  <c r="G653" i="1"/>
  <c r="G654" i="1"/>
  <c r="G657" i="1"/>
  <c r="G658" i="1"/>
  <c r="G661" i="1"/>
  <c r="G662" i="1"/>
  <c r="G665" i="1"/>
  <c r="G666" i="1"/>
  <c r="G669" i="1"/>
  <c r="G670" i="1"/>
  <c r="G673" i="1"/>
  <c r="G674" i="1"/>
  <c r="F690" i="1"/>
  <c r="J93" i="1" s="1"/>
  <c r="K38" i="1" l="1"/>
  <c r="K100" i="1"/>
  <c r="K40" i="1"/>
  <c r="K23" i="1"/>
  <c r="K63" i="1"/>
  <c r="K12" i="1"/>
  <c r="K62" i="1"/>
  <c r="J51" i="1"/>
  <c r="J33" i="1"/>
  <c r="K65" i="1"/>
  <c r="J84" i="1"/>
  <c r="J91" i="1"/>
  <c r="K99" i="1"/>
  <c r="K76" i="1"/>
  <c r="K89" i="1"/>
  <c r="J37" i="1"/>
  <c r="K33" i="1"/>
  <c r="K51" i="1"/>
  <c r="K31" i="1"/>
  <c r="J47" i="1"/>
  <c r="J106" i="1"/>
  <c r="J66" i="1"/>
  <c r="K90" i="1"/>
  <c r="K85" i="1"/>
  <c r="J89" i="1"/>
  <c r="K98" i="1"/>
  <c r="K52" i="1"/>
  <c r="K17" i="1"/>
  <c r="J99" i="1"/>
  <c r="J67" i="1"/>
  <c r="J25" i="1"/>
  <c r="J119" i="1" s="1"/>
  <c r="J44" i="1"/>
  <c r="L103" i="1" l="1"/>
  <c r="L55" i="1"/>
  <c r="L41" i="1"/>
  <c r="L65" i="1"/>
  <c r="L75" i="1"/>
  <c r="L61" i="1"/>
  <c r="L39" i="1"/>
  <c r="L27" i="1"/>
  <c r="L74" i="1"/>
  <c r="L14" i="1"/>
  <c r="L83" i="1"/>
  <c r="L81" i="1"/>
  <c r="L96" i="1"/>
  <c r="L35" i="1"/>
  <c r="L53" i="1"/>
  <c r="L60" i="1"/>
  <c r="L18" i="1"/>
  <c r="L110" i="1"/>
  <c r="L86" i="1"/>
  <c r="L78" i="1"/>
  <c r="L94" i="1"/>
  <c r="L82" i="1"/>
  <c r="L36" i="1"/>
  <c r="L56" i="1"/>
  <c r="L48" i="1"/>
  <c r="L49" i="1"/>
  <c r="L19" i="1"/>
  <c r="L31" i="1"/>
  <c r="L113" i="1"/>
  <c r="L42" i="1"/>
  <c r="L46" i="1"/>
  <c r="L13" i="1"/>
  <c r="L64" i="1"/>
  <c r="L72" i="1"/>
  <c r="L98" i="1"/>
  <c r="L21" i="1"/>
  <c r="L63" i="1"/>
  <c r="L112" i="1"/>
  <c r="L95" i="1"/>
  <c r="L93" i="1"/>
  <c r="L117" i="1"/>
  <c r="L28" i="1"/>
  <c r="L108" i="1"/>
  <c r="L34" i="1"/>
  <c r="L80" i="1"/>
  <c r="L102" i="1"/>
  <c r="L16" i="1"/>
  <c r="L29" i="1"/>
  <c r="L100" i="1"/>
  <c r="L45" i="1"/>
  <c r="L118" i="1"/>
  <c r="L104" i="1"/>
  <c r="L88" i="1"/>
  <c r="L111" i="1"/>
  <c r="L115" i="1"/>
  <c r="L68" i="1"/>
  <c r="L101" i="1"/>
  <c r="L20" i="1"/>
  <c r="L70" i="1"/>
  <c r="L40" i="1"/>
  <c r="L17" i="1"/>
  <c r="L107" i="1"/>
  <c r="L85" i="1"/>
  <c r="L109" i="1"/>
  <c r="L22" i="1"/>
  <c r="L38" i="1"/>
  <c r="L54" i="1"/>
  <c r="L97" i="1"/>
  <c r="L79" i="1"/>
  <c r="L32" i="1"/>
  <c r="L12" i="1"/>
  <c r="L52" i="1"/>
  <c r="L43" i="1"/>
  <c r="L50" i="1"/>
  <c r="L11" i="1"/>
  <c r="L71" i="1"/>
  <c r="L69" i="1"/>
  <c r="L24" i="1"/>
  <c r="L116" i="1"/>
  <c r="L92" i="1"/>
  <c r="L26" i="1"/>
  <c r="L87" i="1"/>
  <c r="L73" i="1"/>
  <c r="L23" i="1"/>
  <c r="L59" i="1"/>
  <c r="L15" i="1"/>
  <c r="L57" i="1"/>
  <c r="L58" i="1"/>
  <c r="L114" i="1"/>
  <c r="L90" i="1"/>
  <c r="L30" i="1"/>
  <c r="L76" i="1"/>
  <c r="L105" i="1"/>
  <c r="L77" i="1"/>
  <c r="L62" i="1"/>
  <c r="L37" i="1"/>
  <c r="L51" i="1"/>
  <c r="L44" i="1"/>
  <c r="L47" i="1"/>
  <c r="K119" i="1"/>
  <c r="M51" i="1" s="1"/>
  <c r="L106" i="1"/>
  <c r="L67" i="1"/>
  <c r="L91" i="1"/>
  <c r="L84" i="1"/>
  <c r="L99" i="1"/>
  <c r="L25" i="1"/>
  <c r="L89" i="1"/>
  <c r="L66" i="1"/>
  <c r="L33" i="1"/>
  <c r="M76" i="1" l="1"/>
  <c r="M38" i="1"/>
  <c r="M33" i="1"/>
  <c r="M62" i="1"/>
  <c r="M63" i="1"/>
  <c r="M90" i="1"/>
  <c r="M99" i="1"/>
  <c r="M12" i="1"/>
  <c r="M23" i="1"/>
  <c r="M65" i="1"/>
  <c r="M98" i="1"/>
  <c r="M89" i="1"/>
  <c r="M52" i="1"/>
  <c r="M17" i="1"/>
  <c r="M31" i="1"/>
  <c r="M100" i="1"/>
  <c r="L119" i="1"/>
  <c r="K120" i="1"/>
  <c r="M116" i="1"/>
  <c r="M69" i="1"/>
  <c r="M61" i="1"/>
  <c r="M48" i="1"/>
  <c r="M42" i="1"/>
  <c r="M22" i="1"/>
  <c r="M45" i="1"/>
  <c r="M14" i="1"/>
  <c r="M29" i="1"/>
  <c r="M35" i="1"/>
  <c r="M47" i="1"/>
  <c r="M39" i="1"/>
  <c r="M43" i="1"/>
  <c r="M15" i="1"/>
  <c r="M27" i="1"/>
  <c r="M73" i="1"/>
  <c r="M93" i="1"/>
  <c r="M50" i="1"/>
  <c r="M102" i="1"/>
  <c r="M11" i="1"/>
  <c r="M78" i="1"/>
  <c r="M88" i="1"/>
  <c r="M57" i="1"/>
  <c r="M13" i="1"/>
  <c r="M106" i="1"/>
  <c r="M95" i="1"/>
  <c r="M118" i="1"/>
  <c r="M56" i="1"/>
  <c r="M103" i="1"/>
  <c r="M28" i="1"/>
  <c r="M20" i="1"/>
  <c r="M36" i="1"/>
  <c r="M44" i="1"/>
  <c r="M91" i="1"/>
  <c r="M70" i="1"/>
  <c r="M72" i="1"/>
  <c r="M25" i="1"/>
  <c r="M46" i="1"/>
  <c r="M19" i="1"/>
  <c r="M49" i="1"/>
  <c r="M53" i="1"/>
  <c r="M67" i="1"/>
  <c r="M66" i="1"/>
  <c r="M84" i="1"/>
  <c r="M111" i="1"/>
  <c r="M80" i="1"/>
  <c r="M77" i="1"/>
  <c r="M86" i="1"/>
  <c r="M94" i="1"/>
  <c r="M26" i="1"/>
  <c r="M110" i="1"/>
  <c r="M71" i="1"/>
  <c r="M68" i="1"/>
  <c r="M108" i="1"/>
  <c r="M32" i="1"/>
  <c r="M54" i="1"/>
  <c r="M83" i="1"/>
  <c r="M18" i="1"/>
  <c r="M87" i="1"/>
  <c r="M21" i="1"/>
  <c r="M74" i="1"/>
  <c r="M92" i="1"/>
  <c r="M24" i="1"/>
  <c r="M82" i="1"/>
  <c r="M58" i="1"/>
  <c r="M59" i="1"/>
  <c r="M107" i="1"/>
  <c r="M114" i="1"/>
  <c r="M75" i="1"/>
  <c r="M105" i="1"/>
  <c r="M81" i="1"/>
  <c r="M34" i="1"/>
  <c r="M101" i="1"/>
  <c r="M41" i="1"/>
  <c r="M64" i="1"/>
  <c r="M96" i="1"/>
  <c r="M113" i="1"/>
  <c r="M37" i="1"/>
  <c r="M115" i="1"/>
  <c r="M112" i="1"/>
  <c r="M16" i="1"/>
  <c r="M104" i="1"/>
  <c r="M97" i="1"/>
  <c r="M109" i="1"/>
  <c r="M117" i="1"/>
  <c r="M79" i="1"/>
  <c r="M60" i="1"/>
  <c r="M30" i="1"/>
  <c r="M55" i="1"/>
  <c r="M40" i="1"/>
  <c r="M85" i="1"/>
  <c r="M119" i="1" l="1"/>
  <c r="C66" i="8"/>
</calcChain>
</file>

<file path=xl/sharedStrings.xml><?xml version="1.0" encoding="utf-8"?>
<sst xmlns="http://schemas.openxmlformats.org/spreadsheetml/2006/main" count="38559" uniqueCount="1573">
  <si>
    <t>Species</t>
  </si>
  <si>
    <t>Fish Stock</t>
  </si>
  <si>
    <t>2019-20 Port Price kg</t>
  </si>
  <si>
    <t xml:space="preserve">Recommended 2020-21 port price </t>
  </si>
  <si>
    <t>TACC</t>
  </si>
  <si>
    <t>2019-20 Value</t>
  </si>
  <si>
    <t>Recommended 2020-21 Value</t>
  </si>
  <si>
    <t>2019-20 Share</t>
  </si>
  <si>
    <t>Recommended 2020-21 Share</t>
  </si>
  <si>
    <t>ALB</t>
  </si>
  <si>
    <t>ALB1</t>
  </si>
  <si>
    <t>CRA</t>
  </si>
  <si>
    <t>ANC</t>
  </si>
  <si>
    <t>ANC1</t>
  </si>
  <si>
    <t>SQU</t>
  </si>
  <si>
    <t>ANC10</t>
  </si>
  <si>
    <t>OYU</t>
  </si>
  <si>
    <t>ANC2</t>
  </si>
  <si>
    <t>HOK</t>
  </si>
  <si>
    <t>ANC3</t>
  </si>
  <si>
    <t>LIN</t>
  </si>
  <si>
    <t>ANC4</t>
  </si>
  <si>
    <t>SNA</t>
  </si>
  <si>
    <t>ANC7</t>
  </si>
  <si>
    <t>PAU</t>
  </si>
  <si>
    <t>ANC8</t>
  </si>
  <si>
    <t>SBW</t>
  </si>
  <si>
    <t>BAR</t>
  </si>
  <si>
    <t>BAR1</t>
  </si>
  <si>
    <t>ORH</t>
  </si>
  <si>
    <t>BAR10</t>
  </si>
  <si>
    <t>FLA</t>
  </si>
  <si>
    <t>BAR4</t>
  </si>
  <si>
    <t>SCI</t>
  </si>
  <si>
    <t>BAR5</t>
  </si>
  <si>
    <t>GUR</t>
  </si>
  <si>
    <t>BAR7</t>
  </si>
  <si>
    <t>TAR</t>
  </si>
  <si>
    <t>BCO</t>
  </si>
  <si>
    <t>BCO1</t>
  </si>
  <si>
    <t>BCO10</t>
  </si>
  <si>
    <t>HPB</t>
  </si>
  <si>
    <t>BCO2</t>
  </si>
  <si>
    <t>HAK</t>
  </si>
  <si>
    <t>BCO3</t>
  </si>
  <si>
    <t>OEO</t>
  </si>
  <si>
    <t>BCO4</t>
  </si>
  <si>
    <t>JMA</t>
  </si>
  <si>
    <t>BCO5</t>
  </si>
  <si>
    <t>BCO7</t>
  </si>
  <si>
    <t>STN</t>
  </si>
  <si>
    <t>BCO8</t>
  </si>
  <si>
    <t>SCA</t>
  </si>
  <si>
    <t>BIG</t>
  </si>
  <si>
    <t>BIG1</t>
  </si>
  <si>
    <t>SWA</t>
  </si>
  <si>
    <t>BNS</t>
  </si>
  <si>
    <t>BNS1</t>
  </si>
  <si>
    <t>SCH</t>
  </si>
  <si>
    <t>BNS10</t>
  </si>
  <si>
    <t>SPO</t>
  </si>
  <si>
    <t>BNS2</t>
  </si>
  <si>
    <t>WWA</t>
  </si>
  <si>
    <t>BNS3</t>
  </si>
  <si>
    <t>BNS7</t>
  </si>
  <si>
    <t>STA</t>
  </si>
  <si>
    <t>BNS8</t>
  </si>
  <si>
    <t>WAR</t>
  </si>
  <si>
    <t>BOE</t>
  </si>
  <si>
    <t>BOE1</t>
  </si>
  <si>
    <t>BYX</t>
  </si>
  <si>
    <t>BOE3A</t>
  </si>
  <si>
    <t>TRE</t>
  </si>
  <si>
    <t>BOE4</t>
  </si>
  <si>
    <t>RCO</t>
  </si>
  <si>
    <t>BOE6</t>
  </si>
  <si>
    <t>SWO</t>
  </si>
  <si>
    <t>BSH</t>
  </si>
  <si>
    <t>BSH1</t>
  </si>
  <si>
    <t>JDO</t>
  </si>
  <si>
    <t>BSH2</t>
  </si>
  <si>
    <t>EMA</t>
  </si>
  <si>
    <t>BSH3</t>
  </si>
  <si>
    <t>GMU</t>
  </si>
  <si>
    <t>BSH4</t>
  </si>
  <si>
    <t>PAD</t>
  </si>
  <si>
    <t>BSH5</t>
  </si>
  <si>
    <t>ELE</t>
  </si>
  <si>
    <t>BSH6</t>
  </si>
  <si>
    <t>TOR</t>
  </si>
  <si>
    <t>BSH7</t>
  </si>
  <si>
    <t>BSH8</t>
  </si>
  <si>
    <t>KAH</t>
  </si>
  <si>
    <t>BSH9</t>
  </si>
  <si>
    <t>SFE</t>
  </si>
  <si>
    <t>BUT</t>
  </si>
  <si>
    <t>BUT1</t>
  </si>
  <si>
    <t>PIL</t>
  </si>
  <si>
    <t>BUT10</t>
  </si>
  <si>
    <t>COC</t>
  </si>
  <si>
    <t>BUT2</t>
  </si>
  <si>
    <t>FRO</t>
  </si>
  <si>
    <t>BUT3</t>
  </si>
  <si>
    <t>SKI</t>
  </si>
  <si>
    <t>BUT4</t>
  </si>
  <si>
    <t>OYS</t>
  </si>
  <si>
    <t>BUT5</t>
  </si>
  <si>
    <t>CDL</t>
  </si>
  <si>
    <t>BUT6</t>
  </si>
  <si>
    <t>SPD</t>
  </si>
  <si>
    <t>BUT7</t>
  </si>
  <si>
    <t>PHC</t>
  </si>
  <si>
    <t>BWH</t>
  </si>
  <si>
    <t>BWH1</t>
  </si>
  <si>
    <t>SAE</t>
  </si>
  <si>
    <t>BWH2</t>
  </si>
  <si>
    <t>YFN</t>
  </si>
  <si>
    <t>BWH7</t>
  </si>
  <si>
    <t>SPE</t>
  </si>
  <si>
    <t>BWH8</t>
  </si>
  <si>
    <t>SUR</t>
  </si>
  <si>
    <t>BWH9</t>
  </si>
  <si>
    <t>RBT</t>
  </si>
  <si>
    <t>BWS</t>
  </si>
  <si>
    <t>BWS1</t>
  </si>
  <si>
    <t>RIB</t>
  </si>
  <si>
    <t>BYA</t>
  </si>
  <si>
    <t>BYA1</t>
  </si>
  <si>
    <t>DAN</t>
  </si>
  <si>
    <t>BYA2</t>
  </si>
  <si>
    <t>GSH</t>
  </si>
  <si>
    <t>BYA3</t>
  </si>
  <si>
    <t>MOK</t>
  </si>
  <si>
    <t>BYA4</t>
  </si>
  <si>
    <t>LDO</t>
  </si>
  <si>
    <t>BYA5</t>
  </si>
  <si>
    <t>KIN</t>
  </si>
  <si>
    <t>BYA7</t>
  </si>
  <si>
    <t>GLM</t>
  </si>
  <si>
    <t>BYA8</t>
  </si>
  <si>
    <t>MOO</t>
  </si>
  <si>
    <t>BYA9</t>
  </si>
  <si>
    <t>LEA</t>
  </si>
  <si>
    <t>BYX1</t>
  </si>
  <si>
    <t>RSN</t>
  </si>
  <si>
    <t>BYX10</t>
  </si>
  <si>
    <t>RSK</t>
  </si>
  <si>
    <t>BYX2</t>
  </si>
  <si>
    <t>PDO</t>
  </si>
  <si>
    <t>BYX3</t>
  </si>
  <si>
    <t>MMI</t>
  </si>
  <si>
    <t>BYX7</t>
  </si>
  <si>
    <t>QSC</t>
  </si>
  <si>
    <t>BYX8</t>
  </si>
  <si>
    <t>CDL1</t>
  </si>
  <si>
    <t>GSP</t>
  </si>
  <si>
    <t>CDL10</t>
  </si>
  <si>
    <t>RBY</t>
  </si>
  <si>
    <t>CDL2</t>
  </si>
  <si>
    <t>RBM</t>
  </si>
  <si>
    <t>CDL3</t>
  </si>
  <si>
    <t>PZL</t>
  </si>
  <si>
    <t>CDL4</t>
  </si>
  <si>
    <t>LFE</t>
  </si>
  <si>
    <t>CDL5</t>
  </si>
  <si>
    <t>SPR</t>
  </si>
  <si>
    <t>CDL6</t>
  </si>
  <si>
    <t>PTO</t>
  </si>
  <si>
    <t>CDL7</t>
  </si>
  <si>
    <t>CDL8</t>
  </si>
  <si>
    <t>GAR</t>
  </si>
  <si>
    <t>CDL9</t>
  </si>
  <si>
    <t>TRU</t>
  </si>
  <si>
    <t>CHC</t>
  </si>
  <si>
    <t>CHC1</t>
  </si>
  <si>
    <t>SSK</t>
  </si>
  <si>
    <t>CHC10</t>
  </si>
  <si>
    <t>MDI</t>
  </si>
  <si>
    <t>CHC2</t>
  </si>
  <si>
    <t>POR</t>
  </si>
  <si>
    <t>CHC3</t>
  </si>
  <si>
    <t>YEM</t>
  </si>
  <si>
    <t>CHC4</t>
  </si>
  <si>
    <t>CHC5</t>
  </si>
  <si>
    <t>KBB</t>
  </si>
  <si>
    <t>CHC6</t>
  </si>
  <si>
    <t>PAR</t>
  </si>
  <si>
    <t>CHC7</t>
  </si>
  <si>
    <t>PPI</t>
  </si>
  <si>
    <t>CHC8</t>
  </si>
  <si>
    <t>SCC</t>
  </si>
  <si>
    <t>CHC9</t>
  </si>
  <si>
    <t>PRK</t>
  </si>
  <si>
    <t>COC1A</t>
  </si>
  <si>
    <t>TUA</t>
  </si>
  <si>
    <t>COC1B</t>
  </si>
  <si>
    <t>COC1C</t>
  </si>
  <si>
    <t>GSC</t>
  </si>
  <si>
    <t>COC2</t>
  </si>
  <si>
    <t>MAK</t>
  </si>
  <si>
    <t>COC3</t>
  </si>
  <si>
    <t>KWH</t>
  </si>
  <si>
    <t>COC3B</t>
  </si>
  <si>
    <t>POS</t>
  </si>
  <si>
    <t>COC4</t>
  </si>
  <si>
    <t>DSU</t>
  </si>
  <si>
    <t>COC5</t>
  </si>
  <si>
    <t>KIC</t>
  </si>
  <si>
    <t>COC7A</t>
  </si>
  <si>
    <t>COC7B</t>
  </si>
  <si>
    <t>HOR</t>
  </si>
  <si>
    <t>COC7C</t>
  </si>
  <si>
    <t>COC8</t>
  </si>
  <si>
    <t>COC9</t>
  </si>
  <si>
    <t>CRA1</t>
  </si>
  <si>
    <t>CRA10</t>
  </si>
  <si>
    <t>NSD</t>
  </si>
  <si>
    <t>CRA2</t>
  </si>
  <si>
    <t>OCT</t>
  </si>
  <si>
    <t>CRA3</t>
  </si>
  <si>
    <t>SKJ</t>
  </si>
  <si>
    <t>CRA4</t>
  </si>
  <si>
    <t>SSO</t>
  </si>
  <si>
    <t>CRA5</t>
  </si>
  <si>
    <t>SOR</t>
  </si>
  <si>
    <t>CRA6</t>
  </si>
  <si>
    <t>CRA7</t>
  </si>
  <si>
    <t>CRA8</t>
  </si>
  <si>
    <t>CRA9</t>
  </si>
  <si>
    <t>DAN1</t>
  </si>
  <si>
    <t>DAN2</t>
  </si>
  <si>
    <t>DAN3</t>
  </si>
  <si>
    <t>DAN4</t>
  </si>
  <si>
    <t>DAN5</t>
  </si>
  <si>
    <t>DAN7</t>
  </si>
  <si>
    <t>DAN8</t>
  </si>
  <si>
    <t>DAN9</t>
  </si>
  <si>
    <t>DSU1</t>
  </si>
  <si>
    <t>DSU2</t>
  </si>
  <si>
    <t>DSU3</t>
  </si>
  <si>
    <t>DSU4</t>
  </si>
  <si>
    <t>DSU5</t>
  </si>
  <si>
    <t>DSU7</t>
  </si>
  <si>
    <t>DSU8</t>
  </si>
  <si>
    <t>DSU9</t>
  </si>
  <si>
    <t>ELE1</t>
  </si>
  <si>
    <t>ELE10</t>
  </si>
  <si>
    <t>ELE2</t>
  </si>
  <si>
    <t>ELE3</t>
  </si>
  <si>
    <t>ELE5</t>
  </si>
  <si>
    <t>ELE7</t>
  </si>
  <si>
    <t>EMA1</t>
  </si>
  <si>
    <t>EMA10</t>
  </si>
  <si>
    <t>EMA2</t>
  </si>
  <si>
    <t>EMA3</t>
  </si>
  <si>
    <t>EMA7</t>
  </si>
  <si>
    <t>FLA1</t>
  </si>
  <si>
    <t>FLA10</t>
  </si>
  <si>
    <t>FLA2</t>
  </si>
  <si>
    <t>FLA3</t>
  </si>
  <si>
    <t>FLA7</t>
  </si>
  <si>
    <t>FRO1</t>
  </si>
  <si>
    <t>FRO10</t>
  </si>
  <si>
    <t>FRO2</t>
  </si>
  <si>
    <t>FRO3</t>
  </si>
  <si>
    <t>FRO4</t>
  </si>
  <si>
    <t>FRO5</t>
  </si>
  <si>
    <t>FRO6</t>
  </si>
  <si>
    <t>FRO7</t>
  </si>
  <si>
    <t>FRO8</t>
  </si>
  <si>
    <t>FRO9</t>
  </si>
  <si>
    <t>GAR1</t>
  </si>
  <si>
    <t>GAR10</t>
  </si>
  <si>
    <t>GAR2</t>
  </si>
  <si>
    <t>GAR3</t>
  </si>
  <si>
    <t>GAR4</t>
  </si>
  <si>
    <t>GAR7</t>
  </si>
  <si>
    <t>GAR8</t>
  </si>
  <si>
    <t>GLM1</t>
  </si>
  <si>
    <t>GLM10</t>
  </si>
  <si>
    <t>GLM2</t>
  </si>
  <si>
    <t>GLM3</t>
  </si>
  <si>
    <t>GLM7A</t>
  </si>
  <si>
    <t>GLM7B</t>
  </si>
  <si>
    <t>GLM8</t>
  </si>
  <si>
    <t>GLM9</t>
  </si>
  <si>
    <t>GMU1</t>
  </si>
  <si>
    <t>GMU10</t>
  </si>
  <si>
    <t>GMU2</t>
  </si>
  <si>
    <t>GMU3</t>
  </si>
  <si>
    <t>GMU7</t>
  </si>
  <si>
    <t>GSC1</t>
  </si>
  <si>
    <t>GSC10</t>
  </si>
  <si>
    <t>GSC3</t>
  </si>
  <si>
    <t>GSC5</t>
  </si>
  <si>
    <t>GSC6A</t>
  </si>
  <si>
    <t>GSC6B</t>
  </si>
  <si>
    <t>GSH1</t>
  </si>
  <si>
    <t>GSH10</t>
  </si>
  <si>
    <t>GSH2</t>
  </si>
  <si>
    <t>GSH3</t>
  </si>
  <si>
    <t>GSH4</t>
  </si>
  <si>
    <t>GSH5</t>
  </si>
  <si>
    <t>GSH6</t>
  </si>
  <si>
    <t>GSH7</t>
  </si>
  <si>
    <t>GSH8</t>
  </si>
  <si>
    <t>GSH9</t>
  </si>
  <si>
    <t>GSP1</t>
  </si>
  <si>
    <t>GSP5</t>
  </si>
  <si>
    <t>GSP7</t>
  </si>
  <si>
    <t>GUR1</t>
  </si>
  <si>
    <t>GUR10</t>
  </si>
  <si>
    <t>GUR2</t>
  </si>
  <si>
    <t>GUR3</t>
  </si>
  <si>
    <t>GUR7</t>
  </si>
  <si>
    <t>GUR8</t>
  </si>
  <si>
    <t>HAK1</t>
  </si>
  <si>
    <t>HAK10</t>
  </si>
  <si>
    <t>HAK4</t>
  </si>
  <si>
    <t>HAK7</t>
  </si>
  <si>
    <t>HOK1</t>
  </si>
  <si>
    <t>HOK10</t>
  </si>
  <si>
    <t>HOR1</t>
  </si>
  <si>
    <t>HOR10</t>
  </si>
  <si>
    <t>HOR2</t>
  </si>
  <si>
    <t>HOR3</t>
  </si>
  <si>
    <t>HOR4</t>
  </si>
  <si>
    <t>HOR5</t>
  </si>
  <si>
    <t>HOR6</t>
  </si>
  <si>
    <t>HOR7</t>
  </si>
  <si>
    <t>HOR8</t>
  </si>
  <si>
    <t>HOR9</t>
  </si>
  <si>
    <t>HPB1</t>
  </si>
  <si>
    <t>HPB10</t>
  </si>
  <si>
    <t>HPB2</t>
  </si>
  <si>
    <t>HPB3</t>
  </si>
  <si>
    <t>HPB4</t>
  </si>
  <si>
    <t>HPB5</t>
  </si>
  <si>
    <t>HPB7</t>
  </si>
  <si>
    <t>HPB8</t>
  </si>
  <si>
    <t>JDO1</t>
  </si>
  <si>
    <t>JDO10</t>
  </si>
  <si>
    <t>JDO2</t>
  </si>
  <si>
    <t>JDO3</t>
  </si>
  <si>
    <t>JDO7</t>
  </si>
  <si>
    <t>JMA1</t>
  </si>
  <si>
    <t>JMA10</t>
  </si>
  <si>
    <t>JMA3</t>
  </si>
  <si>
    <t>JMA7</t>
  </si>
  <si>
    <t>KAH1</t>
  </si>
  <si>
    <t>KAH10</t>
  </si>
  <si>
    <t>KAH2</t>
  </si>
  <si>
    <t>KAH3</t>
  </si>
  <si>
    <t>KAH4</t>
  </si>
  <si>
    <t>KAH8</t>
  </si>
  <si>
    <t>KBB3G</t>
  </si>
  <si>
    <t>KBB4G</t>
  </si>
  <si>
    <t>KIC1</t>
  </si>
  <si>
    <t>KIC10</t>
  </si>
  <si>
    <t>KIC2</t>
  </si>
  <si>
    <t>KIC3</t>
  </si>
  <si>
    <t>KIC4</t>
  </si>
  <si>
    <t>KIC5</t>
  </si>
  <si>
    <t>KIC6</t>
  </si>
  <si>
    <t>KIC7</t>
  </si>
  <si>
    <t>KIC8</t>
  </si>
  <si>
    <t>KIC9</t>
  </si>
  <si>
    <t>KIN1</t>
  </si>
  <si>
    <t>KIN10</t>
  </si>
  <si>
    <t>KIN2</t>
  </si>
  <si>
    <t>KIN3</t>
  </si>
  <si>
    <t>KIN4</t>
  </si>
  <si>
    <t>KIN7</t>
  </si>
  <si>
    <t>KIN8</t>
  </si>
  <si>
    <t>KWH1</t>
  </si>
  <si>
    <t>KWH2</t>
  </si>
  <si>
    <t>KWH3</t>
  </si>
  <si>
    <t>KWH4</t>
  </si>
  <si>
    <t>KWH5</t>
  </si>
  <si>
    <t>KWH6</t>
  </si>
  <si>
    <t>KWH7A</t>
  </si>
  <si>
    <t>KWH7B</t>
  </si>
  <si>
    <t>KWH8</t>
  </si>
  <si>
    <t>KWH9</t>
  </si>
  <si>
    <t>LDO1</t>
  </si>
  <si>
    <t>LDO10</t>
  </si>
  <si>
    <t>LDO3</t>
  </si>
  <si>
    <t>LDO7</t>
  </si>
  <si>
    <t>LEA1</t>
  </si>
  <si>
    <t>LEA10</t>
  </si>
  <si>
    <t>LEA2</t>
  </si>
  <si>
    <t>LEA3</t>
  </si>
  <si>
    <t>LEA4</t>
  </si>
  <si>
    <t>LFE11</t>
  </si>
  <si>
    <t>LFE12</t>
  </si>
  <si>
    <t>LFE14</t>
  </si>
  <si>
    <t>LFE15</t>
  </si>
  <si>
    <t>LFE16</t>
  </si>
  <si>
    <t>LFE17</t>
  </si>
  <si>
    <t>LFE20</t>
  </si>
  <si>
    <t>LFE21</t>
  </si>
  <si>
    <t>LFE22</t>
  </si>
  <si>
    <t>LFE23</t>
  </si>
  <si>
    <t>LIN1</t>
  </si>
  <si>
    <t>LIN10</t>
  </si>
  <si>
    <t>LIN2</t>
  </si>
  <si>
    <t>LIN3</t>
  </si>
  <si>
    <t>LIN4</t>
  </si>
  <si>
    <t>LIN5</t>
  </si>
  <si>
    <t>LIN6</t>
  </si>
  <si>
    <t>LIN7</t>
  </si>
  <si>
    <t>MAK1</t>
  </si>
  <si>
    <t>MDI1</t>
  </si>
  <si>
    <t>MDI2</t>
  </si>
  <si>
    <t>MDI3</t>
  </si>
  <si>
    <t>MDI4</t>
  </si>
  <si>
    <t>MDI5</t>
  </si>
  <si>
    <t>MDI7</t>
  </si>
  <si>
    <t>MDI8</t>
  </si>
  <si>
    <t>MDI9</t>
  </si>
  <si>
    <t>MMI1</t>
  </si>
  <si>
    <t>MMI2</t>
  </si>
  <si>
    <t>MMI3</t>
  </si>
  <si>
    <t>MMI4</t>
  </si>
  <si>
    <t>MMI5</t>
  </si>
  <si>
    <t>MMI7</t>
  </si>
  <si>
    <t>MMI8</t>
  </si>
  <si>
    <t>MMI9</t>
  </si>
  <si>
    <t>MOK1</t>
  </si>
  <si>
    <t>MOK10</t>
  </si>
  <si>
    <t>MOK3</t>
  </si>
  <si>
    <t>MOK4</t>
  </si>
  <si>
    <t>MOK5</t>
  </si>
  <si>
    <t>MOO1</t>
  </si>
  <si>
    <t>NSD1</t>
  </si>
  <si>
    <t>NSD2</t>
  </si>
  <si>
    <t>NSD3</t>
  </si>
  <si>
    <t>NSD5</t>
  </si>
  <si>
    <t>NSD7</t>
  </si>
  <si>
    <t>NSD8</t>
  </si>
  <si>
    <t>NSD9</t>
  </si>
  <si>
    <t>OCT1</t>
  </si>
  <si>
    <t>OCT2</t>
  </si>
  <si>
    <t>OCT3</t>
  </si>
  <si>
    <t>OCT4</t>
  </si>
  <si>
    <t>OCT5</t>
  </si>
  <si>
    <t>OCT6</t>
  </si>
  <si>
    <t>OCT7</t>
  </si>
  <si>
    <t>OCT8</t>
  </si>
  <si>
    <t>OCT9</t>
  </si>
  <si>
    <t>OEO1</t>
  </si>
  <si>
    <t>OEO10</t>
  </si>
  <si>
    <t>OEO3A</t>
  </si>
  <si>
    <t>OEO4</t>
  </si>
  <si>
    <t>OEO6</t>
  </si>
  <si>
    <t>ORH1</t>
  </si>
  <si>
    <t>ORH10</t>
  </si>
  <si>
    <t>ORH2A</t>
  </si>
  <si>
    <t>ORH2B</t>
  </si>
  <si>
    <t>ORH3A</t>
  </si>
  <si>
    <t>ORH3B</t>
  </si>
  <si>
    <t>ORH7A</t>
  </si>
  <si>
    <t>ORH7B</t>
  </si>
  <si>
    <t>OYS1</t>
  </si>
  <si>
    <t>OYS2A</t>
  </si>
  <si>
    <t>OYS3</t>
  </si>
  <si>
    <t>OYS4</t>
  </si>
  <si>
    <t>OYS5A</t>
  </si>
  <si>
    <t>OYS7</t>
  </si>
  <si>
    <t>OYS7A</t>
  </si>
  <si>
    <t>OYS7B</t>
  </si>
  <si>
    <t>OYS7C</t>
  </si>
  <si>
    <t>OYS8A</t>
  </si>
  <si>
    <t>OYS9</t>
  </si>
  <si>
    <t>OYU5</t>
  </si>
  <si>
    <t>PAD1</t>
  </si>
  <si>
    <t>PAD10</t>
  </si>
  <si>
    <t>PAD2</t>
  </si>
  <si>
    <t>PAD3</t>
  </si>
  <si>
    <t>PAD4</t>
  </si>
  <si>
    <t>PAD5</t>
  </si>
  <si>
    <t>PAD6</t>
  </si>
  <si>
    <t>PAD7</t>
  </si>
  <si>
    <t>PAD8</t>
  </si>
  <si>
    <t>PAD9</t>
  </si>
  <si>
    <t>PAR1</t>
  </si>
  <si>
    <t>PAR10</t>
  </si>
  <si>
    <t>PAR2</t>
  </si>
  <si>
    <t>PAR3</t>
  </si>
  <si>
    <t>PAR9</t>
  </si>
  <si>
    <t>PAU1</t>
  </si>
  <si>
    <t>PAU10</t>
  </si>
  <si>
    <t>PAU2</t>
  </si>
  <si>
    <t>PAU3</t>
  </si>
  <si>
    <t>PAU4</t>
  </si>
  <si>
    <t>PAU5A</t>
  </si>
  <si>
    <t>PAU5B</t>
  </si>
  <si>
    <t>PAU5D</t>
  </si>
  <si>
    <t>PAU6</t>
  </si>
  <si>
    <t>PAU6A</t>
  </si>
  <si>
    <t>PAU7</t>
  </si>
  <si>
    <t>PDO1</t>
  </si>
  <si>
    <t>PDO2</t>
  </si>
  <si>
    <t>PDO3</t>
  </si>
  <si>
    <t>PDO4</t>
  </si>
  <si>
    <t>PDO5</t>
  </si>
  <si>
    <t>PDO7</t>
  </si>
  <si>
    <t>PDO8</t>
  </si>
  <si>
    <t>PDO9</t>
  </si>
  <si>
    <t>PHC1</t>
  </si>
  <si>
    <t>PIL1</t>
  </si>
  <si>
    <t>PIL10</t>
  </si>
  <si>
    <t>PIL2</t>
  </si>
  <si>
    <t>PIL3</t>
  </si>
  <si>
    <t>PIL4</t>
  </si>
  <si>
    <t>PIL7</t>
  </si>
  <si>
    <t>PIL8</t>
  </si>
  <si>
    <t>POR1</t>
  </si>
  <si>
    <t>POR10</t>
  </si>
  <si>
    <t>POR2</t>
  </si>
  <si>
    <t>POR3</t>
  </si>
  <si>
    <t>POS1</t>
  </si>
  <si>
    <t>PPI1A</t>
  </si>
  <si>
    <t>PPI1B</t>
  </si>
  <si>
    <t>PPI1C</t>
  </si>
  <si>
    <t>PPI2</t>
  </si>
  <si>
    <t>PPI3</t>
  </si>
  <si>
    <t>PPI4</t>
  </si>
  <si>
    <t>PPI5</t>
  </si>
  <si>
    <t>PPI7</t>
  </si>
  <si>
    <t>PPI8</t>
  </si>
  <si>
    <t>PPI9</t>
  </si>
  <si>
    <t>PRK1</t>
  </si>
  <si>
    <t>PRK10</t>
  </si>
  <si>
    <t>PRK2</t>
  </si>
  <si>
    <t>PRK3</t>
  </si>
  <si>
    <t>PRK4A</t>
  </si>
  <si>
    <t>PRK5</t>
  </si>
  <si>
    <t>PRK6A</t>
  </si>
  <si>
    <t>PRK6B</t>
  </si>
  <si>
    <t>PRK7</t>
  </si>
  <si>
    <t>PRK8</t>
  </si>
  <si>
    <t>PRK9</t>
  </si>
  <si>
    <t>PTO1</t>
  </si>
  <si>
    <t>PZL1</t>
  </si>
  <si>
    <t>PZL2</t>
  </si>
  <si>
    <t>PZL3</t>
  </si>
  <si>
    <t>PZL4</t>
  </si>
  <si>
    <t>PZL5</t>
  </si>
  <si>
    <t>PZL7</t>
  </si>
  <si>
    <t>PZL8</t>
  </si>
  <si>
    <t>PZL9</t>
  </si>
  <si>
    <t>QSC3</t>
  </si>
  <si>
    <t>RBM1</t>
  </si>
  <si>
    <t>RBM7</t>
  </si>
  <si>
    <t>RBT1</t>
  </si>
  <si>
    <t>RBT10</t>
  </si>
  <si>
    <t>RBT3</t>
  </si>
  <si>
    <t>RBT7</t>
  </si>
  <si>
    <t>RBY1</t>
  </si>
  <si>
    <t>RBY10</t>
  </si>
  <si>
    <t>RBY2</t>
  </si>
  <si>
    <t>RBY3</t>
  </si>
  <si>
    <t>RBY4</t>
  </si>
  <si>
    <t>RBY5</t>
  </si>
  <si>
    <t>RBY6</t>
  </si>
  <si>
    <t>RBY7</t>
  </si>
  <si>
    <t>RBY8</t>
  </si>
  <si>
    <t>RBY9</t>
  </si>
  <si>
    <t>RCO1</t>
  </si>
  <si>
    <t>RCO10</t>
  </si>
  <si>
    <t>RCO2</t>
  </si>
  <si>
    <t>RCO3</t>
  </si>
  <si>
    <t>RCO7</t>
  </si>
  <si>
    <t>RIB1</t>
  </si>
  <si>
    <t>RIB10</t>
  </si>
  <si>
    <t>RIB2</t>
  </si>
  <si>
    <t>RIB3</t>
  </si>
  <si>
    <t>RIB4</t>
  </si>
  <si>
    <t>RIB5</t>
  </si>
  <si>
    <t>RIB6</t>
  </si>
  <si>
    <t>RIB7</t>
  </si>
  <si>
    <t>RIB8</t>
  </si>
  <si>
    <t>RIB9</t>
  </si>
  <si>
    <t>RSK1</t>
  </si>
  <si>
    <t>RSK10</t>
  </si>
  <si>
    <t>RSK3</t>
  </si>
  <si>
    <t>RSK7</t>
  </si>
  <si>
    <t>RSK8</t>
  </si>
  <si>
    <t>RSN1</t>
  </si>
  <si>
    <t>RSN10</t>
  </si>
  <si>
    <t>RSN2</t>
  </si>
  <si>
    <t>SAE1</t>
  </si>
  <si>
    <t>SAE2</t>
  </si>
  <si>
    <t>SAE3</t>
  </si>
  <si>
    <t>SAE4</t>
  </si>
  <si>
    <t>SAE5</t>
  </si>
  <si>
    <t>SAE7</t>
  </si>
  <si>
    <t>SAE8</t>
  </si>
  <si>
    <t>SAE9</t>
  </si>
  <si>
    <t>SBW1</t>
  </si>
  <si>
    <t>SBW6A</t>
  </si>
  <si>
    <t>SBW6B</t>
  </si>
  <si>
    <t>SBW6I</t>
  </si>
  <si>
    <t>SBW6R</t>
  </si>
  <si>
    <t>SCA1</t>
  </si>
  <si>
    <t>SCA1A</t>
  </si>
  <si>
    <t>SCA2A</t>
  </si>
  <si>
    <t>SCA3</t>
  </si>
  <si>
    <t>SCA4</t>
  </si>
  <si>
    <t>SCA5</t>
  </si>
  <si>
    <t>SCA7</t>
  </si>
  <si>
    <t>SCA7A</t>
  </si>
  <si>
    <t>SCA7B</t>
  </si>
  <si>
    <t>SCA7C</t>
  </si>
  <si>
    <t>SCA8A</t>
  </si>
  <si>
    <t>SCA9A</t>
  </si>
  <si>
    <t>SCACS</t>
  </si>
  <si>
    <t>SCC10</t>
  </si>
  <si>
    <t>SCC1A</t>
  </si>
  <si>
    <t>SCC1B</t>
  </si>
  <si>
    <t>SCC2A</t>
  </si>
  <si>
    <t>SCC2B</t>
  </si>
  <si>
    <t>SCC3</t>
  </si>
  <si>
    <t>SCC4</t>
  </si>
  <si>
    <t>SCC5A</t>
  </si>
  <si>
    <t>SCC5B</t>
  </si>
  <si>
    <t>SCC6</t>
  </si>
  <si>
    <t>SCC7A</t>
  </si>
  <si>
    <t>SCC7B</t>
  </si>
  <si>
    <t>SCC7D</t>
  </si>
  <si>
    <t>SCC8</t>
  </si>
  <si>
    <t>SCC9</t>
  </si>
  <si>
    <t>SCH1</t>
  </si>
  <si>
    <t>SCH10</t>
  </si>
  <si>
    <t>SCH2</t>
  </si>
  <si>
    <t>SCH3</t>
  </si>
  <si>
    <t>SCH4</t>
  </si>
  <si>
    <t>SCH5</t>
  </si>
  <si>
    <t>SCH7</t>
  </si>
  <si>
    <t>SCH8</t>
  </si>
  <si>
    <t>SCI1</t>
  </si>
  <si>
    <t>SCI10</t>
  </si>
  <si>
    <t>SCI2</t>
  </si>
  <si>
    <t>SCI3</t>
  </si>
  <si>
    <t>SCI4A</t>
  </si>
  <si>
    <t>SCI5</t>
  </si>
  <si>
    <t>SCI6A</t>
  </si>
  <si>
    <t>SCI6B</t>
  </si>
  <si>
    <t>SCI7</t>
  </si>
  <si>
    <t>SCI8</t>
  </si>
  <si>
    <t>SCI9</t>
  </si>
  <si>
    <t>SFE11</t>
  </si>
  <si>
    <t>SFE12</t>
  </si>
  <si>
    <t>SFE13</t>
  </si>
  <si>
    <t>SFE14</t>
  </si>
  <si>
    <t>SFE15</t>
  </si>
  <si>
    <t>SFE16</t>
  </si>
  <si>
    <t>SFE17</t>
  </si>
  <si>
    <t>SFE20</t>
  </si>
  <si>
    <t>SFE21</t>
  </si>
  <si>
    <t>SFE22</t>
  </si>
  <si>
    <t>SFE23</t>
  </si>
  <si>
    <t>SKI1</t>
  </si>
  <si>
    <t>SKI10</t>
  </si>
  <si>
    <t>SKI2</t>
  </si>
  <si>
    <t>SKI3</t>
  </si>
  <si>
    <t>SKI7</t>
  </si>
  <si>
    <t>SKJ1</t>
  </si>
  <si>
    <t>SNA1</t>
  </si>
  <si>
    <t>SNA10</t>
  </si>
  <si>
    <t>SNA2</t>
  </si>
  <si>
    <t>SNA3</t>
  </si>
  <si>
    <t>SNA7</t>
  </si>
  <si>
    <t>SNA8</t>
  </si>
  <si>
    <t>SPD1</t>
  </si>
  <si>
    <t>SPD10</t>
  </si>
  <si>
    <t>SPD3</t>
  </si>
  <si>
    <t>SPD4</t>
  </si>
  <si>
    <t>SPD5</t>
  </si>
  <si>
    <t>SPD7</t>
  </si>
  <si>
    <t>SPD8</t>
  </si>
  <si>
    <t>SPE1</t>
  </si>
  <si>
    <t>SPE10</t>
  </si>
  <si>
    <t>SPE2</t>
  </si>
  <si>
    <t>SPE3</t>
  </si>
  <si>
    <t>SPE4</t>
  </si>
  <si>
    <t>SPE5</t>
  </si>
  <si>
    <t>SPE6</t>
  </si>
  <si>
    <t>SPE7</t>
  </si>
  <si>
    <t>SPE8</t>
  </si>
  <si>
    <t>SPE9</t>
  </si>
  <si>
    <t>SPO1</t>
  </si>
  <si>
    <t>SPO10</t>
  </si>
  <si>
    <t>SPO2</t>
  </si>
  <si>
    <t>SPO3</t>
  </si>
  <si>
    <t>SPO7</t>
  </si>
  <si>
    <t>SPO8</t>
  </si>
  <si>
    <t>SPR1</t>
  </si>
  <si>
    <t>SPR10</t>
  </si>
  <si>
    <t>SPR3</t>
  </si>
  <si>
    <t>SPR4</t>
  </si>
  <si>
    <t>SPR7</t>
  </si>
  <si>
    <t>SQU10T</t>
  </si>
  <si>
    <t>SQU1J</t>
  </si>
  <si>
    <t>SQU1T</t>
  </si>
  <si>
    <t>SQU6T</t>
  </si>
  <si>
    <t>SSK1</t>
  </si>
  <si>
    <t>SSK10</t>
  </si>
  <si>
    <t>SSK3</t>
  </si>
  <si>
    <t>SSK7</t>
  </si>
  <si>
    <t>SSK8</t>
  </si>
  <si>
    <t>STA1</t>
  </si>
  <si>
    <t>STA10</t>
  </si>
  <si>
    <t>STA2</t>
  </si>
  <si>
    <t>STA3</t>
  </si>
  <si>
    <t>SSO1</t>
  </si>
  <si>
    <t>SSO3A</t>
  </si>
  <si>
    <t>SSO4</t>
  </si>
  <si>
    <t>SSO6</t>
  </si>
  <si>
    <t>STA4</t>
  </si>
  <si>
    <t>STA5</t>
  </si>
  <si>
    <t>STA7</t>
  </si>
  <si>
    <t>STA8</t>
  </si>
  <si>
    <t>STN1</t>
  </si>
  <si>
    <t>SUR10</t>
  </si>
  <si>
    <t>SUR1A</t>
  </si>
  <si>
    <t>SUR1B</t>
  </si>
  <si>
    <t>SUR2A</t>
  </si>
  <si>
    <t>SUR2B</t>
  </si>
  <si>
    <t>SUR3</t>
  </si>
  <si>
    <t>SUR4</t>
  </si>
  <si>
    <t>SUR5</t>
  </si>
  <si>
    <t>SUR7A</t>
  </si>
  <si>
    <t>SUR7B</t>
  </si>
  <si>
    <t>SUR8</t>
  </si>
  <si>
    <t>SUR9</t>
  </si>
  <si>
    <t>SWA1</t>
  </si>
  <si>
    <t>SWA10</t>
  </si>
  <si>
    <t>SWA3</t>
  </si>
  <si>
    <t>SWA4</t>
  </si>
  <si>
    <t>SWO1</t>
  </si>
  <si>
    <t>TAR1</t>
  </si>
  <si>
    <t>TAR10</t>
  </si>
  <si>
    <t>TAR2</t>
  </si>
  <si>
    <t>TAR3</t>
  </si>
  <si>
    <t>TAR4</t>
  </si>
  <si>
    <t>TAR5</t>
  </si>
  <si>
    <t>TAR7</t>
  </si>
  <si>
    <t>TAR8</t>
  </si>
  <si>
    <t>TOR1</t>
  </si>
  <si>
    <t>TRE1</t>
  </si>
  <si>
    <t>TRE10</t>
  </si>
  <si>
    <t>TRE2</t>
  </si>
  <si>
    <t>TRE3</t>
  </si>
  <si>
    <t>TRE7</t>
  </si>
  <si>
    <t>TRU1</t>
  </si>
  <si>
    <t>TRU10</t>
  </si>
  <si>
    <t>TRU2</t>
  </si>
  <si>
    <t>TRU3</t>
  </si>
  <si>
    <t>TRU4</t>
  </si>
  <si>
    <t>TRU5</t>
  </si>
  <si>
    <t>TRU6</t>
  </si>
  <si>
    <t>TRU7</t>
  </si>
  <si>
    <t>TRU8</t>
  </si>
  <si>
    <t>TRU9</t>
  </si>
  <si>
    <t>TUA1A</t>
  </si>
  <si>
    <t>TUA1B</t>
  </si>
  <si>
    <t>TUA2</t>
  </si>
  <si>
    <t>TUA3</t>
  </si>
  <si>
    <t>TUA4</t>
  </si>
  <si>
    <t>TUA5</t>
  </si>
  <si>
    <t>TUA7</t>
  </si>
  <si>
    <t>TUA8</t>
  </si>
  <si>
    <t>TUA9</t>
  </si>
  <si>
    <t>WAR1</t>
  </si>
  <si>
    <t>WAR10</t>
  </si>
  <si>
    <t>WAR2</t>
  </si>
  <si>
    <t>WAR3</t>
  </si>
  <si>
    <t>WAR7</t>
  </si>
  <si>
    <t>WAR8</t>
  </si>
  <si>
    <t>SOR1</t>
  </si>
  <si>
    <t>SOR3A</t>
  </si>
  <si>
    <t>SOR4</t>
  </si>
  <si>
    <t>SOR6</t>
  </si>
  <si>
    <t>WWA1</t>
  </si>
  <si>
    <t>WWA10</t>
  </si>
  <si>
    <t>WWA2</t>
  </si>
  <si>
    <t>WWA3</t>
  </si>
  <si>
    <t>WWA4</t>
  </si>
  <si>
    <t>WWA5B</t>
  </si>
  <si>
    <t>WWA7</t>
  </si>
  <si>
    <t>WWA8</t>
  </si>
  <si>
    <t>WWA9</t>
  </si>
  <si>
    <t>YEM1</t>
  </si>
  <si>
    <t>YEM10</t>
  </si>
  <si>
    <t>YEM2</t>
  </si>
  <si>
    <t>YEM3</t>
  </si>
  <si>
    <t>YEM4</t>
  </si>
  <si>
    <t>YEM5</t>
  </si>
  <si>
    <t>YEM6</t>
  </si>
  <si>
    <t>YEM7</t>
  </si>
  <si>
    <t>YEM8</t>
  </si>
  <si>
    <t>YEM9</t>
  </si>
  <si>
    <t>YFN1</t>
  </si>
  <si>
    <t>This sheet applies the under and over recoveries</t>
  </si>
  <si>
    <t>Paste under and over recoveries below. Under recoveries are  positive, and over recoveries negative</t>
  </si>
  <si>
    <t>In addition to the under and over recoveries, over-recoveries from the previous year that were not applied to the previous years' levy should be included.</t>
  </si>
  <si>
    <t>The highlighted yellow cells are the over recoveries that could not be applied to the levies because the maximum over-recovery has already been applied.</t>
  </si>
  <si>
    <t>This over-recovery must be carried forward and applied to the next cost recovery levy model.</t>
  </si>
  <si>
    <t>MPI</t>
  </si>
  <si>
    <t>DOC</t>
  </si>
  <si>
    <t>Under and Over Calculation</t>
  </si>
  <si>
    <t>Fishstock</t>
  </si>
  <si>
    <t>Previous Year Over-recovery carried forward</t>
  </si>
  <si>
    <t>Registry Services</t>
  </si>
  <si>
    <t>Compliance</t>
  </si>
  <si>
    <t>Observer Services</t>
  </si>
  <si>
    <t>Research Services</t>
  </si>
  <si>
    <t>Revenue</t>
  </si>
  <si>
    <t xml:space="preserve">Net Under/(Over) Recovery </t>
  </si>
  <si>
    <t>Fishery Levy excl Under and Over</t>
  </si>
  <si>
    <t>DOC levy excl Under and Over</t>
  </si>
  <si>
    <t>Total Levy
Excl Under and Over</t>
  </si>
  <si>
    <t>Total Under and Over</t>
  </si>
  <si>
    <t>Under and Over Applied</t>
  </si>
  <si>
    <t>Total Levy incl U&amp;O</t>
  </si>
  <si>
    <t>fish levy incl U&amp;O</t>
  </si>
  <si>
    <t>doc levy incl u&amp;O</t>
  </si>
  <si>
    <t>Fishery Levy Calc incl Under and Over</t>
  </si>
  <si>
    <t>DOC levy Calc incl Under and Over</t>
  </si>
  <si>
    <t>Total Over to Carry Forward</t>
  </si>
  <si>
    <t>Mfish Over to Carry Forward</t>
  </si>
  <si>
    <t>DOC Over to carry forward</t>
  </si>
  <si>
    <t>Under and Over applied to Mfish</t>
  </si>
  <si>
    <t>Under and Over applied to DOC</t>
  </si>
  <si>
    <t>Total</t>
  </si>
  <si>
    <t>ANG13</t>
  </si>
  <si>
    <t>LFE13</t>
  </si>
  <si>
    <t>Categorisation</t>
  </si>
  <si>
    <t>Project/Service</t>
  </si>
  <si>
    <t>Cost</t>
  </si>
  <si>
    <t>Admin</t>
  </si>
  <si>
    <t>CR Schedule Item</t>
  </si>
  <si>
    <t>Fishstocks</t>
  </si>
  <si>
    <t>Observer day or CE Effort Allocation to Fishstock</t>
  </si>
  <si>
    <t>Research - Inshore Shellfish</t>
  </si>
  <si>
    <t>AKI2018-01</t>
  </si>
  <si>
    <t>Northern Intertidal Shellfish Survey</t>
  </si>
  <si>
    <t>Crown</t>
  </si>
  <si>
    <t>Research - HMS</t>
  </si>
  <si>
    <t>ALB2018-01</t>
  </si>
  <si>
    <t>Albacore catch sampling</t>
  </si>
  <si>
    <t>Research - Inshore Finfish</t>
  </si>
  <si>
    <t>BCO2019-01</t>
  </si>
  <si>
    <t>Banks Peninsula BCO potting survey</t>
  </si>
  <si>
    <t>BCO2019-02</t>
  </si>
  <si>
    <t>Abundance of blue cod off North Canterbury (BCO 3)</t>
  </si>
  <si>
    <t>Research - Aquatic Environment</t>
  </si>
  <si>
    <t>BEN2019-01 INS</t>
  </si>
  <si>
    <t>Monitor the extent and intensity of bottom contact by trawl and dredge fishing in the Territorial Sea and Exclusive Economic Zone</t>
  </si>
  <si>
    <t>BYX1, BYX2, BYX3, BYX7, BYX8, HAK1, HAK4, HAK7, HOK1, OEO1, OEO3A, OEO6, ORH1, ORH2A, ORH2B, ORH3A, ORH3B, ORH7A, ORH7B, SCI1, SCI2, SCI3, SCI4A, SCI5, SCI6A, SCI6B, SCI7, SCI8, SCI9, SWA1, SWA3, SWA4, BAR4, BAR5, BAR7, JMA3, JMA7, LIN3, LIN4, LIN5, LIN6, LIN7, SQU1T, SQU6T, FLA1, FLA2, FLA3, FLA7, GUR1, GUR2, GUR3, GUR7, GUR8, JDO1, JDO2, JDO3, JDO7, OYS1, OYS3, OYS4, OYS2A, OYS5A, OYS7, OYS7A, OYS8A, OYS7B, OYS7C, OYS9, RCO1, RCO2, RCO3, RCO7, SCACS, SCA9A, SCA1, SCA1A, SCA2A, SCA3, SCA4, SCA5, SCA7, SCA7A, SCA7B, SCA7C, SCA8A, SNA1, SNA2, SNA3, SNA7, SNA8, STA1, STA2, STA3, STA4, STA5, STA7, STA8, TAR1, TAR2, TAR3, TAR4, TAR5, TAR7, TAR8, TRE1, TRE2, TRE3, TRE7, BAR1, JMA1</t>
  </si>
  <si>
    <t>BEN2019-05</t>
  </si>
  <si>
    <t>Spatial decision support tool development for managing the impacts of bottom fishing on in-zone, particularly vulnerable or sensitive habitats.</t>
  </si>
  <si>
    <t>CRA2018-02</t>
  </si>
  <si>
    <t>Monitor Puerulus settlement</t>
  </si>
  <si>
    <t>CRA1, CRA2, CRA3, CRA4, CRA5, CRA6, CRA7, CRA8, CRA9</t>
  </si>
  <si>
    <t>CRA1
CRA2
CRA3
CRA4
CRA5
CRA6
CRA7
CRA8
CRA9</t>
  </si>
  <si>
    <t>7.80%
6.10%
12.5%
16.05%
10.55%
6.40%
9.00%
27.60%
4.00%</t>
  </si>
  <si>
    <t>Research - Deepwater</t>
  </si>
  <si>
    <t>DAE2018-01</t>
  </si>
  <si>
    <t>Bycatch monitoring and quantification in deepwater fisheries</t>
  </si>
  <si>
    <t>LIN3, LIN4, LIN5, LIN6, LIN7, JMA3, JMA7, OEO1, OEO3A, OEO4, OEO6, ORH1, ORH2A, ORH2B, ORH3A, ORH3B, ORH7A, ORH7B</t>
  </si>
  <si>
    <t>DAE2018-04</t>
  </si>
  <si>
    <t>Taxonomic identification of benthic samples</t>
  </si>
  <si>
    <t>4A</t>
  </si>
  <si>
    <t>BYX1, BYX2, BYX3, BYX7, BYX8, HAK1, HAK4, HAK7, HOK1, OEO1, OEO3A, OEO4, OEO6, ORH1, ORH2A, ORH2B, ORH3A, ORH3B, ORH7A, ORH7B, SCI1, SCI2, SCI3, SCI4A, SCI5, SCI6A, SCI6B, SCI7, SCI8, SCI9, SWA1, SWA3, SWA4, BAR4, BAR5, BAR7, JMA3, JMA7, LIN3, LIN4, LIN5, LIN6, LIN7, SQU1T, SQU6T</t>
  </si>
  <si>
    <t>Research - Freshwater</t>
  </si>
  <si>
    <t>EEL2018-02</t>
  </si>
  <si>
    <t>Commercial catch composition of NZ eels (3yrs)</t>
  </si>
  <si>
    <t>LFE11, LFE12, LFE13, LFE14, LFE15, LFE16, LFE17, LFE20, LFE21, LFE22, LFE23, SFE11, SFE12, SFE13, SFE14, SFE15, SFE16, SFE17, SFE20, SFE21, SFE22, SFE23</t>
  </si>
  <si>
    <t>LFE11
LFE12
LFE13
LFE14
LFE15
LFE16
LFE17
LFE20
LFE21
LFE22
LFE23
SFE11
SFE12
SFE13
SFE14
SFE15
SFE16
SFE17
SFE20
SFE21
SFE22
SFE23</t>
  </si>
  <si>
    <t xml:space="preserve">
</t>
  </si>
  <si>
    <t>EEL2018-03</t>
  </si>
  <si>
    <t>Elver Recruitment (3yrs)</t>
  </si>
  <si>
    <t>EEL2019-01</t>
  </si>
  <si>
    <t>South Island Eel CPUE</t>
  </si>
  <si>
    <t>LFE11, LFE12, LFE13, LFE14, LFE15, LFE16, SFE11, SFE12, SFE13, SFE14, SFE15, SFE16</t>
  </si>
  <si>
    <t>LFE11
LFE12
LFE13
LFE14
LFE15
LFE16
SFE11
SFE12
SFE13
SFE14
SFE15
SFE16</t>
  </si>
  <si>
    <t xml:space="preserve">
</t>
  </si>
  <si>
    <t>HAK2019-01</t>
  </si>
  <si>
    <t>Stock assessment of hake in HAK4</t>
  </si>
  <si>
    <t>HMS2017-01</t>
  </si>
  <si>
    <t>Catch sampling of BIG, YFN, SWO and TOR</t>
  </si>
  <si>
    <t>BIG1, SWO1, TOR1, YFN1</t>
  </si>
  <si>
    <t>HMS2019-01</t>
  </si>
  <si>
    <t>Data reports for New Zealand HMS fisheries for national and international obligations</t>
  </si>
  <si>
    <t>INT2018-02</t>
  </si>
  <si>
    <t>WCNI trawl survey (full area survey includes tarakihi)</t>
  </si>
  <si>
    <t>SNA8, TRE7, GUR1, GUR8, TAR1, TAR8</t>
  </si>
  <si>
    <t>SNA8
TRE7
GUR1
GUR8
TAR1
TAR8</t>
  </si>
  <si>
    <t>16.67%
16.67%
16.67%
16.67%
16.67%
16.67%</t>
  </si>
  <si>
    <t>INT2019-01</t>
  </si>
  <si>
    <t>ECSI inshore trawl survey</t>
  </si>
  <si>
    <t>RCO3, STA3, SPE3, TAR3, SPD3, ELE3, GUR3, GSH3, BAR4, LDO3, LIN3, RSK3, SSK3, SCH3, SPO3, SWA3</t>
  </si>
  <si>
    <t>RCO3
STA3
SPE3
TAR3
SPD3
ELE3
GUR3
GSH3
BAR4
LDO3
LIN3
RSK3
SSK3
SCH3
SPO3
SWA3</t>
  </si>
  <si>
    <t xml:space="preserve">
</t>
  </si>
  <si>
    <t>INT2019-02</t>
  </si>
  <si>
    <t>Feasibility of FMA2 inshore trawl survey</t>
  </si>
  <si>
    <t>SNA2, TAR2, GUR2, TRE2, JDO2, BNS2, HPB2</t>
  </si>
  <si>
    <t>SNA2
TAR2
GUR2
TRE2
JDO2
BNS2
HPB2</t>
  </si>
  <si>
    <t xml:space="preserve">
</t>
  </si>
  <si>
    <t>JMA2018-01</t>
  </si>
  <si>
    <t>Stock assessment of jack mackeral in JMA7</t>
  </si>
  <si>
    <t>LIN2019-03</t>
  </si>
  <si>
    <t>Stock assessment of ling in LIN7</t>
  </si>
  <si>
    <t>Research - Recreational</t>
  </si>
  <si>
    <t>MAF2018-02</t>
  </si>
  <si>
    <t>Ongoing monitoring of national marine amateur fisher panel</t>
  </si>
  <si>
    <t>MAF2019-01</t>
  </si>
  <si>
    <t>Web camera monitoring of key marine amateur fisher access points</t>
  </si>
  <si>
    <t>MAF2019-05</t>
  </si>
  <si>
    <t>Monitoring of recreational harvest of rock lobsters in CRA 2</t>
  </si>
  <si>
    <t>MID2018-01</t>
  </si>
  <si>
    <t>Estimation of hoki and middle depth fish abundance using trawl surveys</t>
  </si>
  <si>
    <t>HAK1, HAK4, HAK7, HOK1, LIN3, LIN5, LIN6, LIN7, OEO3A, OEO4, ORH3B, LIN4</t>
  </si>
  <si>
    <t>HAK1
HAK4
HAK7
HOK1
LIN3
LIN5
LIN6
LIN7
OEO3A
OEO4
ORH3B
LIN4</t>
  </si>
  <si>
    <t>3.8%
7.4%
6.5%
5.0%
7.4%
1.9%
1.9%
6.5%
2.5%
2.5%
2.5%
7.4%</t>
  </si>
  <si>
    <t>PAU2019-03</t>
  </si>
  <si>
    <t>Paua commercial catch length frequency programme</t>
  </si>
  <si>
    <t>PAU2, PAU3, PAU4, PAU5A, PAU5B, PAU5D, PAU7</t>
  </si>
  <si>
    <t>PAU2
PAU3
PAU4
PAU5A
PAU5B
PAU5D
PAU7</t>
  </si>
  <si>
    <t>PRO2019-01</t>
  </si>
  <si>
    <t>Preparation and documentation of a standardised linked dataset -- including commercial effort reporting, fisheries observer data, and protected species captures</t>
  </si>
  <si>
    <t>BAR1, BAR4, BAR5, BAR7, BYX1, BYX2, BYX7, BYX8, FLA1, FLA2, FLA3, FLA7, GUR1, GUR2, GUR3, GUR7, GUR8, HAK1, HAK4, HAK7, JDO1, JDO2, JDO3, JDO7, JMA1, JMA3, JMA7, OEO1, OEO3A, OEO4, OEO6, ORH1, ORH2A, ORH2B, ORH3A, ORH3B, ORH7A, ORH7B, RCO1, RCO2, RCO3, RCO7, SCI1, SCI2, SCI3, SCI4A, SCI5, SCI6A, SCI6B, SCI7, SCI8, SCI9, STA1, STA2, STA3, STA4, STA5, STA7, STA8, SWA1, SWA3, SWA4, TAR1, TAR2, TAR3, TAR4, TAR5, TAR7, TAR8, TRE1, TRE2, TRE3, TRE7, BIG1, BNS1, BNS2, BNS3, HOK1, HPB1, LIN2, LIN3, LIN4, LIN5, LIN6, LIN7, RIB4, SNA1, SNA2, SNA7, SNA8, SQU1T, SQU6T, STN1, SWO1</t>
  </si>
  <si>
    <t>PRO2019-09</t>
  </si>
  <si>
    <t>Spatial distribution modelling of at-risk seabirds in New Zealand commercial fisheries</t>
  </si>
  <si>
    <t>PRO2019-11</t>
  </si>
  <si>
    <t xml:space="preserve">Historical reconstruction and characterisation of spatially explicit historical set-net fishing effort data </t>
  </si>
  <si>
    <t>PSB2018-01A</t>
  </si>
  <si>
    <t>Research into the demographic parameters for Antipodean albatross</t>
  </si>
  <si>
    <t>STN1, BIG1, SWO1</t>
  </si>
  <si>
    <t>PSB2019-01</t>
  </si>
  <si>
    <t>Estimation of total captures of seabirds using standardised estimation methods</t>
  </si>
  <si>
    <t>PSB2019-04</t>
  </si>
  <si>
    <t>Black petrel population monitoring and distribution study</t>
  </si>
  <si>
    <t>SNA1, BNS1</t>
  </si>
  <si>
    <t>PSB2019-06</t>
  </si>
  <si>
    <t>Review of footage collected from the 2018/19 Black Petrel Electronic Monitoring Project</t>
  </si>
  <si>
    <t>PSB2019-09</t>
  </si>
  <si>
    <t>Aerial survey of white-capped albatross on the Auckland Islands</t>
  </si>
  <si>
    <t>Research - Other</t>
  </si>
  <si>
    <t>SAM2019-02</t>
  </si>
  <si>
    <t>Development of imaging analysis technology to determine ages from otoliths</t>
  </si>
  <si>
    <t>SBW2018-01</t>
  </si>
  <si>
    <t>Estimation of southern blue whiting biomass using acoustic methods (Bounties Platform)</t>
  </si>
  <si>
    <t>SBW2018-02</t>
  </si>
  <si>
    <t>Stock assessment of southern blue whiting in SBW6B</t>
  </si>
  <si>
    <t>SBW2019-03</t>
  </si>
  <si>
    <t>Stock assessment of southern blue whiting in SBW6I</t>
  </si>
  <si>
    <t>SCH2019-01</t>
  </si>
  <si>
    <t>Fishery characterisation and CPUE analysis of SCH 1, 2, 3, 4, 5, 7 and 8</t>
  </si>
  <si>
    <t>SCH1, SCH2, SCH3, SCH4, SCH5, SCH7, SCH8</t>
  </si>
  <si>
    <t>SCH1
SCH2
SCH3
SCH4
SCH5
SCH7
SCH8</t>
  </si>
  <si>
    <t>SCI2019-01</t>
  </si>
  <si>
    <t>Estimation of the abundance of scampi in SCI3 using photographic surveys</t>
  </si>
  <si>
    <t>SNA2014-01</t>
  </si>
  <si>
    <t>CANCELLED - Biomass estimate of SNA1</t>
  </si>
  <si>
    <t>SNA2019-02</t>
  </si>
  <si>
    <t>Catch-at-age of snapper in SNA 7</t>
  </si>
  <si>
    <t>SNA2019-03</t>
  </si>
  <si>
    <t>SNA 8 Stock Assessment</t>
  </si>
  <si>
    <t>STM2019-01</t>
  </si>
  <si>
    <t>Multi-year stock monitoring of striped marlin including logbook programme implementation</t>
  </si>
  <si>
    <t>STN2018-01</t>
  </si>
  <si>
    <t>Catch-at-age of southern bluefin</t>
  </si>
  <si>
    <t>STN2019-02</t>
  </si>
  <si>
    <t>Estimation of recreational harvest of Southern Bluefin Tuna in New Zealand</t>
  </si>
  <si>
    <t>TAR2018-01</t>
  </si>
  <si>
    <t>Catch-at-age for TAR1,2&amp;3</t>
  </si>
  <si>
    <t>TAR1, TAR2, TAR3</t>
  </si>
  <si>
    <t>TAR1
TAR2
TAR3</t>
  </si>
  <si>
    <t xml:space="preserve">
</t>
  </si>
  <si>
    <t>TRE2017-01</t>
  </si>
  <si>
    <t>TRE1 Catch-at-age</t>
  </si>
  <si>
    <t>Research - Biodiversity</t>
  </si>
  <si>
    <t>ZBD2018-01</t>
  </si>
  <si>
    <t>5 year continuous plankton survey (Phase 3)</t>
  </si>
  <si>
    <t>ZBD2018-05</t>
  </si>
  <si>
    <t>Ecosystem function and regime shifts in the Sub-Antarctic</t>
  </si>
  <si>
    <t>ZBD2019-01</t>
  </si>
  <si>
    <t>Quantifying benthic habitats part 2</t>
  </si>
  <si>
    <t>BEN2019-01 DEE</t>
  </si>
  <si>
    <t>INT2018-02 CR</t>
  </si>
  <si>
    <t>MID2018-01 CR</t>
  </si>
  <si>
    <t>ALB2020-01</t>
  </si>
  <si>
    <t>Analysis of CPUE from commercial troll fishery of Albacore in New Zealand waters</t>
  </si>
  <si>
    <t>BAR2020-01</t>
  </si>
  <si>
    <t>Update of Barracouta in BAR 4 &amp; 5</t>
  </si>
  <si>
    <t>BAR4, BAR5</t>
  </si>
  <si>
    <t>BAR4
BAR5</t>
  </si>
  <si>
    <t>27%
73%</t>
  </si>
  <si>
    <t>BEN2020-01</t>
  </si>
  <si>
    <t>Extent and intensity of seabed contact by mobile bottom fishing in the New Zealand Territorial Sea and Exclusive Economic Zone</t>
  </si>
  <si>
    <t>FLA1, FLA2, FLA3, FLA7, GUR1, GUR2, GUR3, GUR7, GUR8, JDO1, JDO2, JDO3, JDO7, OYS1, OYS2A, OYS3, OYS4, OYS5A, OYS7, OYS7A, OYS7B, OYS7C, OYS8A, OYS9, RCO1, RCO2, RCO3, RCO7, SCA1, SCA1A, SCA2A, SCA3, SCA4, SCA5, SCA7, SCA7A, SCA7B, SCA7C, SCA8A, SCA9A, SCACS, SNA1, SNA2, SNA3, SNA7, SNA8, STA1, STA2, STA3, STA4, STA5, STA7, STa8, TAR1, TAR2, TAR3, TAR4, TAR5, TAR7, TAR8, TRE1, TRE2, TRE3, TRE7, BAR1, JMA1, BYX1, BYX2, BYX3, BYX7, BYX8, HAK1, HAK4, HAK7, HOK1, OEO1, OEO3A, OEO4, OEO6, ORH1, ORH2A, ORH2B, ORH3A, ORH3B, ORH7A, ORH7B, SCI1, SCI2, SCI3, SCI4A, SCI5, SCI6A, SCI6B, SCI7, SCI8, SCI9, SWA1, SWA3, SWA4, BAR4, BAR5, BAR7, JMA3, JMA7, LIN3, LIN4, LIN5, LIN6, LIN7, SQU1T, SQU6T</t>
  </si>
  <si>
    <t>BEN2020-02</t>
  </si>
  <si>
    <t>POSTPONED - Training image library for benthic fauna to progress the use of automated image analysis</t>
  </si>
  <si>
    <t>BEN2020-07</t>
  </si>
  <si>
    <t>Extent and intensity of trawl effort on or near underwater topographic features in New Zealand’s Exclusive Economic Zone</t>
  </si>
  <si>
    <t>OEO1, OEO3A, OEO4, OEO6, ORH1, ORH2A, ORH2B, ORH3A, ORH3B, ORH7A, ORH7B</t>
  </si>
  <si>
    <t>OEO1
OEO3A
OEO4
OEO6
ORH1
ORH2A
ORH2B
ORH3A
ORH3B
ORH7A
ORH7B</t>
  </si>
  <si>
    <t>10%
13%
14%
24%
6%
2%
0.1%
1%
24%
6%
0.1%</t>
  </si>
  <si>
    <t>BYX2020-01</t>
  </si>
  <si>
    <t>POSTPONED - Characterisation for BYX 2</t>
  </si>
  <si>
    <t>Research - Inshore</t>
  </si>
  <si>
    <t>CRA2020-01</t>
  </si>
  <si>
    <t>Tagging programme and biological data collection for Rock Lobster</t>
  </si>
  <si>
    <t>5%
3%
9%
12%
13%
13%
4%
40%
2%</t>
  </si>
  <si>
    <t>DAT2020-01</t>
  </si>
  <si>
    <t xml:space="preserve">POSTPONED - Image and video storage, access, and metadata management system. </t>
  </si>
  <si>
    <t>DAT2020-05</t>
  </si>
  <si>
    <t>Risk atlas development for protected species risk models</t>
  </si>
  <si>
    <t>DAT2020-07</t>
  </si>
  <si>
    <t>POSTPONED - Spatial data library and online-accessible interface</t>
  </si>
  <si>
    <t>DAT2020-08</t>
  </si>
  <si>
    <t>POSTPONED - Training videos for identification, sample retention, and photography of benthic invertebrates by fishery observers</t>
  </si>
  <si>
    <t>ENV2020-01</t>
  </si>
  <si>
    <t xml:space="preserve">Distributional study of Antipodean albatross using satellite reporting GPS tags </t>
  </si>
  <si>
    <t>STN1, BIG1, YFN1, SWO1</t>
  </si>
  <si>
    <t>STN1
BIG1
YFN1
SWO1</t>
  </si>
  <si>
    <t>39%
32%
8%
21%</t>
  </si>
  <si>
    <t>ENV2020-04</t>
  </si>
  <si>
    <t>Spatial distribution modelling of inshore finfish and cephalopods with a focus on protected species prey</t>
  </si>
  <si>
    <t>FLA1, FLA2, FLA3, FLA7, GUR1, GUR2, GUR3, GUR7, GUR8, JDO1, JDO2, JDO3, JDO7, OYS1, OYS2A, OYS3, OYS4, OYS5A, OYS7, OYS7A, OYS7B, OYS7C, OYS8A, OYS9, RCO1, RCO2, RCO3, RCO7, SCA1, SCA1A, SCA2A, SCA3, SCA4, SCA5, SCA7, SCA7A, SCA7B, SCA7C, SCA8A, SCA9A, SCACS, SNA1, SNA2, SNA3, SNA7, SNA8, STA1, STA2, STA3, STA4, STA5, STA7, STA8, TAR1, TAR2, TAR3, TAR4, TAR5, TAR7, TAR8, TRE1, TRE2, TRE3, TRE7, BAR1, JMA1</t>
  </si>
  <si>
    <t>ENV2020-20</t>
  </si>
  <si>
    <t>Temporal and spatial distribution of non-target catch, and no-target species, in deepwater fisheries</t>
  </si>
  <si>
    <t>ENV2020-27</t>
  </si>
  <si>
    <t>POSTPONED - Scallop habitat restoration; methods in the Marlborough Sounds</t>
  </si>
  <si>
    <t>FLA2020-01</t>
  </si>
  <si>
    <t>POSTPONED - Characterisation and CPUE of FLA1</t>
  </si>
  <si>
    <t>HAK2020-01</t>
  </si>
  <si>
    <t>Stock assessment of Sub-Antarctic hake in HAK 1</t>
  </si>
  <si>
    <t>HMS2020-01</t>
  </si>
  <si>
    <t>Catch sampling of Bigeye, Yellowfin, Swordfish and Pacific bluefin tuna</t>
  </si>
  <si>
    <t>BIG1, YFN1, SWO1, TOR1</t>
  </si>
  <si>
    <t>BIG1
YFN1
SWO1
TOR1</t>
  </si>
  <si>
    <t>36%
13%
45%
6%</t>
  </si>
  <si>
    <t>HOK2020-01</t>
  </si>
  <si>
    <t>Estimation of spawning Hoki biomass in Cook Strait using acoustic surveys</t>
  </si>
  <si>
    <t>HOK2020-02</t>
  </si>
  <si>
    <t>Land-based sampling of Hoki</t>
  </si>
  <si>
    <t>INT2020-01</t>
  </si>
  <si>
    <t>West Coast South Island Trawl survey</t>
  </si>
  <si>
    <t>RCO7, GUR7, ELE7, STA7, SPE7, TAR7, SPD7, GSH7</t>
  </si>
  <si>
    <t>RCO7
GUR7
ELE7
STA7
SPE7
TAR7
SPD7
GSH7</t>
  </si>
  <si>
    <t>33%
11%
1%
12%
1%
11%
20%
12%</t>
  </si>
  <si>
    <t>INT2020-02</t>
  </si>
  <si>
    <t>ECNI inshore trawl survey (SNA1 recruitment in Hauraki Gulf &amp; Bay of Plenty)</t>
  </si>
  <si>
    <t>SNA1, GUR1, JDO1</t>
  </si>
  <si>
    <t>SNA1
GUR1
JDO1</t>
  </si>
  <si>
    <t>63%
32%
5%</t>
  </si>
  <si>
    <t>JDO2020-01</t>
  </si>
  <si>
    <t>POSTPONED - Characterisation and CPUE for JDO 1</t>
  </si>
  <si>
    <t>KAH2020-01</t>
  </si>
  <si>
    <t>Stock Assessment of Kahawai in KAH 1</t>
  </si>
  <si>
    <t>KAI2020-01</t>
  </si>
  <si>
    <t>Monitoring of rocky reef habitats across degrees of uplift caused by the 2016 Kaikōura earthquake</t>
  </si>
  <si>
    <t>LIN2020-01</t>
  </si>
  <si>
    <t>Stock assessment of Sub-Antarctic Ling in LIN 5 and 6</t>
  </si>
  <si>
    <t>LIN5, LIN6</t>
  </si>
  <si>
    <t>LIN5
LIN6</t>
  </si>
  <si>
    <t>36%
64%</t>
  </si>
  <si>
    <t>LIN2020-02</t>
  </si>
  <si>
    <t>POSTPONED - Characterisation and CPUE update for LIN 6B</t>
  </si>
  <si>
    <t>MAF2020-01</t>
  </si>
  <si>
    <t>Monitoring recreational harvest using onsite surveys</t>
  </si>
  <si>
    <t>MAF2020-03</t>
  </si>
  <si>
    <t>Implementation of automated image analysis for monitoring recreational fishing effort</t>
  </si>
  <si>
    <t>MAF2020-04</t>
  </si>
  <si>
    <t>Estimation of total seabird captures in amateur fisheries using the SEFRA spatial overlap approach</t>
  </si>
  <si>
    <t>MAF2020-05</t>
  </si>
  <si>
    <t>Monitoring of the Kaikōura and Motunau boat based marine amateur fisheries for BCO, CRA, and SPE</t>
  </si>
  <si>
    <t>MAF2020-06</t>
  </si>
  <si>
    <t>Mortality rates of fish released by recreational fishers</t>
  </si>
  <si>
    <t>MAT2020-01</t>
  </si>
  <si>
    <t>Matauranga Maori Project?</t>
  </si>
  <si>
    <t>MID2020-01</t>
  </si>
  <si>
    <t>Routine age determination of middle depth and deepwater species from commercial fisheries and resource surveys</t>
  </si>
  <si>
    <t>HOK1, HAK1, HAK4, HAK7, JMA7, LIN2, LIN3, LIN4, LIN5, LIN7, OEO3A, OEO4, ORH3B, SBW6B, SBW6I, SWA3, SWA4</t>
  </si>
  <si>
    <t>HOK1
HAK1
HAK4
HAK7
JMA7
LIN2
LIN3
LIN4
LIN5
LIN7
OEO3A
OEO4
ORH3B
SBW6B
SBW6I
SWA3
SWA4</t>
  </si>
  <si>
    <t>0.25
6.5%
3.3%
3.3%
9.8%
1.6%
1.6%
1.6%
1.6%
4.9%
6.5%
13%
3.2%
3.3%
3.3%
3.3%
3.3%</t>
  </si>
  <si>
    <t>MOK2020-01</t>
  </si>
  <si>
    <t>POSTPONED - Catch-at-age and the commercial landings of blue moki in MOK1 and MOK3</t>
  </si>
  <si>
    <t>MOK1, MOK3</t>
  </si>
  <si>
    <t>MOK1
MOK3</t>
  </si>
  <si>
    <t>72%
28%</t>
  </si>
  <si>
    <t>OEO2020-01</t>
  </si>
  <si>
    <t>Investigating monitoring and assessment approaches for Oreo species</t>
  </si>
  <si>
    <t>OEO1, OEO3A, OEO4, OEO6</t>
  </si>
  <si>
    <t>OEO1
OEO3A
OEO4
OEO6</t>
  </si>
  <si>
    <t>0.16
22%
23%
39%</t>
  </si>
  <si>
    <t>ORH2020-01</t>
  </si>
  <si>
    <t>Acoustic survey of orange roughy in ORH MEC (ORH 2A, 2B and 3A)</t>
  </si>
  <si>
    <t>ORH2A, ORH2B, ORH3A</t>
  </si>
  <si>
    <t>ORH2A
ORH2B
ORH3A</t>
  </si>
  <si>
    <t>67%
8%
24%</t>
  </si>
  <si>
    <t>ORH2020-03</t>
  </si>
  <si>
    <t>Stock assessment of orange roughy in ORH3B</t>
  </si>
  <si>
    <t>OYS2020-01</t>
  </si>
  <si>
    <t xml:space="preserve">Foveaux Strait oyster abundance, Bonamia and bycatch surveys, and stock assessment </t>
  </si>
  <si>
    <t>OYS2020-02</t>
  </si>
  <si>
    <t>Foveaux Strait oyster stock assessment review</t>
  </si>
  <si>
    <t>OYS2020-03</t>
  </si>
  <si>
    <t>Key drivers of long-term change in the oyster fishery</t>
  </si>
  <si>
    <t>PAU2020-01</t>
  </si>
  <si>
    <t xml:space="preserve">PAU 7 Stock assessment </t>
  </si>
  <si>
    <t>PAU2020-02</t>
  </si>
  <si>
    <t>Biomass survey for Pāua in the Kaikōura region</t>
  </si>
  <si>
    <t>PAU2020-03</t>
  </si>
  <si>
    <t xml:space="preserve">PAU 4 Stock assessment </t>
  </si>
  <si>
    <t>PAU2020-04</t>
  </si>
  <si>
    <t xml:space="preserve">PAU 3 Stock assessment </t>
  </si>
  <si>
    <t>PAU2020-06</t>
  </si>
  <si>
    <t>Management Procedures for Pāua</t>
  </si>
  <si>
    <t>PMM2020-06</t>
  </si>
  <si>
    <t>Auckland Islands New Zealand Sea Lion tracking</t>
  </si>
  <si>
    <t>SQU6T, SCI6A</t>
  </si>
  <si>
    <t>PMM2020-07</t>
  </si>
  <si>
    <t>Novel technologies to monitor Maui and Hector's dolphin spatial distribution, behaviour, and reproductive success</t>
  </si>
  <si>
    <t>GUR3, GUR8, JDO3, OYS3, OYS5A, OYS8A, OYS9, RCO3, SCA3, SCA5, SCA8A, SCA9A, SNA3, SNA8, STA3, STA5, STA8, TAR3, TAR5, TAR8, TRE3, BUT3, BUT5, FLA3, GMU3, MOK3, MOK5, SPD3, SPD5, SPO3, SCH3, WAR3</t>
  </si>
  <si>
    <t>PMM2020-08</t>
  </si>
  <si>
    <t>Novel technologies to mitigate the risk of dolphin capture in inshore trawl fisheries</t>
  </si>
  <si>
    <t>FLA3, GUR3, GUR8, JDO3, OYS3, OYS5A, OYS8A, OYS9, RCO3, SCA3, SCA5, SCA8A, SCA9A, SNA3, SNA8, STA3, STA5, STA8, TAR3, TAR5, TAR8, TRE3</t>
  </si>
  <si>
    <t>PMM2020-09</t>
  </si>
  <si>
    <t>Local-scale spatial distribution modelling of Hector's dolphins in key areas, to improve risk management</t>
  </si>
  <si>
    <t>GUR3, JDO3, OYS3, OYS5A, RCO3, SCA3, SCA5, SNA3, STA3, STA5, TAR3, TAR5, TRE3, BUT3, BUT5, FLA3, GMU3, MOK3, MOK5, SPD3, SPD5, SPO3, SCH3, SCH5, WAR3</t>
  </si>
  <si>
    <t>PMM2020-10</t>
  </si>
  <si>
    <t>POSTPONED - Passive acoustic deployment in WCNI harbours to detect presence of Maui dolphins</t>
  </si>
  <si>
    <t>SPD8, SPO8, SCH8</t>
  </si>
  <si>
    <t>PSB2020-01</t>
  </si>
  <si>
    <t>At sea re-captures of Black Petrels (juvenile survivability) and continued population monitoring</t>
  </si>
  <si>
    <t>SNA1
BNS1</t>
  </si>
  <si>
    <t>94%
6%</t>
  </si>
  <si>
    <t>PSB2020-04</t>
  </si>
  <si>
    <t>Spatial ditribution modelling for hoiho</t>
  </si>
  <si>
    <t>BUT5, ELE3, MOK3, SCH3, SCH5, SPO3</t>
  </si>
  <si>
    <t>BUT5
ELE3
MOK3
SCH3
SCH5
SPO3</t>
  </si>
  <si>
    <t>2%
35%
2%
11%
20%
30%</t>
  </si>
  <si>
    <t>PSB2020-05</t>
  </si>
  <si>
    <t>Grooming and preparation of the hoiho database</t>
  </si>
  <si>
    <t>PSB2020-06</t>
  </si>
  <si>
    <t>Characterisation of all fishing activity that overlaps with hoiho including fish bycatch</t>
  </si>
  <si>
    <t>PSB2020-07</t>
  </si>
  <si>
    <t>Factors affecting protected species captures in domestic surface longline fisheries</t>
  </si>
  <si>
    <t>PSB2020-08</t>
  </si>
  <si>
    <t>Desktop update of estimation of seabird cryptic mortality in trawls, via warp and net captures in the NZ domestic fleet using standard mitigation</t>
  </si>
  <si>
    <t>PSB2020-09</t>
  </si>
  <si>
    <t>Southern hemisphere seabird risk assessment</t>
  </si>
  <si>
    <t>PSB2020-10</t>
  </si>
  <si>
    <t>Review and continuation of footage collection from the 2020/21 Black Petrel Electronic Monitoring project</t>
  </si>
  <si>
    <t>SCA2020-01</t>
  </si>
  <si>
    <t>POSTPONED - SCA 1 and SCA CS biomass survey and dredge efficiency</t>
  </si>
  <si>
    <t>SCA1, SCACS</t>
  </si>
  <si>
    <t>SCA1
SCACS</t>
  </si>
  <si>
    <t>44%
56%</t>
  </si>
  <si>
    <t>SCA2020-02</t>
  </si>
  <si>
    <t>SCA 1 and/or SCA CS Biomass survey in recreational fishing only areas</t>
  </si>
  <si>
    <t>SCA2020-03</t>
  </si>
  <si>
    <t>SCA 7 biomass survey of core scallop beds (Marlborough Sounds, Golden Bay and Tasman Bay)</t>
  </si>
  <si>
    <t>SCA2020-07</t>
  </si>
  <si>
    <t xml:space="preserve">SCA 7 Marlborough Sounds non-contact bottom survey of the recreational fishing areas </t>
  </si>
  <si>
    <t>SCC2020-01</t>
  </si>
  <si>
    <t>POSTPONED - Fishery characterisation and development of a monitoring approach for sea cucumber (SCC1A, SCC1B, SCC2B, SCC3, SCC5A, SCC5B, SCC7A, SCC7B)</t>
  </si>
  <si>
    <t>SCC1A, SCC1B, SCC2B, SCC3, SCC5A, SCC5B, SCC7A, SCC7B, SCC7D</t>
  </si>
  <si>
    <t>SCC1A
SCC1B
SCC2B
SCC3
SCC5A
SCC5B
SCC7A
SCC7B
SCC7D</t>
  </si>
  <si>
    <t>2%
2%
2%
50%
2%
2%
16%
15%
2%</t>
  </si>
  <si>
    <t>SCI2020-01</t>
  </si>
  <si>
    <t>Stock assessment for SCI 3</t>
  </si>
  <si>
    <t>SCI2020-02</t>
  </si>
  <si>
    <t>Estimation of the abundance of scampi in SCI 1 and SCI 2 using photographic surveys</t>
  </si>
  <si>
    <t>SCI1, SCI2</t>
  </si>
  <si>
    <t>SCI1
SCI2</t>
  </si>
  <si>
    <t>SHA2020-01</t>
  </si>
  <si>
    <t>POSTPONED - Determination of mitigation options for shark species taken as bycatch in NZ surface longline fisheries</t>
  </si>
  <si>
    <t>SKI2020-01</t>
  </si>
  <si>
    <t>Gemfish monitoring</t>
  </si>
  <si>
    <t>SKI3, SKI7</t>
  </si>
  <si>
    <t>SKI3
SKI7</t>
  </si>
  <si>
    <t>50%
50%</t>
  </si>
  <si>
    <t>SNA2020-01</t>
  </si>
  <si>
    <t xml:space="preserve">Stock Assessment of SNA 1 </t>
  </si>
  <si>
    <t>SNA2020-02</t>
  </si>
  <si>
    <t>Stock Assessment of SNA 7</t>
  </si>
  <si>
    <t>Research - International</t>
  </si>
  <si>
    <t>SPR2020-01</t>
  </si>
  <si>
    <t>SPRFMO science support</t>
  </si>
  <si>
    <t>SQU2020-01</t>
  </si>
  <si>
    <t>Squid stock assessment</t>
  </si>
  <si>
    <t>SQU1T, SQU6T</t>
  </si>
  <si>
    <t>SQU1T
SQU6T</t>
  </si>
  <si>
    <t>58%
42%</t>
  </si>
  <si>
    <t>STM2020-01</t>
  </si>
  <si>
    <t>POSTPONED - Age and growth of striped marlin</t>
  </si>
  <si>
    <t>STM2020-02</t>
  </si>
  <si>
    <t>POSTPONED - Long term movements of striped marlin</t>
  </si>
  <si>
    <t>STN2020-01</t>
  </si>
  <si>
    <t>Estimation of recreational harvest of southern bluefin tuna in New Zealand waters in 20/21</t>
  </si>
  <si>
    <t>SUR2020-01</t>
  </si>
  <si>
    <t xml:space="preserve">POSTPONED - Survey to assess condition index for Kina in SUR 1A, SUR 1B and SUR 7A and develop monitoring approach </t>
  </si>
  <si>
    <t>SUR1A, SUR1B, SUR7A</t>
  </si>
  <si>
    <t>SUR1A
SUR1B
SUR7A</t>
  </si>
  <si>
    <t>1%
23%
77%</t>
  </si>
  <si>
    <t>TAR2020-01</t>
  </si>
  <si>
    <t>Stock assessment of East Coast Tarakihi</t>
  </si>
  <si>
    <t>TAR1, TAR2, TAR3, TAR7</t>
  </si>
  <si>
    <t>TAR1
TAR2
TAR3
TAR7</t>
  </si>
  <si>
    <t>23%
32%
22%
22%</t>
  </si>
  <si>
    <t>TRE2020-01</t>
  </si>
  <si>
    <t>Stock Assessment of Trevally in TRE 1</t>
  </si>
  <si>
    <t>TRE2020-02</t>
  </si>
  <si>
    <t>POSTPONED - Monitoring the age and length structure of commercial landings of Trevally in TRE 7</t>
  </si>
  <si>
    <t>ZBD2020-01</t>
  </si>
  <si>
    <t>POSTPONED - Modelling trophic energy transfer in New Zealand waters</t>
  </si>
  <si>
    <t>ZBD2020-06</t>
  </si>
  <si>
    <t>Recovery of biogenic habitats: assessing the recovery potential offered by spatial planning scenarios proposed in the Sea Change Plan</t>
  </si>
  <si>
    <t>ZBD2020-07</t>
  </si>
  <si>
    <t>Recovery of seamount communities</t>
  </si>
  <si>
    <t>ZBD2020-08</t>
  </si>
  <si>
    <t>Role of low- and mid-trophic level fish in the Hauraki Gulf ecosystem</t>
  </si>
  <si>
    <t>ZBD2020-09</t>
  </si>
  <si>
    <t>Cumulative effects of stressors on scallops and scallop habitats in the Marlborough Sounds</t>
  </si>
  <si>
    <t>ZBD2020-11</t>
  </si>
  <si>
    <t xml:space="preserve">Review of land-based effects on coastal fisheries and kaimoana and their habitats </t>
  </si>
  <si>
    <t>ZBD2020-12</t>
  </si>
  <si>
    <t xml:space="preserve">POSTPONED - Development of indicators for EBFM. </t>
  </si>
  <si>
    <t>CUS2020-00</t>
  </si>
  <si>
    <t>Customary Programme</t>
  </si>
  <si>
    <t>&lt;- Select a fishstock from the list</t>
  </si>
  <si>
    <t>Levy ($/share)</t>
  </si>
  <si>
    <t>Project Code</t>
  </si>
  <si>
    <t>Project/ Service Description</t>
  </si>
  <si>
    <t>Sum of Cost recovery $</t>
  </si>
  <si>
    <t>Sum of Observer Days</t>
  </si>
  <si>
    <t>Sum of Observer $/day</t>
  </si>
  <si>
    <t>Commercial Compliance</t>
  </si>
  <si>
    <t>Comm Comp</t>
  </si>
  <si>
    <t>Observers</t>
  </si>
  <si>
    <t>Observers - Compliance</t>
  </si>
  <si>
    <t>Registry Serv</t>
  </si>
  <si>
    <t>Under&amp;Over</t>
  </si>
  <si>
    <t>(blank)</t>
  </si>
  <si>
    <t>Grand Total</t>
  </si>
  <si>
    <t>Observer Cost/day</t>
  </si>
  <si>
    <t>Identification of marine mammals, turtles and protected fish captured in New Zealand fisheries</t>
  </si>
  <si>
    <t>Identification of seabirds captured in New Zealand Fisheries</t>
  </si>
  <si>
    <t>INT2019-04</t>
  </si>
  <si>
    <t>Identification and storage of cold-water coral bycatch specimens</t>
  </si>
  <si>
    <t>4B</t>
  </si>
  <si>
    <t>Middle Depth Trawl</t>
  </si>
  <si>
    <t>Middle Depth Trawl Fisheries</t>
  </si>
  <si>
    <t>POP2019-04</t>
  </si>
  <si>
    <t>Southern Buller’s albatross: Snares/Tini Heke population project</t>
  </si>
  <si>
    <t>Population Projects</t>
  </si>
  <si>
    <t>MPI Levy Calculation</t>
  </si>
  <si>
    <t>This sheet calculates the cost recovery levies for conservation services</t>
  </si>
  <si>
    <t>1) Data is pasted from the "MPI Cost Recovered Services" sheet and converted from a table format into a list</t>
  </si>
  <si>
    <t>2) The cost of projects and services is allocated to fishstocks based on the Fisheries (Cost Recovery) Rules 2001</t>
  </si>
  <si>
    <t>3) Calculated levies on this sheet are summarised using a pivot table on the "MPI Levies" sheet.</t>
  </si>
  <si>
    <t>Formulas to copy down</t>
  </si>
  <si>
    <t>Direct Cost</t>
  </si>
  <si>
    <t>Indirect Cost</t>
  </si>
  <si>
    <t>Total Cost</t>
  </si>
  <si>
    <t>Schedule Item 2 
(Industry Share)</t>
  </si>
  <si>
    <t>% of costs to be borne by industry</t>
  </si>
  <si>
    <t>Chief Executive Assessment of Effort</t>
  </si>
  <si>
    <t>Observer Days</t>
  </si>
  <si>
    <t>Fishery Manager</t>
  </si>
  <si>
    <t>Allocation Between Stocks</t>
  </si>
  <si>
    <t>Cost recovery $</t>
  </si>
  <si>
    <t>Observers - Deepwater trawl</t>
  </si>
  <si>
    <t>Deepwater Trawl Fisheries</t>
  </si>
  <si>
    <t>Observers - Middle Depth Trawl Fisheries</t>
  </si>
  <si>
    <t>Observers - Deepwater bottom longline</t>
  </si>
  <si>
    <t>Deepwater Bottom Longline</t>
  </si>
  <si>
    <t>Observers - Surface longline</t>
  </si>
  <si>
    <t>Surface Longline</t>
  </si>
  <si>
    <t>Observers - Inshore fisheries</t>
  </si>
  <si>
    <t>Inshore Fisheries</t>
  </si>
  <si>
    <t>STa8</t>
  </si>
  <si>
    <t>Conservation Services Levy Calculation</t>
  </si>
  <si>
    <t>1) Data is pasted from the "DOC Research Input" sheet and converted from a table format into a list</t>
  </si>
  <si>
    <t>3) Calculated levies on this sheet are summarised using a pivot table on the "DOC Levies" sheet.</t>
  </si>
  <si>
    <t>Formulas to copy down --&gt;</t>
  </si>
  <si>
    <t>Deepwater Trawl</t>
  </si>
  <si>
    <t>Inshore</t>
  </si>
  <si>
    <t>POP2018-03</t>
  </si>
  <si>
    <t>New Zealand sea lion: Auckland Island pup count</t>
  </si>
  <si>
    <t>POP2018-04</t>
  </si>
  <si>
    <t>Flesh-footed shearwater population monitoring</t>
  </si>
  <si>
    <t>POP2020-01</t>
  </si>
  <si>
    <t xml:space="preserve">Auckland Islands seabird population research </t>
  </si>
  <si>
    <t>POP2020-02</t>
  </si>
  <si>
    <t>Protected coral identification and awareness</t>
  </si>
  <si>
    <t>POP2020-03</t>
  </si>
  <si>
    <t>Basking shark habitat suitability modelling</t>
  </si>
  <si>
    <t>POP2020-04</t>
  </si>
  <si>
    <t>Grey petrel population estimate – Antipodes Island</t>
  </si>
  <si>
    <t>POP2020-05</t>
  </si>
  <si>
    <t>Utilisation of the marine habitat of yellow-eyed penguins from Stewart Island/Rakiura</t>
  </si>
  <si>
    <t>Interaction Projects</t>
  </si>
  <si>
    <t>Mitigation Projects</t>
  </si>
  <si>
    <t>MIT2019-03</t>
  </si>
  <si>
    <t>Lighting adjustments to mitigate against deck strikes/vessel impacts</t>
  </si>
  <si>
    <t>MIT2020-01</t>
  </si>
  <si>
    <t>Hook-shielding use in the surface longline fishery</t>
  </si>
  <si>
    <t>MIT2020-02</t>
  </si>
  <si>
    <t>Protected Species Liaison Project</t>
  </si>
  <si>
    <t>MIT2020-03</t>
  </si>
  <si>
    <t xml:space="preserve">Mitigation gaps analysis towards reducing protected species bycatch </t>
  </si>
  <si>
    <t>(All)</t>
  </si>
  <si>
    <t>100%</t>
  </si>
  <si>
    <t>Anchovy</t>
  </si>
  <si>
    <t>Freshwater Eels</t>
  </si>
  <si>
    <t>Freshwater</t>
  </si>
  <si>
    <t>Barracouta</t>
  </si>
  <si>
    <t>Deepwater</t>
  </si>
  <si>
    <t>Blue Cod</t>
  </si>
  <si>
    <t>Bigeye Tuna</t>
  </si>
  <si>
    <t>HMS</t>
  </si>
  <si>
    <t>Bluenose</t>
  </si>
  <si>
    <t>Butterfish</t>
  </si>
  <si>
    <t>Blue Shark</t>
  </si>
  <si>
    <t>Surf Clam - frilled venus</t>
  </si>
  <si>
    <t>Shellfish</t>
  </si>
  <si>
    <t>Alfonsino</t>
  </si>
  <si>
    <t>Black Cardinal Fish</t>
  </si>
  <si>
    <t>Red crab</t>
  </si>
  <si>
    <t>Cockles</t>
  </si>
  <si>
    <t>Crayfish</t>
  </si>
  <si>
    <t>Surf Clam - ringed dosinia</t>
  </si>
  <si>
    <t>Surf Clam - silky dosinia</t>
  </si>
  <si>
    <t>Elephant Fish</t>
  </si>
  <si>
    <t>Blue Mackerel</t>
  </si>
  <si>
    <t>Flatfish</t>
  </si>
  <si>
    <t>Frostfish</t>
  </si>
  <si>
    <t>Garfish</t>
  </si>
  <si>
    <t>Green Lipped Mussell</t>
  </si>
  <si>
    <t>Grey Mullet</t>
  </si>
  <si>
    <t>Giant spider crab</t>
  </si>
  <si>
    <t>Ghost Shark dark</t>
  </si>
  <si>
    <t>Ghost Shark pale</t>
  </si>
  <si>
    <t>Gurnard</t>
  </si>
  <si>
    <t>Hake</t>
  </si>
  <si>
    <t>Hoki</t>
  </si>
  <si>
    <t>Horse mussel</t>
  </si>
  <si>
    <t>Hapuku and Bass</t>
  </si>
  <si>
    <t>John Dory</t>
  </si>
  <si>
    <t>Jack Mackerel</t>
  </si>
  <si>
    <t>Kahawai</t>
  </si>
  <si>
    <t>Bladder Kelp</t>
  </si>
  <si>
    <t>King crab</t>
  </si>
  <si>
    <t>Kingfish</t>
  </si>
  <si>
    <t>Knobbed Whelk</t>
  </si>
  <si>
    <t>Look Down Dory</t>
  </si>
  <si>
    <t>Leather Jacket</t>
  </si>
  <si>
    <t>Longfinned eel</t>
  </si>
  <si>
    <t>Ling</t>
  </si>
  <si>
    <t>Mako Shark</t>
  </si>
  <si>
    <t>Surf Clam - trough shell</t>
  </si>
  <si>
    <t>Surf Clam - large trough shell</t>
  </si>
  <si>
    <t>Blue Moki</t>
  </si>
  <si>
    <t>Moonfish</t>
  </si>
  <si>
    <t>Oreo</t>
  </si>
  <si>
    <t>Orange Roughy</t>
  </si>
  <si>
    <t>Oyster - Other than Foveaux Strait</t>
  </si>
  <si>
    <t>Oyster - Foveuax Strait</t>
  </si>
  <si>
    <t>Paddle Crab</t>
  </si>
  <si>
    <t>Parore</t>
  </si>
  <si>
    <t>Paua</t>
  </si>
  <si>
    <t>Surf Clam - Deepwater Tuatua</t>
  </si>
  <si>
    <t>Packhorse Rock Lobster</t>
  </si>
  <si>
    <t>Pilchard</t>
  </si>
  <si>
    <t>Porae</t>
  </si>
  <si>
    <t>Porbeagle Shark</t>
  </si>
  <si>
    <t>Pipi</t>
  </si>
  <si>
    <t>Prawn Killer</t>
  </si>
  <si>
    <t>Patagonian Toothfish</t>
  </si>
  <si>
    <t>King Clam</t>
  </si>
  <si>
    <t>Queen Scallop</t>
  </si>
  <si>
    <t>Ray's Bream</t>
  </si>
  <si>
    <t>Red Bait</t>
  </si>
  <si>
    <t>Ruby Fish</t>
  </si>
  <si>
    <t>Red Cod</t>
  </si>
  <si>
    <t>Ribaldo</t>
  </si>
  <si>
    <t>Rough Skate</t>
  </si>
  <si>
    <t>Red Snapper</t>
  </si>
  <si>
    <t>Surf Clam - triangle shell</t>
  </si>
  <si>
    <t>Southern Blue Whiting</t>
  </si>
  <si>
    <t>Scallop</t>
  </si>
  <si>
    <t>Sea Cucumber</t>
  </si>
  <si>
    <t>School Shark</t>
  </si>
  <si>
    <t>Scampi</t>
  </si>
  <si>
    <t>Shortfinned eel</t>
  </si>
  <si>
    <t>Gemfish</t>
  </si>
  <si>
    <t>Snapper</t>
  </si>
  <si>
    <t>Spiny Dogfish</t>
  </si>
  <si>
    <t>Sea Perch</t>
  </si>
  <si>
    <t>Rig</t>
  </si>
  <si>
    <t>Sprats</t>
  </si>
  <si>
    <t>Squid</t>
  </si>
  <si>
    <t>Smooth Skate</t>
  </si>
  <si>
    <t>Stargazer</t>
  </si>
  <si>
    <t>Southern Bluefin Tuna</t>
  </si>
  <si>
    <t>Kina</t>
  </si>
  <si>
    <t>Silver Warehou</t>
  </si>
  <si>
    <t>Broadbill Swordfish</t>
  </si>
  <si>
    <t>Tarakihi</t>
  </si>
  <si>
    <t>Pacific Bluefin Tuna</t>
  </si>
  <si>
    <t>Trevally</t>
  </si>
  <si>
    <t>Trumpeter</t>
  </si>
  <si>
    <t>Tuatua</t>
  </si>
  <si>
    <t>Blue Warehou</t>
  </si>
  <si>
    <t>White Warehou</t>
  </si>
  <si>
    <t>Yellow-eyed Mullet</t>
  </si>
  <si>
    <t>Yellowfin Tuna</t>
  </si>
  <si>
    <t>Albacore</t>
  </si>
  <si>
    <t>Seal Shark</t>
  </si>
  <si>
    <t>Octopus</t>
  </si>
  <si>
    <t>Skipjacktuna</t>
  </si>
  <si>
    <t>0%</t>
  </si>
  <si>
    <t>50%</t>
  </si>
  <si>
    <t>Port Price Index</t>
  </si>
  <si>
    <t>Individual Fish Stock</t>
  </si>
  <si>
    <t>Change in share
 (&gt; +/- 0.2%)</t>
  </si>
  <si>
    <t>Under and Over Recovery (Reconcilation of 2018/19 levies to expenditure</t>
  </si>
  <si>
    <t>Fisheries Research Plan for 2020/21</t>
  </si>
  <si>
    <t>Observer Sea Day Plan 2020/21</t>
  </si>
  <si>
    <t>Fishery</t>
  </si>
  <si>
    <t>% Effort</t>
  </si>
  <si>
    <t>Total Seadays</t>
  </si>
  <si>
    <t>Funding Source</t>
  </si>
  <si>
    <t>Fish stock</t>
  </si>
  <si>
    <t>Other categories</t>
  </si>
  <si>
    <t>High risk vessels</t>
  </si>
  <si>
    <t>D/charged</t>
  </si>
  <si>
    <t>Any</t>
  </si>
  <si>
    <t>Medium risk vessels</t>
  </si>
  <si>
    <t>CCAMLR</t>
  </si>
  <si>
    <t>SPFRMO Trawl</t>
  </si>
  <si>
    <t>SPRFMO BLL</t>
  </si>
  <si>
    <t>D/Charged</t>
  </si>
  <si>
    <t>SPRFMO Exploratory BLL</t>
  </si>
  <si>
    <t>PSH trials - Offshore</t>
  </si>
  <si>
    <t>PSH trials - Inshore</t>
  </si>
  <si>
    <t>WCNI trawl survey</t>
  </si>
  <si>
    <t xml:space="preserve">Surface longline - WCPFC </t>
  </si>
  <si>
    <t>N/A</t>
  </si>
  <si>
    <t>CR Levy</t>
  </si>
  <si>
    <t>Other Categories total</t>
  </si>
  <si>
    <t>Highly Migatory Species</t>
  </si>
  <si>
    <t>Domestic tuna longline - North Island STN</t>
  </si>
  <si>
    <t>Domestic tuna longline - South Island STN</t>
  </si>
  <si>
    <t>Subtotal Highly Migatory Species Non-Discretionary</t>
  </si>
  <si>
    <t>Domestic SLL - North Island BIG/SWO</t>
  </si>
  <si>
    <t>BIG/SWO</t>
  </si>
  <si>
    <t>Domestic SLL - South Island BIG/SWO</t>
  </si>
  <si>
    <t>Domestic purse seine</t>
  </si>
  <si>
    <t>SKJ, JMA1, EMA1, PIL1</t>
  </si>
  <si>
    <t>Domestic purse seine (super seiner)</t>
  </si>
  <si>
    <t>Subtotal Highly Migratory Species Discretionary</t>
  </si>
  <si>
    <t>Total Highly Migratory Species</t>
  </si>
  <si>
    <t xml:space="preserve">Inshore </t>
  </si>
  <si>
    <t>WCNI - SN, TWL &amp; BLL</t>
  </si>
  <si>
    <t>BNS1, BNS8, HPB1, HPB8, JDO1, SCH1, SCH8, SPO1, SPO8,  TRE7, SNA8, KAH8, TAR1, TAR8, GUR1, GUR8, WAR1, WAR8</t>
  </si>
  <si>
    <t>SNA 1 trawl - standard (no PSH)</t>
  </si>
  <si>
    <t>SNA 1 trawl - PSH</t>
  </si>
  <si>
    <t xml:space="preserve">TAR 2 trawl </t>
  </si>
  <si>
    <t>Set net SCSI</t>
  </si>
  <si>
    <t>SCH5, SPO3, BUT5</t>
  </si>
  <si>
    <t xml:space="preserve">Set net ECSI - Kaikoura </t>
  </si>
  <si>
    <t>TAR3, HPB3, SPO3, SCH3</t>
  </si>
  <si>
    <t>Set net ECSI - Otago</t>
  </si>
  <si>
    <t>SPO3, SCH3, HPB3</t>
  </si>
  <si>
    <t>ECSI Trawl - TMP</t>
  </si>
  <si>
    <t>FLA3, GUR3</t>
  </si>
  <si>
    <t>ECSI Trawl - TAR</t>
  </si>
  <si>
    <t>SCSI Trawl</t>
  </si>
  <si>
    <t>FLA3, STA5</t>
  </si>
  <si>
    <t>Sub-total Inshore Non-discretionary</t>
  </si>
  <si>
    <t>BLL - SNA 1</t>
  </si>
  <si>
    <t xml:space="preserve">BLL - BNS/HPB 1 </t>
  </si>
  <si>
    <t>BNS1, HPB1</t>
  </si>
  <si>
    <t>SN-BNS 1</t>
  </si>
  <si>
    <t>Trawl - TAR1 (standard)</t>
  </si>
  <si>
    <t>Trawl- TAR1 (PSH only)</t>
  </si>
  <si>
    <t>Subtotal Inshore Discretionary</t>
  </si>
  <si>
    <t>Total Inshore</t>
  </si>
  <si>
    <t>Deepwater / Middle Depth</t>
  </si>
  <si>
    <t>Southern blue whiting</t>
  </si>
  <si>
    <t>SBW6I, SBW6B</t>
  </si>
  <si>
    <t>West Coast North Island FOVs</t>
  </si>
  <si>
    <t>JMA7, EMA7, BAR7</t>
  </si>
  <si>
    <t>West Coast South Island FOVs</t>
  </si>
  <si>
    <t>HOK1, HAK7, LIN7, SWA1</t>
  </si>
  <si>
    <t>Chatham Rise Middle Depth</t>
  </si>
  <si>
    <t>HOK1, HAK1, HAK4, LIN3, LIN4, SWA3, SWA4, JMA3, BAR1, BAR4</t>
  </si>
  <si>
    <t>Sub-Antarctic Middle Depths</t>
  </si>
  <si>
    <t>HOK1, SWA4, WWA5B, BAR5, JMA3, HAK1, LIN5, LIN6</t>
  </si>
  <si>
    <t>Training</t>
  </si>
  <si>
    <t>All MD and DW stocks as previously discussed.</t>
  </si>
  <si>
    <t>Subtotal Deepwater / Middle-depth Non-discretionary</t>
  </si>
  <si>
    <t>Vessel specific conversion factor</t>
  </si>
  <si>
    <t>North Island Deepwater</t>
  </si>
  <si>
    <t>ORH1, ORH2A, ORH2B, ORH3A, BYX2, CDL2</t>
  </si>
  <si>
    <t>Chatham Rise Deepwater</t>
  </si>
  <si>
    <t>ORH3B, OEO3A, OEO4, BYX3</t>
  </si>
  <si>
    <t>Sub-Antarctic Deepwater</t>
  </si>
  <si>
    <t>ORH3B, OEO1, OEO6</t>
  </si>
  <si>
    <t>West Coast Deepwater</t>
  </si>
  <si>
    <t>West Coast North Island</t>
  </si>
  <si>
    <t>West Coast South Island</t>
  </si>
  <si>
    <t>Sub-Antarctic Middle Depth</t>
  </si>
  <si>
    <t>Hoki Cook Strait</t>
  </si>
  <si>
    <t>WCSI Hoki-Inside the line</t>
  </si>
  <si>
    <t>Scampi 6A</t>
  </si>
  <si>
    <t>Scampi Other</t>
  </si>
  <si>
    <t>SCI1, SCI2, SCI3, SCI4A, SCI5, SCI6B, SCI7, SCI8, SCI9</t>
  </si>
  <si>
    <t>LIN BLL &gt;34m</t>
  </si>
  <si>
    <t>LIN3-7</t>
  </si>
  <si>
    <t>Ling BLL &lt;34m</t>
  </si>
  <si>
    <t>Subtotal Deepwater / Middle-depth Discretionary</t>
  </si>
  <si>
    <t>Total Deepwater / Middle-depth</t>
  </si>
  <si>
    <t>Subtotal Planned Seadays Non-Discretionary</t>
  </si>
  <si>
    <t>Subtotal Planned Seadays Discretionary</t>
  </si>
  <si>
    <t>Total Planned Seadays</t>
  </si>
  <si>
    <t>Compliance Total</t>
  </si>
  <si>
    <t>Deepwater/Middle Depth</t>
  </si>
  <si>
    <t>Direct Charged</t>
  </si>
  <si>
    <t>Total Levied Seadays</t>
  </si>
  <si>
    <t>&lt;--percentage levied upfront</t>
  </si>
  <si>
    <t>TACC (Tonnes)</t>
  </si>
  <si>
    <t>Fisheries Annual Levy ($)</t>
  </si>
  <si>
    <t>Fisheries Annual Levy ($/tonne)</t>
  </si>
  <si>
    <t>Conservation Annual Levy ($)</t>
  </si>
  <si>
    <t>Conservation Annual Levy $/tonne</t>
  </si>
  <si>
    <t>Annual Levies by Fishstock (Fisheries and Conservation)</t>
  </si>
  <si>
    <t xml:space="preserve">Fisheries and Conservation services </t>
  </si>
  <si>
    <t>2020-21</t>
  </si>
  <si>
    <t>2019-20</t>
  </si>
  <si>
    <t>Movement</t>
  </si>
  <si>
    <t xml:space="preserve">Levied fisheries services for current year </t>
  </si>
  <si>
    <t xml:space="preserve">Levied conservation services for current year </t>
  </si>
  <si>
    <t>Net under and (over) recovery applied to levy for fisheries services</t>
  </si>
  <si>
    <t>Net under and (over) recovery applied to levy for conservation services</t>
  </si>
  <si>
    <t xml:space="preserve">Roundings </t>
  </si>
  <si>
    <t>TOTAL</t>
  </si>
  <si>
    <t>Fisheries and Conservation services
(before prior year adjustments)</t>
  </si>
  <si>
    <t xml:space="preserve">Compliance </t>
  </si>
  <si>
    <t xml:space="preserve">Observer Services </t>
  </si>
  <si>
    <t xml:space="preserve">Fisheries Research </t>
  </si>
  <si>
    <t>Fisheries New Zealand Subtotal</t>
  </si>
  <si>
    <t>[DOC] Observer Services</t>
  </si>
  <si>
    <t>[DOC] Research Services</t>
  </si>
  <si>
    <t>Conservation Services Subtotal</t>
  </si>
  <si>
    <t>Fisheries and Conservation services
(including prior year adjustments)</t>
  </si>
  <si>
    <t>Total Fisheries and Conservation Services</t>
  </si>
  <si>
    <t xml:space="preserve">Net under and (over) recoveries </t>
  </si>
  <si>
    <t xml:space="preserve">Movement </t>
  </si>
  <si>
    <t>Total Research</t>
  </si>
  <si>
    <t xml:space="preserve">Crown funded </t>
  </si>
  <si>
    <t xml:space="preserve">Industry funded </t>
  </si>
  <si>
    <t>% Industry Funded</t>
  </si>
  <si>
    <t>Summary of Proposed Annual Levies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</si>
</sst>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0.0%"/>
    <numFmt numFmtId="166" formatCode="#,##0\ \ ;\(#,##0\)\ ;\-\ \ "/>
    <numFmt numFmtId="167" formatCode="0.000000"/>
    <numFmt numFmtId="168" formatCode="_-[$$-1409]* #,##0.00_-;\-[$$-1409]* #,##0.00_-;_-[$$-1409]* &quot;-&quot;??_-;_-@_-"/>
    <numFmt numFmtId="169" formatCode="#,##0.00\ \ ;\(#,##0.00\)\ ;\-\ \ "/>
    <numFmt numFmtId="170" formatCode="_-&quot;$&quot;* #,##0_-;\-&quot;$&quot;* #,##0_-;_-&quot;$&quot;* &quot;-&quot;??_-;_-@_-"/>
    <numFmt numFmtId="171" formatCode="0.000"/>
  </numFmts>
  <fonts count="26" x14ac:knownFonts="1">
    <font>
      <sz val="10"/>
      <name val="MS Sans Serif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Arial Narrow"/>
      <family val="2"/>
    </font>
    <font>
      <sz val="10"/>
      <name val="MS Sans Serif"/>
      <family val="2"/>
    </font>
    <font>
      <b/>
      <sz val="12"/>
      <color theme="1"/>
      <name val="Calibri"/>
      <family val="2"/>
      <scheme val="minor"/>
    </font>
    <font>
      <sz val="8"/>
      <color theme="1"/>
      <name val="Cambria"/>
      <family val="1"/>
    </font>
    <font>
      <sz val="11"/>
      <color rgb="FF00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0"/>
      <color theme="0"/>
      <name val="MS Sans Serif"/>
    </font>
    <font>
      <sz val="12"/>
      <name val="Arial"/>
      <family val="2"/>
    </font>
    <font>
      <b/>
      <u/>
      <sz val="12"/>
      <color theme="2"/>
      <name val="Arial"/>
      <family val="2"/>
    </font>
    <font>
      <sz val="10"/>
      <name val="Arial"/>
      <family val="2"/>
    </font>
    <font>
      <b/>
      <sz val="10"/>
      <name val="MS Sans Serif"/>
    </font>
    <font>
      <sz val="12"/>
      <name val="MS Sans Serif"/>
    </font>
    <font>
      <b/>
      <sz val="11"/>
      <name val="MS sans serif"/>
    </font>
    <font>
      <b/>
      <sz val="11"/>
      <color theme="1"/>
      <name val="MS sans serif"/>
    </font>
    <font>
      <b/>
      <sz val="12"/>
      <color theme="0"/>
      <name val="MS sans serif"/>
    </font>
    <font>
      <b/>
      <sz val="11"/>
      <color theme="0"/>
      <name val="MS sans serif"/>
    </font>
    <font>
      <sz val="11"/>
      <name val="MS sans serif"/>
    </font>
    <font>
      <b/>
      <i/>
      <sz val="11"/>
      <color theme="1"/>
      <name val="MS sans serif"/>
    </font>
    <font>
      <sz val="11"/>
      <color rgb="FFFF0000"/>
      <name val="MS sans serif"/>
    </font>
    <font>
      <sz val="11"/>
      <color theme="1"/>
      <name val="MS sans serif"/>
    </font>
    <font>
      <b/>
      <i/>
      <sz val="11"/>
      <name val="MS sans serif"/>
    </font>
    <font>
      <i/>
      <sz val="11"/>
      <name val="MS sans serif"/>
    </font>
    <font>
      <sz val="8"/>
      <name val="MS sans serif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5EAFF"/>
        <bgColor indexed="64"/>
      </patternFill>
    </fill>
  </fills>
  <borders count="2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6">
    <xf numFmtId="0" fontId="0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207">
    <xf numFmtId="0" fontId="0" fillId="0" borderId="0" xfId="0"/>
    <xf numFmtId="0" fontId="3" fillId="0" borderId="0" xfId="0" applyFont="1"/>
    <xf numFmtId="0" fontId="0" fillId="0" borderId="0" xfId="0" applyFill="1"/>
    <xf numFmtId="0" fontId="2" fillId="0" borderId="0" xfId="0" applyFont="1"/>
    <xf numFmtId="0" fontId="0" fillId="0" borderId="0" xfId="0" applyAlignment="1">
      <alignment wrapText="1"/>
    </xf>
    <xf numFmtId="0" fontId="0" fillId="0" borderId="0" xfId="0" applyFont="1"/>
    <xf numFmtId="3" fontId="0" fillId="0" borderId="0" xfId="1" applyNumberFormat="1" applyFont="1"/>
    <xf numFmtId="3" fontId="0" fillId="0" borderId="0" xfId="0" applyNumberFormat="1"/>
    <xf numFmtId="3" fontId="0" fillId="3" borderId="0" xfId="1" applyNumberFormat="1" applyFont="1" applyFill="1"/>
    <xf numFmtId="0" fontId="0" fillId="0" borderId="4" xfId="0" applyFill="1" applyBorder="1" applyAlignment="1" applyProtection="1">
      <protection locked="0"/>
    </xf>
    <xf numFmtId="164" fontId="0" fillId="0" borderId="4" xfId="1" applyNumberFormat="1" applyFont="1" applyFill="1" applyBorder="1" applyAlignment="1" applyProtection="1">
      <protection locked="0"/>
    </xf>
    <xf numFmtId="164" fontId="0" fillId="0" borderId="4" xfId="0" applyNumberFormat="1" applyFill="1" applyBorder="1" applyAlignment="1" applyProtection="1"/>
    <xf numFmtId="164" fontId="0" fillId="0" borderId="4" xfId="0" applyNumberFormat="1" applyFill="1" applyBorder="1" applyAlignment="1"/>
    <xf numFmtId="0" fontId="6" fillId="0" borderId="4" xfId="0" applyFont="1" applyFill="1" applyBorder="1" applyAlignment="1" applyProtection="1">
      <alignment horizontal="left"/>
      <protection locked="0"/>
    </xf>
    <xf numFmtId="49" fontId="6" fillId="0" borderId="4" xfId="0" applyNumberFormat="1" applyFont="1" applyFill="1" applyBorder="1" applyAlignment="1" applyProtection="1">
      <alignment horizontal="left"/>
      <protection locked="0"/>
    </xf>
    <xf numFmtId="0" fontId="0" fillId="0" borderId="4" xfId="0" applyFill="1" applyBorder="1" applyProtection="1">
      <protection locked="0"/>
    </xf>
    <xf numFmtId="164" fontId="0" fillId="0" borderId="4" xfId="1" applyNumberFormat="1" applyFont="1" applyFill="1" applyBorder="1" applyProtection="1">
      <protection locked="0"/>
    </xf>
    <xf numFmtId="0" fontId="6" fillId="0" borderId="4" xfId="0" applyFont="1" applyFill="1" applyBorder="1" applyAlignment="1" applyProtection="1">
      <alignment horizontal="left" wrapText="1"/>
      <protection locked="0"/>
    </xf>
    <xf numFmtId="49" fontId="6" fillId="0" borderId="4" xfId="0" applyNumberFormat="1" applyFont="1" applyFill="1" applyBorder="1" applyAlignment="1" applyProtection="1">
      <alignment horizontal="left" wrapText="1"/>
      <protection locked="0"/>
    </xf>
    <xf numFmtId="0" fontId="0" fillId="0" borderId="4" xfId="0" applyNumberFormat="1" applyFill="1" applyBorder="1" applyAlignment="1" applyProtection="1">
      <alignment wrapText="1"/>
      <protection locked="0"/>
    </xf>
    <xf numFmtId="0" fontId="0" fillId="0" borderId="4" xfId="0" applyFill="1" applyBorder="1" applyAlignment="1">
      <alignment wrapText="1"/>
    </xf>
    <xf numFmtId="0" fontId="0" fillId="0" borderId="4" xfId="0" applyFill="1" applyBorder="1" applyAlignment="1" applyProtection="1">
      <alignment wrapText="1"/>
      <protection locked="0"/>
    </xf>
    <xf numFmtId="3" fontId="7" fillId="0" borderId="4" xfId="0" applyNumberFormat="1" applyFont="1" applyFill="1" applyBorder="1"/>
    <xf numFmtId="10" fontId="6" fillId="0" borderId="4" xfId="1" applyNumberFormat="1" applyFont="1" applyFill="1" applyBorder="1" applyAlignment="1" applyProtection="1">
      <alignment horizontal="left" wrapText="1"/>
      <protection locked="0"/>
    </xf>
    <xf numFmtId="9" fontId="6" fillId="0" borderId="4" xfId="1" applyNumberFormat="1" applyFont="1" applyFill="1" applyBorder="1" applyAlignment="1" applyProtection="1">
      <alignment horizontal="left" wrapText="1"/>
      <protection locked="0"/>
    </xf>
    <xf numFmtId="0" fontId="0" fillId="0" borderId="3" xfId="0" applyNumberFormat="1" applyFill="1" applyBorder="1" applyAlignment="1" applyProtection="1">
      <alignment wrapText="1"/>
      <protection locked="0"/>
    </xf>
    <xf numFmtId="0" fontId="6" fillId="0" borderId="5" xfId="0" applyFont="1" applyFill="1" applyBorder="1" applyAlignment="1" applyProtection="1">
      <alignment horizontal="left" wrapText="1"/>
      <protection locked="0"/>
    </xf>
    <xf numFmtId="49" fontId="6" fillId="0" borderId="6" xfId="0" applyNumberFormat="1" applyFont="1" applyFill="1" applyBorder="1" applyAlignment="1" applyProtection="1">
      <alignment horizontal="left" wrapText="1"/>
      <protection locked="0"/>
    </xf>
    <xf numFmtId="0" fontId="0" fillId="0" borderId="7" xfId="0" applyNumberFormat="1" applyFill="1" applyBorder="1" applyAlignment="1" applyProtection="1">
      <alignment wrapText="1"/>
      <protection locked="0"/>
    </xf>
    <xf numFmtId="0" fontId="6" fillId="0" borderId="8" xfId="0" applyFont="1" applyFill="1" applyBorder="1" applyAlignment="1" applyProtection="1">
      <alignment horizontal="left" wrapText="1"/>
      <protection locked="0"/>
    </xf>
    <xf numFmtId="49" fontId="6" fillId="0" borderId="9" xfId="0" applyNumberFormat="1" applyFont="1" applyFill="1" applyBorder="1" applyAlignment="1" applyProtection="1">
      <alignment horizontal="left" wrapText="1"/>
      <protection locked="0"/>
    </xf>
    <xf numFmtId="167" fontId="0" fillId="0" borderId="0" xfId="0" applyNumberFormat="1"/>
    <xf numFmtId="0" fontId="0" fillId="0" borderId="0" xfId="0" applyNumberFormat="1"/>
    <xf numFmtId="0" fontId="0" fillId="0" borderId="0" xfId="0" pivotButton="1"/>
    <xf numFmtId="0" fontId="8" fillId="0" borderId="0" xfId="0" applyFont="1"/>
    <xf numFmtId="164" fontId="0" fillId="0" borderId="0" xfId="1" applyNumberFormat="1" applyFont="1"/>
    <xf numFmtId="43" fontId="0" fillId="0" borderId="0" xfId="1" applyFont="1" applyFill="1"/>
    <xf numFmtId="168" fontId="0" fillId="0" borderId="0" xfId="2" applyNumberFormat="1" applyFont="1" applyFill="1"/>
    <xf numFmtId="43" fontId="0" fillId="0" borderId="0" xfId="1" applyFont="1"/>
    <xf numFmtId="0" fontId="5" fillId="0" borderId="0" xfId="0" applyFont="1" applyBorder="1"/>
    <xf numFmtId="164" fontId="5" fillId="0" borderId="0" xfId="1" applyNumberFormat="1" applyFont="1" applyBorder="1" applyAlignment="1">
      <alignment horizontal="center"/>
    </xf>
    <xf numFmtId="0" fontId="5" fillId="0" borderId="0" xfId="0" applyFont="1" applyBorder="1" applyAlignment="1">
      <alignment horizontal="center" wrapText="1"/>
    </xf>
    <xf numFmtId="0" fontId="5" fillId="0" borderId="0" xfId="0" applyFont="1" applyFill="1" applyBorder="1" applyAlignment="1">
      <alignment horizontal="center" wrapText="1"/>
    </xf>
    <xf numFmtId="43" fontId="5" fillId="0" borderId="0" xfId="1" applyFont="1" applyFill="1" applyBorder="1" applyAlignment="1">
      <alignment horizontal="center" wrapText="1"/>
    </xf>
    <xf numFmtId="168" fontId="5" fillId="0" borderId="0" xfId="2" applyNumberFormat="1" applyFont="1" applyFill="1" applyBorder="1" applyAlignment="1">
      <alignment horizontal="center" wrapText="1"/>
    </xf>
    <xf numFmtId="0" fontId="0" fillId="0" borderId="0" xfId="0" quotePrefix="1"/>
    <xf numFmtId="0" fontId="0" fillId="0" borderId="0" xfId="0" applyAlignment="1">
      <alignment horizontal="right"/>
    </xf>
    <xf numFmtId="9" fontId="0" fillId="0" borderId="0" xfId="3" applyFont="1" applyAlignment="1">
      <alignment horizontal="right"/>
    </xf>
    <xf numFmtId="0" fontId="5" fillId="0" borderId="4" xfId="0" applyFont="1" applyBorder="1" applyAlignment="1">
      <alignment wrapText="1"/>
    </xf>
    <xf numFmtId="0" fontId="5" fillId="0" borderId="4" xfId="0" applyFont="1" applyBorder="1"/>
    <xf numFmtId="164" fontId="5" fillId="0" borderId="4" xfId="1" applyNumberFormat="1" applyFont="1" applyBorder="1" applyAlignment="1">
      <alignment horizontal="center" wrapText="1"/>
    </xf>
    <xf numFmtId="0" fontId="5" fillId="0" borderId="4" xfId="0" applyFont="1" applyBorder="1" applyAlignment="1">
      <alignment horizontal="center" wrapText="1"/>
    </xf>
    <xf numFmtId="0" fontId="0" fillId="0" borderId="0" xfId="0" applyBorder="1"/>
    <xf numFmtId="0" fontId="0" fillId="0" borderId="0" xfId="0" applyBorder="1" applyAlignment="1"/>
    <xf numFmtId="164" fontId="0" fillId="0" borderId="0" xfId="1" applyNumberFormat="1" applyFont="1" applyBorder="1"/>
    <xf numFmtId="9" fontId="0" fillId="0" borderId="0" xfId="3" applyFont="1" applyBorder="1"/>
    <xf numFmtId="9" fontId="0" fillId="0" borderId="0" xfId="0" applyNumberFormat="1" applyBorder="1" applyAlignment="1">
      <alignment wrapText="1"/>
    </xf>
    <xf numFmtId="10" fontId="0" fillId="0" borderId="0" xfId="0" applyNumberFormat="1"/>
    <xf numFmtId="9" fontId="0" fillId="0" borderId="0" xfId="0" applyNumberFormat="1"/>
    <xf numFmtId="9" fontId="0" fillId="0" borderId="0" xfId="0" applyNumberFormat="1" applyBorder="1"/>
    <xf numFmtId="10" fontId="0" fillId="0" borderId="0" xfId="0" applyNumberFormat="1" applyBorder="1"/>
    <xf numFmtId="0" fontId="5" fillId="0" borderId="0" xfId="0" applyFont="1"/>
    <xf numFmtId="44" fontId="5" fillId="0" borderId="0" xfId="2" applyFont="1" applyFill="1" applyBorder="1" applyAlignment="1">
      <alignment horizontal="center" wrapText="1"/>
    </xf>
    <xf numFmtId="44" fontId="0" fillId="0" borderId="0" xfId="2" applyFont="1" applyFill="1"/>
    <xf numFmtId="9" fontId="0" fillId="0" borderId="0" xfId="0" applyNumberFormat="1" applyAlignment="1">
      <alignment wrapText="1"/>
    </xf>
    <xf numFmtId="9" fontId="0" fillId="0" borderId="0" xfId="3" applyFont="1"/>
    <xf numFmtId="169" fontId="0" fillId="0" borderId="0" xfId="1" applyNumberFormat="1" applyFont="1" applyFill="1"/>
    <xf numFmtId="0" fontId="11" fillId="0" borderId="0" xfId="0" applyFont="1" applyAlignment="1">
      <alignment horizontal="left" indent="1"/>
    </xf>
    <xf numFmtId="0" fontId="12" fillId="0" borderId="0" xfId="0" applyFont="1"/>
    <xf numFmtId="43" fontId="12" fillId="0" borderId="0" xfId="1" applyFont="1"/>
    <xf numFmtId="164" fontId="12" fillId="0" borderId="0" xfId="1" applyNumberFormat="1" applyFont="1"/>
    <xf numFmtId="0" fontId="3" fillId="0" borderId="0" xfId="0" applyFont="1" applyAlignment="1">
      <alignment horizontal="center" vertical="center"/>
    </xf>
    <xf numFmtId="166" fontId="0" fillId="5" borderId="0" xfId="1" applyNumberFormat="1" applyFont="1" applyFill="1" applyProtection="1">
      <protection locked="0"/>
    </xf>
    <xf numFmtId="0" fontId="9" fillId="4" borderId="0" xfId="0" applyFont="1" applyFill="1" applyAlignment="1">
      <alignment wrapText="1"/>
    </xf>
    <xf numFmtId="0" fontId="2" fillId="0" borderId="4" xfId="0" applyFont="1" applyFill="1" applyBorder="1" applyAlignment="1" applyProtection="1">
      <alignment wrapText="1"/>
      <protection locked="0"/>
    </xf>
    <xf numFmtId="0" fontId="13" fillId="5" borderId="0" xfId="0" applyFont="1" applyFill="1"/>
    <xf numFmtId="0" fontId="12" fillId="0" borderId="0" xfId="0" applyFont="1" applyFill="1"/>
    <xf numFmtId="0" fontId="10" fillId="0" borderId="0" xfId="0" applyFont="1"/>
    <xf numFmtId="0" fontId="14" fillId="0" borderId="0" xfId="0" applyFont="1"/>
    <xf numFmtId="164" fontId="0" fillId="0" borderId="0" xfId="1" applyNumberFormat="1" applyFont="1" applyAlignment="1"/>
    <xf numFmtId="170" fontId="0" fillId="0" borderId="0" xfId="0" applyNumberFormat="1"/>
    <xf numFmtId="0" fontId="3" fillId="0" borderId="0" xfId="0" applyFont="1" applyAlignment="1">
      <alignment horizontal="center" vertical="center" wrapText="1"/>
    </xf>
    <xf numFmtId="0" fontId="0" fillId="0" borderId="14" xfId="0" applyFont="1" applyBorder="1" applyAlignment="1">
      <alignment wrapText="1"/>
    </xf>
    <xf numFmtId="0" fontId="0" fillId="0" borderId="15" xfId="0" applyFont="1" applyBorder="1" applyAlignment="1">
      <alignment wrapText="1"/>
    </xf>
    <xf numFmtId="0" fontId="0" fillId="0" borderId="0" xfId="0" applyFont="1" applyFill="1"/>
    <xf numFmtId="0" fontId="0" fillId="0" borderId="14" xfId="0" applyFont="1" applyFill="1" applyBorder="1"/>
    <xf numFmtId="0" fontId="0" fillId="0" borderId="15" xfId="0" applyFont="1" applyFill="1" applyBorder="1"/>
    <xf numFmtId="0" fontId="0" fillId="0" borderId="17" xfId="0" applyFont="1" applyFill="1" applyBorder="1"/>
    <xf numFmtId="0" fontId="0" fillId="0" borderId="19" xfId="0" applyFont="1" applyFill="1" applyBorder="1"/>
    <xf numFmtId="0" fontId="0" fillId="0" borderId="20" xfId="0" applyFont="1" applyFill="1" applyBorder="1"/>
    <xf numFmtId="171" fontId="0" fillId="0" borderId="14" xfId="0" applyNumberFormat="1" applyFont="1" applyFill="1" applyBorder="1"/>
    <xf numFmtId="2" fontId="0" fillId="0" borderId="0" xfId="0" applyNumberFormat="1" applyFont="1" applyFill="1"/>
    <xf numFmtId="2" fontId="0" fillId="0" borderId="19" xfId="5" applyNumberFormat="1" applyFont="1" applyFill="1" applyBorder="1" applyProtection="1">
      <protection locked="0"/>
    </xf>
    <xf numFmtId="2" fontId="0" fillId="0" borderId="20" xfId="5" applyNumberFormat="1" applyFont="1" applyFill="1" applyBorder="1" applyProtection="1">
      <protection locked="0"/>
    </xf>
    <xf numFmtId="2" fontId="0" fillId="0" borderId="14" xfId="0" applyNumberFormat="1" applyFont="1" applyFill="1" applyBorder="1" applyProtection="1">
      <protection locked="0"/>
    </xf>
    <xf numFmtId="2" fontId="0" fillId="0" borderId="15" xfId="0" applyNumberFormat="1" applyFont="1" applyFill="1" applyBorder="1" applyProtection="1">
      <protection locked="0"/>
    </xf>
    <xf numFmtId="2" fontId="0" fillId="0" borderId="15" xfId="0" applyNumberFormat="1" applyFont="1" applyFill="1" applyBorder="1"/>
    <xf numFmtId="2" fontId="0" fillId="0" borderId="17" xfId="0" applyNumberFormat="1" applyFont="1" applyFill="1" applyBorder="1"/>
    <xf numFmtId="2" fontId="0" fillId="0" borderId="3" xfId="0" applyNumberFormat="1" applyFont="1" applyFill="1" applyBorder="1"/>
    <xf numFmtId="2" fontId="0" fillId="0" borderId="7" xfId="0" applyNumberFormat="1" applyFont="1" applyFill="1" applyBorder="1"/>
    <xf numFmtId="2" fontId="0" fillId="0" borderId="14" xfId="0" applyNumberFormat="1" applyFont="1" applyFill="1" applyBorder="1"/>
    <xf numFmtId="2" fontId="0" fillId="0" borderId="14" xfId="0" applyNumberFormat="1" applyFont="1" applyBorder="1"/>
    <xf numFmtId="2" fontId="0" fillId="0" borderId="15" xfId="0" applyNumberFormat="1" applyFont="1" applyBorder="1"/>
    <xf numFmtId="2" fontId="0" fillId="0" borderId="24" xfId="0" applyNumberFormat="1" applyFont="1" applyFill="1" applyBorder="1"/>
    <xf numFmtId="2" fontId="0" fillId="0" borderId="25" xfId="0" applyNumberFormat="1" applyFont="1" applyFill="1" applyBorder="1"/>
    <xf numFmtId="2" fontId="0" fillId="0" borderId="2" xfId="0" applyNumberFormat="1" applyFont="1" applyFill="1" applyBorder="1"/>
    <xf numFmtId="0" fontId="9" fillId="4" borderId="18" xfId="0" applyFont="1" applyFill="1" applyBorder="1" applyAlignment="1">
      <alignment horizontal="center" vertical="center" wrapText="1"/>
    </xf>
    <xf numFmtId="0" fontId="9" fillId="4" borderId="22" xfId="0" applyFont="1" applyFill="1" applyBorder="1" applyAlignment="1">
      <alignment horizontal="center" vertical="center" wrapText="1"/>
    </xf>
    <xf numFmtId="43" fontId="9" fillId="4" borderId="1" xfId="1" applyFont="1" applyFill="1" applyBorder="1" applyAlignment="1">
      <alignment horizontal="center" vertical="center" wrapText="1"/>
    </xf>
    <xf numFmtId="2" fontId="9" fillId="4" borderId="1" xfId="2" applyNumberFormat="1" applyFont="1" applyFill="1" applyBorder="1" applyAlignment="1">
      <alignment horizontal="center" vertical="center" wrapText="1"/>
    </xf>
    <xf numFmtId="0" fontId="15" fillId="8" borderId="16" xfId="0" applyFont="1" applyFill="1" applyBorder="1"/>
    <xf numFmtId="2" fontId="15" fillId="8" borderId="23" xfId="0" applyNumberFormat="1" applyFont="1" applyFill="1" applyBorder="1"/>
    <xf numFmtId="2" fontId="15" fillId="8" borderId="21" xfId="0" applyNumberFormat="1" applyFont="1" applyFill="1" applyBorder="1"/>
    <xf numFmtId="2" fontId="15" fillId="8" borderId="16" xfId="0" applyNumberFormat="1" applyFont="1" applyFill="1" applyBorder="1"/>
    <xf numFmtId="0" fontId="15" fillId="9" borderId="15" xfId="0" applyFont="1" applyFill="1" applyBorder="1" applyAlignment="1">
      <alignment horizontal="left"/>
    </xf>
    <xf numFmtId="2" fontId="15" fillId="9" borderId="7" xfId="0" applyNumberFormat="1" applyFont="1" applyFill="1" applyBorder="1"/>
    <xf numFmtId="2" fontId="15" fillId="9" borderId="15" xfId="0" applyNumberFormat="1" applyFont="1" applyFill="1" applyBorder="1"/>
    <xf numFmtId="0" fontId="16" fillId="9" borderId="17" xfId="0" applyFont="1" applyFill="1" applyBorder="1"/>
    <xf numFmtId="2" fontId="16" fillId="9" borderId="2" xfId="0" applyNumberFormat="1" applyFont="1" applyFill="1" applyBorder="1"/>
    <xf numFmtId="2" fontId="16" fillId="9" borderId="17" xfId="0" applyNumberFormat="1" applyFont="1" applyFill="1" applyBorder="1"/>
    <xf numFmtId="0" fontId="15" fillId="8" borderId="21" xfId="0" applyFont="1" applyFill="1" applyBorder="1" applyAlignment="1">
      <alignment horizontal="left"/>
    </xf>
    <xf numFmtId="0" fontId="16" fillId="8" borderId="20" xfId="0" applyFont="1" applyFill="1" applyBorder="1"/>
    <xf numFmtId="2" fontId="15" fillId="8" borderId="15" xfId="0" applyNumberFormat="1" applyFont="1" applyFill="1" applyBorder="1"/>
    <xf numFmtId="2" fontId="15" fillId="8" borderId="25" xfId="0" applyNumberFormat="1" applyFont="1" applyFill="1" applyBorder="1"/>
    <xf numFmtId="0" fontId="16" fillId="0" borderId="21" xfId="0" applyFont="1" applyFill="1" applyBorder="1"/>
    <xf numFmtId="2" fontId="15" fillId="0" borderId="16" xfId="3" applyNumberFormat="1" applyFont="1" applyFill="1" applyBorder="1"/>
    <xf numFmtId="2" fontId="15" fillId="0" borderId="26" xfId="3" applyNumberFormat="1" applyFont="1" applyFill="1" applyBorder="1"/>
    <xf numFmtId="0" fontId="13" fillId="0" borderId="0" xfId="0" applyFont="1"/>
    <xf numFmtId="0" fontId="9" fillId="4" borderId="0" xfId="0" applyFont="1" applyFill="1" applyAlignment="1">
      <alignment horizontal="center" vertical="center" wrapText="1"/>
    </xf>
    <xf numFmtId="1" fontId="0" fillId="0" borderId="0" xfId="0" applyNumberFormat="1" applyFont="1"/>
    <xf numFmtId="0" fontId="17" fillId="4" borderId="11" xfId="0" applyFont="1" applyFill="1" applyBorder="1" applyAlignment="1">
      <alignment horizontal="center" vertical="center"/>
    </xf>
    <xf numFmtId="0" fontId="17" fillId="4" borderId="12" xfId="0" applyFont="1" applyFill="1" applyBorder="1" applyAlignment="1">
      <alignment horizontal="center" vertical="center"/>
    </xf>
    <xf numFmtId="164" fontId="17" fillId="4" borderId="12" xfId="1" applyNumberFormat="1" applyFont="1" applyFill="1" applyBorder="1" applyAlignment="1"/>
    <xf numFmtId="0" fontId="17" fillId="4" borderId="13" xfId="0" applyFont="1" applyFill="1" applyBorder="1" applyAlignment="1">
      <alignment horizontal="center" vertical="center" wrapText="1"/>
    </xf>
    <xf numFmtId="0" fontId="18" fillId="4" borderId="0" xfId="0" quotePrefix="1" applyFont="1" applyFill="1" applyBorder="1" applyAlignment="1">
      <alignment horizontal="left" vertical="center"/>
    </xf>
    <xf numFmtId="0" fontId="18" fillId="4" borderId="0" xfId="0" quotePrefix="1" applyFont="1" applyFill="1" applyBorder="1" applyAlignment="1">
      <alignment horizontal="center" vertical="center"/>
    </xf>
    <xf numFmtId="164" fontId="18" fillId="4" borderId="0" xfId="1" applyNumberFormat="1" applyFont="1" applyFill="1" applyBorder="1" applyAlignment="1"/>
    <xf numFmtId="0" fontId="18" fillId="4" borderId="0" xfId="0" applyFont="1" applyFill="1" applyBorder="1" applyAlignment="1">
      <alignment horizontal="center" vertical="center"/>
    </xf>
    <xf numFmtId="0" fontId="19" fillId="0" borderId="10" xfId="0" applyFont="1" applyFill="1" applyBorder="1" applyAlignment="1">
      <alignment horizontal="left" vertical="center"/>
    </xf>
    <xf numFmtId="0" fontId="19" fillId="0" borderId="10" xfId="0" applyFont="1" applyFill="1" applyBorder="1" applyAlignment="1">
      <alignment horizontal="center" vertical="center"/>
    </xf>
    <xf numFmtId="164" fontId="19" fillId="0" borderId="10" xfId="1" applyNumberFormat="1" applyFont="1" applyFill="1" applyBorder="1" applyAlignment="1"/>
    <xf numFmtId="0" fontId="18" fillId="0" borderId="0" xfId="0" quotePrefix="1" applyFont="1" applyFill="1" applyBorder="1" applyAlignment="1">
      <alignment horizontal="left" vertical="center"/>
    </xf>
    <xf numFmtId="0" fontId="18" fillId="0" borderId="0" xfId="0" quotePrefix="1" applyFont="1" applyFill="1" applyBorder="1" applyAlignment="1">
      <alignment horizontal="center" vertical="center"/>
    </xf>
    <xf numFmtId="164" fontId="18" fillId="0" borderId="0" xfId="1" applyNumberFormat="1" applyFont="1" applyFill="1" applyBorder="1" applyAlignment="1"/>
    <xf numFmtId="0" fontId="18" fillId="0" borderId="0" xfId="0" applyFont="1" applyFill="1" applyBorder="1" applyAlignment="1">
      <alignment horizontal="center" vertical="center"/>
    </xf>
    <xf numFmtId="0" fontId="19" fillId="7" borderId="10" xfId="0" applyFont="1" applyFill="1" applyBorder="1" applyAlignment="1">
      <alignment horizontal="left" vertical="center"/>
    </xf>
    <xf numFmtId="0" fontId="19" fillId="7" borderId="10" xfId="0" applyFont="1" applyFill="1" applyBorder="1" applyAlignment="1">
      <alignment horizontal="center" vertical="center"/>
    </xf>
    <xf numFmtId="164" fontId="19" fillId="7" borderId="10" xfId="1" applyNumberFormat="1" applyFont="1" applyFill="1" applyBorder="1" applyAlignment="1"/>
    <xf numFmtId="0" fontId="15" fillId="5" borderId="0" xfId="0" quotePrefix="1" applyFont="1" applyFill="1" applyBorder="1" applyAlignment="1">
      <alignment horizontal="left" vertical="center"/>
    </xf>
    <xf numFmtId="0" fontId="15" fillId="5" borderId="0" xfId="0" quotePrefix="1" applyFont="1" applyFill="1" applyBorder="1" applyAlignment="1">
      <alignment horizontal="center" vertical="center"/>
    </xf>
    <xf numFmtId="164" fontId="15" fillId="5" borderId="0" xfId="1" applyNumberFormat="1" applyFont="1" applyFill="1" applyBorder="1" applyAlignment="1"/>
    <xf numFmtId="0" fontId="15" fillId="5" borderId="0" xfId="0" applyFont="1" applyFill="1" applyBorder="1" applyAlignment="1">
      <alignment horizontal="center" vertical="center"/>
    </xf>
    <xf numFmtId="0" fontId="15" fillId="5" borderId="0" xfId="0" applyFont="1" applyFill="1" applyBorder="1" applyAlignment="1">
      <alignment horizontal="left" vertical="center"/>
    </xf>
    <xf numFmtId="0" fontId="18" fillId="4" borderId="0" xfId="0" applyFont="1" applyFill="1" applyBorder="1" applyAlignment="1">
      <alignment horizontal="left" vertical="center"/>
    </xf>
    <xf numFmtId="0" fontId="20" fillId="0" borderId="0" xfId="0" applyFont="1" applyFill="1" applyBorder="1" applyAlignment="1">
      <alignment horizontal="right" vertical="center"/>
    </xf>
    <xf numFmtId="164" fontId="16" fillId="0" borderId="0" xfId="1" applyNumberFormat="1" applyFont="1" applyFill="1" applyBorder="1" applyAlignment="1"/>
    <xf numFmtId="0" fontId="21" fillId="0" borderId="0" xfId="0" applyFont="1" applyBorder="1" applyAlignment="1">
      <alignment horizontal="center" vertical="center"/>
    </xf>
    <xf numFmtId="0" fontId="21" fillId="7" borderId="0" xfId="0" applyFont="1" applyFill="1" applyBorder="1" applyAlignment="1">
      <alignment horizontal="left" vertical="center"/>
    </xf>
    <xf numFmtId="0" fontId="19" fillId="0" borderId="10" xfId="3" applyNumberFormat="1" applyFont="1" applyFill="1" applyBorder="1" applyAlignment="1">
      <alignment horizontal="center" vertical="center"/>
    </xf>
    <xf numFmtId="0" fontId="19" fillId="0" borderId="10" xfId="0" applyFont="1" applyFill="1" applyBorder="1" applyAlignment="1">
      <alignment horizontal="left" vertical="center" wrapText="1"/>
    </xf>
    <xf numFmtId="0" fontId="19" fillId="6" borderId="10" xfId="0" applyFont="1" applyFill="1" applyBorder="1" applyAlignment="1">
      <alignment horizontal="left" vertical="center"/>
    </xf>
    <xf numFmtId="0" fontId="19" fillId="6" borderId="10" xfId="3" applyNumberFormat="1" applyFont="1" applyFill="1" applyBorder="1" applyAlignment="1">
      <alignment horizontal="center" vertical="center"/>
    </xf>
    <xf numFmtId="164" fontId="19" fillId="6" borderId="10" xfId="1" applyNumberFormat="1" applyFont="1" applyFill="1" applyBorder="1" applyAlignment="1"/>
    <xf numFmtId="0" fontId="19" fillId="6" borderId="10" xfId="0" applyFont="1" applyFill="1" applyBorder="1" applyAlignment="1">
      <alignment horizontal="center" vertical="center"/>
    </xf>
    <xf numFmtId="0" fontId="19" fillId="0" borderId="0" xfId="0" applyFont="1" applyBorder="1" applyAlignment="1">
      <alignment vertical="center"/>
    </xf>
    <xf numFmtId="164" fontId="19" fillId="0" borderId="0" xfId="1" applyNumberFormat="1" applyFont="1" applyBorder="1" applyAlignment="1"/>
    <xf numFmtId="0" fontId="19" fillId="7" borderId="0" xfId="0" applyFont="1" applyFill="1" applyBorder="1" applyAlignment="1">
      <alignment horizontal="left" vertical="center"/>
    </xf>
    <xf numFmtId="0" fontId="19" fillId="0" borderId="10" xfId="0" applyFont="1" applyFill="1" applyBorder="1" applyAlignment="1">
      <alignment vertical="center"/>
    </xf>
    <xf numFmtId="0" fontId="22" fillId="0" borderId="10" xfId="0" applyFont="1" applyFill="1" applyBorder="1" applyAlignment="1">
      <alignment vertical="center"/>
    </xf>
    <xf numFmtId="0" fontId="18" fillId="0" borderId="0" xfId="0" applyFont="1" applyFill="1" applyBorder="1" applyAlignment="1">
      <alignment horizontal="left" vertical="center" wrapText="1"/>
    </xf>
    <xf numFmtId="0" fontId="19" fillId="0" borderId="10" xfId="0" applyNumberFormat="1" applyFont="1" applyFill="1" applyBorder="1" applyAlignment="1">
      <alignment horizontal="center" vertical="center"/>
    </xf>
    <xf numFmtId="9" fontId="19" fillId="0" borderId="10" xfId="3" applyNumberFormat="1" applyFont="1" applyFill="1" applyBorder="1" applyAlignment="1">
      <alignment horizontal="center" vertical="center"/>
    </xf>
    <xf numFmtId="0" fontId="19" fillId="0" borderId="10" xfId="0" applyFont="1" applyFill="1" applyBorder="1" applyAlignment="1">
      <alignment horizontal="right" vertical="center"/>
    </xf>
    <xf numFmtId="0" fontId="15" fillId="0" borderId="0" xfId="0" applyFont="1" applyFill="1" applyBorder="1" applyAlignment="1">
      <alignment horizontal="left" vertical="center"/>
    </xf>
    <xf numFmtId="0" fontId="23" fillId="0" borderId="0" xfId="0" applyFont="1" applyFill="1" applyBorder="1" applyAlignment="1">
      <alignment horizontal="right" vertical="center"/>
    </xf>
    <xf numFmtId="164" fontId="24" fillId="0" borderId="0" xfId="1" applyNumberFormat="1" applyFont="1" applyFill="1" applyBorder="1" applyAlignment="1"/>
    <xf numFmtId="0" fontId="19" fillId="0" borderId="0" xfId="0" applyFont="1" applyFill="1" applyBorder="1" applyAlignment="1">
      <alignment horizontal="center" vertical="center"/>
    </xf>
    <xf numFmtId="0" fontId="19" fillId="7" borderId="0" xfId="0" applyFont="1" applyFill="1" applyBorder="1" applyAlignment="1">
      <alignment horizontal="center" vertical="center"/>
    </xf>
    <xf numFmtId="9" fontId="15" fillId="5" borderId="0" xfId="0" applyNumberFormat="1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center" vertical="center" wrapText="1"/>
    </xf>
    <xf numFmtId="0" fontId="9" fillId="4" borderId="4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164" fontId="0" fillId="0" borderId="0" xfId="0" applyNumberFormat="1"/>
    <xf numFmtId="0" fontId="25" fillId="0" borderId="0" xfId="0" applyFont="1"/>
    <xf numFmtId="0" fontId="9" fillId="4" borderId="0" xfId="0" applyFont="1" applyFill="1" applyAlignment="1">
      <alignment horizontal="center" vertical="center"/>
    </xf>
    <xf numFmtId="0" fontId="25" fillId="0" borderId="0" xfId="0" applyFont="1" applyAlignment="1">
      <alignment horizontal="center" vertical="center"/>
    </xf>
    <xf numFmtId="165" fontId="0" fillId="0" borderId="0" xfId="3" applyNumberFormat="1" applyFont="1"/>
    <xf numFmtId="165" fontId="0" fillId="0" borderId="0" xfId="0" applyNumberFormat="1" applyFont="1"/>
    <xf numFmtId="164" fontId="0" fillId="0" borderId="2" xfId="0" applyNumberFormat="1" applyFont="1" applyBorder="1"/>
    <xf numFmtId="165" fontId="0" fillId="0" borderId="2" xfId="3" applyNumberFormat="1" applyFont="1" applyBorder="1"/>
    <xf numFmtId="9" fontId="0" fillId="0" borderId="0" xfId="3" applyNumberFormat="1" applyFont="1"/>
    <xf numFmtId="9" fontId="0" fillId="0" borderId="0" xfId="0" applyNumberFormat="1" applyFont="1"/>
    <xf numFmtId="0" fontId="18" fillId="4" borderId="0" xfId="0" applyFont="1" applyFill="1" applyAlignment="1">
      <alignment wrapText="1"/>
    </xf>
    <xf numFmtId="0" fontId="18" fillId="4" borderId="0" xfId="0" applyFont="1" applyFill="1" applyAlignment="1" applyProtection="1">
      <alignment horizontal="right" wrapText="1"/>
      <protection locked="0"/>
    </xf>
    <xf numFmtId="0" fontId="18" fillId="4" borderId="0" xfId="0" applyFont="1" applyFill="1" applyAlignment="1">
      <alignment horizontal="right" wrapText="1"/>
    </xf>
    <xf numFmtId="0" fontId="0" fillId="0" borderId="0" xfId="0" applyFont="1" applyAlignment="1">
      <alignment wrapText="1"/>
    </xf>
    <xf numFmtId="0" fontId="16" fillId="3" borderId="0" xfId="0" applyFont="1" applyFill="1" applyAlignment="1">
      <alignment wrapText="1"/>
    </xf>
    <xf numFmtId="0" fontId="16" fillId="2" borderId="3" xfId="0" applyFont="1" applyFill="1" applyBorder="1" applyAlignment="1">
      <alignment wrapText="1"/>
    </xf>
    <xf numFmtId="166" fontId="16" fillId="2" borderId="3" xfId="0" applyNumberFormat="1" applyFont="1" applyFill="1" applyBorder="1" applyAlignment="1" applyProtection="1">
      <alignment horizontal="right" wrapText="1"/>
      <protection locked="0"/>
    </xf>
    <xf numFmtId="0" fontId="0" fillId="0" borderId="3" xfId="0" applyFont="1" applyBorder="1"/>
    <xf numFmtId="0" fontId="16" fillId="0" borderId="3" xfId="0" applyFont="1" applyBorder="1" applyAlignment="1">
      <alignment wrapText="1"/>
    </xf>
    <xf numFmtId="0" fontId="0" fillId="0" borderId="3" xfId="0" applyFont="1" applyBorder="1" applyAlignment="1">
      <alignment wrapText="1"/>
    </xf>
    <xf numFmtId="0" fontId="16" fillId="3" borderId="3" xfId="0" applyFont="1" applyFill="1" applyBorder="1" applyAlignment="1">
      <alignment wrapText="1"/>
    </xf>
    <xf numFmtId="0" fontId="16" fillId="0" borderId="3" xfId="0" applyFont="1" applyFill="1" applyBorder="1" applyAlignment="1">
      <alignment wrapText="1"/>
    </xf>
    <xf numFmtId="3" fontId="0" fillId="0" borderId="0" xfId="0" applyNumberFormat="1" applyFont="1"/>
    <xf numFmtId="3" fontId="0" fillId="0" borderId="0" xfId="0" applyNumberFormat="1" applyFont="1" applyFill="1"/>
    <xf numFmtId="0" fontId="9" fillId="4" borderId="4" xfId="0" applyFont="1" applyFill="1" applyBorder="1" applyAlignment="1">
      <alignment horizontal="center" vertical="center" wrapText="1"/>
    </xf>
  </cellXfs>
  <cellStyles count="6">
    <cellStyle name="Comma" xfId="1" builtinId="3"/>
    <cellStyle name="Comma 2" xfId="5"/>
    <cellStyle name="Currency" xfId="2" builtinId="4"/>
    <cellStyle name="Normal" xfId="0" builtinId="0"/>
    <cellStyle name="Normal 2" xfId="4"/>
    <cellStyle name="Percent" xfId="3" builtinId="5"/>
  </cellStyles>
  <dxfs count="6">
    <dxf>
      <fill>
        <patternFill>
          <bgColor rgb="FFFF0000"/>
        </patternFill>
      </fill>
    </dxf>
    <dxf>
      <numFmt numFmtId="164" formatCode="_-* #,##0_-;\-* #,##0_-;_-* &quot;-&quot;??_-;_-@_-"/>
    </dxf>
    <dxf>
      <numFmt numFmtId="170" formatCode="_-&quot;$&quot;* #,##0_-;\-&quot;$&quot;* #,##0_-;_-&quot;$&quot;* &quot;-&quot;??_-;_-@_-"/>
    </dxf>
    <dxf>
      <numFmt numFmtId="170" formatCode="_-&quot;$&quot;* #,##0_-;\-&quot;$&quot;* #,##0_-;_-&quot;$&quot;* &quot;-&quot;??_-;_-@_-"/>
    </dxf>
    <dxf>
      <numFmt numFmtId="170" formatCode="_-&quot;$&quot;* #,##0_-;\-&quot;$&quot;* #,##0_-;_-&quot;$&quot;* &quot;-&quot;??_-;_-@_-"/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D5EA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Relationship Id="rId22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85724</xdr:colOff>
      <xdr:row>0</xdr:row>
      <xdr:rowOff>123824</xdr:rowOff>
    </xdr:from>
    <xdr:to>
      <xdr:col>1</xdr:col>
      <xdr:colOff>142874</xdr:colOff>
      <xdr:row>5</xdr:row>
      <xdr:rowOff>30487</xdr:rowOff>
    </xdr:to>
    <xdr:pic>
      <xdr:nvPicPr>
        <xdr:cNvPr id="2" name="Picture 1" descr="https://piritahi.cohesion.net.nz/Sites/CC/TemplatesLibrary/Fisheries%20New%20Zealand%20-%20Logo%20-%20blue%20%26%20black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4" y="123824"/>
          <a:ext cx="3000375" cy="7162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233757</xdr:colOff>
      <xdr:row>4</xdr:row>
      <xdr:rowOff>64506</xdr:rowOff>
    </xdr:to>
    <xdr:pic>
      <xdr:nvPicPr>
        <xdr:cNvPr id="2" name="Picture 1" descr="https://piritahi.cohesion.net.nz/Sites/CC/TemplatesLibrary/Fisheries%20New%20Zealand%20-%20Logo%20-%20blue%20%26%20black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0"/>
          <a:ext cx="3186507" cy="712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3186507</xdr:colOff>
      <xdr:row>4</xdr:row>
      <xdr:rowOff>64506</xdr:rowOff>
    </xdr:to>
    <xdr:pic>
      <xdr:nvPicPr>
        <xdr:cNvPr id="2" name="Picture 1" descr="https://piritahi.cohesion.net.nz/Sites/CC/TemplatesLibrary/Fisheries%20New%20Zealand%20-%20Logo%20-%20blue%20%26%20black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0"/>
          <a:ext cx="3186507" cy="712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1110057</xdr:colOff>
      <xdr:row>4</xdr:row>
      <xdr:rowOff>64506</xdr:rowOff>
    </xdr:to>
    <xdr:pic>
      <xdr:nvPicPr>
        <xdr:cNvPr id="4" name="Picture 3" descr="https://piritahi.cohesion.net.nz/Sites/CC/TemplatesLibrary/Fisheries%20New%20Zealand%20-%20Logo%20-%20blue%20%26%20black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0"/>
          <a:ext cx="3186507" cy="712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1680</xdr:rowOff>
    </xdr:from>
    <xdr:to>
      <xdr:col>2</xdr:col>
      <xdr:colOff>341620</xdr:colOff>
      <xdr:row>4</xdr:row>
      <xdr:rowOff>57114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4" y="163605"/>
          <a:ext cx="3494395" cy="54120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85724</xdr:colOff>
      <xdr:row>0</xdr:row>
      <xdr:rowOff>123824</xdr:rowOff>
    </xdr:from>
    <xdr:to>
      <xdr:col>3</xdr:col>
      <xdr:colOff>885824</xdr:colOff>
      <xdr:row>5</xdr:row>
      <xdr:rowOff>20962</xdr:rowOff>
    </xdr:to>
    <xdr:pic>
      <xdr:nvPicPr>
        <xdr:cNvPr id="2" name="Picture 1" descr="https://piritahi.cohesion.net.nz/Sites/CC/TemplatesLibrary/Fisheries%20New%20Zealand%20-%20Logo%20-%20blue%20%26%20black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4" y="123824"/>
          <a:ext cx="3190875" cy="706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85724</xdr:colOff>
      <xdr:row>0</xdr:row>
      <xdr:rowOff>123824</xdr:rowOff>
    </xdr:from>
    <xdr:to>
      <xdr:col>3</xdr:col>
      <xdr:colOff>1019174</xdr:colOff>
      <xdr:row>5</xdr:row>
      <xdr:rowOff>11437</xdr:rowOff>
    </xdr:to>
    <xdr:pic>
      <xdr:nvPicPr>
        <xdr:cNvPr id="4" name="Picture 3" descr="https://piritahi.cohesion.net.nz/Sites/CC/TemplatesLibrary/Fisheries%20New%20Zealand%20-%20Logo%20-%20blue%20%26%20black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4" y="123824"/>
          <a:ext cx="3190875" cy="706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359850</xdr:colOff>
      <xdr:row>4</xdr:row>
      <xdr:rowOff>59063</xdr:rowOff>
    </xdr:to>
    <xdr:pic>
      <xdr:nvPicPr>
        <xdr:cNvPr id="3" name="Picture 2" descr="https://piritahi.cohesion.net.nz/Sites/CC/TemplatesLibrary/Fisheries%20New%20Zealand%20-%20Logo%20-%20blue%20%26%20black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0"/>
          <a:ext cx="3190875" cy="706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twork\MAFShared\WDCData\FCS\COST%20RECOVERY\Fisheries\Fisheries%20Annual%20Levy%20Process\2020-21%20Cost%20Recovery%20Fisheries%20Model\20-21%20Levy%20Model\2020-21%20Fisheries%20Levy%20Model%20-%20Draft%202.1%20for%20Consultation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CS\FINANCIAL%20MGMT\Costing%20and%20Pricing\03%20Cost%20Allocation\1415%20Model\Output%20model\NOHCCOA%20Model%201415%20v1.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~Instructions~"/>
      <sheetName val="Outputs &gt;&gt;"/>
      <sheetName val="Levy Summary"/>
      <sheetName val="Pivot Summary"/>
      <sheetName val="DOC Levies"/>
      <sheetName val="DOC Levies for Gazette"/>
      <sheetName val="MPI Levies"/>
      <sheetName val="MPI Levies for Gazette"/>
      <sheetName val="Marine Farms"/>
      <sheetName val="Inputs &gt;&gt;"/>
      <sheetName val="Port Price Index Inputs"/>
      <sheetName val="Port Price Index"/>
      <sheetName val="Under and Over"/>
      <sheetName val="DOC Research Input"/>
      <sheetName val="MPI Cost Recovered Services"/>
      <sheetName val="DOC Research Allocation"/>
      <sheetName val="Sheet1"/>
      <sheetName val="MPI Allocation to FS"/>
      <sheetName val="Fisheries Science 900 O'hds"/>
      <sheetName val="Compliance 907 O'hds"/>
      <sheetName val="Registry Services 914 O'hds"/>
      <sheetName val="Adjustments &amp; Rules &gt;&gt;"/>
      <sheetName val="Cost Recovery Rules Schedule"/>
      <sheetName val="Adj Made from Consultation"/>
      <sheetName val="LY MPI Levies Pivot"/>
      <sheetName val="LY DOC Levies Pivot"/>
      <sheetName val="DOC Levies YoY"/>
      <sheetName val="MPI Levies YoY"/>
      <sheetName val="2020-21 Fisheries Levy Model -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8">
          <cell r="AT8" t="str">
            <v>Inshore</v>
          </cell>
        </row>
        <row r="9">
          <cell r="AT9" t="str">
            <v>Freshwater</v>
          </cell>
        </row>
        <row r="10">
          <cell r="AT10" t="str">
            <v>Deepwater</v>
          </cell>
        </row>
        <row r="11">
          <cell r="AT11" t="str">
            <v>HMS</v>
          </cell>
        </row>
        <row r="12">
          <cell r="AT12" t="str">
            <v>Shellfish</v>
          </cell>
        </row>
        <row r="13">
          <cell r="AT13" t="str">
            <v>All</v>
          </cell>
        </row>
        <row r="14">
          <cell r="AT14" t="str">
            <v/>
          </cell>
        </row>
        <row r="15">
          <cell r="AT15" t="str">
            <v/>
          </cell>
        </row>
        <row r="16">
          <cell r="AT16" t="str">
            <v/>
          </cell>
        </row>
        <row r="17">
          <cell r="AT17" t="str">
            <v/>
          </cell>
        </row>
        <row r="18">
          <cell r="AT18" t="str">
            <v/>
          </cell>
        </row>
        <row r="19">
          <cell r="AT19" t="str">
            <v/>
          </cell>
        </row>
        <row r="20">
          <cell r="AT20" t="str">
            <v/>
          </cell>
        </row>
        <row r="21">
          <cell r="AT21" t="str">
            <v/>
          </cell>
        </row>
        <row r="22">
          <cell r="AT22" t="str">
            <v/>
          </cell>
        </row>
        <row r="23">
          <cell r="AT23" t="str">
            <v/>
          </cell>
        </row>
        <row r="24">
          <cell r="AT24" t="str">
            <v/>
          </cell>
        </row>
        <row r="25">
          <cell r="AT25" t="str">
            <v/>
          </cell>
        </row>
        <row r="26">
          <cell r="AT26" t="str">
            <v/>
          </cell>
        </row>
        <row r="27">
          <cell r="AT27" t="str">
            <v/>
          </cell>
        </row>
        <row r="28">
          <cell r="AT28" t="str">
            <v/>
          </cell>
        </row>
        <row r="29">
          <cell r="AT29" t="str">
            <v/>
          </cell>
        </row>
        <row r="30">
          <cell r="AT30" t="str">
            <v/>
          </cell>
        </row>
        <row r="31">
          <cell r="AT31" t="str">
            <v/>
          </cell>
        </row>
        <row r="32">
          <cell r="AT32" t="str">
            <v/>
          </cell>
        </row>
        <row r="33">
          <cell r="AT33" t="str">
            <v/>
          </cell>
        </row>
        <row r="34">
          <cell r="AT34" t="str">
            <v/>
          </cell>
        </row>
        <row r="35">
          <cell r="AT35" t="str">
            <v/>
          </cell>
        </row>
        <row r="36">
          <cell r="AT36" t="str">
            <v/>
          </cell>
        </row>
        <row r="37">
          <cell r="AT37" t="str">
            <v/>
          </cell>
        </row>
        <row r="38">
          <cell r="AT38" t="str">
            <v/>
          </cell>
        </row>
        <row r="39">
          <cell r="AT39" t="str">
            <v/>
          </cell>
        </row>
        <row r="40">
          <cell r="AT40" t="str">
            <v/>
          </cell>
        </row>
        <row r="41">
          <cell r="AT41" t="str">
            <v/>
          </cell>
        </row>
        <row r="42">
          <cell r="AT42" t="str">
            <v/>
          </cell>
        </row>
        <row r="43">
          <cell r="AT43" t="str">
            <v/>
          </cell>
        </row>
        <row r="44">
          <cell r="AT44" t="str">
            <v/>
          </cell>
        </row>
        <row r="45">
          <cell r="AT45" t="str">
            <v/>
          </cell>
        </row>
        <row r="46">
          <cell r="AT46" t="str">
            <v/>
          </cell>
        </row>
        <row r="47">
          <cell r="AT47" t="str">
            <v/>
          </cell>
        </row>
        <row r="48">
          <cell r="AT48" t="str">
            <v/>
          </cell>
        </row>
        <row r="49">
          <cell r="AT49" t="str">
            <v/>
          </cell>
        </row>
        <row r="50">
          <cell r="AT50" t="str">
            <v/>
          </cell>
        </row>
        <row r="51">
          <cell r="AT51" t="str">
            <v/>
          </cell>
        </row>
        <row r="52">
          <cell r="AT52" t="str">
            <v/>
          </cell>
        </row>
        <row r="53">
          <cell r="AT53" t="str">
            <v/>
          </cell>
        </row>
        <row r="54">
          <cell r="AT54" t="str">
            <v/>
          </cell>
        </row>
        <row r="55">
          <cell r="AT55" t="str">
            <v/>
          </cell>
        </row>
        <row r="56">
          <cell r="AT56" t="str">
            <v/>
          </cell>
        </row>
        <row r="57">
          <cell r="AT57" t="str">
            <v/>
          </cell>
        </row>
      </sheetData>
      <sheetData sheetId="11">
        <row r="1">
          <cell r="B1" t="str">
            <v>2020-21 Port Price Index</v>
          </cell>
        </row>
        <row r="7">
          <cell r="B7" t="str">
            <v>Fishstock</v>
          </cell>
          <cell r="C7" t="str">
            <v>Fishstock description</v>
          </cell>
          <cell r="D7" t="str">
            <v>Species</v>
          </cell>
          <cell r="E7" t="str">
            <v>Fishery</v>
          </cell>
          <cell r="F7" t="str">
            <v>Quota/ Non-Quota</v>
          </cell>
          <cell r="G7" t="str">
            <v>TAC</v>
          </cell>
          <cell r="H7" t="str">
            <v>TACC</v>
          </cell>
          <cell r="I7" t="str">
            <v>Industry share for stock assessment research</v>
          </cell>
          <cell r="J7" t="str">
            <v>Port Price $/kg</v>
          </cell>
          <cell r="K7" t="str">
            <v>Port Price Index (1) TAC</v>
          </cell>
          <cell r="L7" t="str">
            <v>Port Price Index (2) TACC</v>
          </cell>
        </row>
        <row r="8">
          <cell r="B8" t="str">
            <v>ANC1</v>
          </cell>
          <cell r="C8" t="str">
            <v>Anchovy  Auckland(East)</v>
          </cell>
          <cell r="D8" t="str">
            <v>Anchovy</v>
          </cell>
          <cell r="E8" t="str">
            <v>Inshore</v>
          </cell>
          <cell r="F8" t="str">
            <v>Quota</v>
          </cell>
          <cell r="G8">
            <v>215</v>
          </cell>
          <cell r="H8">
            <v>200</v>
          </cell>
          <cell r="I8">
            <v>0.93023255813953487</v>
          </cell>
          <cell r="J8">
            <v>0.82</v>
          </cell>
          <cell r="K8">
            <v>176.29999999999998</v>
          </cell>
          <cell r="L8">
            <v>164</v>
          </cell>
        </row>
        <row r="9">
          <cell r="B9" t="str">
            <v>ANC10</v>
          </cell>
          <cell r="C9" t="str">
            <v>Anchovy  Kermadec</v>
          </cell>
          <cell r="D9" t="str">
            <v>Anchovy</v>
          </cell>
          <cell r="E9" t="str">
            <v>Inshore</v>
          </cell>
          <cell r="F9" t="str">
            <v>Quota</v>
          </cell>
          <cell r="G9">
            <v>0</v>
          </cell>
          <cell r="H9">
            <v>0</v>
          </cell>
          <cell r="I9">
            <v>0</v>
          </cell>
          <cell r="J9">
            <v>0.82</v>
          </cell>
          <cell r="K9">
            <v>0</v>
          </cell>
          <cell r="L9">
            <v>0</v>
          </cell>
        </row>
        <row r="10">
          <cell r="B10" t="str">
            <v>ANC2</v>
          </cell>
          <cell r="C10" t="str">
            <v>Anchovy  Central(East)</v>
          </cell>
          <cell r="D10" t="str">
            <v>Anchovy</v>
          </cell>
          <cell r="E10" t="str">
            <v>Inshore</v>
          </cell>
          <cell r="F10" t="str">
            <v>Quota</v>
          </cell>
          <cell r="G10">
            <v>115</v>
          </cell>
          <cell r="H10">
            <v>100</v>
          </cell>
          <cell r="I10">
            <v>0.86956521739130432</v>
          </cell>
          <cell r="J10">
            <v>0.82</v>
          </cell>
          <cell r="K10">
            <v>94.3</v>
          </cell>
          <cell r="L10">
            <v>82</v>
          </cell>
        </row>
        <row r="11">
          <cell r="B11" t="str">
            <v>ANC3</v>
          </cell>
          <cell r="C11" t="str">
            <v>Anchovy South-East(Coast), Southland, Sub-Antartic</v>
          </cell>
          <cell r="D11" t="str">
            <v>Anchovy</v>
          </cell>
          <cell r="E11" t="str">
            <v>Inshore</v>
          </cell>
          <cell r="F11" t="str">
            <v>Quota</v>
          </cell>
          <cell r="G11">
            <v>53</v>
          </cell>
          <cell r="H11">
            <v>50</v>
          </cell>
          <cell r="I11">
            <v>0.94339622641509435</v>
          </cell>
          <cell r="J11">
            <v>0.82</v>
          </cell>
          <cell r="K11">
            <v>43.46</v>
          </cell>
          <cell r="L11">
            <v>41</v>
          </cell>
        </row>
        <row r="12">
          <cell r="B12" t="str">
            <v>ANC4</v>
          </cell>
          <cell r="C12" t="str">
            <v>Anchovy  South-East(Chatham Rise)</v>
          </cell>
          <cell r="D12" t="str">
            <v>Anchovy</v>
          </cell>
          <cell r="E12" t="str">
            <v>Inshore</v>
          </cell>
          <cell r="F12" t="str">
            <v>Quota</v>
          </cell>
          <cell r="G12">
            <v>15</v>
          </cell>
          <cell r="H12">
            <v>10</v>
          </cell>
          <cell r="I12">
            <v>0.66666666666666663</v>
          </cell>
          <cell r="J12">
            <v>0.82</v>
          </cell>
          <cell r="K12">
            <v>12.299999999999999</v>
          </cell>
          <cell r="L12">
            <v>8.1999999999999993</v>
          </cell>
        </row>
        <row r="13">
          <cell r="B13" t="str">
            <v>ANC7</v>
          </cell>
          <cell r="C13" t="str">
            <v>Anchovy  Challenger</v>
          </cell>
          <cell r="D13" t="str">
            <v>Anchovy</v>
          </cell>
          <cell r="E13" t="str">
            <v>Inshore</v>
          </cell>
          <cell r="F13" t="str">
            <v>Quota</v>
          </cell>
          <cell r="G13">
            <v>115</v>
          </cell>
          <cell r="H13">
            <v>100</v>
          </cell>
          <cell r="I13">
            <v>0.86956521739130432</v>
          </cell>
          <cell r="J13">
            <v>0.82</v>
          </cell>
          <cell r="K13">
            <v>94.3</v>
          </cell>
          <cell r="L13">
            <v>82</v>
          </cell>
        </row>
        <row r="14">
          <cell r="B14" t="str">
            <v>ANC8</v>
          </cell>
          <cell r="C14" t="str">
            <v>Anchovy Central(West), Auckland(West)</v>
          </cell>
          <cell r="D14" t="str">
            <v>Anchovy</v>
          </cell>
          <cell r="E14" t="str">
            <v>Inshore</v>
          </cell>
          <cell r="F14" t="str">
            <v>Quota</v>
          </cell>
          <cell r="G14">
            <v>115</v>
          </cell>
          <cell r="H14">
            <v>100</v>
          </cell>
          <cell r="I14">
            <v>0.86956521739130432</v>
          </cell>
          <cell r="J14">
            <v>0.82</v>
          </cell>
          <cell r="K14">
            <v>94.3</v>
          </cell>
          <cell r="L14">
            <v>82</v>
          </cell>
        </row>
        <row r="15">
          <cell r="B15" t="str">
            <v>ANG13</v>
          </cell>
          <cell r="C15" t="str">
            <v>Freshwater Eels Lake Ellesmere</v>
          </cell>
          <cell r="D15" t="str">
            <v/>
          </cell>
          <cell r="E15" t="str">
            <v/>
          </cell>
          <cell r="F15" t="str">
            <v>Quota</v>
          </cell>
          <cell r="G15">
            <v>0</v>
          </cell>
          <cell r="H15">
            <v>0</v>
          </cell>
          <cell r="I15">
            <v>0</v>
          </cell>
          <cell r="J15" t="e">
            <v>#N/A</v>
          </cell>
          <cell r="K15" t="str">
            <v/>
          </cell>
          <cell r="L15" t="str">
            <v/>
          </cell>
        </row>
        <row r="16">
          <cell r="B16" t="str">
            <v>BAR1</v>
          </cell>
          <cell r="C16" t="str">
            <v>Barracouta Auckland (East)</v>
          </cell>
          <cell r="D16" t="str">
            <v>Barracouta</v>
          </cell>
          <cell r="E16" t="str">
            <v>Inshore</v>
          </cell>
          <cell r="F16" t="str">
            <v>Quota</v>
          </cell>
          <cell r="G16">
            <v>14667.274666666666</v>
          </cell>
          <cell r="H16">
            <v>11000.456</v>
          </cell>
          <cell r="I16">
            <v>0.75</v>
          </cell>
          <cell r="J16">
            <v>0.30094352629515653</v>
          </cell>
          <cell r="K16">
            <v>4414.0213593262833</v>
          </cell>
          <cell r="L16">
            <v>3310.5160194947125</v>
          </cell>
        </row>
        <row r="17">
          <cell r="B17" t="str">
            <v>BAR10</v>
          </cell>
          <cell r="C17" t="str">
            <v>Barracouta Kermadec</v>
          </cell>
          <cell r="D17" t="str">
            <v>Barracouta</v>
          </cell>
          <cell r="E17" t="str">
            <v>Deepwater</v>
          </cell>
          <cell r="F17" t="str">
            <v>Quota</v>
          </cell>
          <cell r="G17">
            <v>10</v>
          </cell>
          <cell r="H17">
            <v>10</v>
          </cell>
          <cell r="I17">
            <v>1</v>
          </cell>
          <cell r="J17">
            <v>0.39</v>
          </cell>
          <cell r="K17">
            <v>3.9000000000000004</v>
          </cell>
          <cell r="L17">
            <v>3.9000000000000004</v>
          </cell>
        </row>
        <row r="18">
          <cell r="B18" t="str">
            <v>BAR4</v>
          </cell>
          <cell r="C18" t="str">
            <v>Barracouta Chatham Rise</v>
          </cell>
          <cell r="D18" t="str">
            <v>Barracouta</v>
          </cell>
          <cell r="E18" t="str">
            <v>Deepwater</v>
          </cell>
          <cell r="F18" t="str">
            <v>Quota</v>
          </cell>
          <cell r="G18">
            <v>3019.152</v>
          </cell>
          <cell r="H18">
            <v>3019.152</v>
          </cell>
          <cell r="I18">
            <v>1</v>
          </cell>
          <cell r="J18">
            <v>0.28063846866475262</v>
          </cell>
          <cell r="K18">
            <v>847.29019394612521</v>
          </cell>
          <cell r="L18">
            <v>847.29019394612521</v>
          </cell>
        </row>
        <row r="19">
          <cell r="B19" t="str">
            <v>BAR5</v>
          </cell>
          <cell r="C19" t="str">
            <v>Barracouta Southland</v>
          </cell>
          <cell r="D19" t="str">
            <v>Barracouta</v>
          </cell>
          <cell r="E19" t="str">
            <v>Deepwater</v>
          </cell>
          <cell r="F19" t="str">
            <v>Quota</v>
          </cell>
          <cell r="G19">
            <v>8370</v>
          </cell>
          <cell r="H19">
            <v>8200</v>
          </cell>
          <cell r="I19">
            <v>0.97968936678614094</v>
          </cell>
          <cell r="J19">
            <v>0.26696233057511959</v>
          </cell>
          <cell r="K19">
            <v>2234.4747069137511</v>
          </cell>
          <cell r="L19">
            <v>2189.0911107159804</v>
          </cell>
        </row>
        <row r="20">
          <cell r="B20" t="str">
            <v>BAR7</v>
          </cell>
          <cell r="C20" t="str">
            <v>Barracouta Challenger</v>
          </cell>
          <cell r="D20" t="str">
            <v>Barracouta</v>
          </cell>
          <cell r="E20" t="str">
            <v>Deepwater</v>
          </cell>
          <cell r="F20" t="str">
            <v>Quota</v>
          </cell>
          <cell r="G20">
            <v>11172.852999999999</v>
          </cell>
          <cell r="H20">
            <v>11172.852999999999</v>
          </cell>
          <cell r="I20">
            <v>1</v>
          </cell>
          <cell r="J20">
            <v>0.28207972016767829</v>
          </cell>
          <cell r="K20">
            <v>3151.6352477146047</v>
          </cell>
          <cell r="L20">
            <v>3151.6352477146047</v>
          </cell>
        </row>
        <row r="21">
          <cell r="B21" t="str">
            <v>BCO1</v>
          </cell>
          <cell r="C21" t="str">
            <v>Blue Cod Auckland (East)</v>
          </cell>
          <cell r="D21" t="str">
            <v>Blue Cod</v>
          </cell>
          <cell r="E21" t="str">
            <v>Inshore</v>
          </cell>
          <cell r="F21" t="str">
            <v>Quota</v>
          </cell>
          <cell r="G21">
            <v>115.61</v>
          </cell>
          <cell r="H21">
            <v>46.244</v>
          </cell>
          <cell r="I21">
            <v>0.4</v>
          </cell>
          <cell r="J21">
            <v>6.0221534686591793</v>
          </cell>
          <cell r="K21">
            <v>696.22116251168768</v>
          </cell>
          <cell r="L21">
            <v>278.48846500467511</v>
          </cell>
        </row>
        <row r="22">
          <cell r="B22" t="str">
            <v>BCO10</v>
          </cell>
          <cell r="C22" t="str">
            <v>Blue Cod Kermadec</v>
          </cell>
          <cell r="D22" t="str">
            <v>Blue Cod</v>
          </cell>
          <cell r="E22" t="str">
            <v>Inshore</v>
          </cell>
          <cell r="F22" t="str">
            <v>Quota</v>
          </cell>
          <cell r="G22">
            <v>25</v>
          </cell>
          <cell r="H22">
            <v>10</v>
          </cell>
          <cell r="I22">
            <v>0.4</v>
          </cell>
          <cell r="J22">
            <v>4.05</v>
          </cell>
          <cell r="K22">
            <v>101.25</v>
          </cell>
          <cell r="L22">
            <v>40.5</v>
          </cell>
        </row>
        <row r="23">
          <cell r="B23" t="str">
            <v>BCO2</v>
          </cell>
          <cell r="C23" t="str">
            <v>Blue Cod Central (East)</v>
          </cell>
          <cell r="D23" t="str">
            <v>Blue Cod</v>
          </cell>
          <cell r="E23" t="str">
            <v>Inshore</v>
          </cell>
          <cell r="F23" t="str">
            <v>Quota</v>
          </cell>
          <cell r="G23">
            <v>25.762499999999999</v>
          </cell>
          <cell r="H23">
            <v>10.305</v>
          </cell>
          <cell r="I23">
            <v>0.4</v>
          </cell>
          <cell r="J23">
            <v>6.0221534686591793</v>
          </cell>
          <cell r="K23">
            <v>155.1457287363321</v>
          </cell>
          <cell r="L23">
            <v>62.058291494532838</v>
          </cell>
        </row>
        <row r="24">
          <cell r="B24" t="str">
            <v>BCO3</v>
          </cell>
          <cell r="C24" t="str">
            <v>Blue Cod South East (Coast)</v>
          </cell>
          <cell r="D24" t="str">
            <v>Blue Cod</v>
          </cell>
          <cell r="E24" t="str">
            <v>Inshore</v>
          </cell>
          <cell r="F24" t="str">
            <v>Quota</v>
          </cell>
          <cell r="G24">
            <v>406.83</v>
          </cell>
          <cell r="H24">
            <v>162.732</v>
          </cell>
          <cell r="I24">
            <v>0.4</v>
          </cell>
          <cell r="J24">
            <v>7.3595238014692566</v>
          </cell>
          <cell r="K24">
            <v>2994.0750681517375</v>
          </cell>
          <cell r="L24">
            <v>1197.630027260695</v>
          </cell>
        </row>
        <row r="25">
          <cell r="B25" t="str">
            <v>BCO4</v>
          </cell>
          <cell r="C25" t="str">
            <v>Blue Cod Chatham Rise</v>
          </cell>
          <cell r="D25" t="str">
            <v>Blue Cod</v>
          </cell>
          <cell r="E25" t="str">
            <v>Inshore</v>
          </cell>
          <cell r="F25" t="str">
            <v>Quota</v>
          </cell>
          <cell r="G25">
            <v>1898.3475000000001</v>
          </cell>
          <cell r="H25">
            <v>759.33900000000006</v>
          </cell>
          <cell r="I25">
            <v>0.4</v>
          </cell>
          <cell r="J25">
            <v>5.4629479395034428</v>
          </cell>
          <cell r="K25">
            <v>10370.573563586513</v>
          </cell>
          <cell r="L25">
            <v>4148.2294254346052</v>
          </cell>
        </row>
        <row r="26">
          <cell r="B26" t="str">
            <v>BCO5</v>
          </cell>
          <cell r="C26" t="str">
            <v>Blue Cod Southland</v>
          </cell>
          <cell r="D26" t="str">
            <v>Blue Cod</v>
          </cell>
          <cell r="E26" t="str">
            <v>Inshore</v>
          </cell>
          <cell r="F26" t="str">
            <v>Quota</v>
          </cell>
          <cell r="G26">
            <v>1452</v>
          </cell>
          <cell r="H26">
            <v>1239</v>
          </cell>
          <cell r="I26">
            <v>0.85330578512396693</v>
          </cell>
          <cell r="J26">
            <v>5.993370993253933</v>
          </cell>
          <cell r="K26">
            <v>8702.3746822047106</v>
          </cell>
          <cell r="L26">
            <v>7425.7866606416228</v>
          </cell>
        </row>
        <row r="27">
          <cell r="B27" t="str">
            <v>BCO7</v>
          </cell>
          <cell r="C27" t="str">
            <v>Blue Cod Challenger</v>
          </cell>
          <cell r="D27" t="str">
            <v>Blue Cod</v>
          </cell>
          <cell r="E27" t="str">
            <v>Inshore</v>
          </cell>
          <cell r="F27" t="str">
            <v>Quota</v>
          </cell>
          <cell r="G27">
            <v>343</v>
          </cell>
          <cell r="H27">
            <v>70.004999999999995</v>
          </cell>
          <cell r="I27">
            <v>0.20409620991253644</v>
          </cell>
          <cell r="J27">
            <v>6.9347654442055129</v>
          </cell>
          <cell r="K27">
            <v>2378.6245473624908</v>
          </cell>
          <cell r="L27">
            <v>485.4682549216069</v>
          </cell>
        </row>
        <row r="28">
          <cell r="B28" t="str">
            <v>BCO8</v>
          </cell>
          <cell r="C28" t="str">
            <v>Blue Cod Central (Egmont)</v>
          </cell>
          <cell r="D28" t="str">
            <v>Blue Cod</v>
          </cell>
          <cell r="E28" t="str">
            <v>Inshore</v>
          </cell>
          <cell r="F28" t="str">
            <v>Quota</v>
          </cell>
          <cell r="G28">
            <v>226</v>
          </cell>
          <cell r="H28">
            <v>34</v>
          </cell>
          <cell r="I28">
            <v>0.15044247787610621</v>
          </cell>
          <cell r="J28">
            <v>6.0221534686591793</v>
          </cell>
          <cell r="K28">
            <v>1361.0066839169745</v>
          </cell>
          <cell r="L28">
            <v>204.75321793441211</v>
          </cell>
        </row>
        <row r="29">
          <cell r="B29" t="str">
            <v>BIG1</v>
          </cell>
          <cell r="C29" t="str">
            <v>Bigeye Tuna 1 - 10 (Combined)</v>
          </cell>
          <cell r="D29" t="str">
            <v>Bigeye Tuna</v>
          </cell>
          <cell r="E29" t="str">
            <v>HMS</v>
          </cell>
          <cell r="F29" t="str">
            <v>Quota</v>
          </cell>
          <cell r="G29">
            <v>740</v>
          </cell>
          <cell r="H29">
            <v>714</v>
          </cell>
          <cell r="I29">
            <v>0.96486486486486489</v>
          </cell>
          <cell r="J29">
            <v>9.9750708245872381</v>
          </cell>
          <cell r="K29">
            <v>7381.5524101945566</v>
          </cell>
          <cell r="L29">
            <v>7122.2005687552883</v>
          </cell>
        </row>
        <row r="30">
          <cell r="B30" t="str">
            <v>BNS1</v>
          </cell>
          <cell r="C30" t="str">
            <v>Bluenose Auckland (East)</v>
          </cell>
          <cell r="D30" t="str">
            <v>Bluenose</v>
          </cell>
          <cell r="E30" t="str">
            <v>Inshore</v>
          </cell>
          <cell r="F30" t="str">
            <v>Quota</v>
          </cell>
          <cell r="G30">
            <v>251</v>
          </cell>
          <cell r="H30">
            <v>230</v>
          </cell>
          <cell r="I30">
            <v>0.91633466135458164</v>
          </cell>
          <cell r="J30">
            <v>7.6565997592774746</v>
          </cell>
          <cell r="K30">
            <v>1921.8065395786462</v>
          </cell>
          <cell r="L30">
            <v>1761.0179446338191</v>
          </cell>
        </row>
        <row r="31">
          <cell r="B31" t="str">
            <v>BNS10</v>
          </cell>
          <cell r="C31" t="str">
            <v>Bluenose Kermadec</v>
          </cell>
          <cell r="D31" t="str">
            <v>Bluenose</v>
          </cell>
          <cell r="E31" t="str">
            <v>Inshore</v>
          </cell>
          <cell r="F31" t="str">
            <v>Quota</v>
          </cell>
          <cell r="G31">
            <v>13.333333333333334</v>
          </cell>
          <cell r="H31">
            <v>10</v>
          </cell>
          <cell r="I31">
            <v>0.75</v>
          </cell>
          <cell r="J31">
            <v>4.75</v>
          </cell>
          <cell r="K31">
            <v>63.333333333333336</v>
          </cell>
          <cell r="L31">
            <v>47.5</v>
          </cell>
        </row>
        <row r="32">
          <cell r="B32" t="str">
            <v>BNS2</v>
          </cell>
          <cell r="C32" t="str">
            <v>Bluenose Central (East)</v>
          </cell>
          <cell r="D32" t="str">
            <v>Bluenose</v>
          </cell>
          <cell r="E32" t="str">
            <v>Inshore</v>
          </cell>
          <cell r="F32" t="str">
            <v>Quota</v>
          </cell>
          <cell r="G32">
            <v>279</v>
          </cell>
          <cell r="H32">
            <v>247</v>
          </cell>
          <cell r="I32">
            <v>0.88530465949820791</v>
          </cell>
          <cell r="J32">
            <v>5.2131721595591909</v>
          </cell>
          <cell r="K32">
            <v>1454.4750325170144</v>
          </cell>
          <cell r="L32">
            <v>1287.6535234111202</v>
          </cell>
        </row>
        <row r="33">
          <cell r="B33" t="str">
            <v>BNS3</v>
          </cell>
          <cell r="C33" t="str">
            <v>Bluenose South East (Coast)</v>
          </cell>
          <cell r="D33" t="str">
            <v>Bluenose</v>
          </cell>
          <cell r="E33" t="str">
            <v>Inshore</v>
          </cell>
          <cell r="F33" t="str">
            <v>Quota</v>
          </cell>
          <cell r="G33">
            <v>114</v>
          </cell>
          <cell r="H33">
            <v>93</v>
          </cell>
          <cell r="I33">
            <v>0.81578947368421051</v>
          </cell>
          <cell r="J33">
            <v>3.1882837128860309</v>
          </cell>
          <cell r="K33">
            <v>363.46434326900754</v>
          </cell>
          <cell r="L33">
            <v>296.51038529840088</v>
          </cell>
        </row>
        <row r="34">
          <cell r="B34" t="str">
            <v>BNS7</v>
          </cell>
          <cell r="C34" t="str">
            <v>Bluenose Challenger</v>
          </cell>
          <cell r="D34" t="str">
            <v>Bluenose</v>
          </cell>
          <cell r="E34" t="str">
            <v>Inshore</v>
          </cell>
          <cell r="F34" t="str">
            <v>Quota</v>
          </cell>
          <cell r="G34">
            <v>40</v>
          </cell>
          <cell r="H34">
            <v>34</v>
          </cell>
          <cell r="I34">
            <v>0.85</v>
          </cell>
          <cell r="J34">
            <v>2.6769446596884658</v>
          </cell>
          <cell r="K34">
            <v>107.07778638753864</v>
          </cell>
          <cell r="L34">
            <v>91.01611842940784</v>
          </cell>
        </row>
        <row r="35">
          <cell r="B35" t="str">
            <v>BNS8</v>
          </cell>
          <cell r="C35" t="str">
            <v>Bluenose Central (Egmont)</v>
          </cell>
          <cell r="D35" t="str">
            <v>Bluenose</v>
          </cell>
          <cell r="E35" t="str">
            <v>Inshore</v>
          </cell>
          <cell r="F35" t="str">
            <v>Quota</v>
          </cell>
          <cell r="G35">
            <v>20</v>
          </cell>
          <cell r="H35">
            <v>16</v>
          </cell>
          <cell r="I35">
            <v>0.8</v>
          </cell>
          <cell r="J35">
            <v>5.7361051081063339</v>
          </cell>
          <cell r="K35">
            <v>114.72210216212667</v>
          </cell>
          <cell r="L35">
            <v>91.777681729701342</v>
          </cell>
        </row>
        <row r="36">
          <cell r="B36" t="str">
            <v>BUT1</v>
          </cell>
          <cell r="C36" t="str">
            <v>Butterfish Auckland(East), Central(West), Auckland(West)</v>
          </cell>
          <cell r="D36" t="str">
            <v>Butterfish</v>
          </cell>
          <cell r="E36" t="str">
            <v>Inshore</v>
          </cell>
          <cell r="F36" t="str">
            <v>Quota</v>
          </cell>
          <cell r="G36">
            <v>24</v>
          </cell>
          <cell r="H36">
            <v>3</v>
          </cell>
          <cell r="I36">
            <v>0.125</v>
          </cell>
          <cell r="J36">
            <v>4.9968470835522858</v>
          </cell>
          <cell r="K36">
            <v>119.92433000525486</v>
          </cell>
          <cell r="L36">
            <v>14.990541250656857</v>
          </cell>
        </row>
        <row r="37">
          <cell r="B37" t="str">
            <v>BUT10</v>
          </cell>
          <cell r="C37" t="str">
            <v>Butterfish  Kermadec</v>
          </cell>
          <cell r="D37" t="str">
            <v>Butterfish</v>
          </cell>
          <cell r="E37" t="str">
            <v>Inshore</v>
          </cell>
          <cell r="F37" t="str">
            <v>Quota</v>
          </cell>
          <cell r="G37">
            <v>0</v>
          </cell>
          <cell r="H37">
            <v>0</v>
          </cell>
          <cell r="I37">
            <v>0</v>
          </cell>
          <cell r="J37">
            <v>4.72</v>
          </cell>
          <cell r="K37">
            <v>0</v>
          </cell>
          <cell r="L37">
            <v>0</v>
          </cell>
        </row>
        <row r="38">
          <cell r="B38" t="str">
            <v>BUT2</v>
          </cell>
          <cell r="C38" t="str">
            <v>Butterfish  Central(East)</v>
          </cell>
          <cell r="D38" t="str">
            <v>Butterfish</v>
          </cell>
          <cell r="E38" t="str">
            <v>Inshore</v>
          </cell>
          <cell r="F38" t="str">
            <v>Quota</v>
          </cell>
          <cell r="G38">
            <v>225</v>
          </cell>
          <cell r="H38">
            <v>63</v>
          </cell>
          <cell r="I38">
            <v>0.28000000000000003</v>
          </cell>
          <cell r="J38">
            <v>4.3521695665208604</v>
          </cell>
          <cell r="K38">
            <v>979.23815246719357</v>
          </cell>
          <cell r="L38">
            <v>274.18668269081422</v>
          </cell>
        </row>
        <row r="39">
          <cell r="B39" t="str">
            <v>BUT3</v>
          </cell>
          <cell r="C39" t="str">
            <v>Butterfish  South-East(Coast)</v>
          </cell>
          <cell r="D39" t="str">
            <v>Butterfish</v>
          </cell>
          <cell r="E39" t="str">
            <v>Inshore</v>
          </cell>
          <cell r="F39" t="str">
            <v>Quota</v>
          </cell>
          <cell r="G39">
            <v>134</v>
          </cell>
          <cell r="H39">
            <v>3</v>
          </cell>
          <cell r="I39">
            <v>2.2388059701492536E-2</v>
          </cell>
          <cell r="J39">
            <v>4.72</v>
          </cell>
          <cell r="K39">
            <v>632.48</v>
          </cell>
          <cell r="L39">
            <v>14.16</v>
          </cell>
        </row>
        <row r="40">
          <cell r="B40" t="str">
            <v>BUT4</v>
          </cell>
          <cell r="C40" t="str">
            <v>Butterfish  South-East(Chatham Rise)</v>
          </cell>
          <cell r="D40" t="str">
            <v>Butterfish</v>
          </cell>
          <cell r="E40" t="str">
            <v>Inshore</v>
          </cell>
          <cell r="F40" t="str">
            <v>Quota</v>
          </cell>
          <cell r="G40">
            <v>18</v>
          </cell>
          <cell r="H40">
            <v>10</v>
          </cell>
          <cell r="I40">
            <v>0.55555555555555558</v>
          </cell>
          <cell r="J40">
            <v>4.72</v>
          </cell>
          <cell r="K40">
            <v>84.96</v>
          </cell>
          <cell r="L40">
            <v>47.199999999999996</v>
          </cell>
        </row>
        <row r="41">
          <cell r="B41" t="str">
            <v>BUT5</v>
          </cell>
          <cell r="C41" t="str">
            <v>Butterfish  Southland</v>
          </cell>
          <cell r="D41" t="str">
            <v>Butterfish</v>
          </cell>
          <cell r="E41" t="str">
            <v>Inshore</v>
          </cell>
          <cell r="F41" t="str">
            <v>Quota</v>
          </cell>
          <cell r="G41">
            <v>66</v>
          </cell>
          <cell r="H41">
            <v>45</v>
          </cell>
          <cell r="I41">
            <v>0.68181818181818177</v>
          </cell>
          <cell r="J41">
            <v>4.7565959920983163</v>
          </cell>
          <cell r="K41">
            <v>313.93533547848887</v>
          </cell>
          <cell r="L41">
            <v>214.04681964442423</v>
          </cell>
        </row>
        <row r="42">
          <cell r="B42" t="str">
            <v>BUT6</v>
          </cell>
          <cell r="C42" t="str">
            <v>Butterfish  Sub-Antarctic</v>
          </cell>
          <cell r="D42" t="str">
            <v>Butterfish</v>
          </cell>
          <cell r="E42" t="str">
            <v>Inshore</v>
          </cell>
          <cell r="F42" t="str">
            <v>Quota</v>
          </cell>
          <cell r="G42">
            <v>0</v>
          </cell>
          <cell r="H42">
            <v>0</v>
          </cell>
          <cell r="I42">
            <v>0</v>
          </cell>
          <cell r="J42">
            <v>4.41</v>
          </cell>
          <cell r="K42">
            <v>0</v>
          </cell>
          <cell r="L42">
            <v>0</v>
          </cell>
        </row>
        <row r="43">
          <cell r="B43" t="str">
            <v>BUT7</v>
          </cell>
          <cell r="C43" t="str">
            <v>Butterfish  Challenger</v>
          </cell>
          <cell r="D43" t="str">
            <v>Butterfish</v>
          </cell>
          <cell r="E43" t="str">
            <v>Inshore</v>
          </cell>
          <cell r="F43" t="str">
            <v>Quota</v>
          </cell>
          <cell r="G43">
            <v>69</v>
          </cell>
          <cell r="H43">
            <v>38</v>
          </cell>
          <cell r="I43">
            <v>0.55072463768115942</v>
          </cell>
          <cell r="J43">
            <v>5.5160376519333418</v>
          </cell>
          <cell r="K43">
            <v>380.6065979834006</v>
          </cell>
          <cell r="L43">
            <v>209.60943077346698</v>
          </cell>
        </row>
        <row r="44">
          <cell r="B44" t="str">
            <v>BWS1</v>
          </cell>
          <cell r="C44" t="str">
            <v>Blue Shark 1 - 10 (Combined)</v>
          </cell>
          <cell r="D44" t="str">
            <v>Blue Shark</v>
          </cell>
          <cell r="E44" t="str">
            <v>HMS</v>
          </cell>
          <cell r="F44" t="str">
            <v>Quota</v>
          </cell>
          <cell r="G44">
            <v>2080</v>
          </cell>
          <cell r="H44">
            <v>1860</v>
          </cell>
          <cell r="I44">
            <v>0.89423076923076927</v>
          </cell>
          <cell r="J44">
            <v>0.12517814986744974</v>
          </cell>
          <cell r="K44">
            <v>260.37055172429547</v>
          </cell>
          <cell r="L44">
            <v>232.83135875345653</v>
          </cell>
        </row>
        <row r="45">
          <cell r="B45" t="str">
            <v>BYA1</v>
          </cell>
          <cell r="C45" t="str">
            <v>Frilled Venus Shell Auckland (East)</v>
          </cell>
          <cell r="D45" t="str">
            <v>Surf Clam - frilled venus</v>
          </cell>
          <cell r="E45" t="str">
            <v>Shellfish</v>
          </cell>
          <cell r="F45" t="str">
            <v>Quota</v>
          </cell>
          <cell r="G45">
            <v>1</v>
          </cell>
          <cell r="H45">
            <v>1</v>
          </cell>
          <cell r="I45">
            <v>1</v>
          </cell>
          <cell r="J45">
            <v>3.84</v>
          </cell>
          <cell r="K45">
            <v>3.84</v>
          </cell>
          <cell r="L45">
            <v>3.84</v>
          </cell>
        </row>
        <row r="46">
          <cell r="B46" t="str">
            <v>BYA2</v>
          </cell>
          <cell r="C46" t="str">
            <v>Frilled Venus Shell Central (East)</v>
          </cell>
          <cell r="D46" t="str">
            <v>Surf Clam - frilled venus</v>
          </cell>
          <cell r="E46" t="str">
            <v>Shellfish</v>
          </cell>
          <cell r="F46" t="str">
            <v>Quota</v>
          </cell>
          <cell r="G46">
            <v>1</v>
          </cell>
          <cell r="H46">
            <v>1</v>
          </cell>
          <cell r="I46">
            <v>1</v>
          </cell>
          <cell r="J46">
            <v>3.84</v>
          </cell>
          <cell r="K46">
            <v>3.84</v>
          </cell>
          <cell r="L46">
            <v>3.84</v>
          </cell>
        </row>
        <row r="47">
          <cell r="B47" t="str">
            <v>BYA3</v>
          </cell>
          <cell r="C47" t="str">
            <v>Frilled Venus Shell South-East (Coast)</v>
          </cell>
          <cell r="D47" t="str">
            <v>Surf Clam - frilled venus</v>
          </cell>
          <cell r="E47" t="str">
            <v>Shellfish</v>
          </cell>
          <cell r="F47" t="str">
            <v>Quota</v>
          </cell>
          <cell r="G47">
            <v>1</v>
          </cell>
          <cell r="H47">
            <v>1</v>
          </cell>
          <cell r="I47">
            <v>1</v>
          </cell>
          <cell r="J47">
            <v>3.84</v>
          </cell>
          <cell r="K47">
            <v>3.84</v>
          </cell>
          <cell r="L47">
            <v>3.84</v>
          </cell>
        </row>
        <row r="48">
          <cell r="B48" t="str">
            <v>BYA4</v>
          </cell>
          <cell r="C48" t="str">
            <v>Frilled Venus Shell South-East (Chatham Rise)</v>
          </cell>
          <cell r="D48" t="str">
            <v>Surf Clam - frilled venus</v>
          </cell>
          <cell r="E48" t="str">
            <v>Shellfish</v>
          </cell>
          <cell r="F48" t="str">
            <v>Quota</v>
          </cell>
          <cell r="G48">
            <v>1</v>
          </cell>
          <cell r="H48">
            <v>1</v>
          </cell>
          <cell r="I48">
            <v>1</v>
          </cell>
          <cell r="J48">
            <v>3.84</v>
          </cell>
          <cell r="K48">
            <v>3.84</v>
          </cell>
          <cell r="L48">
            <v>3.84</v>
          </cell>
        </row>
        <row r="49">
          <cell r="B49" t="str">
            <v>BYA5</v>
          </cell>
          <cell r="C49" t="str">
            <v>Frilled Venus Shell Southland</v>
          </cell>
          <cell r="D49" t="str">
            <v>Surf Clam - frilled venus</v>
          </cell>
          <cell r="E49" t="str">
            <v>Shellfish</v>
          </cell>
          <cell r="F49" t="str">
            <v>Quota</v>
          </cell>
          <cell r="G49">
            <v>1</v>
          </cell>
          <cell r="H49">
            <v>1</v>
          </cell>
          <cell r="I49">
            <v>1</v>
          </cell>
          <cell r="J49">
            <v>3.84</v>
          </cell>
          <cell r="K49">
            <v>3.84</v>
          </cell>
          <cell r="L49">
            <v>3.84</v>
          </cell>
        </row>
        <row r="50">
          <cell r="B50" t="str">
            <v>BYA7</v>
          </cell>
          <cell r="C50" t="str">
            <v>Frilled Venus Shell Challenger</v>
          </cell>
          <cell r="D50" t="str">
            <v>Surf Clam - frilled venus</v>
          </cell>
          <cell r="E50" t="str">
            <v>Shellfish</v>
          </cell>
          <cell r="F50" t="str">
            <v>Quota</v>
          </cell>
          <cell r="G50">
            <v>9</v>
          </cell>
          <cell r="H50">
            <v>9</v>
          </cell>
          <cell r="I50">
            <v>1</v>
          </cell>
          <cell r="J50">
            <v>3.84</v>
          </cell>
          <cell r="K50">
            <v>34.56</v>
          </cell>
          <cell r="L50">
            <v>34.56</v>
          </cell>
        </row>
        <row r="51">
          <cell r="B51" t="str">
            <v>BYA8</v>
          </cell>
          <cell r="C51" t="str">
            <v>Frilled Venus Shell Central (West)</v>
          </cell>
          <cell r="D51" t="str">
            <v>Surf Clam - frilled venus</v>
          </cell>
          <cell r="E51" t="str">
            <v>Shellfish</v>
          </cell>
          <cell r="F51" t="str">
            <v>Quota</v>
          </cell>
          <cell r="G51">
            <v>1</v>
          </cell>
          <cell r="H51">
            <v>1</v>
          </cell>
          <cell r="I51">
            <v>1</v>
          </cell>
          <cell r="J51">
            <v>3.84</v>
          </cell>
          <cell r="K51">
            <v>3.84</v>
          </cell>
          <cell r="L51">
            <v>3.84</v>
          </cell>
        </row>
        <row r="52">
          <cell r="B52" t="str">
            <v>BYA9</v>
          </cell>
          <cell r="C52" t="str">
            <v>Frilled Venus Shell Auckland(West)</v>
          </cell>
          <cell r="D52" t="str">
            <v>Surf Clam - frilled venus</v>
          </cell>
          <cell r="E52" t="str">
            <v>Shellfish</v>
          </cell>
          <cell r="F52" t="str">
            <v>Quota</v>
          </cell>
          <cell r="G52">
            <v>1</v>
          </cell>
          <cell r="H52">
            <v>1</v>
          </cell>
          <cell r="I52">
            <v>1</v>
          </cell>
          <cell r="J52">
            <v>3.84</v>
          </cell>
          <cell r="K52">
            <v>3.84</v>
          </cell>
          <cell r="L52">
            <v>3.84</v>
          </cell>
        </row>
        <row r="53">
          <cell r="B53" t="str">
            <v>BYX1</v>
          </cell>
          <cell r="C53" t="str">
            <v>Alfonsino 1 &amp; 9 Combined</v>
          </cell>
          <cell r="D53" t="str">
            <v>Alfonsino</v>
          </cell>
          <cell r="E53" t="str">
            <v>Deepwater</v>
          </cell>
          <cell r="F53" t="str">
            <v>Quota</v>
          </cell>
          <cell r="G53">
            <v>304</v>
          </cell>
          <cell r="H53">
            <v>300</v>
          </cell>
          <cell r="I53">
            <v>0.98684210526315785</v>
          </cell>
          <cell r="J53">
            <v>2.0915072211250494</v>
          </cell>
          <cell r="K53">
            <v>635.81819522201499</v>
          </cell>
          <cell r="L53">
            <v>627.45216633751477</v>
          </cell>
        </row>
        <row r="54">
          <cell r="B54" t="str">
            <v>BYX10</v>
          </cell>
          <cell r="C54" t="str">
            <v>Alfonsino Kermadec</v>
          </cell>
          <cell r="D54" t="str">
            <v>Alfonsino</v>
          </cell>
          <cell r="E54" t="str">
            <v>Deepwater</v>
          </cell>
          <cell r="F54" t="str">
            <v>Quota</v>
          </cell>
          <cell r="G54">
            <v>10</v>
          </cell>
          <cell r="H54">
            <v>10</v>
          </cell>
          <cell r="I54">
            <v>1</v>
          </cell>
          <cell r="J54">
            <v>1.95</v>
          </cell>
          <cell r="K54">
            <v>19.5</v>
          </cell>
          <cell r="L54">
            <v>19.5</v>
          </cell>
        </row>
        <row r="55">
          <cell r="B55" t="str">
            <v>BYX2</v>
          </cell>
          <cell r="C55" t="str">
            <v>Alfonsino Central (East)</v>
          </cell>
          <cell r="D55" t="str">
            <v>Alfonsino</v>
          </cell>
          <cell r="E55" t="str">
            <v>Deepwater</v>
          </cell>
          <cell r="F55" t="str">
            <v>Quota</v>
          </cell>
          <cell r="G55">
            <v>1574.8</v>
          </cell>
          <cell r="H55">
            <v>1574.8</v>
          </cell>
          <cell r="I55">
            <v>1</v>
          </cell>
          <cell r="J55">
            <v>2.030501467915852</v>
          </cell>
          <cell r="K55">
            <v>3197.6337116738837</v>
          </cell>
          <cell r="L55">
            <v>3197.6337116738837</v>
          </cell>
        </row>
        <row r="56">
          <cell r="B56" t="str">
            <v>BYX3</v>
          </cell>
          <cell r="C56" t="str">
            <v>Alfonsino 3, 4, 5 &amp; 6 Combined</v>
          </cell>
          <cell r="D56" t="str">
            <v>Alfonsino</v>
          </cell>
          <cell r="E56" t="str">
            <v>Deepwater</v>
          </cell>
          <cell r="F56" t="str">
            <v>Quota</v>
          </cell>
          <cell r="G56">
            <v>1010.4</v>
          </cell>
          <cell r="H56">
            <v>1010.4</v>
          </cell>
          <cell r="I56">
            <v>1</v>
          </cell>
          <cell r="J56">
            <v>2.1857174394441241</v>
          </cell>
          <cell r="K56">
            <v>2208.4489008143428</v>
          </cell>
          <cell r="L56">
            <v>2208.4489008143428</v>
          </cell>
        </row>
        <row r="57">
          <cell r="B57" t="str">
            <v>BYX7</v>
          </cell>
          <cell r="C57" t="str">
            <v>Alfonsino Challenger</v>
          </cell>
          <cell r="D57" t="str">
            <v>Alfonsino</v>
          </cell>
          <cell r="E57" t="str">
            <v>Deepwater</v>
          </cell>
          <cell r="F57" t="str">
            <v>Quota</v>
          </cell>
          <cell r="G57">
            <v>80.5</v>
          </cell>
          <cell r="H57">
            <v>80.5</v>
          </cell>
          <cell r="I57">
            <v>1</v>
          </cell>
          <cell r="J57">
            <v>2.0915072211250494</v>
          </cell>
          <cell r="K57">
            <v>168.36633130056649</v>
          </cell>
          <cell r="L57">
            <v>168.36633130056649</v>
          </cell>
        </row>
        <row r="58">
          <cell r="B58" t="str">
            <v>BYX8</v>
          </cell>
          <cell r="C58" t="str">
            <v>Alfonsino Central (Egmont)</v>
          </cell>
          <cell r="D58" t="str">
            <v>Alfonsino</v>
          </cell>
          <cell r="E58" t="str">
            <v>Deepwater</v>
          </cell>
          <cell r="F58" t="str">
            <v>Quota</v>
          </cell>
          <cell r="G58">
            <v>20</v>
          </cell>
          <cell r="H58">
            <v>20</v>
          </cell>
          <cell r="I58">
            <v>1</v>
          </cell>
          <cell r="J58">
            <v>2.0915072211250494</v>
          </cell>
          <cell r="K58">
            <v>41.830144422500986</v>
          </cell>
          <cell r="L58">
            <v>41.830144422500986</v>
          </cell>
        </row>
        <row r="59">
          <cell r="B59" t="str">
            <v>CDL1</v>
          </cell>
          <cell r="C59" t="str">
            <v>Cardinalfish Auckland(East)</v>
          </cell>
          <cell r="D59" t="str">
            <v>Black Cardinal Fish</v>
          </cell>
          <cell r="E59" t="str">
            <v>Deepwater</v>
          </cell>
          <cell r="F59" t="str">
            <v>Quota</v>
          </cell>
          <cell r="G59">
            <v>1320</v>
          </cell>
          <cell r="H59">
            <v>1200</v>
          </cell>
          <cell r="I59">
            <v>0.90909090909090906</v>
          </cell>
          <cell r="J59">
            <v>0.92554300550634427</v>
          </cell>
          <cell r="K59">
            <v>1221.7167672683745</v>
          </cell>
          <cell r="L59">
            <v>1110.6516066076131</v>
          </cell>
        </row>
        <row r="60">
          <cell r="B60" t="str">
            <v>CDL10</v>
          </cell>
          <cell r="C60" t="str">
            <v>Cardinalfish Kermadec</v>
          </cell>
          <cell r="D60" t="str">
            <v>Black Cardinal Fish</v>
          </cell>
          <cell r="E60" t="str">
            <v>Deepwater</v>
          </cell>
          <cell r="F60" t="str">
            <v>Quota</v>
          </cell>
          <cell r="G60">
            <v>0</v>
          </cell>
          <cell r="H60">
            <v>0</v>
          </cell>
          <cell r="I60">
            <v>0</v>
          </cell>
          <cell r="J60">
            <v>1</v>
          </cell>
          <cell r="K60">
            <v>0</v>
          </cell>
          <cell r="L60">
            <v>0</v>
          </cell>
        </row>
        <row r="61">
          <cell r="B61" t="str">
            <v>CDL2</v>
          </cell>
          <cell r="C61" t="str">
            <v>Cardinalfish Central(East)</v>
          </cell>
          <cell r="D61" t="str">
            <v>Black Cardinal Fish</v>
          </cell>
          <cell r="E61" t="str">
            <v>Deepwater</v>
          </cell>
          <cell r="F61" t="str">
            <v>Quota</v>
          </cell>
          <cell r="G61">
            <v>460</v>
          </cell>
          <cell r="H61">
            <v>440</v>
          </cell>
          <cell r="I61">
            <v>0.95652173913043481</v>
          </cell>
          <cell r="J61">
            <v>0.92837804454800621</v>
          </cell>
          <cell r="K61">
            <v>427.05390049208285</v>
          </cell>
          <cell r="L61">
            <v>408.48633960112272</v>
          </cell>
        </row>
        <row r="62">
          <cell r="B62" t="str">
            <v>CDL3</v>
          </cell>
          <cell r="C62" t="str">
            <v>Cardinalfish South-East(Coast)</v>
          </cell>
          <cell r="D62" t="str">
            <v>Black Cardinal Fish</v>
          </cell>
          <cell r="E62" t="str">
            <v>Deepwater</v>
          </cell>
          <cell r="F62" t="str">
            <v>Quota</v>
          </cell>
          <cell r="G62">
            <v>196</v>
          </cell>
          <cell r="H62">
            <v>196</v>
          </cell>
          <cell r="I62">
            <v>1</v>
          </cell>
          <cell r="J62">
            <v>0.93609636718319467</v>
          </cell>
          <cell r="K62">
            <v>183.47488796790614</v>
          </cell>
          <cell r="L62">
            <v>183.47488796790614</v>
          </cell>
        </row>
        <row r="63">
          <cell r="B63" t="str">
            <v>CDL4</v>
          </cell>
          <cell r="C63" t="str">
            <v>Cardinalfish South-East(Chatham Rise)</v>
          </cell>
          <cell r="D63" t="str">
            <v>Black Cardinal Fish</v>
          </cell>
          <cell r="E63" t="str">
            <v>Deepwater</v>
          </cell>
          <cell r="F63" t="str">
            <v>Quota</v>
          </cell>
          <cell r="G63">
            <v>66</v>
          </cell>
          <cell r="H63">
            <v>66</v>
          </cell>
          <cell r="I63">
            <v>1</v>
          </cell>
          <cell r="J63">
            <v>0.61654168303175982</v>
          </cell>
          <cell r="K63">
            <v>40.691751080096147</v>
          </cell>
          <cell r="L63">
            <v>40.691751080096147</v>
          </cell>
        </row>
        <row r="64">
          <cell r="B64" t="str">
            <v>CDL5</v>
          </cell>
          <cell r="C64" t="str">
            <v>Cardinalfish Southland</v>
          </cell>
          <cell r="D64" t="str">
            <v>Black Cardinal Fish</v>
          </cell>
          <cell r="E64" t="str">
            <v>Deepwater</v>
          </cell>
          <cell r="F64" t="str">
            <v>Quota</v>
          </cell>
          <cell r="G64">
            <v>22</v>
          </cell>
          <cell r="H64">
            <v>22</v>
          </cell>
          <cell r="I64">
            <v>1</v>
          </cell>
          <cell r="J64">
            <v>0.54555600841514817</v>
          </cell>
          <cell r="K64">
            <v>12.002232185133259</v>
          </cell>
          <cell r="L64">
            <v>12.002232185133259</v>
          </cell>
        </row>
        <row r="65">
          <cell r="B65" t="str">
            <v>CDL6</v>
          </cell>
          <cell r="C65" t="str">
            <v>Cardinalfish Sub-Antartic</v>
          </cell>
          <cell r="D65" t="str">
            <v>Black Cardinal Fish</v>
          </cell>
          <cell r="E65" t="str">
            <v>Deepwater</v>
          </cell>
          <cell r="F65" t="str">
            <v>Quota</v>
          </cell>
          <cell r="G65">
            <v>1</v>
          </cell>
          <cell r="H65">
            <v>1</v>
          </cell>
          <cell r="I65">
            <v>1</v>
          </cell>
          <cell r="J65">
            <v>0.94769913847532539</v>
          </cell>
          <cell r="K65">
            <v>0.94769913847532539</v>
          </cell>
          <cell r="L65">
            <v>0.94769913847532539</v>
          </cell>
        </row>
        <row r="66">
          <cell r="B66" t="str">
            <v>CDL7</v>
          </cell>
          <cell r="C66" t="str">
            <v>Cardinalfish Challenger</v>
          </cell>
          <cell r="D66" t="str">
            <v>Black Cardinal Fish</v>
          </cell>
          <cell r="E66" t="str">
            <v>Deepwater</v>
          </cell>
          <cell r="F66" t="str">
            <v>Quota</v>
          </cell>
          <cell r="G66">
            <v>39</v>
          </cell>
          <cell r="H66">
            <v>39</v>
          </cell>
          <cell r="I66">
            <v>1</v>
          </cell>
          <cell r="J66">
            <v>0.71531550920813114</v>
          </cell>
          <cell r="K66">
            <v>27.897304859117114</v>
          </cell>
          <cell r="L66">
            <v>27.897304859117114</v>
          </cell>
        </row>
        <row r="67">
          <cell r="B67" t="str">
            <v>CDL8</v>
          </cell>
          <cell r="C67" t="str">
            <v>Cardinalfish Central(West)</v>
          </cell>
          <cell r="D67" t="str">
            <v>Black Cardinal Fish</v>
          </cell>
          <cell r="E67" t="str">
            <v>Deepwater</v>
          </cell>
          <cell r="F67" t="str">
            <v>Quota</v>
          </cell>
          <cell r="G67">
            <v>0</v>
          </cell>
          <cell r="H67">
            <v>0</v>
          </cell>
          <cell r="I67">
            <v>0</v>
          </cell>
          <cell r="J67">
            <v>1</v>
          </cell>
          <cell r="K67">
            <v>0</v>
          </cell>
          <cell r="L67">
            <v>0</v>
          </cell>
        </row>
        <row r="68">
          <cell r="B68" t="str">
            <v>CDL9</v>
          </cell>
          <cell r="C68" t="str">
            <v>Cardinalfish Auckland(West)</v>
          </cell>
          <cell r="D68" t="str">
            <v>Black Cardinal Fish</v>
          </cell>
          <cell r="E68" t="str">
            <v>Deepwater</v>
          </cell>
          <cell r="F68" t="str">
            <v>Quota</v>
          </cell>
          <cell r="G68">
            <v>4</v>
          </cell>
          <cell r="H68">
            <v>4</v>
          </cell>
          <cell r="I68">
            <v>1</v>
          </cell>
          <cell r="J68">
            <v>1.0402353966870095</v>
          </cell>
          <cell r="K68">
            <v>4.1609415867480379</v>
          </cell>
          <cell r="L68">
            <v>4.1609415867480379</v>
          </cell>
        </row>
        <row r="69">
          <cell r="B69" t="str">
            <v>CHC1</v>
          </cell>
          <cell r="C69" t="str">
            <v>Red crab Auckland (East)</v>
          </cell>
          <cell r="D69" t="str">
            <v>Red crab</v>
          </cell>
          <cell r="E69" t="str">
            <v>Deepwater</v>
          </cell>
          <cell r="F69" t="str">
            <v>Quota</v>
          </cell>
          <cell r="G69">
            <v>10</v>
          </cell>
          <cell r="H69">
            <v>10</v>
          </cell>
          <cell r="I69">
            <v>1</v>
          </cell>
          <cell r="J69">
            <v>0.2</v>
          </cell>
          <cell r="K69">
            <v>2</v>
          </cell>
          <cell r="L69">
            <v>2</v>
          </cell>
        </row>
        <row r="70">
          <cell r="B70" t="str">
            <v>CHC10</v>
          </cell>
          <cell r="C70" t="str">
            <v>Red crab Kermadec</v>
          </cell>
          <cell r="D70" t="str">
            <v>Red crab</v>
          </cell>
          <cell r="E70" t="str">
            <v>Deepwater</v>
          </cell>
          <cell r="F70" t="str">
            <v>Quota</v>
          </cell>
          <cell r="G70">
            <v>0</v>
          </cell>
          <cell r="H70">
            <v>0</v>
          </cell>
          <cell r="I70">
            <v>0</v>
          </cell>
          <cell r="J70">
            <v>0.2</v>
          </cell>
          <cell r="K70">
            <v>0</v>
          </cell>
          <cell r="L70">
            <v>0</v>
          </cell>
        </row>
        <row r="71">
          <cell r="B71" t="str">
            <v>CHC2</v>
          </cell>
          <cell r="C71" t="str">
            <v>Red crab Central (East)</v>
          </cell>
          <cell r="D71" t="str">
            <v>Red crab</v>
          </cell>
          <cell r="E71" t="str">
            <v>Deepwater</v>
          </cell>
          <cell r="F71" t="str">
            <v>Quota</v>
          </cell>
          <cell r="G71">
            <v>10</v>
          </cell>
          <cell r="H71">
            <v>10</v>
          </cell>
          <cell r="I71">
            <v>1</v>
          </cell>
          <cell r="J71">
            <v>0.2</v>
          </cell>
          <cell r="K71">
            <v>2</v>
          </cell>
          <cell r="L71">
            <v>2</v>
          </cell>
        </row>
        <row r="72">
          <cell r="B72" t="str">
            <v>CHC3</v>
          </cell>
          <cell r="C72" t="str">
            <v>Red crab South-East (Coast)</v>
          </cell>
          <cell r="D72" t="str">
            <v>Red crab</v>
          </cell>
          <cell r="E72" t="str">
            <v>Deepwater</v>
          </cell>
          <cell r="F72" t="str">
            <v>Quota</v>
          </cell>
          <cell r="G72">
            <v>4</v>
          </cell>
          <cell r="H72">
            <v>4</v>
          </cell>
          <cell r="I72">
            <v>1</v>
          </cell>
          <cell r="J72">
            <v>0.2</v>
          </cell>
          <cell r="K72">
            <v>0.8</v>
          </cell>
          <cell r="L72">
            <v>0.8</v>
          </cell>
        </row>
        <row r="73">
          <cell r="B73" t="str">
            <v>CHC4</v>
          </cell>
          <cell r="C73" t="str">
            <v>Red crab South-East (Chatham Rise)</v>
          </cell>
          <cell r="D73" t="str">
            <v>Red crab</v>
          </cell>
          <cell r="E73" t="str">
            <v>Deepwater</v>
          </cell>
          <cell r="F73" t="str">
            <v>Quota</v>
          </cell>
          <cell r="G73">
            <v>4</v>
          </cell>
          <cell r="H73">
            <v>4</v>
          </cell>
          <cell r="I73">
            <v>1</v>
          </cell>
          <cell r="J73">
            <v>0.2</v>
          </cell>
          <cell r="K73">
            <v>0.8</v>
          </cell>
          <cell r="L73">
            <v>0.8</v>
          </cell>
        </row>
        <row r="74">
          <cell r="B74" t="str">
            <v>CHC5</v>
          </cell>
          <cell r="C74" t="str">
            <v>Red crab Southland</v>
          </cell>
          <cell r="D74" t="str">
            <v>Red crab</v>
          </cell>
          <cell r="E74" t="str">
            <v>Deepwater</v>
          </cell>
          <cell r="F74" t="str">
            <v>Quota</v>
          </cell>
          <cell r="G74">
            <v>4</v>
          </cell>
          <cell r="H74">
            <v>4</v>
          </cell>
          <cell r="I74">
            <v>1</v>
          </cell>
          <cell r="J74">
            <v>0.2</v>
          </cell>
          <cell r="K74">
            <v>0.8</v>
          </cell>
          <cell r="L74">
            <v>0.8</v>
          </cell>
        </row>
        <row r="75">
          <cell r="B75" t="str">
            <v>CHC6</v>
          </cell>
          <cell r="C75" t="str">
            <v>Red crab Sub-Antarctic</v>
          </cell>
          <cell r="D75" t="str">
            <v>Red crab</v>
          </cell>
          <cell r="E75" t="str">
            <v>Deepwater</v>
          </cell>
          <cell r="F75" t="str">
            <v>Quota</v>
          </cell>
          <cell r="G75">
            <v>4</v>
          </cell>
          <cell r="H75">
            <v>4</v>
          </cell>
          <cell r="I75">
            <v>1</v>
          </cell>
          <cell r="J75">
            <v>0.2</v>
          </cell>
          <cell r="K75">
            <v>0.8</v>
          </cell>
          <cell r="L75">
            <v>0.8</v>
          </cell>
        </row>
        <row r="76">
          <cell r="B76" t="str">
            <v>CHC7</v>
          </cell>
          <cell r="C76" t="str">
            <v>Red crab Challenger</v>
          </cell>
          <cell r="D76" t="str">
            <v>Red crab</v>
          </cell>
          <cell r="E76" t="str">
            <v>Deepwater</v>
          </cell>
          <cell r="F76" t="str">
            <v>Quota</v>
          </cell>
          <cell r="G76">
            <v>4</v>
          </cell>
          <cell r="H76">
            <v>4</v>
          </cell>
          <cell r="I76">
            <v>1</v>
          </cell>
          <cell r="J76">
            <v>0.2</v>
          </cell>
          <cell r="K76">
            <v>0.8</v>
          </cell>
          <cell r="L76">
            <v>0.8</v>
          </cell>
        </row>
        <row r="77">
          <cell r="B77" t="str">
            <v>CHC8</v>
          </cell>
          <cell r="C77" t="str">
            <v>Red crab Central (West)</v>
          </cell>
          <cell r="D77" t="str">
            <v>Red crab</v>
          </cell>
          <cell r="E77" t="str">
            <v>Deepwater</v>
          </cell>
          <cell r="F77" t="str">
            <v>Quota</v>
          </cell>
          <cell r="G77">
            <v>4</v>
          </cell>
          <cell r="H77">
            <v>4</v>
          </cell>
          <cell r="I77">
            <v>1</v>
          </cell>
          <cell r="J77">
            <v>0.2</v>
          </cell>
          <cell r="K77">
            <v>0.8</v>
          </cell>
          <cell r="L77">
            <v>0.8</v>
          </cell>
        </row>
        <row r="78">
          <cell r="B78" t="str">
            <v>CHC9</v>
          </cell>
          <cell r="C78" t="str">
            <v>Red crab Auckland (West)</v>
          </cell>
          <cell r="D78" t="str">
            <v>Red crab</v>
          </cell>
          <cell r="E78" t="str">
            <v>Deepwater</v>
          </cell>
          <cell r="F78" t="str">
            <v>Quota</v>
          </cell>
          <cell r="G78">
            <v>4</v>
          </cell>
          <cell r="H78">
            <v>4</v>
          </cell>
          <cell r="I78">
            <v>1</v>
          </cell>
          <cell r="J78">
            <v>0.2</v>
          </cell>
          <cell r="K78">
            <v>0.8</v>
          </cell>
          <cell r="L78">
            <v>0.8</v>
          </cell>
        </row>
        <row r="79">
          <cell r="B79" t="str">
            <v>COC1A</v>
          </cell>
          <cell r="C79" t="str">
            <v>Cockle Whangarei Harbour cockle fishery</v>
          </cell>
          <cell r="D79" t="str">
            <v>Cockles</v>
          </cell>
          <cell r="E79" t="str">
            <v>Shellfish</v>
          </cell>
          <cell r="F79" t="str">
            <v>Quota</v>
          </cell>
          <cell r="G79">
            <v>400</v>
          </cell>
          <cell r="H79">
            <v>346</v>
          </cell>
          <cell r="I79">
            <v>0.86499999999999999</v>
          </cell>
          <cell r="J79">
            <v>0.97</v>
          </cell>
          <cell r="K79">
            <v>388</v>
          </cell>
          <cell r="L79">
            <v>335.62</v>
          </cell>
        </row>
        <row r="80">
          <cell r="B80" t="str">
            <v>COC1B</v>
          </cell>
          <cell r="C80" t="str">
            <v>Cockle East Northland</v>
          </cell>
          <cell r="D80" t="str">
            <v>Cockles</v>
          </cell>
          <cell r="E80" t="str">
            <v>Shellfish</v>
          </cell>
          <cell r="F80" t="str">
            <v>Quota</v>
          </cell>
          <cell r="G80">
            <v>46</v>
          </cell>
          <cell r="H80">
            <v>0</v>
          </cell>
          <cell r="I80">
            <v>0</v>
          </cell>
          <cell r="J80">
            <v>0.97</v>
          </cell>
          <cell r="K80">
            <v>44.62</v>
          </cell>
          <cell r="L80">
            <v>0</v>
          </cell>
        </row>
        <row r="81">
          <cell r="B81" t="str">
            <v>COC1C</v>
          </cell>
          <cell r="C81" t="str">
            <v>Cockle Hauraki Gulf and Bay of Plenty</v>
          </cell>
          <cell r="D81" t="str">
            <v>Cockles</v>
          </cell>
          <cell r="E81" t="str">
            <v>Shellfish</v>
          </cell>
          <cell r="F81" t="str">
            <v>Quota</v>
          </cell>
          <cell r="G81">
            <v>72</v>
          </cell>
          <cell r="H81">
            <v>5</v>
          </cell>
          <cell r="I81">
            <v>6.9444444444444448E-2</v>
          </cell>
          <cell r="J81">
            <v>0.97</v>
          </cell>
          <cell r="K81">
            <v>69.84</v>
          </cell>
          <cell r="L81">
            <v>4.8499999999999996</v>
          </cell>
        </row>
        <row r="82">
          <cell r="B82" t="str">
            <v>COC2</v>
          </cell>
          <cell r="C82" t="str">
            <v>Cockle Central (East)</v>
          </cell>
          <cell r="D82" t="str">
            <v>Cockles</v>
          </cell>
          <cell r="E82" t="str">
            <v>Shellfish</v>
          </cell>
          <cell r="F82" t="str">
            <v>Quota</v>
          </cell>
          <cell r="G82">
            <v>5</v>
          </cell>
          <cell r="H82">
            <v>0</v>
          </cell>
          <cell r="I82">
            <v>0</v>
          </cell>
          <cell r="J82">
            <v>0.97</v>
          </cell>
          <cell r="K82">
            <v>4.8499999999999996</v>
          </cell>
          <cell r="L82">
            <v>0</v>
          </cell>
        </row>
        <row r="83">
          <cell r="B83" t="str">
            <v>COC3</v>
          </cell>
          <cell r="C83" t="str">
            <v>Cockle Otago</v>
          </cell>
          <cell r="D83" t="str">
            <v>Cockles</v>
          </cell>
          <cell r="E83" t="str">
            <v>Shellfish</v>
          </cell>
          <cell r="F83" t="str">
            <v>Quota</v>
          </cell>
          <cell r="G83">
            <v>1500</v>
          </cell>
          <cell r="H83">
            <v>1470</v>
          </cell>
          <cell r="I83">
            <v>0.98</v>
          </cell>
          <cell r="J83">
            <v>0.97</v>
          </cell>
          <cell r="K83">
            <v>1455</v>
          </cell>
          <cell r="L83">
            <v>1425.8999999999999</v>
          </cell>
        </row>
        <row r="84">
          <cell r="B84" t="str">
            <v>COC3B</v>
          </cell>
          <cell r="C84" t="str">
            <v>Cockle Part South East (Coast)</v>
          </cell>
          <cell r="D84" t="str">
            <v>Cockles</v>
          </cell>
          <cell r="E84" t="str">
            <v>Shellfish</v>
          </cell>
          <cell r="F84" t="str">
            <v>Quota</v>
          </cell>
          <cell r="G84">
            <v>58</v>
          </cell>
          <cell r="H84">
            <v>1</v>
          </cell>
          <cell r="I84">
            <v>1.7241379310344827E-2</v>
          </cell>
          <cell r="J84">
            <v>0.97</v>
          </cell>
          <cell r="K84">
            <v>56.26</v>
          </cell>
          <cell r="L84">
            <v>0.97</v>
          </cell>
        </row>
        <row r="85">
          <cell r="B85" t="str">
            <v>COC4</v>
          </cell>
          <cell r="C85" t="str">
            <v>Cockle South-East (Chatham Rise)</v>
          </cell>
          <cell r="D85" t="str">
            <v>Cockles</v>
          </cell>
          <cell r="E85" t="str">
            <v>Shellfish</v>
          </cell>
          <cell r="F85" t="str">
            <v>Quota</v>
          </cell>
          <cell r="G85">
            <v>3</v>
          </cell>
          <cell r="H85">
            <v>0</v>
          </cell>
          <cell r="I85">
            <v>0</v>
          </cell>
          <cell r="J85">
            <v>0.97</v>
          </cell>
          <cell r="K85">
            <v>2.91</v>
          </cell>
          <cell r="L85">
            <v>0</v>
          </cell>
        </row>
        <row r="86">
          <cell r="B86" t="str">
            <v>COC5</v>
          </cell>
          <cell r="C86" t="str">
            <v>Cockle Southland and Sub-Antarctic (Combined)</v>
          </cell>
          <cell r="D86" t="str">
            <v>Cockles</v>
          </cell>
          <cell r="E86" t="str">
            <v>Shellfish</v>
          </cell>
          <cell r="F86" t="str">
            <v>Quota</v>
          </cell>
          <cell r="G86">
            <v>7</v>
          </cell>
          <cell r="H86">
            <v>2</v>
          </cell>
          <cell r="I86">
            <v>0.2857142857142857</v>
          </cell>
          <cell r="J86">
            <v>0.97</v>
          </cell>
          <cell r="K86">
            <v>6.79</v>
          </cell>
          <cell r="L86">
            <v>1.94</v>
          </cell>
        </row>
        <row r="87">
          <cell r="B87" t="str">
            <v>COC7A</v>
          </cell>
          <cell r="C87" t="str">
            <v>Cockle Nelson Bays cockle fishery</v>
          </cell>
          <cell r="D87" t="str">
            <v>Cockles</v>
          </cell>
          <cell r="E87" t="str">
            <v>Shellfish</v>
          </cell>
          <cell r="F87" t="str">
            <v>Quota</v>
          </cell>
          <cell r="G87">
            <v>1510</v>
          </cell>
          <cell r="H87">
            <v>1390</v>
          </cell>
          <cell r="I87">
            <v>0.92052980132450335</v>
          </cell>
          <cell r="J87">
            <v>0.97</v>
          </cell>
          <cell r="K87">
            <v>1464.7</v>
          </cell>
          <cell r="L87">
            <v>1348.3</v>
          </cell>
        </row>
        <row r="88">
          <cell r="B88" t="str">
            <v>COC7B</v>
          </cell>
          <cell r="C88" t="str">
            <v>Cockle Marlborough cockle fishery</v>
          </cell>
          <cell r="D88" t="str">
            <v>Cockles</v>
          </cell>
          <cell r="E88" t="str">
            <v>Shellfish</v>
          </cell>
          <cell r="F88" t="str">
            <v>Quota</v>
          </cell>
          <cell r="G88">
            <v>10</v>
          </cell>
          <cell r="H88">
            <v>0</v>
          </cell>
          <cell r="I88">
            <v>0</v>
          </cell>
          <cell r="J88">
            <v>0.97</v>
          </cell>
          <cell r="K88">
            <v>9.6999999999999993</v>
          </cell>
          <cell r="L88">
            <v>0</v>
          </cell>
        </row>
        <row r="89">
          <cell r="B89" t="str">
            <v>COC7C</v>
          </cell>
          <cell r="C89" t="str">
            <v>Cockle Part Challenger</v>
          </cell>
          <cell r="D89" t="str">
            <v>Cockles</v>
          </cell>
          <cell r="E89" t="str">
            <v>Shellfish</v>
          </cell>
          <cell r="F89" t="str">
            <v>Quota</v>
          </cell>
          <cell r="G89">
            <v>7</v>
          </cell>
          <cell r="H89">
            <v>0</v>
          </cell>
          <cell r="I89">
            <v>0</v>
          </cell>
          <cell r="J89">
            <v>0.97</v>
          </cell>
          <cell r="K89">
            <v>6.79</v>
          </cell>
          <cell r="L89">
            <v>0</v>
          </cell>
        </row>
        <row r="90">
          <cell r="B90" t="str">
            <v>COC8</v>
          </cell>
          <cell r="C90" t="str">
            <v>Cockle Central (Egmont)</v>
          </cell>
          <cell r="D90" t="str">
            <v>Cockles</v>
          </cell>
          <cell r="E90" t="str">
            <v>Shellfish</v>
          </cell>
          <cell r="F90" t="str">
            <v>Quota</v>
          </cell>
          <cell r="G90">
            <v>3</v>
          </cell>
          <cell r="H90">
            <v>0</v>
          </cell>
          <cell r="I90">
            <v>0</v>
          </cell>
          <cell r="J90">
            <v>0.97</v>
          </cell>
          <cell r="K90">
            <v>2.91</v>
          </cell>
          <cell r="L90">
            <v>0</v>
          </cell>
        </row>
        <row r="91">
          <cell r="B91" t="str">
            <v>COC9</v>
          </cell>
          <cell r="C91" t="str">
            <v>Cockle Auckland (West)</v>
          </cell>
          <cell r="D91" t="str">
            <v>Cockles</v>
          </cell>
          <cell r="E91" t="str">
            <v>Shellfish</v>
          </cell>
          <cell r="F91" t="str">
            <v>Quota</v>
          </cell>
          <cell r="G91">
            <v>13</v>
          </cell>
          <cell r="H91">
            <v>0</v>
          </cell>
          <cell r="I91">
            <v>0</v>
          </cell>
          <cell r="J91">
            <v>0.97</v>
          </cell>
          <cell r="K91">
            <v>12.61</v>
          </cell>
          <cell r="L91">
            <v>0</v>
          </cell>
        </row>
        <row r="92">
          <cell r="B92" t="str">
            <v>CRA1</v>
          </cell>
          <cell r="C92" t="str">
            <v>Spiny red rock lobster Northland</v>
          </cell>
          <cell r="D92" t="str">
            <v>Crayfish</v>
          </cell>
          <cell r="E92" t="str">
            <v>Shellfish</v>
          </cell>
          <cell r="F92" t="str">
            <v>Quota</v>
          </cell>
          <cell r="G92">
            <v>273.06200000000001</v>
          </cell>
          <cell r="H92">
            <v>131.06200000000001</v>
          </cell>
          <cell r="I92">
            <v>0.47997158154558306</v>
          </cell>
          <cell r="J92">
            <v>79.926816232461022</v>
          </cell>
          <cell r="K92">
            <v>21824.976294068274</v>
          </cell>
          <cell r="L92">
            <v>10475.368389058807</v>
          </cell>
        </row>
        <row r="93">
          <cell r="B93" t="str">
            <v>CRA10</v>
          </cell>
          <cell r="C93" t="str">
            <v>Spiny red rock lobster Kermadec</v>
          </cell>
          <cell r="D93" t="str">
            <v>Crayfish</v>
          </cell>
          <cell r="E93" t="str">
            <v>Shellfish</v>
          </cell>
          <cell r="F93" t="str">
            <v>Quota</v>
          </cell>
          <cell r="G93">
            <v>0.11466666666666665</v>
          </cell>
          <cell r="H93">
            <v>8.5999999999999993E-2</v>
          </cell>
          <cell r="I93">
            <v>0.75</v>
          </cell>
          <cell r="J93">
            <v>79.926816232461022</v>
          </cell>
          <cell r="K93">
            <v>9.164941594655529</v>
          </cell>
          <cell r="L93">
            <v>6.8737061959916472</v>
          </cell>
        </row>
        <row r="94">
          <cell r="B94" t="str">
            <v>CRA2</v>
          </cell>
          <cell r="C94" t="str">
            <v>Spiny red rock lobster Bay of Plenty</v>
          </cell>
          <cell r="D94" t="str">
            <v>Crayfish</v>
          </cell>
          <cell r="E94" t="str">
            <v>Shellfish</v>
          </cell>
          <cell r="F94" t="str">
            <v>Quota</v>
          </cell>
          <cell r="G94">
            <v>189</v>
          </cell>
          <cell r="H94">
            <v>80</v>
          </cell>
          <cell r="I94">
            <v>0.42328042328042326</v>
          </cell>
          <cell r="J94">
            <v>79.926816232461022</v>
          </cell>
          <cell r="K94">
            <v>15106.168267935132</v>
          </cell>
          <cell r="L94">
            <v>6394.1452985968817</v>
          </cell>
        </row>
        <row r="95">
          <cell r="B95" t="str">
            <v>CRA3</v>
          </cell>
          <cell r="C95" t="str">
            <v>Spiny red rock lobster Gisborne</v>
          </cell>
          <cell r="D95" t="str">
            <v>Crayfish</v>
          </cell>
          <cell r="E95" t="str">
            <v>Shellfish</v>
          </cell>
          <cell r="F95" t="str">
            <v>Quota</v>
          </cell>
          <cell r="G95">
            <v>351.9</v>
          </cell>
          <cell r="H95">
            <v>222.9</v>
          </cell>
          <cell r="I95">
            <v>0.6334185848252345</v>
          </cell>
          <cell r="J95">
            <v>79.926816232461022</v>
          </cell>
          <cell r="K95">
            <v>28126.24663220303</v>
          </cell>
          <cell r="L95">
            <v>17815.687338215561</v>
          </cell>
        </row>
        <row r="96">
          <cell r="B96" t="str">
            <v>CRA4</v>
          </cell>
          <cell r="C96" t="str">
            <v>Spiny red rock lobster Wellington/Hawkes Bay</v>
          </cell>
          <cell r="D96" t="str">
            <v>Crayfish</v>
          </cell>
          <cell r="E96" t="str">
            <v>Shellfish</v>
          </cell>
          <cell r="F96" t="str">
            <v>Quota</v>
          </cell>
          <cell r="G96">
            <v>513.79999999999995</v>
          </cell>
          <cell r="H96">
            <v>318.8</v>
          </cell>
          <cell r="I96">
            <v>0.62047489295445701</v>
          </cell>
          <cell r="J96">
            <v>79.926816232461022</v>
          </cell>
          <cell r="K96">
            <v>41066.398180238466</v>
          </cell>
          <cell r="L96">
            <v>25480.669014908573</v>
          </cell>
        </row>
        <row r="97">
          <cell r="B97" t="str">
            <v>CRA5</v>
          </cell>
          <cell r="C97" t="str">
            <v>Spiny red rock lobster Canterbury/Marlborough</v>
          </cell>
          <cell r="D97" t="str">
            <v>Crayfish</v>
          </cell>
          <cell r="E97" t="str">
            <v>Shellfish</v>
          </cell>
          <cell r="F97" t="str">
            <v>Quota</v>
          </cell>
          <cell r="G97">
            <v>514</v>
          </cell>
          <cell r="H97">
            <v>350</v>
          </cell>
          <cell r="I97">
            <v>0.68093385214007784</v>
          </cell>
          <cell r="J97">
            <v>79.926816232461022</v>
          </cell>
          <cell r="K97">
            <v>41082.383543484968</v>
          </cell>
          <cell r="L97">
            <v>27974.385681361357</v>
          </cell>
        </row>
        <row r="98">
          <cell r="B98" t="str">
            <v>CRA6</v>
          </cell>
          <cell r="C98" t="str">
            <v>Spiny red rock lobster Chatham Islands</v>
          </cell>
          <cell r="D98" t="str">
            <v>Crayfish</v>
          </cell>
          <cell r="E98" t="str">
            <v>Shellfish</v>
          </cell>
          <cell r="F98" t="str">
            <v>Quota</v>
          </cell>
          <cell r="G98">
            <v>370</v>
          </cell>
          <cell r="H98">
            <v>360</v>
          </cell>
          <cell r="I98">
            <v>0.97297297297297303</v>
          </cell>
          <cell r="J98">
            <v>79.926816232461022</v>
          </cell>
          <cell r="K98">
            <v>29572.922006010576</v>
          </cell>
          <cell r="L98">
            <v>28773.653843685966</v>
          </cell>
        </row>
        <row r="99">
          <cell r="B99" t="str">
            <v>CRA7</v>
          </cell>
          <cell r="C99" t="str">
            <v>Spiny red rock lobster Otago</v>
          </cell>
          <cell r="D99" t="str">
            <v>Crayfish</v>
          </cell>
          <cell r="E99" t="str">
            <v>Shellfish</v>
          </cell>
          <cell r="F99" t="str">
            <v>Quota</v>
          </cell>
          <cell r="G99">
            <v>117</v>
          </cell>
          <cell r="H99">
            <v>97</v>
          </cell>
          <cell r="I99">
            <v>0.82905982905982911</v>
          </cell>
          <cell r="J99">
            <v>79.926816232461022</v>
          </cell>
          <cell r="K99">
            <v>9351.4374991979403</v>
          </cell>
          <cell r="L99">
            <v>7752.9011745487187</v>
          </cell>
        </row>
        <row r="100">
          <cell r="B100" t="str">
            <v>CRA8</v>
          </cell>
          <cell r="C100" t="str">
            <v>Spiny red rock lobster Southern</v>
          </cell>
          <cell r="D100" t="str">
            <v>Crayfish</v>
          </cell>
          <cell r="E100" t="str">
            <v>Shellfish</v>
          </cell>
          <cell r="F100" t="str">
            <v>Quota</v>
          </cell>
          <cell r="G100">
            <v>1220.5999999999999</v>
          </cell>
          <cell r="H100">
            <v>1129.5999999999999</v>
          </cell>
          <cell r="I100">
            <v>0.92544650172046539</v>
          </cell>
          <cell r="J100">
            <v>79.926816232461022</v>
          </cell>
          <cell r="K100">
            <v>97558.671893341918</v>
          </cell>
          <cell r="L100">
            <v>90285.331616187963</v>
          </cell>
        </row>
        <row r="101">
          <cell r="B101" t="str">
            <v>CRA9</v>
          </cell>
          <cell r="C101" t="str">
            <v>Spiny red rock lobster Westland/Taranaki</v>
          </cell>
          <cell r="D101" t="str">
            <v>Crayfish</v>
          </cell>
          <cell r="E101" t="str">
            <v>Shellfish</v>
          </cell>
          <cell r="F101" t="str">
            <v>Quota</v>
          </cell>
          <cell r="G101">
            <v>115.8</v>
          </cell>
          <cell r="H101">
            <v>60.8</v>
          </cell>
          <cell r="I101">
            <v>0.52504317789291877</v>
          </cell>
          <cell r="J101">
            <v>79.926816232461022</v>
          </cell>
          <cell r="K101">
            <v>9255.5253197189868</v>
          </cell>
          <cell r="L101">
            <v>4859.5504269336298</v>
          </cell>
        </row>
        <row r="102">
          <cell r="B102" t="str">
            <v>DAN1</v>
          </cell>
          <cell r="C102" t="str">
            <v>Ringed Dosinia Auckland (East)</v>
          </cell>
          <cell r="D102" t="str">
            <v>Surf Clam - ringed dosinia</v>
          </cell>
          <cell r="E102" t="str">
            <v>Shellfish</v>
          </cell>
          <cell r="F102" t="str">
            <v>Quota</v>
          </cell>
          <cell r="G102">
            <v>7</v>
          </cell>
          <cell r="H102">
            <v>7</v>
          </cell>
          <cell r="I102">
            <v>1</v>
          </cell>
          <cell r="J102">
            <v>3.13</v>
          </cell>
          <cell r="K102">
            <v>21.91</v>
          </cell>
          <cell r="L102">
            <v>21.91</v>
          </cell>
        </row>
        <row r="103">
          <cell r="B103" t="str">
            <v>DAN2</v>
          </cell>
          <cell r="C103" t="str">
            <v>Ringed Dosinia Central (East)</v>
          </cell>
          <cell r="D103" t="str">
            <v>Surf Clam - ringed dosinia</v>
          </cell>
          <cell r="E103" t="str">
            <v>Shellfish</v>
          </cell>
          <cell r="F103" t="str">
            <v>Quota</v>
          </cell>
          <cell r="G103">
            <v>64</v>
          </cell>
          <cell r="H103">
            <v>61</v>
          </cell>
          <cell r="I103">
            <v>0.953125</v>
          </cell>
          <cell r="J103">
            <v>3.13</v>
          </cell>
          <cell r="K103">
            <v>200.32</v>
          </cell>
          <cell r="L103">
            <v>190.93</v>
          </cell>
        </row>
        <row r="104">
          <cell r="B104" t="str">
            <v>DAN3</v>
          </cell>
          <cell r="C104" t="str">
            <v>Ringed Dosinia South-East (Coast)</v>
          </cell>
          <cell r="D104" t="str">
            <v>Surf Clam - ringed dosinia</v>
          </cell>
          <cell r="E104" t="str">
            <v>Shellfish</v>
          </cell>
          <cell r="F104" t="str">
            <v>Quota</v>
          </cell>
          <cell r="G104">
            <v>55</v>
          </cell>
          <cell r="H104">
            <v>52</v>
          </cell>
          <cell r="I104">
            <v>0.94545454545454544</v>
          </cell>
          <cell r="J104">
            <v>3.13</v>
          </cell>
          <cell r="K104">
            <v>172.15</v>
          </cell>
          <cell r="L104">
            <v>162.76</v>
          </cell>
        </row>
        <row r="105">
          <cell r="B105" t="str">
            <v>DAN4</v>
          </cell>
          <cell r="C105" t="str">
            <v>Ringed Dosinia South-East(Chatham Rise)</v>
          </cell>
          <cell r="D105" t="str">
            <v>Surf Clam - ringed dosinia</v>
          </cell>
          <cell r="E105" t="str">
            <v>Shellfish</v>
          </cell>
          <cell r="F105" t="str">
            <v>Quota</v>
          </cell>
          <cell r="G105">
            <v>1</v>
          </cell>
          <cell r="H105">
            <v>1</v>
          </cell>
          <cell r="I105">
            <v>1</v>
          </cell>
          <cell r="J105">
            <v>3.13</v>
          </cell>
          <cell r="K105">
            <v>3.13</v>
          </cell>
          <cell r="L105">
            <v>3.13</v>
          </cell>
        </row>
        <row r="106">
          <cell r="B106" t="str">
            <v>DAN5</v>
          </cell>
          <cell r="C106" t="str">
            <v>Ringed Dosinia Southland</v>
          </cell>
          <cell r="D106" t="str">
            <v>Surf Clam - ringed dosinia</v>
          </cell>
          <cell r="E106" t="str">
            <v>Shellfish</v>
          </cell>
          <cell r="F106" t="str">
            <v>Quota</v>
          </cell>
          <cell r="G106">
            <v>1</v>
          </cell>
          <cell r="H106">
            <v>1</v>
          </cell>
          <cell r="I106">
            <v>1</v>
          </cell>
          <cell r="J106">
            <v>3.13</v>
          </cell>
          <cell r="K106">
            <v>3.13</v>
          </cell>
          <cell r="L106">
            <v>3.13</v>
          </cell>
        </row>
        <row r="107">
          <cell r="B107" t="str">
            <v>DAN7</v>
          </cell>
          <cell r="C107" t="str">
            <v>Ringed Dosinia Challenger</v>
          </cell>
          <cell r="D107" t="str">
            <v>Surf Clam - ringed dosinia</v>
          </cell>
          <cell r="E107" t="str">
            <v>Shellfish</v>
          </cell>
          <cell r="F107" t="str">
            <v>Quota</v>
          </cell>
          <cell r="G107">
            <v>133</v>
          </cell>
          <cell r="H107">
            <v>120</v>
          </cell>
          <cell r="I107">
            <v>0.90225563909774431</v>
          </cell>
          <cell r="J107">
            <v>3.13</v>
          </cell>
          <cell r="K107">
            <v>416.28999999999996</v>
          </cell>
          <cell r="L107">
            <v>375.59999999999997</v>
          </cell>
        </row>
        <row r="108">
          <cell r="B108" t="str">
            <v>DAN8</v>
          </cell>
          <cell r="C108" t="str">
            <v>Ringed Dosinia Central (West)</v>
          </cell>
          <cell r="D108" t="str">
            <v>Surf Clam - ringed dosinia</v>
          </cell>
          <cell r="E108" t="str">
            <v>Shellfish</v>
          </cell>
          <cell r="F108" t="str">
            <v>Quota</v>
          </cell>
          <cell r="G108">
            <v>236</v>
          </cell>
          <cell r="H108">
            <v>214</v>
          </cell>
          <cell r="I108">
            <v>0.90677966101694918</v>
          </cell>
          <cell r="J108">
            <v>3.13</v>
          </cell>
          <cell r="K108">
            <v>738.68</v>
          </cell>
          <cell r="L108">
            <v>669.81999999999994</v>
          </cell>
        </row>
        <row r="109">
          <cell r="B109" t="str">
            <v>DAN9</v>
          </cell>
          <cell r="C109" t="str">
            <v>Ringed Dosinia Auckland (West)</v>
          </cell>
          <cell r="D109" t="str">
            <v>Surf Clam - ringed dosinia</v>
          </cell>
          <cell r="E109" t="str">
            <v>Shellfish</v>
          </cell>
          <cell r="F109" t="str">
            <v>Quota</v>
          </cell>
          <cell r="G109">
            <v>33</v>
          </cell>
          <cell r="H109">
            <v>33</v>
          </cell>
          <cell r="I109">
            <v>1</v>
          </cell>
          <cell r="J109">
            <v>3.13</v>
          </cell>
          <cell r="K109">
            <v>103.28999999999999</v>
          </cell>
          <cell r="L109">
            <v>103.28999999999999</v>
          </cell>
        </row>
        <row r="110">
          <cell r="B110" t="str">
            <v>DSU1</v>
          </cell>
          <cell r="C110" t="str">
            <v>Silky dosinia Auckland (East)</v>
          </cell>
          <cell r="D110" t="str">
            <v>Surf Clam - silky dosinia</v>
          </cell>
          <cell r="E110" t="str">
            <v>Shellfish</v>
          </cell>
          <cell r="F110" t="str">
            <v>Quota</v>
          </cell>
          <cell r="G110">
            <v>1</v>
          </cell>
          <cell r="H110">
            <v>1</v>
          </cell>
          <cell r="I110">
            <v>1</v>
          </cell>
          <cell r="J110">
            <v>2.89</v>
          </cell>
          <cell r="K110">
            <v>2.89</v>
          </cell>
          <cell r="L110">
            <v>2.89</v>
          </cell>
        </row>
        <row r="111">
          <cell r="B111" t="str">
            <v>DSU2</v>
          </cell>
          <cell r="C111" t="str">
            <v>Silky dosinia Central (East)</v>
          </cell>
          <cell r="D111" t="str">
            <v>Surf Clam - silky dosinia</v>
          </cell>
          <cell r="E111" t="str">
            <v>Shellfish</v>
          </cell>
          <cell r="F111" t="str">
            <v>Quota</v>
          </cell>
          <cell r="G111">
            <v>1</v>
          </cell>
          <cell r="H111">
            <v>1</v>
          </cell>
          <cell r="I111">
            <v>1</v>
          </cell>
          <cell r="J111">
            <v>2.89</v>
          </cell>
          <cell r="K111">
            <v>2.89</v>
          </cell>
          <cell r="L111">
            <v>2.89</v>
          </cell>
        </row>
        <row r="112">
          <cell r="B112" t="str">
            <v>DSU3</v>
          </cell>
          <cell r="C112" t="str">
            <v>Silky dosinia South-East (Coast)</v>
          </cell>
          <cell r="D112" t="str">
            <v>Surf Clam - silky dosinia</v>
          </cell>
          <cell r="E112" t="str">
            <v>Shellfish</v>
          </cell>
          <cell r="F112" t="str">
            <v>Quota</v>
          </cell>
          <cell r="G112">
            <v>1</v>
          </cell>
          <cell r="H112">
            <v>1</v>
          </cell>
          <cell r="I112">
            <v>1</v>
          </cell>
          <cell r="J112">
            <v>2.89</v>
          </cell>
          <cell r="K112">
            <v>2.89</v>
          </cell>
          <cell r="L112">
            <v>2.89</v>
          </cell>
        </row>
        <row r="113">
          <cell r="B113" t="str">
            <v>DSU4</v>
          </cell>
          <cell r="C113" t="str">
            <v>Silky dosinia South-East (Chatham Rise)</v>
          </cell>
          <cell r="D113" t="str">
            <v>Surf Clam - silky dosinia</v>
          </cell>
          <cell r="E113" t="str">
            <v>Shellfish</v>
          </cell>
          <cell r="F113" t="str">
            <v>Quota</v>
          </cell>
          <cell r="G113">
            <v>1</v>
          </cell>
          <cell r="H113">
            <v>1</v>
          </cell>
          <cell r="I113">
            <v>1</v>
          </cell>
          <cell r="J113">
            <v>2.89</v>
          </cell>
          <cell r="K113">
            <v>2.89</v>
          </cell>
          <cell r="L113">
            <v>2.89</v>
          </cell>
        </row>
        <row r="114">
          <cell r="B114" t="str">
            <v>DSU5</v>
          </cell>
          <cell r="C114" t="str">
            <v>Silky dosinia Southland</v>
          </cell>
          <cell r="D114" t="str">
            <v>Surf Clam - silky dosinia</v>
          </cell>
          <cell r="E114" t="str">
            <v>Shellfish</v>
          </cell>
          <cell r="F114" t="str">
            <v>Quota</v>
          </cell>
          <cell r="G114">
            <v>1</v>
          </cell>
          <cell r="H114">
            <v>1</v>
          </cell>
          <cell r="I114">
            <v>1</v>
          </cell>
          <cell r="J114">
            <v>2.89</v>
          </cell>
          <cell r="K114">
            <v>2.89</v>
          </cell>
          <cell r="L114">
            <v>2.89</v>
          </cell>
        </row>
        <row r="115">
          <cell r="B115" t="str">
            <v>DSU7</v>
          </cell>
          <cell r="C115" t="str">
            <v>Silky dosinia Challenger</v>
          </cell>
          <cell r="D115" t="str">
            <v>Surf Clam - silky dosinia</v>
          </cell>
          <cell r="E115" t="str">
            <v>Shellfish</v>
          </cell>
          <cell r="F115" t="str">
            <v>Quota</v>
          </cell>
          <cell r="G115">
            <v>1</v>
          </cell>
          <cell r="H115">
            <v>1</v>
          </cell>
          <cell r="I115">
            <v>1</v>
          </cell>
          <cell r="J115">
            <v>2.89</v>
          </cell>
          <cell r="K115">
            <v>2.89</v>
          </cell>
          <cell r="L115">
            <v>2.89</v>
          </cell>
        </row>
        <row r="116">
          <cell r="B116" t="str">
            <v>DSU8</v>
          </cell>
          <cell r="C116" t="str">
            <v>Silky dosinia Central (West)</v>
          </cell>
          <cell r="D116" t="str">
            <v>Surf Clam - silky dosinia</v>
          </cell>
          <cell r="E116" t="str">
            <v>Shellfish</v>
          </cell>
          <cell r="F116" t="str">
            <v>Quota</v>
          </cell>
          <cell r="G116">
            <v>1</v>
          </cell>
          <cell r="H116">
            <v>1</v>
          </cell>
          <cell r="I116">
            <v>1</v>
          </cell>
          <cell r="J116">
            <v>2.89</v>
          </cell>
          <cell r="K116">
            <v>2.89</v>
          </cell>
          <cell r="L116">
            <v>2.89</v>
          </cell>
        </row>
        <row r="117">
          <cell r="B117" t="str">
            <v>DSU9</v>
          </cell>
          <cell r="C117" t="str">
            <v>Silky dosinia Auckland (West)</v>
          </cell>
          <cell r="D117" t="str">
            <v>Surf Clam - silky dosinia</v>
          </cell>
          <cell r="E117" t="str">
            <v>Shellfish</v>
          </cell>
          <cell r="F117" t="str">
            <v>Quota</v>
          </cell>
          <cell r="G117">
            <v>1</v>
          </cell>
          <cell r="H117">
            <v>1</v>
          </cell>
          <cell r="I117">
            <v>1</v>
          </cell>
          <cell r="J117">
            <v>2.89</v>
          </cell>
          <cell r="K117">
            <v>2.89</v>
          </cell>
          <cell r="L117">
            <v>2.89</v>
          </cell>
        </row>
        <row r="118">
          <cell r="B118" t="str">
            <v>ELE1</v>
          </cell>
          <cell r="C118" t="str">
            <v>Elephant Fish 1 &amp; 9 Combined</v>
          </cell>
          <cell r="D118" t="str">
            <v>Elephant Fish</v>
          </cell>
          <cell r="E118" t="str">
            <v>Inshore</v>
          </cell>
          <cell r="F118" t="str">
            <v>Quota</v>
          </cell>
          <cell r="G118">
            <v>13.466666666666667</v>
          </cell>
          <cell r="H118">
            <v>10.1</v>
          </cell>
          <cell r="I118">
            <v>0.75</v>
          </cell>
          <cell r="J118">
            <v>1.5963124645205842</v>
          </cell>
          <cell r="K118">
            <v>21.497007855543867</v>
          </cell>
          <cell r="L118">
            <v>16.122755891657899</v>
          </cell>
        </row>
        <row r="119">
          <cell r="B119" t="str">
            <v>ELE10</v>
          </cell>
          <cell r="C119" t="str">
            <v>Elephant Fish Kermadec</v>
          </cell>
          <cell r="D119" t="str">
            <v>Elephant Fish</v>
          </cell>
          <cell r="E119" t="str">
            <v>Inshore</v>
          </cell>
          <cell r="F119" t="str">
            <v>Quota</v>
          </cell>
          <cell r="G119">
            <v>13.333333333333334</v>
          </cell>
          <cell r="H119">
            <v>10</v>
          </cell>
          <cell r="I119">
            <v>0.75</v>
          </cell>
          <cell r="J119">
            <v>2.4</v>
          </cell>
          <cell r="K119">
            <v>32</v>
          </cell>
          <cell r="L119">
            <v>24</v>
          </cell>
        </row>
        <row r="120">
          <cell r="B120" t="str">
            <v>ELE2</v>
          </cell>
          <cell r="C120" t="str">
            <v>Elephant Fish 2 &amp; 8 Combined</v>
          </cell>
          <cell r="D120" t="str">
            <v>Elephant Fish</v>
          </cell>
          <cell r="E120" t="str">
            <v>Inshore</v>
          </cell>
          <cell r="F120" t="str">
            <v>Quota</v>
          </cell>
          <cell r="G120">
            <v>28.8</v>
          </cell>
          <cell r="H120">
            <v>21.6</v>
          </cell>
          <cell r="I120">
            <v>0.75</v>
          </cell>
          <cell r="J120">
            <v>1.0457172486414217</v>
          </cell>
          <cell r="K120">
            <v>30.116656760872946</v>
          </cell>
          <cell r="L120">
            <v>22.58749257065471</v>
          </cell>
        </row>
        <row r="121">
          <cell r="B121" t="str">
            <v>ELE3</v>
          </cell>
          <cell r="C121" t="str">
            <v>Elephant Fish 3 &amp; 4 Combined</v>
          </cell>
          <cell r="D121" t="str">
            <v>Elephant Fish</v>
          </cell>
          <cell r="E121" t="str">
            <v>Inshore</v>
          </cell>
          <cell r="F121" t="str">
            <v>Quota</v>
          </cell>
          <cell r="G121">
            <v>1285</v>
          </cell>
          <cell r="H121">
            <v>1150</v>
          </cell>
          <cell r="I121">
            <v>0.89494163424124518</v>
          </cell>
          <cell r="J121">
            <v>2.5644199568427992</v>
          </cell>
          <cell r="K121">
            <v>3295.2796445429972</v>
          </cell>
          <cell r="L121">
            <v>2949.0829503692189</v>
          </cell>
        </row>
        <row r="122">
          <cell r="B122" t="str">
            <v>ELE5</v>
          </cell>
          <cell r="C122" t="str">
            <v>Elephant Fish 5 &amp; 6 Combined</v>
          </cell>
          <cell r="D122" t="str">
            <v>Elephant Fish</v>
          </cell>
          <cell r="E122" t="str">
            <v>Inshore</v>
          </cell>
          <cell r="F122" t="str">
            <v>Quota</v>
          </cell>
          <cell r="G122">
            <v>188.5</v>
          </cell>
          <cell r="H122">
            <v>170</v>
          </cell>
          <cell r="I122">
            <v>0.90185676392572944</v>
          </cell>
          <cell r="J122">
            <v>2.3505948060914492</v>
          </cell>
          <cell r="K122">
            <v>443.08712094823818</v>
          </cell>
          <cell r="L122">
            <v>399.60111703554639</v>
          </cell>
        </row>
        <row r="123">
          <cell r="B123" t="str">
            <v>ELE7</v>
          </cell>
          <cell r="C123" t="str">
            <v>Elephant Fish Challenger</v>
          </cell>
          <cell r="D123" t="str">
            <v>Elephant Fish</v>
          </cell>
          <cell r="E123" t="str">
            <v>Inshore</v>
          </cell>
          <cell r="F123" t="str">
            <v>Quota</v>
          </cell>
          <cell r="G123">
            <v>169.33333333333334</v>
          </cell>
          <cell r="H123">
            <v>127</v>
          </cell>
          <cell r="I123">
            <v>0.75</v>
          </cell>
          <cell r="J123">
            <v>1.9640500488983608</v>
          </cell>
          <cell r="K123">
            <v>332.57914161345576</v>
          </cell>
          <cell r="L123">
            <v>249.43435621009181</v>
          </cell>
        </row>
        <row r="124">
          <cell r="B124" t="str">
            <v>EMA1</v>
          </cell>
          <cell r="C124" t="str">
            <v>Blue Mackerel Auckland(East)</v>
          </cell>
          <cell r="D124" t="str">
            <v>Blue Mackerel</v>
          </cell>
          <cell r="E124" t="str">
            <v>Inshore</v>
          </cell>
          <cell r="F124" t="str">
            <v>Quota</v>
          </cell>
          <cell r="G124">
            <v>7690</v>
          </cell>
          <cell r="H124">
            <v>7630</v>
          </cell>
          <cell r="I124">
            <v>0.99219765929778936</v>
          </cell>
          <cell r="J124">
            <v>0.45265346780714677</v>
          </cell>
          <cell r="K124">
            <v>3480.9051674369584</v>
          </cell>
          <cell r="L124">
            <v>3453.7459593685298</v>
          </cell>
        </row>
        <row r="125">
          <cell r="B125" t="str">
            <v>EMA10</v>
          </cell>
          <cell r="C125" t="str">
            <v>Blue Mackerel Kermadec</v>
          </cell>
          <cell r="D125" t="str">
            <v>Blue Mackerel</v>
          </cell>
          <cell r="E125" t="str">
            <v>Inshore</v>
          </cell>
          <cell r="F125" t="str">
            <v>Quota</v>
          </cell>
          <cell r="G125">
            <v>0</v>
          </cell>
          <cell r="H125">
            <v>0</v>
          </cell>
          <cell r="I125">
            <v>0</v>
          </cell>
          <cell r="J125">
            <v>0.42</v>
          </cell>
          <cell r="K125">
            <v>0</v>
          </cell>
          <cell r="L125">
            <v>0</v>
          </cell>
        </row>
        <row r="126">
          <cell r="B126" t="str">
            <v>EMA2</v>
          </cell>
          <cell r="C126" t="str">
            <v>Blue Mackerel Central(East)</v>
          </cell>
          <cell r="D126" t="str">
            <v>Blue Mackerel</v>
          </cell>
          <cell r="E126" t="str">
            <v>Inshore</v>
          </cell>
          <cell r="F126" t="str">
            <v>Quota</v>
          </cell>
          <cell r="G126">
            <v>187</v>
          </cell>
          <cell r="H126">
            <v>180</v>
          </cell>
          <cell r="I126">
            <v>0.96256684491978606</v>
          </cell>
          <cell r="J126">
            <v>0.41905837247933447</v>
          </cell>
          <cell r="K126">
            <v>78.363915653635544</v>
          </cell>
          <cell r="L126">
            <v>75.430507046280212</v>
          </cell>
        </row>
        <row r="127">
          <cell r="B127" t="str">
            <v>EMA3</v>
          </cell>
          <cell r="C127" t="str">
            <v>Blue Mackerel South-East(Coast), South-East(Chatham Rise), Southland, Sub-Antartic</v>
          </cell>
          <cell r="D127" t="str">
            <v>Blue Mackerel</v>
          </cell>
          <cell r="E127" t="str">
            <v>Deepwater</v>
          </cell>
          <cell r="F127" t="str">
            <v>Quota</v>
          </cell>
          <cell r="G127">
            <v>392</v>
          </cell>
          <cell r="H127">
            <v>390</v>
          </cell>
          <cell r="I127">
            <v>0.99489795918367352</v>
          </cell>
          <cell r="J127">
            <v>0.41905837247933447</v>
          </cell>
          <cell r="K127">
            <v>164.27088201189912</v>
          </cell>
          <cell r="L127">
            <v>163.43276526694044</v>
          </cell>
        </row>
        <row r="128">
          <cell r="B128" t="str">
            <v>EMA7</v>
          </cell>
          <cell r="C128" t="str">
            <v>Blue Mackerel Challenger, Central(West), Auckland(West)</v>
          </cell>
          <cell r="D128" t="str">
            <v>Blue Mackerel</v>
          </cell>
          <cell r="E128" t="str">
            <v>Deepwater</v>
          </cell>
          <cell r="F128" t="str">
            <v>Quota</v>
          </cell>
          <cell r="G128">
            <v>3352</v>
          </cell>
          <cell r="H128">
            <v>3350</v>
          </cell>
          <cell r="I128">
            <v>0.99940334128878283</v>
          </cell>
          <cell r="J128">
            <v>0.31336841019208445</v>
          </cell>
          <cell r="K128">
            <v>1050.4109109638671</v>
          </cell>
          <cell r="L128">
            <v>1049.7841741434829</v>
          </cell>
        </row>
        <row r="129">
          <cell r="B129" t="str">
            <v>FLA1</v>
          </cell>
          <cell r="C129" t="str">
            <v>Flatfish 1 &amp; 9 Combined</v>
          </cell>
          <cell r="D129" t="str">
            <v>Flatfish</v>
          </cell>
          <cell r="E129" t="str">
            <v>Inshore</v>
          </cell>
          <cell r="F129" t="str">
            <v>Quota</v>
          </cell>
          <cell r="G129">
            <v>986</v>
          </cell>
          <cell r="H129">
            <v>890</v>
          </cell>
          <cell r="I129">
            <v>0.9026369168356998</v>
          </cell>
          <cell r="J129">
            <v>9.8353778757744692</v>
          </cell>
          <cell r="K129">
            <v>9697.6825855136267</v>
          </cell>
          <cell r="L129">
            <v>8753.4863094392767</v>
          </cell>
        </row>
        <row r="130">
          <cell r="B130" t="str">
            <v>FLA10</v>
          </cell>
          <cell r="C130" t="str">
            <v>Flatfish Kermadec</v>
          </cell>
          <cell r="D130" t="str">
            <v>Flatfish</v>
          </cell>
          <cell r="E130" t="str">
            <v>Inshore</v>
          </cell>
          <cell r="F130" t="str">
            <v>Quota</v>
          </cell>
          <cell r="G130">
            <v>13.333333333333334</v>
          </cell>
          <cell r="H130">
            <v>10</v>
          </cell>
          <cell r="I130">
            <v>0.75</v>
          </cell>
          <cell r="J130">
            <v>5.1798166209579026</v>
          </cell>
          <cell r="K130">
            <v>69.064221612772045</v>
          </cell>
          <cell r="L130">
            <v>51.798166209579023</v>
          </cell>
        </row>
        <row r="131">
          <cell r="B131" t="str">
            <v>FLA2</v>
          </cell>
          <cell r="C131" t="str">
            <v>Flatfish 2 &amp; 8 Combined</v>
          </cell>
          <cell r="D131" t="str">
            <v>Flatfish</v>
          </cell>
          <cell r="E131" t="str">
            <v>Inshore</v>
          </cell>
          <cell r="F131" t="str">
            <v>Quota</v>
          </cell>
          <cell r="G131">
            <v>967.86666666666667</v>
          </cell>
          <cell r="H131">
            <v>725.9</v>
          </cell>
          <cell r="I131">
            <v>0.75</v>
          </cell>
          <cell r="J131">
            <v>4.1411424958379159</v>
          </cell>
          <cell r="K131">
            <v>4008.0737836383241</v>
          </cell>
          <cell r="L131">
            <v>3006.0553377287429</v>
          </cell>
        </row>
        <row r="132">
          <cell r="B132" t="str">
            <v>FLA3</v>
          </cell>
          <cell r="C132" t="str">
            <v>Flatfish 3, 4, 5 &amp; 6 Combined</v>
          </cell>
          <cell r="D132" t="str">
            <v>Flatfish</v>
          </cell>
          <cell r="E132" t="str">
            <v>Inshore</v>
          </cell>
          <cell r="F132" t="str">
            <v>Quota</v>
          </cell>
          <cell r="G132">
            <v>1617</v>
          </cell>
          <cell r="H132">
            <v>1430</v>
          </cell>
          <cell r="I132">
            <v>0.88435374149659862</v>
          </cell>
          <cell r="J132">
            <v>3.2935408644464697</v>
          </cell>
          <cell r="K132">
            <v>5325.6555778099419</v>
          </cell>
          <cell r="L132">
            <v>4709.7634361584514</v>
          </cell>
        </row>
        <row r="133">
          <cell r="B133" t="str">
            <v>FLA7</v>
          </cell>
          <cell r="C133" t="str">
            <v>Flatfish Challenger</v>
          </cell>
          <cell r="D133" t="str">
            <v>Flatfish</v>
          </cell>
          <cell r="E133" t="str">
            <v>Inshore</v>
          </cell>
          <cell r="F133" t="str">
            <v>Quota</v>
          </cell>
          <cell r="G133">
            <v>2754.1333333333332</v>
          </cell>
          <cell r="H133">
            <v>2065.6</v>
          </cell>
          <cell r="I133">
            <v>0.75</v>
          </cell>
          <cell r="J133">
            <v>3.3118308969908044</v>
          </cell>
          <cell r="K133">
            <v>9121.2238677656078</v>
          </cell>
          <cell r="L133">
            <v>6840.9179008242054</v>
          </cell>
        </row>
        <row r="134">
          <cell r="B134" t="str">
            <v>FRO1</v>
          </cell>
          <cell r="C134" t="str">
            <v>Frostfish Auckland(East)</v>
          </cell>
          <cell r="D134" t="str">
            <v>Frostfish</v>
          </cell>
          <cell r="E134" t="str">
            <v>Inshore</v>
          </cell>
          <cell r="F134" t="str">
            <v>Quota</v>
          </cell>
          <cell r="G134">
            <v>151</v>
          </cell>
          <cell r="H134">
            <v>149</v>
          </cell>
          <cell r="I134">
            <v>0.98675496688741726</v>
          </cell>
          <cell r="J134">
            <v>0.49955184623967841</v>
          </cell>
          <cell r="K134">
            <v>75.432328782191433</v>
          </cell>
          <cell r="L134">
            <v>74.433225089712082</v>
          </cell>
        </row>
        <row r="135">
          <cell r="B135" t="str">
            <v>FRO10</v>
          </cell>
          <cell r="C135" t="str">
            <v>Frostfish Kermadec</v>
          </cell>
          <cell r="D135" t="str">
            <v>Frostfish</v>
          </cell>
          <cell r="E135" t="str">
            <v>Deepwater</v>
          </cell>
          <cell r="F135" t="str">
            <v>Quota</v>
          </cell>
          <cell r="G135">
            <v>0</v>
          </cell>
          <cell r="H135">
            <v>0</v>
          </cell>
          <cell r="I135">
            <v>0</v>
          </cell>
          <cell r="J135">
            <v>1.05</v>
          </cell>
          <cell r="K135">
            <v>0</v>
          </cell>
          <cell r="L135">
            <v>0</v>
          </cell>
        </row>
        <row r="136">
          <cell r="B136" t="str">
            <v>FRO2</v>
          </cell>
          <cell r="C136" t="str">
            <v>Frostfish Central(East)</v>
          </cell>
          <cell r="D136" t="str">
            <v>Frostfish</v>
          </cell>
          <cell r="E136" t="str">
            <v>Inshore</v>
          </cell>
          <cell r="F136" t="str">
            <v>Quota</v>
          </cell>
          <cell r="G136">
            <v>112</v>
          </cell>
          <cell r="H136">
            <v>110</v>
          </cell>
          <cell r="I136">
            <v>0.9821428571428571</v>
          </cell>
          <cell r="J136">
            <v>0.27484110039665199</v>
          </cell>
          <cell r="K136">
            <v>30.782203244425023</v>
          </cell>
          <cell r="L136">
            <v>30.232521043631721</v>
          </cell>
        </row>
        <row r="137">
          <cell r="B137" t="str">
            <v>FRO3</v>
          </cell>
          <cell r="C137" t="str">
            <v>Frostfish South-East(Coast)</v>
          </cell>
          <cell r="D137" t="str">
            <v>Frostfish</v>
          </cell>
          <cell r="E137" t="str">
            <v>Deepwater</v>
          </cell>
          <cell r="F137" t="str">
            <v>Quota</v>
          </cell>
          <cell r="G137">
            <v>176</v>
          </cell>
          <cell r="H137">
            <v>176</v>
          </cell>
          <cell r="I137">
            <v>1</v>
          </cell>
          <cell r="J137">
            <v>1.64</v>
          </cell>
          <cell r="K137">
            <v>288.64</v>
          </cell>
          <cell r="L137">
            <v>288.64</v>
          </cell>
        </row>
        <row r="138">
          <cell r="B138" t="str">
            <v>FRO4</v>
          </cell>
          <cell r="C138" t="str">
            <v>Frostfish South-East(Chatham Rise)</v>
          </cell>
          <cell r="D138" t="str">
            <v>Frostfish</v>
          </cell>
          <cell r="E138" t="str">
            <v>Deepwater</v>
          </cell>
          <cell r="F138" t="str">
            <v>Quota</v>
          </cell>
          <cell r="G138">
            <v>28</v>
          </cell>
          <cell r="H138">
            <v>28</v>
          </cell>
          <cell r="I138">
            <v>1</v>
          </cell>
          <cell r="J138">
            <v>0.3199865153673927</v>
          </cell>
          <cell r="K138">
            <v>8.9596224302869949</v>
          </cell>
          <cell r="L138">
            <v>8.9596224302869949</v>
          </cell>
        </row>
        <row r="139">
          <cell r="B139" t="str">
            <v>FRO5</v>
          </cell>
          <cell r="C139" t="str">
            <v>Frostfish Southland</v>
          </cell>
          <cell r="D139" t="str">
            <v>Frostfish</v>
          </cell>
          <cell r="E139" t="str">
            <v>Deepwater</v>
          </cell>
          <cell r="F139" t="str">
            <v>Quota</v>
          </cell>
          <cell r="G139">
            <v>135</v>
          </cell>
          <cell r="H139">
            <v>135</v>
          </cell>
          <cell r="I139">
            <v>1</v>
          </cell>
          <cell r="J139">
            <v>0.27077124419220461</v>
          </cell>
          <cell r="K139">
            <v>36.554117965947619</v>
          </cell>
          <cell r="L139">
            <v>36.554117965947619</v>
          </cell>
        </row>
        <row r="140">
          <cell r="B140" t="str">
            <v>FRO6</v>
          </cell>
          <cell r="C140" t="str">
            <v>Frostfish Sub-Antartic</v>
          </cell>
          <cell r="D140" t="str">
            <v>Frostfish</v>
          </cell>
          <cell r="E140" t="str">
            <v>Deepwater</v>
          </cell>
          <cell r="F140" t="str">
            <v>Quota</v>
          </cell>
          <cell r="G140">
            <v>11</v>
          </cell>
          <cell r="H140">
            <v>11</v>
          </cell>
          <cell r="I140">
            <v>1</v>
          </cell>
          <cell r="J140">
            <v>0.49</v>
          </cell>
          <cell r="K140">
            <v>5.39</v>
          </cell>
          <cell r="L140">
            <v>5.39</v>
          </cell>
        </row>
        <row r="141">
          <cell r="B141" t="str">
            <v>FRO7</v>
          </cell>
          <cell r="C141" t="str">
            <v>Frostfish Challenger</v>
          </cell>
          <cell r="D141" t="str">
            <v>Frostfish</v>
          </cell>
          <cell r="E141" t="str">
            <v>Deepwater</v>
          </cell>
          <cell r="F141" t="str">
            <v>Quota</v>
          </cell>
          <cell r="G141">
            <v>2625</v>
          </cell>
          <cell r="H141">
            <v>2623</v>
          </cell>
          <cell r="I141">
            <v>0.99923809523809526</v>
          </cell>
          <cell r="J141">
            <v>0.9</v>
          </cell>
          <cell r="K141">
            <v>2362.5</v>
          </cell>
          <cell r="L141">
            <v>2360.7000000000003</v>
          </cell>
        </row>
        <row r="142">
          <cell r="B142" t="str">
            <v>FRO8</v>
          </cell>
          <cell r="C142" t="str">
            <v>Frostfish Central(West)</v>
          </cell>
          <cell r="D142" t="str">
            <v>Frostfish</v>
          </cell>
          <cell r="E142" t="str">
            <v>Deepwater</v>
          </cell>
          <cell r="F142" t="str">
            <v>Quota</v>
          </cell>
          <cell r="G142">
            <v>649</v>
          </cell>
          <cell r="H142">
            <v>649</v>
          </cell>
          <cell r="I142">
            <v>1</v>
          </cell>
          <cell r="J142">
            <v>0.35466305749053695</v>
          </cell>
          <cell r="K142">
            <v>230.17632431135848</v>
          </cell>
          <cell r="L142">
            <v>230.17632431135848</v>
          </cell>
        </row>
        <row r="143">
          <cell r="B143" t="str">
            <v>FRO9</v>
          </cell>
          <cell r="C143" t="str">
            <v>Frostfish Auckland(West)</v>
          </cell>
          <cell r="D143" t="str">
            <v>Frostfish</v>
          </cell>
          <cell r="E143" t="str">
            <v>Deepwater</v>
          </cell>
          <cell r="F143" t="str">
            <v>Quota</v>
          </cell>
          <cell r="G143">
            <v>140</v>
          </cell>
          <cell r="H143">
            <v>138</v>
          </cell>
          <cell r="I143">
            <v>0.98571428571428577</v>
          </cell>
          <cell r="J143">
            <v>0.33692188968457909</v>
          </cell>
          <cell r="K143">
            <v>47.169064555841075</v>
          </cell>
          <cell r="L143">
            <v>46.495220776471918</v>
          </cell>
        </row>
        <row r="144">
          <cell r="B144" t="str">
            <v>GAR1</v>
          </cell>
          <cell r="C144" t="str">
            <v>Garfish  Auckland(East)</v>
          </cell>
          <cell r="D144" t="str">
            <v>Garfish</v>
          </cell>
          <cell r="E144" t="str">
            <v>Inshore</v>
          </cell>
          <cell r="F144" t="str">
            <v>Quota</v>
          </cell>
          <cell r="G144">
            <v>55</v>
          </cell>
          <cell r="H144">
            <v>25</v>
          </cell>
          <cell r="I144">
            <v>0.45454545454545453</v>
          </cell>
          <cell r="J144">
            <v>10.644544439245989</v>
          </cell>
          <cell r="K144">
            <v>585.44994415852943</v>
          </cell>
          <cell r="L144">
            <v>266.11361098114969</v>
          </cell>
        </row>
        <row r="145">
          <cell r="B145" t="str">
            <v>GAR10</v>
          </cell>
          <cell r="C145" t="str">
            <v>Garfish  Kermadec</v>
          </cell>
          <cell r="D145" t="str">
            <v>Garfish</v>
          </cell>
          <cell r="E145" t="str">
            <v>Inshore</v>
          </cell>
          <cell r="F145" t="str">
            <v>Quota</v>
          </cell>
          <cell r="G145">
            <v>0</v>
          </cell>
          <cell r="H145">
            <v>0</v>
          </cell>
          <cell r="I145">
            <v>0</v>
          </cell>
          <cell r="J145">
            <v>7.69</v>
          </cell>
          <cell r="K145">
            <v>0</v>
          </cell>
          <cell r="L145">
            <v>0</v>
          </cell>
        </row>
        <row r="146">
          <cell r="B146" t="str">
            <v>GAR2</v>
          </cell>
          <cell r="C146" t="str">
            <v>Garfish  Central(East)</v>
          </cell>
          <cell r="D146" t="str">
            <v>Garfish</v>
          </cell>
          <cell r="E146" t="str">
            <v>Inshore</v>
          </cell>
          <cell r="F146" t="str">
            <v>Quota</v>
          </cell>
          <cell r="G146">
            <v>17</v>
          </cell>
          <cell r="H146">
            <v>5</v>
          </cell>
          <cell r="I146">
            <v>0.29411764705882354</v>
          </cell>
          <cell r="J146">
            <v>7.69</v>
          </cell>
          <cell r="K146">
            <v>130.73000000000002</v>
          </cell>
          <cell r="L146">
            <v>38.450000000000003</v>
          </cell>
        </row>
        <row r="147">
          <cell r="B147" t="str">
            <v>GAR3</v>
          </cell>
          <cell r="C147" t="str">
            <v>Garfish South-East(Coast), Southland, Sub-Antarctic</v>
          </cell>
          <cell r="D147" t="str">
            <v>Garfish</v>
          </cell>
          <cell r="E147" t="str">
            <v>Inshore</v>
          </cell>
          <cell r="F147" t="str">
            <v>Quota</v>
          </cell>
          <cell r="G147">
            <v>8</v>
          </cell>
          <cell r="H147">
            <v>5</v>
          </cell>
          <cell r="I147">
            <v>0.625</v>
          </cell>
          <cell r="J147">
            <v>7.69</v>
          </cell>
          <cell r="K147">
            <v>61.52</v>
          </cell>
          <cell r="L147">
            <v>38.450000000000003</v>
          </cell>
        </row>
        <row r="148">
          <cell r="B148" t="str">
            <v>GAR4</v>
          </cell>
          <cell r="C148" t="str">
            <v>Garfish  South-East(Chatham Rise)</v>
          </cell>
          <cell r="D148" t="str">
            <v>Garfish</v>
          </cell>
          <cell r="E148" t="str">
            <v>Inshore</v>
          </cell>
          <cell r="F148" t="str">
            <v>Quota</v>
          </cell>
          <cell r="G148">
            <v>4</v>
          </cell>
          <cell r="H148">
            <v>2</v>
          </cell>
          <cell r="I148">
            <v>0.5</v>
          </cell>
          <cell r="J148">
            <v>7.69</v>
          </cell>
          <cell r="K148">
            <v>30.76</v>
          </cell>
          <cell r="L148">
            <v>15.38</v>
          </cell>
        </row>
        <row r="149">
          <cell r="B149" t="str">
            <v>GAR7</v>
          </cell>
          <cell r="C149" t="str">
            <v>Garfish  Challenger</v>
          </cell>
          <cell r="D149" t="str">
            <v>Garfish</v>
          </cell>
          <cell r="E149" t="str">
            <v>Inshore</v>
          </cell>
          <cell r="F149" t="str">
            <v>Quota</v>
          </cell>
          <cell r="G149">
            <v>23</v>
          </cell>
          <cell r="H149">
            <v>8</v>
          </cell>
          <cell r="I149">
            <v>0.34782608695652173</v>
          </cell>
          <cell r="J149">
            <v>7.69</v>
          </cell>
          <cell r="K149">
            <v>176.87</v>
          </cell>
          <cell r="L149">
            <v>61.52</v>
          </cell>
        </row>
        <row r="150">
          <cell r="B150" t="str">
            <v>GAR8</v>
          </cell>
          <cell r="C150" t="str">
            <v>Garfish Central(West), Auckland(West)</v>
          </cell>
          <cell r="D150" t="str">
            <v>Garfish</v>
          </cell>
          <cell r="E150" t="str">
            <v>Inshore</v>
          </cell>
          <cell r="F150" t="str">
            <v>Quota</v>
          </cell>
          <cell r="G150">
            <v>17</v>
          </cell>
          <cell r="H150">
            <v>5</v>
          </cell>
          <cell r="I150">
            <v>0.29411764705882354</v>
          </cell>
          <cell r="J150">
            <v>7.69</v>
          </cell>
          <cell r="K150">
            <v>130.73000000000002</v>
          </cell>
          <cell r="L150">
            <v>38.450000000000003</v>
          </cell>
        </row>
        <row r="151">
          <cell r="B151" t="str">
            <v>GLM1</v>
          </cell>
          <cell r="C151" t="str">
            <v>Green-lipped mussel Auckland (East)</v>
          </cell>
          <cell r="D151" t="str">
            <v>Green Lipped Mussell</v>
          </cell>
          <cell r="E151" t="str">
            <v>Shellfish</v>
          </cell>
          <cell r="F151" t="str">
            <v>Quota</v>
          </cell>
          <cell r="G151">
            <v>415</v>
          </cell>
          <cell r="H151">
            <v>10</v>
          </cell>
          <cell r="I151">
            <v>2.4096385542168676E-2</v>
          </cell>
          <cell r="J151">
            <v>0.24</v>
          </cell>
          <cell r="K151">
            <v>99.6</v>
          </cell>
          <cell r="L151">
            <v>2.4</v>
          </cell>
        </row>
        <row r="152">
          <cell r="B152" t="str">
            <v>GLM10</v>
          </cell>
          <cell r="C152" t="str">
            <v>Green-lipped mussel Kermadec</v>
          </cell>
          <cell r="D152" t="str">
            <v>Green Lipped Mussell</v>
          </cell>
          <cell r="E152" t="str">
            <v>Shellfish</v>
          </cell>
          <cell r="F152" t="str">
            <v>Quota</v>
          </cell>
          <cell r="G152">
            <v>0</v>
          </cell>
          <cell r="H152">
            <v>0</v>
          </cell>
          <cell r="I152">
            <v>0</v>
          </cell>
          <cell r="J152">
            <v>0.24</v>
          </cell>
          <cell r="K152">
            <v>0</v>
          </cell>
          <cell r="L152">
            <v>0</v>
          </cell>
        </row>
        <row r="153">
          <cell r="B153" t="str">
            <v>GLM2</v>
          </cell>
          <cell r="C153" t="str">
            <v>Green-lipped mussel Central (East)</v>
          </cell>
          <cell r="D153" t="str">
            <v>Green Lipped Mussell</v>
          </cell>
          <cell r="E153" t="str">
            <v>Shellfish</v>
          </cell>
          <cell r="F153" t="str">
            <v>Quota</v>
          </cell>
          <cell r="G153">
            <v>35</v>
          </cell>
          <cell r="H153">
            <v>10</v>
          </cell>
          <cell r="I153">
            <v>0.2857142857142857</v>
          </cell>
          <cell r="J153">
            <v>0.24</v>
          </cell>
          <cell r="K153">
            <v>8.4</v>
          </cell>
          <cell r="L153">
            <v>2.4</v>
          </cell>
        </row>
        <row r="154">
          <cell r="B154" t="str">
            <v>GLM3</v>
          </cell>
          <cell r="C154" t="str">
            <v>Green-lipped mussel 3, 4, 5, and 6 (Combined)</v>
          </cell>
          <cell r="D154" t="str">
            <v>Green Lipped Mussell</v>
          </cell>
          <cell r="E154" t="str">
            <v>Shellfish</v>
          </cell>
          <cell r="F154" t="str">
            <v>Quota</v>
          </cell>
          <cell r="G154">
            <v>155</v>
          </cell>
          <cell r="H154">
            <v>10</v>
          </cell>
          <cell r="I154">
            <v>6.4516129032258063E-2</v>
          </cell>
          <cell r="J154">
            <v>0.24</v>
          </cell>
          <cell r="K154">
            <v>37.199999999999996</v>
          </cell>
          <cell r="L154">
            <v>2.4</v>
          </cell>
        </row>
        <row r="155">
          <cell r="B155" t="str">
            <v>GLM7A</v>
          </cell>
          <cell r="C155" t="str">
            <v>Green-lipped mussel Nelson/Marlborough</v>
          </cell>
          <cell r="D155" t="str">
            <v>Green Lipped Mussell</v>
          </cell>
          <cell r="E155" t="str">
            <v>Shellfish</v>
          </cell>
          <cell r="F155" t="str">
            <v>Quota</v>
          </cell>
          <cell r="G155">
            <v>1548</v>
          </cell>
          <cell r="H155">
            <v>1500</v>
          </cell>
          <cell r="I155">
            <v>0.96899224806201545</v>
          </cell>
          <cell r="J155">
            <v>0.24</v>
          </cell>
          <cell r="K155">
            <v>371.52</v>
          </cell>
          <cell r="L155">
            <v>360</v>
          </cell>
        </row>
        <row r="156">
          <cell r="B156" t="str">
            <v>GLM7B</v>
          </cell>
          <cell r="C156" t="str">
            <v>Green-lipped mussel West Coast</v>
          </cell>
          <cell r="D156" t="str">
            <v>Green Lipped Mussell</v>
          </cell>
          <cell r="E156" t="str">
            <v>Shellfish</v>
          </cell>
          <cell r="F156" t="str">
            <v>Quota</v>
          </cell>
          <cell r="G156">
            <v>23</v>
          </cell>
          <cell r="H156">
            <v>10</v>
          </cell>
          <cell r="I156">
            <v>0.43478260869565216</v>
          </cell>
          <cell r="J156">
            <v>0.24</v>
          </cell>
          <cell r="K156">
            <v>5.52</v>
          </cell>
          <cell r="L156">
            <v>2.4</v>
          </cell>
        </row>
        <row r="157">
          <cell r="B157" t="str">
            <v>GLM8</v>
          </cell>
          <cell r="C157" t="str">
            <v>Green-lipped mussel Central (Egmont)</v>
          </cell>
          <cell r="D157" t="str">
            <v>Green Lipped Mussell</v>
          </cell>
          <cell r="E157" t="str">
            <v>Shellfish</v>
          </cell>
          <cell r="F157" t="str">
            <v>Quota</v>
          </cell>
          <cell r="G157">
            <v>43</v>
          </cell>
          <cell r="H157">
            <v>0</v>
          </cell>
          <cell r="I157">
            <v>0</v>
          </cell>
          <cell r="J157">
            <v>0.24</v>
          </cell>
          <cell r="K157">
            <v>10.32</v>
          </cell>
          <cell r="L157">
            <v>0</v>
          </cell>
        </row>
        <row r="158">
          <cell r="B158" t="str">
            <v>GLM9</v>
          </cell>
          <cell r="C158" t="str">
            <v>Green-lipped mussel Auckland (West)</v>
          </cell>
          <cell r="D158" t="str">
            <v>Green Lipped Mussell</v>
          </cell>
          <cell r="E158" t="str">
            <v>Shellfish</v>
          </cell>
          <cell r="F158" t="str">
            <v>Quota</v>
          </cell>
          <cell r="G158">
            <v>233</v>
          </cell>
          <cell r="H158">
            <v>135</v>
          </cell>
          <cell r="I158">
            <v>0.57939914163090134</v>
          </cell>
          <cell r="J158">
            <v>5.23</v>
          </cell>
          <cell r="K158">
            <v>1218.5900000000001</v>
          </cell>
          <cell r="L158">
            <v>706.05000000000007</v>
          </cell>
        </row>
        <row r="159">
          <cell r="B159" t="str">
            <v>GMU1</v>
          </cell>
          <cell r="C159" t="str">
            <v>Grey Mullet Auckland (East) &amp; (West) combined</v>
          </cell>
          <cell r="D159" t="str">
            <v>Grey Mullet</v>
          </cell>
          <cell r="E159" t="str">
            <v>Inshore</v>
          </cell>
          <cell r="F159" t="str">
            <v>Quota</v>
          </cell>
          <cell r="G159">
            <v>1125</v>
          </cell>
          <cell r="H159">
            <v>925.50099999999998</v>
          </cell>
          <cell r="I159">
            <v>0.82266755555555549</v>
          </cell>
          <cell r="J159">
            <v>4.7690912834411927</v>
          </cell>
          <cell r="K159">
            <v>5365.2276938713421</v>
          </cell>
          <cell r="L159">
            <v>4413.798751916107</v>
          </cell>
        </row>
        <row r="160">
          <cell r="B160" t="str">
            <v>GMU10</v>
          </cell>
          <cell r="C160" t="str">
            <v>Grey Mullet Kermadec</v>
          </cell>
          <cell r="D160" t="str">
            <v>Grey Mullet</v>
          </cell>
          <cell r="E160" t="str">
            <v>Inshore</v>
          </cell>
          <cell r="F160" t="str">
            <v>Quota</v>
          </cell>
          <cell r="G160">
            <v>13.333333333333334</v>
          </cell>
          <cell r="H160">
            <v>10</v>
          </cell>
          <cell r="I160">
            <v>0.75</v>
          </cell>
          <cell r="J160">
            <v>3.6</v>
          </cell>
          <cell r="K160">
            <v>48</v>
          </cell>
          <cell r="L160">
            <v>36</v>
          </cell>
        </row>
        <row r="161">
          <cell r="B161" t="str">
            <v>GMU2</v>
          </cell>
          <cell r="C161" t="str">
            <v>Grey Mullet Central (East) &amp; (Egmont) combined</v>
          </cell>
          <cell r="D161" t="str">
            <v>Grey Mullet</v>
          </cell>
          <cell r="E161" t="str">
            <v>Inshore</v>
          </cell>
          <cell r="F161" t="str">
            <v>Quota</v>
          </cell>
          <cell r="G161">
            <v>26.8</v>
          </cell>
          <cell r="H161">
            <v>20.100000000000001</v>
          </cell>
          <cell r="I161">
            <v>0.75</v>
          </cell>
          <cell r="J161">
            <v>3.6</v>
          </cell>
          <cell r="K161">
            <v>96.48</v>
          </cell>
          <cell r="L161">
            <v>72.360000000000014</v>
          </cell>
        </row>
        <row r="162">
          <cell r="B162" t="str">
            <v>GMU3</v>
          </cell>
          <cell r="C162" t="str">
            <v>Grey Mullet 3, 4, 5 &amp; 6 combined</v>
          </cell>
          <cell r="D162" t="str">
            <v>Grey Mullet</v>
          </cell>
          <cell r="E162" t="str">
            <v>Inshore</v>
          </cell>
          <cell r="F162" t="str">
            <v>Quota</v>
          </cell>
          <cell r="G162">
            <v>40</v>
          </cell>
          <cell r="H162">
            <v>30</v>
          </cell>
          <cell r="I162">
            <v>0.75</v>
          </cell>
          <cell r="J162">
            <v>3.6</v>
          </cell>
          <cell r="K162">
            <v>144</v>
          </cell>
          <cell r="L162">
            <v>108</v>
          </cell>
        </row>
        <row r="163">
          <cell r="B163" t="str">
            <v>GMU7</v>
          </cell>
          <cell r="C163" t="str">
            <v>Grey Mullet Challenger / Central (Plateau)</v>
          </cell>
          <cell r="D163" t="str">
            <v>Grey Mullet</v>
          </cell>
          <cell r="E163" t="str">
            <v>Inshore</v>
          </cell>
          <cell r="F163" t="str">
            <v>Quota</v>
          </cell>
          <cell r="G163">
            <v>26.666666666666668</v>
          </cell>
          <cell r="H163">
            <v>20</v>
          </cell>
          <cell r="I163">
            <v>0.75</v>
          </cell>
          <cell r="J163">
            <v>3.6</v>
          </cell>
          <cell r="K163">
            <v>96</v>
          </cell>
          <cell r="L163">
            <v>72</v>
          </cell>
        </row>
        <row r="164">
          <cell r="B164" t="str">
            <v>GSC1</v>
          </cell>
          <cell r="C164" t="str">
            <v>Giant Spider Crab 1, 2, 7, 8 and 9 (Combined)</v>
          </cell>
          <cell r="D164" t="str">
            <v>Giant spider crab</v>
          </cell>
          <cell r="E164" t="str">
            <v>Deepwater</v>
          </cell>
          <cell r="F164" t="str">
            <v>Quota</v>
          </cell>
          <cell r="G164">
            <v>1</v>
          </cell>
          <cell r="H164">
            <v>1</v>
          </cell>
          <cell r="I164">
            <v>1</v>
          </cell>
          <cell r="J164">
            <v>0.2</v>
          </cell>
          <cell r="K164">
            <v>0.2</v>
          </cell>
          <cell r="L164">
            <v>0.2</v>
          </cell>
        </row>
        <row r="165">
          <cell r="B165" t="str">
            <v>GSC10</v>
          </cell>
          <cell r="C165" t="str">
            <v>Giant Spider Crab Kermadec</v>
          </cell>
          <cell r="D165" t="str">
            <v>Giant spider crab</v>
          </cell>
          <cell r="E165" t="str">
            <v>Deepwater</v>
          </cell>
          <cell r="F165" t="str">
            <v>Quota</v>
          </cell>
          <cell r="G165">
            <v>0</v>
          </cell>
          <cell r="H165">
            <v>0</v>
          </cell>
          <cell r="I165">
            <v>0</v>
          </cell>
          <cell r="J165">
            <v>0.2</v>
          </cell>
          <cell r="K165">
            <v>0</v>
          </cell>
          <cell r="L165">
            <v>0</v>
          </cell>
        </row>
        <row r="166">
          <cell r="B166" t="str">
            <v>GSC3</v>
          </cell>
          <cell r="C166" t="str">
            <v>Giant Spider Crab 3 and 4 (Combined)</v>
          </cell>
          <cell r="D166" t="str">
            <v>Giant spider crab</v>
          </cell>
          <cell r="E166" t="str">
            <v>Deepwater</v>
          </cell>
          <cell r="F166" t="str">
            <v>Quota</v>
          </cell>
          <cell r="G166">
            <v>15</v>
          </cell>
          <cell r="H166">
            <v>14</v>
          </cell>
          <cell r="I166">
            <v>0.93333333333333335</v>
          </cell>
          <cell r="J166">
            <v>0.2</v>
          </cell>
          <cell r="K166">
            <v>3</v>
          </cell>
          <cell r="L166">
            <v>2.8000000000000003</v>
          </cell>
        </row>
        <row r="167">
          <cell r="B167" t="str">
            <v>GSC5</v>
          </cell>
          <cell r="C167" t="str">
            <v>Giant Spider Crab Southland</v>
          </cell>
          <cell r="D167" t="str">
            <v>Giant spider crab</v>
          </cell>
          <cell r="E167" t="str">
            <v>Deepwater</v>
          </cell>
          <cell r="F167" t="str">
            <v>Quota</v>
          </cell>
          <cell r="G167">
            <v>20</v>
          </cell>
          <cell r="H167">
            <v>19</v>
          </cell>
          <cell r="I167">
            <v>0.95</v>
          </cell>
          <cell r="J167">
            <v>0.2</v>
          </cell>
          <cell r="K167">
            <v>4</v>
          </cell>
          <cell r="L167">
            <v>3.8000000000000003</v>
          </cell>
        </row>
        <row r="168">
          <cell r="B168" t="str">
            <v>GSC6A</v>
          </cell>
          <cell r="C168" t="str">
            <v>Giant Spider Crab Southern Islands</v>
          </cell>
          <cell r="D168" t="str">
            <v>Giant spider crab</v>
          </cell>
          <cell r="E168" t="str">
            <v>Deepwater</v>
          </cell>
          <cell r="F168" t="str">
            <v>Quota</v>
          </cell>
          <cell r="G168">
            <v>165</v>
          </cell>
          <cell r="H168">
            <v>148</v>
          </cell>
          <cell r="I168">
            <v>0.89696969696969697</v>
          </cell>
          <cell r="J168">
            <v>2.9793928910421558E-2</v>
          </cell>
          <cell r="K168">
            <v>4.915998270219557</v>
          </cell>
          <cell r="L168">
            <v>4.4095014787423903</v>
          </cell>
        </row>
        <row r="169">
          <cell r="B169" t="str">
            <v>GSC6B</v>
          </cell>
          <cell r="C169" t="str">
            <v>Giant Spider Crab Sub-Antarctic</v>
          </cell>
          <cell r="D169" t="str">
            <v>Giant spider crab</v>
          </cell>
          <cell r="E169" t="str">
            <v>Deepwater</v>
          </cell>
          <cell r="F169" t="str">
            <v>Quota</v>
          </cell>
          <cell r="G169">
            <v>250</v>
          </cell>
          <cell r="H169">
            <v>237</v>
          </cell>
          <cell r="I169">
            <v>0.94799999999999995</v>
          </cell>
          <cell r="J169">
            <v>0.2</v>
          </cell>
          <cell r="K169">
            <v>50</v>
          </cell>
          <cell r="L169">
            <v>47.400000000000006</v>
          </cell>
        </row>
        <row r="170">
          <cell r="B170" t="str">
            <v>GSH1</v>
          </cell>
          <cell r="C170" t="str">
            <v>Ghost Shark Auckland(East)</v>
          </cell>
          <cell r="D170" t="str">
            <v>Ghost Shark dark</v>
          </cell>
          <cell r="E170" t="str">
            <v>Inshore</v>
          </cell>
          <cell r="F170" t="str">
            <v>Quota</v>
          </cell>
          <cell r="G170">
            <v>22</v>
          </cell>
          <cell r="H170">
            <v>22</v>
          </cell>
          <cell r="I170">
            <v>1</v>
          </cell>
          <cell r="J170">
            <v>0.53194851425620537</v>
          </cell>
          <cell r="K170">
            <v>11.702867313636519</v>
          </cell>
          <cell r="L170">
            <v>11.702867313636519</v>
          </cell>
        </row>
        <row r="171">
          <cell r="B171" t="str">
            <v>GSH10</v>
          </cell>
          <cell r="C171" t="str">
            <v>Ghost Shark Kermadec</v>
          </cell>
          <cell r="D171" t="str">
            <v>Ghost Shark dark</v>
          </cell>
          <cell r="E171" t="str">
            <v>Inshore</v>
          </cell>
          <cell r="F171" t="str">
            <v>Quota</v>
          </cell>
          <cell r="G171">
            <v>0</v>
          </cell>
          <cell r="H171">
            <v>0</v>
          </cell>
          <cell r="I171">
            <v>0</v>
          </cell>
          <cell r="J171">
            <v>0.47</v>
          </cell>
          <cell r="K171">
            <v>0</v>
          </cell>
          <cell r="L171">
            <v>0</v>
          </cell>
        </row>
        <row r="172">
          <cell r="B172" t="str">
            <v>GSH2</v>
          </cell>
          <cell r="C172" t="str">
            <v>Ghost Shark Central(East)</v>
          </cell>
          <cell r="D172" t="str">
            <v>Ghost Shark dark</v>
          </cell>
          <cell r="E172" t="str">
            <v>Inshore</v>
          </cell>
          <cell r="F172" t="str">
            <v>Quota</v>
          </cell>
          <cell r="G172">
            <v>100</v>
          </cell>
          <cell r="H172">
            <v>89</v>
          </cell>
          <cell r="I172">
            <v>0.89</v>
          </cell>
          <cell r="J172">
            <v>0.44761870217324784</v>
          </cell>
          <cell r="K172">
            <v>44.761870217324784</v>
          </cell>
          <cell r="L172">
            <v>39.838064493419054</v>
          </cell>
        </row>
        <row r="173">
          <cell r="B173" t="str">
            <v>GSH3</v>
          </cell>
          <cell r="C173" t="str">
            <v>Ghost Shark South-East(Coast)</v>
          </cell>
          <cell r="D173" t="str">
            <v>Ghost Shark dark</v>
          </cell>
          <cell r="E173" t="str">
            <v>Inshore</v>
          </cell>
          <cell r="F173" t="str">
            <v>Quota</v>
          </cell>
          <cell r="G173">
            <v>1185</v>
          </cell>
          <cell r="H173">
            <v>1185</v>
          </cell>
          <cell r="I173">
            <v>1</v>
          </cell>
          <cell r="J173">
            <v>0.46048037940442782</v>
          </cell>
          <cell r="K173">
            <v>545.66924959424693</v>
          </cell>
          <cell r="L173">
            <v>545.66924959424693</v>
          </cell>
        </row>
        <row r="174">
          <cell r="B174" t="str">
            <v>GSH4</v>
          </cell>
          <cell r="C174" t="str">
            <v>Ghost Shark South-East(Chatham Rise)</v>
          </cell>
          <cell r="D174" t="str">
            <v>Ghost Shark dark</v>
          </cell>
          <cell r="E174" t="str">
            <v>Deepwater</v>
          </cell>
          <cell r="F174" t="str">
            <v>Quota</v>
          </cell>
          <cell r="G174">
            <v>370</v>
          </cell>
          <cell r="H174">
            <v>370</v>
          </cell>
          <cell r="I174">
            <v>1</v>
          </cell>
          <cell r="J174">
            <v>0.51611294720966749</v>
          </cell>
          <cell r="K174">
            <v>190.96179046757698</v>
          </cell>
          <cell r="L174">
            <v>190.96179046757698</v>
          </cell>
        </row>
        <row r="175">
          <cell r="B175" t="str">
            <v>GSH5</v>
          </cell>
          <cell r="C175" t="str">
            <v>Ghost Shark Southland</v>
          </cell>
          <cell r="D175" t="str">
            <v>Ghost Shark dark</v>
          </cell>
          <cell r="E175" t="str">
            <v>Deepwater</v>
          </cell>
          <cell r="F175" t="str">
            <v>Quota</v>
          </cell>
          <cell r="G175">
            <v>109</v>
          </cell>
          <cell r="H175">
            <v>109</v>
          </cell>
          <cell r="I175">
            <v>1</v>
          </cell>
          <cell r="J175">
            <v>0.25805988464428475</v>
          </cell>
          <cell r="K175">
            <v>28.128527426227038</v>
          </cell>
          <cell r="L175">
            <v>28.128527426227038</v>
          </cell>
        </row>
        <row r="176">
          <cell r="B176" t="str">
            <v>GSH6</v>
          </cell>
          <cell r="C176" t="str">
            <v>Ghost Shark Sub-Antartic</v>
          </cell>
          <cell r="D176" t="str">
            <v>Ghost Shark dark</v>
          </cell>
          <cell r="E176" t="str">
            <v>Deepwater</v>
          </cell>
          <cell r="F176" t="str">
            <v>Quota</v>
          </cell>
          <cell r="G176">
            <v>95</v>
          </cell>
          <cell r="H176">
            <v>95</v>
          </cell>
          <cell r="I176">
            <v>1</v>
          </cell>
          <cell r="J176">
            <v>0.27478525154200983</v>
          </cell>
          <cell r="K176">
            <v>26.104598896490934</v>
          </cell>
          <cell r="L176">
            <v>26.104598896490934</v>
          </cell>
        </row>
        <row r="177">
          <cell r="B177" t="str">
            <v>GSH7</v>
          </cell>
          <cell r="C177" t="str">
            <v>Ghost Shark Challenger</v>
          </cell>
          <cell r="D177" t="str">
            <v>Ghost Shark dark</v>
          </cell>
          <cell r="E177" t="str">
            <v>Inshore</v>
          </cell>
          <cell r="F177" t="str">
            <v>Quota</v>
          </cell>
          <cell r="G177">
            <v>1121</v>
          </cell>
          <cell r="H177">
            <v>1121</v>
          </cell>
          <cell r="I177">
            <v>1</v>
          </cell>
          <cell r="J177">
            <v>0.44937198787389515</v>
          </cell>
          <cell r="K177">
            <v>503.74599840663649</v>
          </cell>
          <cell r="L177">
            <v>503.74599840663649</v>
          </cell>
        </row>
        <row r="178">
          <cell r="B178" t="str">
            <v>GSH8</v>
          </cell>
          <cell r="C178" t="str">
            <v>Ghost Shark Central(West)</v>
          </cell>
          <cell r="D178" t="str">
            <v>Ghost Shark dark</v>
          </cell>
          <cell r="E178" t="str">
            <v>Inshore</v>
          </cell>
          <cell r="F178" t="str">
            <v>Quota</v>
          </cell>
          <cell r="G178">
            <v>39</v>
          </cell>
          <cell r="H178">
            <v>34</v>
          </cell>
          <cell r="I178">
            <v>0.87179487179487181</v>
          </cell>
          <cell r="J178">
            <v>0.43281601050054663</v>
          </cell>
          <cell r="K178">
            <v>16.879824409521319</v>
          </cell>
          <cell r="L178">
            <v>14.715744357018586</v>
          </cell>
        </row>
        <row r="179">
          <cell r="B179" t="str">
            <v>GSH9</v>
          </cell>
          <cell r="C179" t="str">
            <v>Ghost Shark Auckland(West)</v>
          </cell>
          <cell r="D179" t="str">
            <v>Ghost Shark dark</v>
          </cell>
          <cell r="E179" t="str">
            <v>Inshore</v>
          </cell>
          <cell r="F179" t="str">
            <v>Quota</v>
          </cell>
          <cell r="G179">
            <v>22</v>
          </cell>
          <cell r="H179">
            <v>22</v>
          </cell>
          <cell r="I179">
            <v>1</v>
          </cell>
          <cell r="J179">
            <v>0.27011506383077893</v>
          </cell>
          <cell r="K179">
            <v>5.9425314042771369</v>
          </cell>
          <cell r="L179">
            <v>5.9425314042771369</v>
          </cell>
        </row>
        <row r="180">
          <cell r="B180" t="str">
            <v>GSP1</v>
          </cell>
          <cell r="C180" t="str">
            <v>Pale Ghost Shark</v>
          </cell>
          <cell r="D180" t="str">
            <v>Ghost Shark pale</v>
          </cell>
          <cell r="E180" t="str">
            <v>Deepwater</v>
          </cell>
          <cell r="F180" t="str">
            <v>Quota</v>
          </cell>
          <cell r="G180">
            <v>1208</v>
          </cell>
          <cell r="H180">
            <v>1150</v>
          </cell>
          <cell r="I180">
            <v>0.95198675496688745</v>
          </cell>
          <cell r="J180">
            <v>0.44235918199029645</v>
          </cell>
          <cell r="K180">
            <v>534.36989184427807</v>
          </cell>
          <cell r="L180">
            <v>508.7130592888409</v>
          </cell>
        </row>
        <row r="181">
          <cell r="B181" t="str">
            <v>GSP5</v>
          </cell>
          <cell r="C181" t="str">
            <v>Pale Ghost Shark</v>
          </cell>
          <cell r="D181" t="str">
            <v>Ghost Shark pale</v>
          </cell>
          <cell r="E181" t="str">
            <v>Deepwater</v>
          </cell>
          <cell r="F181" t="str">
            <v>Quota</v>
          </cell>
          <cell r="G181">
            <v>477</v>
          </cell>
          <cell r="H181">
            <v>454</v>
          </cell>
          <cell r="I181">
            <v>0.95178197064989523</v>
          </cell>
          <cell r="J181">
            <v>0.435633673994549</v>
          </cell>
          <cell r="K181">
            <v>207.79726249539988</v>
          </cell>
          <cell r="L181">
            <v>197.77768799352523</v>
          </cell>
        </row>
        <row r="182">
          <cell r="B182" t="str">
            <v>GSP7</v>
          </cell>
          <cell r="C182" t="str">
            <v>Pale Ghost Shark</v>
          </cell>
          <cell r="D182" t="str">
            <v>Ghost Shark pale</v>
          </cell>
          <cell r="E182" t="str">
            <v>Deepwater</v>
          </cell>
          <cell r="F182" t="str">
            <v>Quota</v>
          </cell>
          <cell r="G182">
            <v>176</v>
          </cell>
          <cell r="H182">
            <v>176</v>
          </cell>
          <cell r="I182">
            <v>1</v>
          </cell>
          <cell r="J182">
            <v>0.3666596396029343</v>
          </cell>
          <cell r="K182">
            <v>64.532096570116437</v>
          </cell>
          <cell r="L182">
            <v>64.532096570116437</v>
          </cell>
        </row>
        <row r="183">
          <cell r="B183" t="str">
            <v>GUR1</v>
          </cell>
          <cell r="C183" t="str">
            <v>Gurnard Auckland (East)</v>
          </cell>
          <cell r="D183" t="str">
            <v>Gurnard</v>
          </cell>
          <cell r="E183" t="str">
            <v>Inshore</v>
          </cell>
          <cell r="F183" t="str">
            <v>Quota</v>
          </cell>
          <cell r="G183">
            <v>3050.0333333333333</v>
          </cell>
          <cell r="H183">
            <v>2287.5250000000001</v>
          </cell>
          <cell r="I183">
            <v>0.75</v>
          </cell>
          <cell r="J183">
            <v>2.9297034213901929</v>
          </cell>
          <cell r="K183">
            <v>8935.6930920208015</v>
          </cell>
          <cell r="L183">
            <v>6701.7698190156016</v>
          </cell>
        </row>
        <row r="184">
          <cell r="B184" t="str">
            <v>GUR10</v>
          </cell>
          <cell r="C184" t="str">
            <v>Gurnard Kermadec</v>
          </cell>
          <cell r="D184" t="str">
            <v>Gurnard</v>
          </cell>
          <cell r="E184" t="str">
            <v>Inshore</v>
          </cell>
          <cell r="F184" t="str">
            <v>Quota</v>
          </cell>
          <cell r="G184">
            <v>13.333333333333334</v>
          </cell>
          <cell r="H184">
            <v>10</v>
          </cell>
          <cell r="I184">
            <v>0.75</v>
          </cell>
          <cell r="J184">
            <v>2.27</v>
          </cell>
          <cell r="K184">
            <v>30.266666666666669</v>
          </cell>
          <cell r="L184">
            <v>22.7</v>
          </cell>
        </row>
        <row r="185">
          <cell r="B185" t="str">
            <v>GUR2</v>
          </cell>
          <cell r="C185" t="str">
            <v>Gurnard Central (East)</v>
          </cell>
          <cell r="D185" t="str">
            <v>Gurnard</v>
          </cell>
          <cell r="E185" t="str">
            <v>Inshore</v>
          </cell>
          <cell r="F185" t="str">
            <v>Quota</v>
          </cell>
          <cell r="G185">
            <v>967.28266666666661</v>
          </cell>
          <cell r="H185">
            <v>725.46199999999999</v>
          </cell>
          <cell r="I185">
            <v>0.75</v>
          </cell>
          <cell r="J185">
            <v>3.3723221970731139</v>
          </cell>
          <cell r="K185">
            <v>3261.9888076440734</v>
          </cell>
          <cell r="L185">
            <v>2446.4916057330552</v>
          </cell>
        </row>
        <row r="186">
          <cell r="B186" t="str">
            <v>GUR3</v>
          </cell>
          <cell r="C186" t="str">
            <v>Gurnard South East (Coast)</v>
          </cell>
          <cell r="D186" t="str">
            <v>Gurnard</v>
          </cell>
          <cell r="E186" t="str">
            <v>Inshore</v>
          </cell>
          <cell r="F186" t="str">
            <v>Quota</v>
          </cell>
          <cell r="G186">
            <v>1593</v>
          </cell>
          <cell r="H186">
            <v>1320</v>
          </cell>
          <cell r="I186">
            <v>0.82862523540489641</v>
          </cell>
          <cell r="J186">
            <v>2.4155045901218677</v>
          </cell>
          <cell r="K186">
            <v>3847.8988120641352</v>
          </cell>
          <cell r="L186">
            <v>3188.4660589608652</v>
          </cell>
        </row>
        <row r="187">
          <cell r="B187" t="str">
            <v>GUR7</v>
          </cell>
          <cell r="C187" t="str">
            <v>Gurnard Challenger</v>
          </cell>
          <cell r="D187" t="str">
            <v>Gurnard</v>
          </cell>
          <cell r="E187" t="str">
            <v>Inshore</v>
          </cell>
          <cell r="F187" t="str">
            <v>Quota</v>
          </cell>
          <cell r="G187">
            <v>1176</v>
          </cell>
          <cell r="H187">
            <v>1073</v>
          </cell>
          <cell r="I187">
            <v>0.9124149659863946</v>
          </cell>
          <cell r="J187">
            <v>2.2155876019215768</v>
          </cell>
          <cell r="K187">
            <v>2605.5310198597745</v>
          </cell>
          <cell r="L187">
            <v>2377.3254968618517</v>
          </cell>
        </row>
        <row r="188">
          <cell r="B188" t="str">
            <v>GUR8</v>
          </cell>
          <cell r="C188" t="str">
            <v>Gurnard Central (Egmont)</v>
          </cell>
          <cell r="D188" t="str">
            <v>Gurnard</v>
          </cell>
          <cell r="E188" t="str">
            <v>Inshore</v>
          </cell>
          <cell r="F188" t="str">
            <v>Quota</v>
          </cell>
          <cell r="G188">
            <v>724.26666666666677</v>
          </cell>
          <cell r="H188">
            <v>543.20000000000005</v>
          </cell>
          <cell r="I188">
            <v>0.75</v>
          </cell>
          <cell r="J188">
            <v>2.5841579978600162</v>
          </cell>
          <cell r="K188">
            <v>1871.6194992500814</v>
          </cell>
          <cell r="L188">
            <v>1403.7146244375608</v>
          </cell>
        </row>
        <row r="189">
          <cell r="B189" t="str">
            <v>HAK1</v>
          </cell>
          <cell r="C189" t="str">
            <v>Hake Auckland (East)</v>
          </cell>
          <cell r="D189" t="str">
            <v>Hake</v>
          </cell>
          <cell r="E189" t="str">
            <v>Deepwater</v>
          </cell>
          <cell r="F189" t="str">
            <v>Quota</v>
          </cell>
          <cell r="G189">
            <v>3701.143</v>
          </cell>
          <cell r="H189">
            <v>3701.143</v>
          </cell>
          <cell r="I189">
            <v>1</v>
          </cell>
          <cell r="J189">
            <v>1.4737025492941795</v>
          </cell>
          <cell r="K189">
            <v>5454.3838744023078</v>
          </cell>
          <cell r="L189">
            <v>5454.3838744023078</v>
          </cell>
        </row>
        <row r="190">
          <cell r="B190" t="str">
            <v>HAK10</v>
          </cell>
          <cell r="C190" t="str">
            <v>Hake Kermadec</v>
          </cell>
          <cell r="D190" t="str">
            <v>Hake</v>
          </cell>
          <cell r="E190" t="str">
            <v>Deepwater</v>
          </cell>
          <cell r="F190" t="str">
            <v>Quota</v>
          </cell>
          <cell r="G190">
            <v>10</v>
          </cell>
          <cell r="H190">
            <v>10</v>
          </cell>
          <cell r="I190">
            <v>1</v>
          </cell>
          <cell r="J190">
            <v>1.18</v>
          </cell>
          <cell r="K190">
            <v>11.799999999999999</v>
          </cell>
          <cell r="L190">
            <v>11.799999999999999</v>
          </cell>
        </row>
        <row r="191">
          <cell r="B191" t="str">
            <v>HAK4</v>
          </cell>
          <cell r="C191" t="str">
            <v>Hake Chatham Rise</v>
          </cell>
          <cell r="D191" t="str">
            <v>Hake</v>
          </cell>
          <cell r="E191" t="str">
            <v>Deepwater</v>
          </cell>
          <cell r="F191" t="str">
            <v>Quota</v>
          </cell>
          <cell r="G191">
            <v>1818</v>
          </cell>
          <cell r="H191">
            <v>1800</v>
          </cell>
          <cell r="I191">
            <v>0.99009900990099009</v>
          </cell>
          <cell r="J191">
            <v>1.464078498473107</v>
          </cell>
          <cell r="K191">
            <v>2661.6947102241083</v>
          </cell>
          <cell r="L191">
            <v>2635.3412972515926</v>
          </cell>
        </row>
        <row r="192">
          <cell r="B192" t="str">
            <v>HAK7</v>
          </cell>
          <cell r="C192" t="str">
            <v>Hake Challenger</v>
          </cell>
          <cell r="D192" t="str">
            <v>Hake</v>
          </cell>
          <cell r="E192" t="str">
            <v>Deepwater</v>
          </cell>
          <cell r="F192" t="str">
            <v>Quota</v>
          </cell>
          <cell r="G192">
            <v>2300</v>
          </cell>
          <cell r="H192">
            <v>2272</v>
          </cell>
          <cell r="I192">
            <v>0.98782608695652174</v>
          </cell>
          <cell r="J192">
            <v>1.3669194275657339</v>
          </cell>
          <cell r="K192">
            <v>3143.9146834011881</v>
          </cell>
          <cell r="L192">
            <v>3105.6409394293473</v>
          </cell>
        </row>
        <row r="193">
          <cell r="B193" t="str">
            <v>HOK1</v>
          </cell>
          <cell r="C193" t="str">
            <v>Hoki 1,2,3,4,5,6,7,8, and 9 (Combined)</v>
          </cell>
          <cell r="D193" t="str">
            <v>Hoki</v>
          </cell>
          <cell r="E193" t="str">
            <v>Deepwater</v>
          </cell>
          <cell r="F193" t="str">
            <v>Quota</v>
          </cell>
          <cell r="G193">
            <v>116190</v>
          </cell>
          <cell r="H193">
            <v>115000</v>
          </cell>
          <cell r="I193">
            <v>0.98975815474653583</v>
          </cell>
          <cell r="J193">
            <v>0.6448464347459737</v>
          </cell>
          <cell r="K193">
            <v>74924.707253134678</v>
          </cell>
          <cell r="L193">
            <v>74157.33999578697</v>
          </cell>
        </row>
        <row r="194">
          <cell r="B194" t="str">
            <v>HOK10</v>
          </cell>
          <cell r="C194" t="str">
            <v>Hoki Kermadec</v>
          </cell>
          <cell r="D194" t="str">
            <v>Hoki</v>
          </cell>
          <cell r="E194" t="str">
            <v>Deepwater</v>
          </cell>
          <cell r="F194" t="str">
            <v>Quota</v>
          </cell>
          <cell r="G194">
            <v>10</v>
          </cell>
          <cell r="H194">
            <v>10</v>
          </cell>
          <cell r="I194">
            <v>1</v>
          </cell>
          <cell r="J194">
            <v>0.8</v>
          </cell>
          <cell r="K194">
            <v>8</v>
          </cell>
          <cell r="L194">
            <v>8</v>
          </cell>
        </row>
        <row r="195">
          <cell r="B195" t="str">
            <v>HOR1</v>
          </cell>
          <cell r="C195" t="str">
            <v>Horse Mussel Auckland (East)</v>
          </cell>
          <cell r="D195" t="str">
            <v>Horse mussel</v>
          </cell>
          <cell r="E195" t="str">
            <v>Shellfish</v>
          </cell>
          <cell r="F195" t="str">
            <v>Quota</v>
          </cell>
          <cell r="G195">
            <v>14</v>
          </cell>
          <cell r="H195">
            <v>4</v>
          </cell>
          <cell r="I195">
            <v>0.2857142857142857</v>
          </cell>
          <cell r="J195">
            <v>0.12</v>
          </cell>
          <cell r="K195">
            <v>1.68</v>
          </cell>
          <cell r="L195">
            <v>0.48</v>
          </cell>
        </row>
        <row r="196">
          <cell r="B196" t="str">
            <v>HOR10</v>
          </cell>
          <cell r="C196" t="str">
            <v>Horse Mussel Kermadec</v>
          </cell>
          <cell r="D196" t="str">
            <v>Horse mussel</v>
          </cell>
          <cell r="E196" t="str">
            <v>Shellfish</v>
          </cell>
          <cell r="F196" t="str">
            <v>Quota</v>
          </cell>
          <cell r="G196">
            <v>0</v>
          </cell>
          <cell r="H196">
            <v>0</v>
          </cell>
          <cell r="I196">
            <v>0</v>
          </cell>
          <cell r="J196">
            <v>0.12</v>
          </cell>
          <cell r="K196">
            <v>0</v>
          </cell>
          <cell r="L196">
            <v>0</v>
          </cell>
        </row>
        <row r="197">
          <cell r="B197" t="str">
            <v>HOR2</v>
          </cell>
          <cell r="C197" t="str">
            <v>Horse Mussel Central (East)</v>
          </cell>
          <cell r="D197" t="str">
            <v>Horse mussel</v>
          </cell>
          <cell r="E197" t="str">
            <v>Shellfish</v>
          </cell>
          <cell r="F197" t="str">
            <v>Quota</v>
          </cell>
          <cell r="G197">
            <v>8</v>
          </cell>
          <cell r="H197">
            <v>2</v>
          </cell>
          <cell r="I197">
            <v>0.25</v>
          </cell>
          <cell r="J197">
            <v>0.12</v>
          </cell>
          <cell r="K197">
            <v>0.96</v>
          </cell>
          <cell r="L197">
            <v>0.24</v>
          </cell>
        </row>
        <row r="198">
          <cell r="B198" t="str">
            <v>HOR3</v>
          </cell>
          <cell r="C198" t="str">
            <v>Horse Mussel South-East (Coast)</v>
          </cell>
          <cell r="D198" t="str">
            <v>Horse mussel</v>
          </cell>
          <cell r="E198" t="str">
            <v>Shellfish</v>
          </cell>
          <cell r="F198" t="str">
            <v>Quota</v>
          </cell>
          <cell r="G198">
            <v>8</v>
          </cell>
          <cell r="H198">
            <v>2</v>
          </cell>
          <cell r="I198">
            <v>0.25</v>
          </cell>
          <cell r="J198">
            <v>0.12</v>
          </cell>
          <cell r="K198">
            <v>0.96</v>
          </cell>
          <cell r="L198">
            <v>0.24</v>
          </cell>
        </row>
        <row r="199">
          <cell r="B199" t="str">
            <v>HOR4</v>
          </cell>
          <cell r="C199" t="str">
            <v>Horse Mussel South-East(Chatham Rise)</v>
          </cell>
          <cell r="D199" t="str">
            <v>Horse mussel</v>
          </cell>
          <cell r="E199" t="str">
            <v>Shellfish</v>
          </cell>
          <cell r="F199" t="str">
            <v>Quota</v>
          </cell>
          <cell r="G199">
            <v>5</v>
          </cell>
          <cell r="H199">
            <v>1</v>
          </cell>
          <cell r="I199">
            <v>0.2</v>
          </cell>
          <cell r="J199">
            <v>0.12</v>
          </cell>
          <cell r="K199">
            <v>0.6</v>
          </cell>
          <cell r="L199">
            <v>0.12</v>
          </cell>
        </row>
        <row r="200">
          <cell r="B200" t="str">
            <v>HOR5</v>
          </cell>
          <cell r="C200" t="str">
            <v>Horse Mussel Southland</v>
          </cell>
          <cell r="D200" t="str">
            <v>Horse mussel</v>
          </cell>
          <cell r="E200" t="str">
            <v>Shellfish</v>
          </cell>
          <cell r="F200" t="str">
            <v>Quota</v>
          </cell>
          <cell r="G200">
            <v>5</v>
          </cell>
          <cell r="H200">
            <v>1</v>
          </cell>
          <cell r="I200">
            <v>0.2</v>
          </cell>
          <cell r="J200">
            <v>0.12</v>
          </cell>
          <cell r="K200">
            <v>0.6</v>
          </cell>
          <cell r="L200">
            <v>0.12</v>
          </cell>
        </row>
        <row r="201">
          <cell r="B201" t="str">
            <v>HOR6</v>
          </cell>
          <cell r="C201" t="str">
            <v>Horse Mussel Sub-Antarctic</v>
          </cell>
          <cell r="D201" t="str">
            <v>Horse mussel</v>
          </cell>
          <cell r="E201" t="str">
            <v>Shellfish</v>
          </cell>
          <cell r="F201" t="str">
            <v>Quota</v>
          </cell>
          <cell r="G201">
            <v>5</v>
          </cell>
          <cell r="H201">
            <v>1</v>
          </cell>
          <cell r="I201">
            <v>0.2</v>
          </cell>
          <cell r="J201">
            <v>0.12</v>
          </cell>
          <cell r="K201">
            <v>0.6</v>
          </cell>
          <cell r="L201">
            <v>0.12</v>
          </cell>
        </row>
        <row r="202">
          <cell r="B202" t="str">
            <v>HOR7</v>
          </cell>
          <cell r="C202" t="str">
            <v>Horse Mussel Challenger</v>
          </cell>
          <cell r="D202" t="str">
            <v>Horse mussel</v>
          </cell>
          <cell r="E202" t="str">
            <v>Shellfish</v>
          </cell>
          <cell r="F202" t="str">
            <v>Quota</v>
          </cell>
          <cell r="G202">
            <v>50</v>
          </cell>
          <cell r="H202">
            <v>16</v>
          </cell>
          <cell r="I202">
            <v>0.32</v>
          </cell>
          <cell r="J202">
            <v>0.12</v>
          </cell>
          <cell r="K202">
            <v>6</v>
          </cell>
          <cell r="L202">
            <v>1.92</v>
          </cell>
        </row>
        <row r="203">
          <cell r="B203" t="str">
            <v>HOR8</v>
          </cell>
          <cell r="C203" t="str">
            <v>Horse Mussel Central (West)</v>
          </cell>
          <cell r="D203" t="str">
            <v>Horse mussel</v>
          </cell>
          <cell r="E203" t="str">
            <v>Shellfish</v>
          </cell>
          <cell r="F203" t="str">
            <v>Quota</v>
          </cell>
          <cell r="G203">
            <v>5</v>
          </cell>
          <cell r="H203">
            <v>1</v>
          </cell>
          <cell r="I203">
            <v>0.2</v>
          </cell>
          <cell r="J203">
            <v>0.12</v>
          </cell>
          <cell r="K203">
            <v>0.6</v>
          </cell>
          <cell r="L203">
            <v>0.12</v>
          </cell>
        </row>
        <row r="204">
          <cell r="B204" t="str">
            <v>HOR9</v>
          </cell>
          <cell r="C204" t="str">
            <v>Horse Mussel Auckland (West)</v>
          </cell>
          <cell r="D204" t="str">
            <v>Horse mussel</v>
          </cell>
          <cell r="E204" t="str">
            <v>Shellfish</v>
          </cell>
          <cell r="F204" t="str">
            <v>Quota</v>
          </cell>
          <cell r="G204">
            <v>5</v>
          </cell>
          <cell r="H204">
            <v>1</v>
          </cell>
          <cell r="I204">
            <v>0.2</v>
          </cell>
          <cell r="J204">
            <v>0.12</v>
          </cell>
          <cell r="K204">
            <v>0.6</v>
          </cell>
          <cell r="L204">
            <v>0.12</v>
          </cell>
        </row>
        <row r="205">
          <cell r="B205" t="str">
            <v>HPB1</v>
          </cell>
          <cell r="C205" t="str">
            <v>Hapuku &amp; Bass 1 &amp; 9 Combined</v>
          </cell>
          <cell r="D205" t="str">
            <v>Hapuku and Bass</v>
          </cell>
          <cell r="E205" t="str">
            <v>Inshore</v>
          </cell>
          <cell r="F205" t="str">
            <v>Quota</v>
          </cell>
          <cell r="G205">
            <v>641.06666666666672</v>
          </cell>
          <cell r="H205">
            <v>480.8</v>
          </cell>
          <cell r="I205">
            <v>0.75</v>
          </cell>
          <cell r="J205">
            <v>8.1449525117027495</v>
          </cell>
          <cell r="K205">
            <v>5221.4575568355767</v>
          </cell>
          <cell r="L205">
            <v>3916.0931676266819</v>
          </cell>
        </row>
        <row r="206">
          <cell r="B206" t="str">
            <v>HPB10</v>
          </cell>
          <cell r="C206" t="str">
            <v>Hapuku &amp; Bass Kermadec</v>
          </cell>
          <cell r="D206" t="str">
            <v>Hapuku and Bass</v>
          </cell>
          <cell r="E206" t="str">
            <v>Inshore</v>
          </cell>
          <cell r="F206" t="str">
            <v>Quota</v>
          </cell>
          <cell r="G206">
            <v>13.333333333333334</v>
          </cell>
          <cell r="H206">
            <v>10</v>
          </cell>
          <cell r="I206">
            <v>0.75</v>
          </cell>
          <cell r="J206">
            <v>4.4400000000000004</v>
          </cell>
          <cell r="K206">
            <v>59.20000000000001</v>
          </cell>
          <cell r="L206">
            <v>44.400000000000006</v>
          </cell>
        </row>
        <row r="207">
          <cell r="B207" t="str">
            <v>HPB2</v>
          </cell>
          <cell r="C207" t="str">
            <v>Hapuku &amp; Bass Central (East)</v>
          </cell>
          <cell r="D207" t="str">
            <v>Hapuku and Bass</v>
          </cell>
          <cell r="E207" t="str">
            <v>Inshore</v>
          </cell>
          <cell r="F207" t="str">
            <v>Quota</v>
          </cell>
          <cell r="G207">
            <v>354.93333333333334</v>
          </cell>
          <cell r="H207">
            <v>266.2</v>
          </cell>
          <cell r="I207">
            <v>0.75</v>
          </cell>
          <cell r="J207">
            <v>6.8209894295961968</v>
          </cell>
          <cell r="K207">
            <v>2420.9965148780102</v>
          </cell>
          <cell r="L207">
            <v>1815.7473861585074</v>
          </cell>
        </row>
        <row r="208">
          <cell r="B208" t="str">
            <v>HPB3</v>
          </cell>
          <cell r="C208" t="str">
            <v>Hapuku &amp; Bass South East (Coast)</v>
          </cell>
          <cell r="D208" t="str">
            <v>Hapuku and Bass</v>
          </cell>
          <cell r="E208" t="str">
            <v>Inshore</v>
          </cell>
          <cell r="F208" t="str">
            <v>Quota</v>
          </cell>
          <cell r="G208">
            <v>537.6</v>
          </cell>
          <cell r="H208">
            <v>335.1</v>
          </cell>
          <cell r="I208">
            <v>0.6233258928571429</v>
          </cell>
          <cell r="J208">
            <v>5.3639950958139799</v>
          </cell>
          <cell r="K208">
            <v>2883.6837635095958</v>
          </cell>
          <cell r="L208">
            <v>1797.4747566072649</v>
          </cell>
        </row>
        <row r="209">
          <cell r="B209" t="str">
            <v>HPB4</v>
          </cell>
          <cell r="C209" t="str">
            <v>Hapuku &amp; Bass Chatham Rise</v>
          </cell>
          <cell r="D209" t="str">
            <v>Hapuku and Bass</v>
          </cell>
          <cell r="E209" t="str">
            <v>Inshore</v>
          </cell>
          <cell r="F209" t="str">
            <v>Quota</v>
          </cell>
          <cell r="G209">
            <v>430.13333333333338</v>
          </cell>
          <cell r="H209">
            <v>322.60000000000002</v>
          </cell>
          <cell r="I209">
            <v>0.75</v>
          </cell>
          <cell r="J209">
            <v>6.0205128833401336</v>
          </cell>
          <cell r="K209">
            <v>2589.6232748873699</v>
          </cell>
          <cell r="L209">
            <v>1942.2174561655272</v>
          </cell>
        </row>
        <row r="210">
          <cell r="B210" t="str">
            <v>HPB5</v>
          </cell>
          <cell r="C210" t="str">
            <v>Hapuku &amp; Bass 5 &amp; 6 Combined</v>
          </cell>
          <cell r="D210" t="str">
            <v>Hapuku and Bass</v>
          </cell>
          <cell r="E210" t="str">
            <v>Inshore</v>
          </cell>
          <cell r="F210" t="str">
            <v>Quota</v>
          </cell>
          <cell r="G210">
            <v>601.73333333333335</v>
          </cell>
          <cell r="H210">
            <v>451.3</v>
          </cell>
          <cell r="I210">
            <v>0.75</v>
          </cell>
          <cell r="J210">
            <v>4.205974806263602</v>
          </cell>
          <cell r="K210">
            <v>2530.875240089018</v>
          </cell>
          <cell r="L210">
            <v>1898.1564300667637</v>
          </cell>
        </row>
        <row r="211">
          <cell r="B211" t="str">
            <v>HPB7</v>
          </cell>
          <cell r="C211" t="str">
            <v>Hapuku &amp; Bass Challenger</v>
          </cell>
          <cell r="D211" t="str">
            <v>Hapuku and Bass</v>
          </cell>
          <cell r="E211" t="str">
            <v>Inshore</v>
          </cell>
          <cell r="F211" t="str">
            <v>Quota</v>
          </cell>
          <cell r="G211">
            <v>314</v>
          </cell>
          <cell r="H211">
            <v>235.5</v>
          </cell>
          <cell r="I211">
            <v>0.75</v>
          </cell>
          <cell r="J211">
            <v>4.3074442413904679</v>
          </cell>
          <cell r="K211">
            <v>1352.5374917966069</v>
          </cell>
          <cell r="L211">
            <v>1014.4031188474552</v>
          </cell>
        </row>
        <row r="212">
          <cell r="B212" t="str">
            <v>HPB8</v>
          </cell>
          <cell r="C212" t="str">
            <v>Hapuku &amp; Bass Central (Egmont)</v>
          </cell>
          <cell r="D212" t="str">
            <v>Hapuku and Bass</v>
          </cell>
          <cell r="E212" t="str">
            <v>Inshore</v>
          </cell>
          <cell r="F212" t="str">
            <v>Quota</v>
          </cell>
          <cell r="G212">
            <v>106.8</v>
          </cell>
          <cell r="H212">
            <v>80.099999999999994</v>
          </cell>
          <cell r="I212">
            <v>0.75</v>
          </cell>
          <cell r="J212">
            <v>6.3210205125132743</v>
          </cell>
          <cell r="K212">
            <v>675.08499073641769</v>
          </cell>
          <cell r="L212">
            <v>506.31374305231321</v>
          </cell>
        </row>
        <row r="213">
          <cell r="B213" t="str">
            <v>JDO1</v>
          </cell>
          <cell r="C213" t="str">
            <v>John Dory Auckland (East)</v>
          </cell>
          <cell r="D213" t="str">
            <v>John Dory</v>
          </cell>
          <cell r="E213" t="str">
            <v>Inshore</v>
          </cell>
          <cell r="F213" t="str">
            <v>Quota</v>
          </cell>
          <cell r="G213">
            <v>472</v>
          </cell>
          <cell r="H213">
            <v>354</v>
          </cell>
          <cell r="I213">
            <v>0.75</v>
          </cell>
          <cell r="J213">
            <v>5.8072691634199094</v>
          </cell>
          <cell r="K213">
            <v>2741.031045134197</v>
          </cell>
          <cell r="L213">
            <v>2055.7732838506481</v>
          </cell>
        </row>
        <row r="214">
          <cell r="B214" t="str">
            <v>JDO10</v>
          </cell>
          <cell r="C214" t="str">
            <v>John Dory Kermadec</v>
          </cell>
          <cell r="D214" t="str">
            <v>John Dory</v>
          </cell>
          <cell r="E214" t="str">
            <v>Inshore</v>
          </cell>
          <cell r="F214" t="str">
            <v>Quota</v>
          </cell>
          <cell r="G214">
            <v>13.333333333333334</v>
          </cell>
          <cell r="H214">
            <v>10</v>
          </cell>
          <cell r="I214">
            <v>0.75</v>
          </cell>
          <cell r="J214">
            <v>6.46</v>
          </cell>
          <cell r="K214">
            <v>86.13333333333334</v>
          </cell>
          <cell r="L214">
            <v>64.599999999999994</v>
          </cell>
        </row>
        <row r="215">
          <cell r="B215" t="str">
            <v>JDO2</v>
          </cell>
          <cell r="C215" t="str">
            <v>John Dory Central (East)</v>
          </cell>
          <cell r="D215" t="str">
            <v>John Dory</v>
          </cell>
          <cell r="E215" t="str">
            <v>Inshore</v>
          </cell>
          <cell r="F215" t="str">
            <v>Quota</v>
          </cell>
          <cell r="G215">
            <v>359.33333333333331</v>
          </cell>
          <cell r="H215">
            <v>269.5</v>
          </cell>
          <cell r="I215">
            <v>0.75</v>
          </cell>
          <cell r="J215">
            <v>6.3107768764016665</v>
          </cell>
          <cell r="K215">
            <v>2267.6724909203322</v>
          </cell>
          <cell r="L215">
            <v>1700.7543681902491</v>
          </cell>
        </row>
        <row r="216">
          <cell r="B216" t="str">
            <v>JDO3</v>
          </cell>
          <cell r="C216" t="str">
            <v>John Dory South East (Coast)</v>
          </cell>
          <cell r="D216" t="str">
            <v>John Dory</v>
          </cell>
          <cell r="E216" t="str">
            <v>Inshore</v>
          </cell>
          <cell r="F216" t="str">
            <v>Quota</v>
          </cell>
          <cell r="G216">
            <v>42.533333333333331</v>
          </cell>
          <cell r="H216">
            <v>31.9</v>
          </cell>
          <cell r="I216">
            <v>0.75</v>
          </cell>
          <cell r="J216">
            <v>5.9925243554183822</v>
          </cell>
          <cell r="K216">
            <v>254.88203591712852</v>
          </cell>
          <cell r="L216">
            <v>191.16152693784639</v>
          </cell>
        </row>
        <row r="217">
          <cell r="B217" t="str">
            <v>JDO7</v>
          </cell>
          <cell r="C217" t="str">
            <v>John Dory Challenger</v>
          </cell>
          <cell r="D217" t="str">
            <v>John Dory</v>
          </cell>
          <cell r="E217" t="str">
            <v>Inshore</v>
          </cell>
          <cell r="F217" t="str">
            <v>Quota</v>
          </cell>
          <cell r="G217">
            <v>247</v>
          </cell>
          <cell r="H217">
            <v>230</v>
          </cell>
          <cell r="I217">
            <v>0.93117408906882593</v>
          </cell>
          <cell r="J217">
            <v>6.1142867255954636</v>
          </cell>
          <cell r="K217">
            <v>1510.2288212220794</v>
          </cell>
          <cell r="L217">
            <v>1406.2859468869567</v>
          </cell>
        </row>
        <row r="218">
          <cell r="B218" t="str">
            <v>JMA1</v>
          </cell>
          <cell r="C218" t="str">
            <v>Jack mackerel Auckland (East), Central (East)</v>
          </cell>
          <cell r="D218" t="str">
            <v>Jack Mackerel</v>
          </cell>
          <cell r="E218" t="str">
            <v>Inshore</v>
          </cell>
          <cell r="F218" t="str">
            <v>Quota</v>
          </cell>
          <cell r="G218">
            <v>13333.934666666666</v>
          </cell>
          <cell r="H218">
            <v>10000.450999999999</v>
          </cell>
          <cell r="I218">
            <v>0.75</v>
          </cell>
          <cell r="J218">
            <v>0.22334191796960368</v>
          </cell>
          <cell r="K218">
            <v>2978.0265425347211</v>
          </cell>
          <cell r="L218">
            <v>2233.5199069010409</v>
          </cell>
        </row>
        <row r="219">
          <cell r="B219" t="str">
            <v>JMA10</v>
          </cell>
          <cell r="C219" t="str">
            <v>Jack mackerel Kermadec</v>
          </cell>
          <cell r="D219" t="str">
            <v>Jack Mackerel</v>
          </cell>
          <cell r="E219" t="str">
            <v>Deepwater</v>
          </cell>
          <cell r="F219" t="str">
            <v>Quota</v>
          </cell>
          <cell r="G219">
            <v>10</v>
          </cell>
          <cell r="H219">
            <v>10</v>
          </cell>
          <cell r="I219">
            <v>1</v>
          </cell>
          <cell r="J219">
            <v>0.44</v>
          </cell>
          <cell r="K219">
            <v>4.4000000000000004</v>
          </cell>
          <cell r="L219">
            <v>4.4000000000000004</v>
          </cell>
        </row>
        <row r="220">
          <cell r="B220" t="str">
            <v>JMA3</v>
          </cell>
          <cell r="C220" t="str">
            <v>Jack mackerel 3, 4, 5 &amp; 6 (Combined)</v>
          </cell>
          <cell r="D220" t="str">
            <v>Jack Mackerel</v>
          </cell>
          <cell r="E220" t="str">
            <v>Deepwater</v>
          </cell>
          <cell r="F220" t="str">
            <v>Quota</v>
          </cell>
          <cell r="G220">
            <v>9000</v>
          </cell>
          <cell r="H220">
            <v>8780</v>
          </cell>
          <cell r="I220">
            <v>0.97555555555555551</v>
          </cell>
          <cell r="J220">
            <v>0.22334191796960368</v>
          </cell>
          <cell r="K220">
            <v>2010.0772617264331</v>
          </cell>
          <cell r="L220">
            <v>1960.9420397731203</v>
          </cell>
        </row>
        <row r="221">
          <cell r="B221" t="str">
            <v>JMA7</v>
          </cell>
          <cell r="C221" t="str">
            <v>Jack mackerel 7, 8 &amp; 9 (Combined)</v>
          </cell>
          <cell r="D221" t="str">
            <v>Jack Mackerel</v>
          </cell>
          <cell r="E221" t="str">
            <v>Deepwater</v>
          </cell>
          <cell r="F221" t="str">
            <v>Quota</v>
          </cell>
          <cell r="G221">
            <v>32536.762999999999</v>
          </cell>
          <cell r="H221">
            <v>32536.762999999999</v>
          </cell>
          <cell r="I221">
            <v>1</v>
          </cell>
          <cell r="J221">
            <v>0.20780151131429486</v>
          </cell>
          <cell r="K221">
            <v>6761.1885246750298</v>
          </cell>
          <cell r="L221">
            <v>6761.1885246750298</v>
          </cell>
        </row>
        <row r="222">
          <cell r="B222" t="str">
            <v>KAH1</v>
          </cell>
          <cell r="C222" t="str">
            <v>Kahawai Auckland (East)</v>
          </cell>
          <cell r="D222" t="str">
            <v>Kahawai</v>
          </cell>
          <cell r="E222" t="str">
            <v>Inshore</v>
          </cell>
          <cell r="F222" t="str">
            <v>Quota</v>
          </cell>
          <cell r="G222">
            <v>2220</v>
          </cell>
          <cell r="H222">
            <v>1075</v>
          </cell>
          <cell r="I222">
            <v>0.48423423423423423</v>
          </cell>
          <cell r="J222">
            <v>1.4847522142553644</v>
          </cell>
          <cell r="K222">
            <v>3296.149915646909</v>
          </cell>
          <cell r="L222">
            <v>1596.1086303245168</v>
          </cell>
        </row>
        <row r="223">
          <cell r="B223" t="str">
            <v>KAH10</v>
          </cell>
          <cell r="C223" t="str">
            <v>Kahawai Kermadec</v>
          </cell>
          <cell r="D223" t="str">
            <v>Kahawai</v>
          </cell>
          <cell r="E223" t="str">
            <v>Inshore</v>
          </cell>
          <cell r="F223" t="str">
            <v>Quota</v>
          </cell>
          <cell r="G223">
            <v>14</v>
          </cell>
          <cell r="H223">
            <v>9</v>
          </cell>
          <cell r="I223">
            <v>0.6428571428571429</v>
          </cell>
          <cell r="J223">
            <v>0.71</v>
          </cell>
          <cell r="K223">
            <v>9.94</v>
          </cell>
          <cell r="L223">
            <v>6.39</v>
          </cell>
        </row>
        <row r="224">
          <cell r="B224" t="str">
            <v>KAH2</v>
          </cell>
          <cell r="C224" t="str">
            <v>Kahawai Central (East)</v>
          </cell>
          <cell r="D224" t="str">
            <v>Kahawai</v>
          </cell>
          <cell r="E224" t="str">
            <v>Inshore</v>
          </cell>
          <cell r="F224" t="str">
            <v>Quota</v>
          </cell>
          <cell r="G224">
            <v>1530</v>
          </cell>
          <cell r="H224">
            <v>705</v>
          </cell>
          <cell r="I224">
            <v>0.46078431372549017</v>
          </cell>
          <cell r="J224">
            <v>1.212813019999559</v>
          </cell>
          <cell r="K224">
            <v>1855.6039205993254</v>
          </cell>
          <cell r="L224">
            <v>855.03317909968916</v>
          </cell>
        </row>
        <row r="225">
          <cell r="B225" t="str">
            <v>KAH3</v>
          </cell>
          <cell r="C225" t="str">
            <v>Kahawai 3,5,6, and 7 (Combined)</v>
          </cell>
          <cell r="D225" t="str">
            <v>Kahawai</v>
          </cell>
          <cell r="E225" t="str">
            <v>Inshore</v>
          </cell>
          <cell r="F225" t="str">
            <v>Quota</v>
          </cell>
          <cell r="G225">
            <v>935</v>
          </cell>
          <cell r="H225">
            <v>410</v>
          </cell>
          <cell r="I225">
            <v>0.43850267379679142</v>
          </cell>
          <cell r="J225">
            <v>1.212813019999559</v>
          </cell>
          <cell r="K225">
            <v>1133.9801736995878</v>
          </cell>
          <cell r="L225">
            <v>497.25333819981921</v>
          </cell>
        </row>
        <row r="226">
          <cell r="B226" t="str">
            <v>KAH4</v>
          </cell>
          <cell r="C226" t="str">
            <v>Kahawai South-East (Chatham Rise)</v>
          </cell>
          <cell r="D226" t="str">
            <v>Kahawai</v>
          </cell>
          <cell r="E226" t="str">
            <v>Inshore</v>
          </cell>
          <cell r="F226" t="str">
            <v>Quota</v>
          </cell>
          <cell r="G226">
            <v>14</v>
          </cell>
          <cell r="H226">
            <v>9</v>
          </cell>
          <cell r="I226">
            <v>0.6428571428571429</v>
          </cell>
          <cell r="J226">
            <v>0.71</v>
          </cell>
          <cell r="K226">
            <v>9.94</v>
          </cell>
          <cell r="L226">
            <v>6.39</v>
          </cell>
        </row>
        <row r="227">
          <cell r="B227" t="str">
            <v>KAH8</v>
          </cell>
          <cell r="C227" t="str">
            <v>Kahawai 8 and 9 (Combined)</v>
          </cell>
          <cell r="D227" t="str">
            <v>Kahawai</v>
          </cell>
          <cell r="E227" t="str">
            <v>Inshore</v>
          </cell>
          <cell r="F227" t="str">
            <v>Quota</v>
          </cell>
          <cell r="G227">
            <v>1040</v>
          </cell>
          <cell r="H227">
            <v>520</v>
          </cell>
          <cell r="I227">
            <v>0.5</v>
          </cell>
          <cell r="J227">
            <v>0.85570165654180608</v>
          </cell>
          <cell r="K227">
            <v>889.92972280347828</v>
          </cell>
          <cell r="L227">
            <v>444.96486140173914</v>
          </cell>
        </row>
        <row r="228">
          <cell r="B228" t="str">
            <v>KBB3G</v>
          </cell>
          <cell r="C228" t="str">
            <v>Bladder Kelp (Attached) South-East (Coast)</v>
          </cell>
          <cell r="D228" t="str">
            <v>Bladder Kelp</v>
          </cell>
          <cell r="E228" t="str">
            <v>Inshore</v>
          </cell>
          <cell r="F228" t="str">
            <v>Quota</v>
          </cell>
          <cell r="G228">
            <v>1238</v>
          </cell>
          <cell r="H228">
            <v>1236.8</v>
          </cell>
          <cell r="I228">
            <v>0.99903069466882066</v>
          </cell>
          <cell r="J228">
            <v>0.15</v>
          </cell>
          <cell r="K228">
            <v>185.7</v>
          </cell>
          <cell r="L228">
            <v>185.51999999999998</v>
          </cell>
        </row>
        <row r="229">
          <cell r="B229" t="str">
            <v>KBB4G</v>
          </cell>
          <cell r="C229" t="str">
            <v>Bladder Kelp (Attached) South-East (Chatham Rise)</v>
          </cell>
          <cell r="D229" t="str">
            <v>Bladder Kelp</v>
          </cell>
          <cell r="E229" t="str">
            <v>Inshore</v>
          </cell>
          <cell r="F229" t="str">
            <v>Quota</v>
          </cell>
          <cell r="G229">
            <v>274</v>
          </cell>
          <cell r="H229">
            <v>272.8</v>
          </cell>
          <cell r="I229">
            <v>0.99562043795620447</v>
          </cell>
          <cell r="J229">
            <v>0.15</v>
          </cell>
          <cell r="K229">
            <v>41.1</v>
          </cell>
          <cell r="L229">
            <v>40.92</v>
          </cell>
        </row>
        <row r="230">
          <cell r="B230" t="str">
            <v>KIC1</v>
          </cell>
          <cell r="C230" t="str">
            <v>King Crab Auckland(East)</v>
          </cell>
          <cell r="D230" t="str">
            <v>King crab</v>
          </cell>
          <cell r="E230" t="str">
            <v>Deepwater</v>
          </cell>
          <cell r="F230" t="str">
            <v>Quota</v>
          </cell>
          <cell r="G230">
            <v>10</v>
          </cell>
          <cell r="H230">
            <v>10</v>
          </cell>
          <cell r="I230">
            <v>1</v>
          </cell>
          <cell r="J230">
            <v>0.2</v>
          </cell>
          <cell r="K230">
            <v>2</v>
          </cell>
          <cell r="L230">
            <v>2</v>
          </cell>
        </row>
        <row r="231">
          <cell r="B231" t="str">
            <v>KIC10</v>
          </cell>
          <cell r="C231" t="str">
            <v>King Crab Kermadec</v>
          </cell>
          <cell r="D231" t="str">
            <v>King crab</v>
          </cell>
          <cell r="E231" t="str">
            <v>Deepwater</v>
          </cell>
          <cell r="F231" t="str">
            <v>Quota</v>
          </cell>
          <cell r="G231">
            <v>0</v>
          </cell>
          <cell r="H231">
            <v>0</v>
          </cell>
          <cell r="I231">
            <v>0</v>
          </cell>
          <cell r="J231">
            <v>0.2</v>
          </cell>
          <cell r="K231">
            <v>0</v>
          </cell>
          <cell r="L231">
            <v>0</v>
          </cell>
        </row>
        <row r="232">
          <cell r="B232" t="str">
            <v>KIC2</v>
          </cell>
          <cell r="C232" t="str">
            <v>King Crab Central (East)</v>
          </cell>
          <cell r="D232" t="str">
            <v>King crab</v>
          </cell>
          <cell r="E232" t="str">
            <v>Deepwater</v>
          </cell>
          <cell r="F232" t="str">
            <v>Quota</v>
          </cell>
          <cell r="G232">
            <v>10</v>
          </cell>
          <cell r="H232">
            <v>10</v>
          </cell>
          <cell r="I232">
            <v>1</v>
          </cell>
          <cell r="J232">
            <v>0.2</v>
          </cell>
          <cell r="K232">
            <v>2</v>
          </cell>
          <cell r="L232">
            <v>2</v>
          </cell>
        </row>
        <row r="233">
          <cell r="B233" t="str">
            <v>KIC3</v>
          </cell>
          <cell r="C233" t="str">
            <v>King Crab South-East (Coast)</v>
          </cell>
          <cell r="D233" t="str">
            <v>King crab</v>
          </cell>
          <cell r="E233" t="str">
            <v>Deepwater</v>
          </cell>
          <cell r="F233" t="str">
            <v>Quota</v>
          </cell>
          <cell r="G233">
            <v>10</v>
          </cell>
          <cell r="H233">
            <v>10</v>
          </cell>
          <cell r="I233">
            <v>1</v>
          </cell>
          <cell r="J233">
            <v>0.2</v>
          </cell>
          <cell r="K233">
            <v>2</v>
          </cell>
          <cell r="L233">
            <v>2</v>
          </cell>
        </row>
        <row r="234">
          <cell r="B234" t="str">
            <v>KIC4</v>
          </cell>
          <cell r="C234" t="str">
            <v>King Crab South-East (Chatham Rise)</v>
          </cell>
          <cell r="D234" t="str">
            <v>King crab</v>
          </cell>
          <cell r="E234" t="str">
            <v>Deepwater</v>
          </cell>
          <cell r="F234" t="str">
            <v>Quota</v>
          </cell>
          <cell r="G234">
            <v>10</v>
          </cell>
          <cell r="H234">
            <v>10</v>
          </cell>
          <cell r="I234">
            <v>1</v>
          </cell>
          <cell r="J234">
            <v>0.2</v>
          </cell>
          <cell r="K234">
            <v>2</v>
          </cell>
          <cell r="L234">
            <v>2</v>
          </cell>
        </row>
        <row r="235">
          <cell r="B235" t="str">
            <v>KIC5</v>
          </cell>
          <cell r="C235" t="str">
            <v>King Crab Southland</v>
          </cell>
          <cell r="D235" t="str">
            <v>King crab</v>
          </cell>
          <cell r="E235" t="str">
            <v>Deepwater</v>
          </cell>
          <cell r="F235" t="str">
            <v>Quota</v>
          </cell>
          <cell r="G235">
            <v>10</v>
          </cell>
          <cell r="H235">
            <v>10</v>
          </cell>
          <cell r="I235">
            <v>1</v>
          </cell>
          <cell r="J235">
            <v>0.2</v>
          </cell>
          <cell r="K235">
            <v>2</v>
          </cell>
          <cell r="L235">
            <v>2</v>
          </cell>
        </row>
        <row r="236">
          <cell r="B236" t="str">
            <v>KIC6</v>
          </cell>
          <cell r="C236" t="str">
            <v>King Crab Sub-Antarctic</v>
          </cell>
          <cell r="D236" t="str">
            <v>King crab</v>
          </cell>
          <cell r="E236" t="str">
            <v>Deepwater</v>
          </cell>
          <cell r="F236" t="str">
            <v>Quota</v>
          </cell>
          <cell r="G236">
            <v>10</v>
          </cell>
          <cell r="H236">
            <v>10</v>
          </cell>
          <cell r="I236">
            <v>1</v>
          </cell>
          <cell r="J236">
            <v>0.2</v>
          </cell>
          <cell r="K236">
            <v>2</v>
          </cell>
          <cell r="L236">
            <v>2</v>
          </cell>
        </row>
        <row r="237">
          <cell r="B237" t="str">
            <v>KIC7</v>
          </cell>
          <cell r="C237" t="str">
            <v>King Crab Challenger</v>
          </cell>
          <cell r="D237" t="str">
            <v>King crab</v>
          </cell>
          <cell r="E237" t="str">
            <v>Deepwater</v>
          </cell>
          <cell r="F237" t="str">
            <v>Quota</v>
          </cell>
          <cell r="G237">
            <v>10</v>
          </cell>
          <cell r="H237">
            <v>10</v>
          </cell>
          <cell r="I237">
            <v>1</v>
          </cell>
          <cell r="J237">
            <v>0.2</v>
          </cell>
          <cell r="K237">
            <v>2</v>
          </cell>
          <cell r="L237">
            <v>2</v>
          </cell>
        </row>
        <row r="238">
          <cell r="B238" t="str">
            <v>KIC8</v>
          </cell>
          <cell r="C238" t="str">
            <v>King Crab Central (West)</v>
          </cell>
          <cell r="D238" t="str">
            <v>King crab</v>
          </cell>
          <cell r="E238" t="str">
            <v>Deepwater</v>
          </cell>
          <cell r="F238" t="str">
            <v>Quota</v>
          </cell>
          <cell r="G238">
            <v>10</v>
          </cell>
          <cell r="H238">
            <v>10</v>
          </cell>
          <cell r="I238">
            <v>1</v>
          </cell>
          <cell r="J238">
            <v>0.2</v>
          </cell>
          <cell r="K238">
            <v>2</v>
          </cell>
          <cell r="L238">
            <v>2</v>
          </cell>
        </row>
        <row r="239">
          <cell r="B239" t="str">
            <v>KIC9</v>
          </cell>
          <cell r="C239" t="str">
            <v>King Crab Auckland (West)</v>
          </cell>
          <cell r="D239" t="str">
            <v>King crab</v>
          </cell>
          <cell r="E239" t="str">
            <v>Deepwater</v>
          </cell>
          <cell r="F239" t="str">
            <v>Quota</v>
          </cell>
          <cell r="G239">
            <v>10</v>
          </cell>
          <cell r="H239">
            <v>10</v>
          </cell>
          <cell r="I239">
            <v>1</v>
          </cell>
          <cell r="J239">
            <v>0.2</v>
          </cell>
          <cell r="K239">
            <v>2</v>
          </cell>
          <cell r="L239">
            <v>2</v>
          </cell>
        </row>
        <row r="240">
          <cell r="B240" t="str">
            <v>KIN1</v>
          </cell>
          <cell r="C240" t="str">
            <v>Kingfish Auckland(East)</v>
          </cell>
          <cell r="D240" t="str">
            <v>Kingfish</v>
          </cell>
          <cell r="E240" t="str">
            <v>Inshore</v>
          </cell>
          <cell r="F240" t="str">
            <v>Quota</v>
          </cell>
          <cell r="G240">
            <v>673</v>
          </cell>
          <cell r="H240">
            <v>91</v>
          </cell>
          <cell r="I240">
            <v>0.13521545319465081</v>
          </cell>
          <cell r="J240">
            <v>6.1280164255878882</v>
          </cell>
          <cell r="K240">
            <v>4124.1550544206484</v>
          </cell>
          <cell r="L240">
            <v>557.64949472849787</v>
          </cell>
        </row>
        <row r="241">
          <cell r="B241" t="str">
            <v>KIN10</v>
          </cell>
          <cell r="C241" t="str">
            <v>Kingfish Kermadec</v>
          </cell>
          <cell r="D241" t="str">
            <v>Kingfish</v>
          </cell>
          <cell r="E241" t="str">
            <v>Inshore</v>
          </cell>
          <cell r="F241" t="str">
            <v>Quota</v>
          </cell>
          <cell r="G241">
            <v>2</v>
          </cell>
          <cell r="H241">
            <v>1</v>
          </cell>
          <cell r="I241">
            <v>0.5</v>
          </cell>
          <cell r="J241">
            <v>5.0999999999999996</v>
          </cell>
          <cell r="K241">
            <v>10.199999999999999</v>
          </cell>
          <cell r="L241">
            <v>5.0999999999999996</v>
          </cell>
        </row>
        <row r="242">
          <cell r="B242" t="str">
            <v>KIN2</v>
          </cell>
          <cell r="C242" t="str">
            <v>Kingfish Central(East)</v>
          </cell>
          <cell r="D242" t="str">
            <v>Kingfish</v>
          </cell>
          <cell r="E242" t="str">
            <v>Inshore</v>
          </cell>
          <cell r="F242" t="str">
            <v>Quota</v>
          </cell>
          <cell r="G242">
            <v>170</v>
          </cell>
          <cell r="H242">
            <v>63</v>
          </cell>
          <cell r="I242">
            <v>0.37058823529411766</v>
          </cell>
          <cell r="J242">
            <v>4.8691632837825995</v>
          </cell>
          <cell r="K242">
            <v>827.75775824304196</v>
          </cell>
          <cell r="L242">
            <v>306.75728687830377</v>
          </cell>
        </row>
        <row r="243">
          <cell r="B243" t="str">
            <v>KIN3</v>
          </cell>
          <cell r="C243" t="str">
            <v>Kingfish 3, 5 and 6 (Combined)</v>
          </cell>
          <cell r="D243" t="str">
            <v>Kingfish</v>
          </cell>
          <cell r="E243" t="str">
            <v>Inshore</v>
          </cell>
          <cell r="F243" t="str">
            <v>Quota</v>
          </cell>
          <cell r="G243">
            <v>17</v>
          </cell>
          <cell r="H243">
            <v>6</v>
          </cell>
          <cell r="I243">
            <v>0.35294117647058826</v>
          </cell>
          <cell r="J243">
            <v>3.3880826498372465</v>
          </cell>
          <cell r="K243">
            <v>57.597405047233188</v>
          </cell>
          <cell r="L243">
            <v>20.32849589902348</v>
          </cell>
        </row>
        <row r="244">
          <cell r="B244" t="str">
            <v>KIN4</v>
          </cell>
          <cell r="C244" t="str">
            <v>Kingfish South-East(Chatham Rise)</v>
          </cell>
          <cell r="D244" t="str">
            <v>Kingfish</v>
          </cell>
          <cell r="E244" t="str">
            <v>Inshore</v>
          </cell>
          <cell r="F244" t="str">
            <v>Quota</v>
          </cell>
          <cell r="G244">
            <v>3</v>
          </cell>
          <cell r="H244">
            <v>1</v>
          </cell>
          <cell r="I244">
            <v>0.33333333333333331</v>
          </cell>
          <cell r="J244">
            <v>3.009336443111291</v>
          </cell>
          <cell r="K244">
            <v>9.028009329333873</v>
          </cell>
          <cell r="L244">
            <v>3.009336443111291</v>
          </cell>
        </row>
        <row r="245">
          <cell r="B245" t="str">
            <v>KIN7</v>
          </cell>
          <cell r="C245" t="str">
            <v>Kingfish Challenger</v>
          </cell>
          <cell r="D245" t="str">
            <v>Kingfish</v>
          </cell>
          <cell r="E245" t="str">
            <v>Inshore</v>
          </cell>
          <cell r="F245" t="str">
            <v>Quota</v>
          </cell>
          <cell r="G245">
            <v>41</v>
          </cell>
          <cell r="H245">
            <v>15</v>
          </cell>
          <cell r="I245">
            <v>0.36585365853658536</v>
          </cell>
          <cell r="J245">
            <v>1.9644885085826382</v>
          </cell>
          <cell r="K245">
            <v>80.544028851888172</v>
          </cell>
          <cell r="L245">
            <v>29.467327628739575</v>
          </cell>
        </row>
        <row r="246">
          <cell r="B246" t="str">
            <v>KIN8</v>
          </cell>
          <cell r="C246" t="str">
            <v>Kingfish 8 and 9 (Combined)</v>
          </cell>
          <cell r="D246" t="str">
            <v>Kingfish</v>
          </cell>
          <cell r="E246" t="str">
            <v>Inshore</v>
          </cell>
          <cell r="F246" t="str">
            <v>Quota</v>
          </cell>
          <cell r="G246">
            <v>92</v>
          </cell>
          <cell r="H246">
            <v>45</v>
          </cell>
          <cell r="I246">
            <v>0.4891304347826087</v>
          </cell>
          <cell r="J246">
            <v>4.2950041350279484</v>
          </cell>
          <cell r="K246">
            <v>395.14038042257124</v>
          </cell>
          <cell r="L246">
            <v>193.27518607625768</v>
          </cell>
        </row>
        <row r="247">
          <cell r="B247" t="str">
            <v>KWH1</v>
          </cell>
          <cell r="C247" t="str">
            <v>Knobbed whelk Auckland (East)</v>
          </cell>
          <cell r="D247" t="str">
            <v>Knobbed Whelk</v>
          </cell>
          <cell r="E247" t="str">
            <v>Shellfish</v>
          </cell>
          <cell r="F247" t="str">
            <v>Quota</v>
          </cell>
          <cell r="G247">
            <v>3</v>
          </cell>
          <cell r="H247">
            <v>1</v>
          </cell>
          <cell r="I247">
            <v>0.33333333333333331</v>
          </cell>
          <cell r="J247">
            <v>0.71</v>
          </cell>
          <cell r="K247">
            <v>2.13</v>
          </cell>
          <cell r="L247">
            <v>0.71</v>
          </cell>
        </row>
        <row r="248">
          <cell r="B248" t="str">
            <v>KWH2</v>
          </cell>
          <cell r="C248" t="str">
            <v>Knobbed whelk Central (East)</v>
          </cell>
          <cell r="D248" t="str">
            <v>Knobbed Whelk</v>
          </cell>
          <cell r="E248" t="str">
            <v>Shellfish</v>
          </cell>
          <cell r="F248" t="str">
            <v>Quota</v>
          </cell>
          <cell r="G248">
            <v>3</v>
          </cell>
          <cell r="H248">
            <v>1</v>
          </cell>
          <cell r="I248">
            <v>0.33333333333333331</v>
          </cell>
          <cell r="J248">
            <v>0.71</v>
          </cell>
          <cell r="K248">
            <v>2.13</v>
          </cell>
          <cell r="L248">
            <v>0.71</v>
          </cell>
        </row>
        <row r="249">
          <cell r="B249" t="str">
            <v>KWH3</v>
          </cell>
          <cell r="C249" t="str">
            <v>Knobbed whelk South-East (Coast)</v>
          </cell>
          <cell r="D249" t="str">
            <v>Knobbed Whelk</v>
          </cell>
          <cell r="E249" t="str">
            <v>Shellfish</v>
          </cell>
          <cell r="F249" t="str">
            <v>Quota</v>
          </cell>
          <cell r="G249">
            <v>5</v>
          </cell>
          <cell r="H249">
            <v>3</v>
          </cell>
          <cell r="I249">
            <v>0.6</v>
          </cell>
          <cell r="J249">
            <v>0.71</v>
          </cell>
          <cell r="K249">
            <v>3.55</v>
          </cell>
          <cell r="L249">
            <v>2.13</v>
          </cell>
        </row>
        <row r="250">
          <cell r="B250" t="str">
            <v>KWH4</v>
          </cell>
          <cell r="C250" t="str">
            <v>Knobbed whelk South-East (Chatham Rise)</v>
          </cell>
          <cell r="D250" t="str">
            <v>Knobbed Whelk</v>
          </cell>
          <cell r="E250" t="str">
            <v>Shellfish</v>
          </cell>
          <cell r="F250" t="str">
            <v>Quota</v>
          </cell>
          <cell r="G250">
            <v>8</v>
          </cell>
          <cell r="H250">
            <v>6</v>
          </cell>
          <cell r="I250">
            <v>0.75</v>
          </cell>
          <cell r="J250">
            <v>0.71</v>
          </cell>
          <cell r="K250">
            <v>5.68</v>
          </cell>
          <cell r="L250">
            <v>4.26</v>
          </cell>
        </row>
        <row r="251">
          <cell r="B251" t="str">
            <v>KWH5</v>
          </cell>
          <cell r="C251" t="str">
            <v>Knobbed whelk Southland</v>
          </cell>
          <cell r="D251" t="str">
            <v>Knobbed Whelk</v>
          </cell>
          <cell r="E251" t="str">
            <v>Shellfish</v>
          </cell>
          <cell r="F251" t="str">
            <v>Quota</v>
          </cell>
          <cell r="G251">
            <v>3</v>
          </cell>
          <cell r="H251">
            <v>1</v>
          </cell>
          <cell r="I251">
            <v>0.33333333333333331</v>
          </cell>
          <cell r="J251">
            <v>0.71</v>
          </cell>
          <cell r="K251">
            <v>2.13</v>
          </cell>
          <cell r="L251">
            <v>0.71</v>
          </cell>
        </row>
        <row r="252">
          <cell r="B252" t="str">
            <v>KWH6</v>
          </cell>
          <cell r="C252" t="str">
            <v>Knobbed whelk Sub-Antarctic</v>
          </cell>
          <cell r="D252" t="str">
            <v>Knobbed Whelk</v>
          </cell>
          <cell r="E252" t="str">
            <v>Shellfish</v>
          </cell>
          <cell r="F252" t="str">
            <v>Quota</v>
          </cell>
          <cell r="G252">
            <v>4</v>
          </cell>
          <cell r="H252">
            <v>2</v>
          </cell>
          <cell r="I252">
            <v>0.5</v>
          </cell>
          <cell r="J252">
            <v>0.71</v>
          </cell>
          <cell r="K252">
            <v>2.84</v>
          </cell>
          <cell r="L252">
            <v>1.42</v>
          </cell>
        </row>
        <row r="253">
          <cell r="B253" t="str">
            <v>KWH7A</v>
          </cell>
          <cell r="C253" t="str">
            <v>Knobbed whelk Nelson/Marlborough</v>
          </cell>
          <cell r="D253" t="str">
            <v>Knobbed Whelk</v>
          </cell>
          <cell r="E253" t="str">
            <v>Shellfish</v>
          </cell>
          <cell r="F253" t="str">
            <v>Quota</v>
          </cell>
          <cell r="G253">
            <v>53</v>
          </cell>
          <cell r="H253">
            <v>50</v>
          </cell>
          <cell r="I253">
            <v>0.94339622641509435</v>
          </cell>
          <cell r="J253">
            <v>0.71</v>
          </cell>
          <cell r="K253">
            <v>37.629999999999995</v>
          </cell>
          <cell r="L253">
            <v>35.5</v>
          </cell>
        </row>
        <row r="254">
          <cell r="B254" t="str">
            <v>KWH7B</v>
          </cell>
          <cell r="C254" t="str">
            <v>Knobbed whelk West Coast</v>
          </cell>
          <cell r="D254" t="str">
            <v>Knobbed Whelk</v>
          </cell>
          <cell r="E254" t="str">
            <v>Shellfish</v>
          </cell>
          <cell r="F254" t="str">
            <v>Quota</v>
          </cell>
          <cell r="G254">
            <v>3</v>
          </cell>
          <cell r="H254">
            <v>1</v>
          </cell>
          <cell r="I254">
            <v>0.33333333333333331</v>
          </cell>
          <cell r="J254">
            <v>0.71</v>
          </cell>
          <cell r="K254">
            <v>2.13</v>
          </cell>
          <cell r="L254">
            <v>0.71</v>
          </cell>
        </row>
        <row r="255">
          <cell r="B255" t="str">
            <v>KWH8</v>
          </cell>
          <cell r="C255" t="str">
            <v>Knobbed whelk Central (West)</v>
          </cell>
          <cell r="D255" t="str">
            <v>Knobbed Whelk</v>
          </cell>
          <cell r="E255" t="str">
            <v>Shellfish</v>
          </cell>
          <cell r="F255" t="str">
            <v>Quota</v>
          </cell>
          <cell r="G255">
            <v>3</v>
          </cell>
          <cell r="H255">
            <v>1</v>
          </cell>
          <cell r="I255">
            <v>0.33333333333333331</v>
          </cell>
          <cell r="J255">
            <v>0.71</v>
          </cell>
          <cell r="K255">
            <v>2.13</v>
          </cell>
          <cell r="L255">
            <v>0.71</v>
          </cell>
        </row>
        <row r="256">
          <cell r="B256" t="str">
            <v>KWH9</v>
          </cell>
          <cell r="C256" t="str">
            <v>Knobbed whelk Auckland (West)</v>
          </cell>
          <cell r="D256" t="str">
            <v>Knobbed Whelk</v>
          </cell>
          <cell r="E256" t="str">
            <v>Shellfish</v>
          </cell>
          <cell r="F256" t="str">
            <v>Quota</v>
          </cell>
          <cell r="G256">
            <v>3</v>
          </cell>
          <cell r="H256">
            <v>1</v>
          </cell>
          <cell r="I256">
            <v>0.33333333333333331</v>
          </cell>
          <cell r="J256">
            <v>0.71</v>
          </cell>
          <cell r="K256">
            <v>2.13</v>
          </cell>
          <cell r="L256">
            <v>0.71</v>
          </cell>
        </row>
        <row r="257">
          <cell r="B257" t="str">
            <v>LDO1</v>
          </cell>
          <cell r="C257" t="str">
            <v>Lookdown Dory 1,2,7,8, and 9 (Combined)</v>
          </cell>
          <cell r="D257" t="str">
            <v>Look Down Dory</v>
          </cell>
          <cell r="E257" t="str">
            <v>Deepwater</v>
          </cell>
          <cell r="F257" t="str">
            <v>Quota</v>
          </cell>
          <cell r="G257">
            <v>168</v>
          </cell>
          <cell r="H257">
            <v>168</v>
          </cell>
          <cell r="I257">
            <v>1</v>
          </cell>
          <cell r="J257">
            <v>1.6409076539929408</v>
          </cell>
          <cell r="K257">
            <v>275.67248587081406</v>
          </cell>
          <cell r="L257">
            <v>275.67248587081406</v>
          </cell>
        </row>
        <row r="258">
          <cell r="B258" t="str">
            <v>LDO10</v>
          </cell>
          <cell r="C258" t="str">
            <v>Lookdown Dory Kermadec</v>
          </cell>
          <cell r="D258" t="str">
            <v>Look Down Dory</v>
          </cell>
          <cell r="E258" t="str">
            <v>Deepwater</v>
          </cell>
          <cell r="F258" t="str">
            <v>Quota</v>
          </cell>
          <cell r="G258">
            <v>1</v>
          </cell>
          <cell r="H258">
            <v>1</v>
          </cell>
          <cell r="I258">
            <v>1</v>
          </cell>
          <cell r="J258">
            <v>1.5</v>
          </cell>
          <cell r="K258">
            <v>1.5</v>
          </cell>
          <cell r="L258">
            <v>1.5</v>
          </cell>
        </row>
        <row r="259">
          <cell r="B259" t="str">
            <v>LDO3</v>
          </cell>
          <cell r="C259" t="str">
            <v>Lookdown Dory 3,4,5, and 6 (Combined)</v>
          </cell>
          <cell r="D259" t="str">
            <v>Look Down Dory</v>
          </cell>
          <cell r="E259" t="str">
            <v>Deepwater</v>
          </cell>
          <cell r="F259" t="str">
            <v>Quota</v>
          </cell>
          <cell r="G259">
            <v>614</v>
          </cell>
          <cell r="H259">
            <v>614</v>
          </cell>
          <cell r="I259">
            <v>1</v>
          </cell>
          <cell r="J259">
            <v>1.4889135253082018</v>
          </cell>
          <cell r="K259">
            <v>914.19290453923588</v>
          </cell>
          <cell r="L259">
            <v>914.19290453923588</v>
          </cell>
        </row>
        <row r="260">
          <cell r="B260" t="str">
            <v>LEA1</v>
          </cell>
          <cell r="C260" t="str">
            <v>Leatherjacket 1 and 9 (Combined)</v>
          </cell>
          <cell r="D260" t="str">
            <v>Leather Jacket</v>
          </cell>
          <cell r="E260" t="str">
            <v>Inshore</v>
          </cell>
          <cell r="F260" t="str">
            <v>Quota</v>
          </cell>
          <cell r="G260">
            <v>203</v>
          </cell>
          <cell r="H260">
            <v>188</v>
          </cell>
          <cell r="I260">
            <v>0.92610837438423643</v>
          </cell>
          <cell r="J260">
            <v>0.76115928422587853</v>
          </cell>
          <cell r="K260">
            <v>154.51533469785335</v>
          </cell>
          <cell r="L260">
            <v>143.09794543446517</v>
          </cell>
        </row>
        <row r="261">
          <cell r="B261" t="str">
            <v>LEA10</v>
          </cell>
          <cell r="C261" t="str">
            <v>Leatherjacket Kermadec</v>
          </cell>
          <cell r="D261" t="str">
            <v>Leather Jacket</v>
          </cell>
          <cell r="E261" t="str">
            <v>Inshore</v>
          </cell>
          <cell r="F261" t="str">
            <v>Quota</v>
          </cell>
          <cell r="G261">
            <v>0</v>
          </cell>
          <cell r="H261">
            <v>0</v>
          </cell>
          <cell r="I261">
            <v>0</v>
          </cell>
          <cell r="J261">
            <v>0.74</v>
          </cell>
          <cell r="K261">
            <v>0</v>
          </cell>
          <cell r="L261">
            <v>0</v>
          </cell>
        </row>
        <row r="262">
          <cell r="B262" t="str">
            <v>LEA2</v>
          </cell>
          <cell r="C262" t="str">
            <v>Leatherjacket 2, 7 and 8 (Combined)</v>
          </cell>
          <cell r="D262" t="str">
            <v>Leather Jacket</v>
          </cell>
          <cell r="E262" t="str">
            <v>Inshore</v>
          </cell>
          <cell r="F262" t="str">
            <v>Quota</v>
          </cell>
          <cell r="G262">
            <v>1196</v>
          </cell>
          <cell r="H262">
            <v>1136</v>
          </cell>
          <cell r="I262">
            <v>0.94983277591973247</v>
          </cell>
          <cell r="J262">
            <v>0.73737224376159682</v>
          </cell>
          <cell r="K262">
            <v>881.8972035388698</v>
          </cell>
          <cell r="L262">
            <v>837.65486891317403</v>
          </cell>
        </row>
        <row r="263">
          <cell r="B263" t="str">
            <v>LEA3</v>
          </cell>
          <cell r="C263" t="str">
            <v>Leatherjacket 3, 5 and 6 (Combined)</v>
          </cell>
          <cell r="D263" t="str">
            <v>Leather Jacket</v>
          </cell>
          <cell r="E263" t="str">
            <v>Inshore</v>
          </cell>
          <cell r="F263" t="str">
            <v>Quota</v>
          </cell>
          <cell r="G263">
            <v>140</v>
          </cell>
          <cell r="H263">
            <v>130</v>
          </cell>
          <cell r="I263">
            <v>0.9285714285714286</v>
          </cell>
          <cell r="J263">
            <v>0.65568020680179651</v>
          </cell>
          <cell r="K263">
            <v>91.795228952251506</v>
          </cell>
          <cell r="L263">
            <v>85.238426884233547</v>
          </cell>
        </row>
        <row r="264">
          <cell r="B264" t="str">
            <v>LEA4</v>
          </cell>
          <cell r="C264" t="str">
            <v>Leatherjacket South-East(Chatham Rise)</v>
          </cell>
          <cell r="D264" t="str">
            <v>Leather Jacket</v>
          </cell>
          <cell r="E264" t="str">
            <v>Inshore</v>
          </cell>
          <cell r="F264" t="str">
            <v>Quota</v>
          </cell>
          <cell r="G264">
            <v>10</v>
          </cell>
          <cell r="H264">
            <v>7</v>
          </cell>
          <cell r="I264">
            <v>0.7</v>
          </cell>
          <cell r="J264">
            <v>0.74</v>
          </cell>
          <cell r="K264">
            <v>7.4</v>
          </cell>
          <cell r="L264">
            <v>5.18</v>
          </cell>
        </row>
        <row r="265">
          <cell r="B265" t="str">
            <v>LFE11</v>
          </cell>
          <cell r="C265" t="str">
            <v>Long-finned eel Nelson/Marlborough</v>
          </cell>
          <cell r="D265" t="str">
            <v>Longfinned eel</v>
          </cell>
          <cell r="E265" t="str">
            <v>Freshwater</v>
          </cell>
          <cell r="F265" t="str">
            <v>Quota</v>
          </cell>
          <cell r="G265">
            <v>3</v>
          </cell>
          <cell r="H265">
            <v>1</v>
          </cell>
          <cell r="I265">
            <v>0.33333333333333331</v>
          </cell>
          <cell r="J265">
            <v>2.4474489795918366</v>
          </cell>
          <cell r="K265">
            <v>7.3423469387755098</v>
          </cell>
          <cell r="L265">
            <v>2.4474489795918366</v>
          </cell>
        </row>
        <row r="266">
          <cell r="B266" t="str">
            <v>LFE12</v>
          </cell>
          <cell r="C266" t="str">
            <v>Long-finned eel North Canterbury/South Marlborough</v>
          </cell>
          <cell r="D266" t="str">
            <v>Longfinned eel</v>
          </cell>
          <cell r="E266" t="str">
            <v>Freshwater</v>
          </cell>
          <cell r="F266" t="str">
            <v>Quota</v>
          </cell>
          <cell r="G266">
            <v>3</v>
          </cell>
          <cell r="H266">
            <v>1</v>
          </cell>
          <cell r="I266">
            <v>0.33333333333333331</v>
          </cell>
          <cell r="J266">
            <v>4.96</v>
          </cell>
          <cell r="K266">
            <v>14.879999999999999</v>
          </cell>
          <cell r="L266">
            <v>4.96</v>
          </cell>
        </row>
        <row r="267">
          <cell r="B267" t="str">
            <v>LFE13</v>
          </cell>
          <cell r="C267" t="str">
            <v>Long-finned eel Lake Ellesmere</v>
          </cell>
          <cell r="D267" t="str">
            <v>Longfinned eel</v>
          </cell>
          <cell r="E267" t="str">
            <v>Freshwater</v>
          </cell>
          <cell r="F267" t="str">
            <v>Quota</v>
          </cell>
          <cell r="G267">
            <v>3</v>
          </cell>
          <cell r="H267">
            <v>1</v>
          </cell>
          <cell r="I267">
            <v>0.33333333333333331</v>
          </cell>
          <cell r="J267">
            <v>4.96</v>
          </cell>
          <cell r="K267">
            <v>14.879999999999999</v>
          </cell>
          <cell r="L267">
            <v>4.96</v>
          </cell>
        </row>
        <row r="268">
          <cell r="B268" t="str">
            <v>LFE14</v>
          </cell>
          <cell r="C268" t="str">
            <v>Long-finned eel South Canterbury/Waitaki</v>
          </cell>
          <cell r="D268" t="str">
            <v>Longfinned eel</v>
          </cell>
          <cell r="E268" t="str">
            <v>Freshwater</v>
          </cell>
          <cell r="F268" t="str">
            <v>Quota</v>
          </cell>
          <cell r="G268">
            <v>3</v>
          </cell>
          <cell r="H268">
            <v>1</v>
          </cell>
          <cell r="I268">
            <v>0.33333333333333331</v>
          </cell>
          <cell r="J268">
            <v>4.96</v>
          </cell>
          <cell r="K268">
            <v>14.879999999999999</v>
          </cell>
          <cell r="L268">
            <v>4.96</v>
          </cell>
        </row>
        <row r="269">
          <cell r="B269" t="str">
            <v>LFE15</v>
          </cell>
          <cell r="C269" t="str">
            <v>Long-finned eel Otago/Southland</v>
          </cell>
          <cell r="D269" t="str">
            <v>Longfinned eel</v>
          </cell>
          <cell r="E269" t="str">
            <v>Freshwater</v>
          </cell>
          <cell r="F269" t="str">
            <v>Quota</v>
          </cell>
          <cell r="G269">
            <v>66.540000000000006</v>
          </cell>
          <cell r="H269">
            <v>52</v>
          </cell>
          <cell r="I269">
            <v>0.78148482116020435</v>
          </cell>
          <cell r="J269">
            <v>4.96</v>
          </cell>
          <cell r="K269">
            <v>330.03840000000002</v>
          </cell>
          <cell r="L269">
            <v>257.92</v>
          </cell>
        </row>
        <row r="270">
          <cell r="B270" t="str">
            <v>LFE16</v>
          </cell>
          <cell r="C270" t="str">
            <v>Long-finned eel Westcoast</v>
          </cell>
          <cell r="D270" t="str">
            <v>Longfinned eel</v>
          </cell>
          <cell r="E270" t="str">
            <v>Freshwater</v>
          </cell>
          <cell r="F270" t="str">
            <v>Quota</v>
          </cell>
          <cell r="G270">
            <v>32.409999999999997</v>
          </cell>
          <cell r="H270">
            <v>25</v>
          </cell>
          <cell r="I270">
            <v>0.77136686207960514</v>
          </cell>
          <cell r="J270">
            <v>4.5</v>
          </cell>
          <cell r="K270">
            <v>145.84499999999997</v>
          </cell>
          <cell r="L270">
            <v>112.5</v>
          </cell>
        </row>
        <row r="271">
          <cell r="B271" t="str">
            <v>LFE17</v>
          </cell>
          <cell r="C271" t="str">
            <v>Long-finned eel South-East(Chatham Rise)</v>
          </cell>
          <cell r="D271" t="str">
            <v>Longfinned eel</v>
          </cell>
          <cell r="E271" t="str">
            <v>Freshwater</v>
          </cell>
          <cell r="F271" t="str">
            <v>Quota</v>
          </cell>
          <cell r="G271">
            <v>3</v>
          </cell>
          <cell r="H271">
            <v>1</v>
          </cell>
          <cell r="I271">
            <v>0.33333333333333331</v>
          </cell>
          <cell r="J271">
            <v>4.96</v>
          </cell>
          <cell r="K271">
            <v>14.879999999999999</v>
          </cell>
          <cell r="L271">
            <v>4.96</v>
          </cell>
        </row>
        <row r="272">
          <cell r="B272" t="str">
            <v>LFE20</v>
          </cell>
          <cell r="C272" t="str">
            <v>Long-finned eel Northland/Auckland</v>
          </cell>
          <cell r="D272" t="str">
            <v>Longfinned eel</v>
          </cell>
          <cell r="E272" t="str">
            <v>Freshwater</v>
          </cell>
          <cell r="F272" t="str">
            <v>Quota</v>
          </cell>
          <cell r="G272">
            <v>34</v>
          </cell>
          <cell r="H272">
            <v>14</v>
          </cell>
          <cell r="I272">
            <v>0.41176470588235292</v>
          </cell>
          <cell r="J272">
            <v>3.7214256701868402</v>
          </cell>
          <cell r="K272">
            <v>126.52847278635257</v>
          </cell>
          <cell r="L272">
            <v>52.099959382615765</v>
          </cell>
        </row>
        <row r="273">
          <cell r="B273" t="str">
            <v>LFE21</v>
          </cell>
          <cell r="C273" t="str">
            <v>Long-finned eel Waikato/Poverty Bay</v>
          </cell>
          <cell r="D273" t="str">
            <v>Longfinned eel</v>
          </cell>
          <cell r="E273" t="str">
            <v>Freshwater</v>
          </cell>
          <cell r="F273" t="str">
            <v>Quota</v>
          </cell>
          <cell r="G273">
            <v>51</v>
          </cell>
          <cell r="H273">
            <v>23</v>
          </cell>
          <cell r="I273">
            <v>0.45098039215686275</v>
          </cell>
          <cell r="J273">
            <v>4.0006256517205427</v>
          </cell>
          <cell r="K273">
            <v>204.03190823774767</v>
          </cell>
          <cell r="L273">
            <v>92.014389989572479</v>
          </cell>
        </row>
        <row r="274">
          <cell r="B274" t="str">
            <v>LFE22</v>
          </cell>
          <cell r="C274" t="str">
            <v>Long-finned eel Hawke Bay/Wellington</v>
          </cell>
          <cell r="D274" t="str">
            <v>Longfinned eel</v>
          </cell>
          <cell r="E274" t="str">
            <v>Freshwater</v>
          </cell>
          <cell r="F274" t="str">
            <v>Quota</v>
          </cell>
          <cell r="G274">
            <v>26</v>
          </cell>
          <cell r="H274">
            <v>13</v>
          </cell>
          <cell r="I274">
            <v>0.5</v>
          </cell>
          <cell r="J274">
            <v>4.8064473045167562</v>
          </cell>
          <cell r="K274">
            <v>124.96762991743566</v>
          </cell>
          <cell r="L274">
            <v>62.483814958717829</v>
          </cell>
        </row>
        <row r="275">
          <cell r="B275" t="str">
            <v>LFE23</v>
          </cell>
          <cell r="C275" t="str">
            <v>Long-finned eel Taranaki/Rangitikei</v>
          </cell>
          <cell r="D275" t="str">
            <v>Longfinned eel</v>
          </cell>
          <cell r="E275" t="str">
            <v>Freshwater</v>
          </cell>
          <cell r="F275" t="str">
            <v>Quota</v>
          </cell>
          <cell r="G275">
            <v>30</v>
          </cell>
          <cell r="H275">
            <v>5</v>
          </cell>
          <cell r="I275">
            <v>0.16666666666666666</v>
          </cell>
          <cell r="J275">
            <v>4.8605010155721065</v>
          </cell>
          <cell r="K275">
            <v>145.81503046716318</v>
          </cell>
          <cell r="L275">
            <v>24.30250507786053</v>
          </cell>
        </row>
        <row r="276">
          <cell r="B276" t="str">
            <v>LIN1</v>
          </cell>
          <cell r="C276" t="str">
            <v>Ling Auckland (East)</v>
          </cell>
          <cell r="D276" t="str">
            <v>Ling</v>
          </cell>
          <cell r="E276" t="str">
            <v>Inshore</v>
          </cell>
          <cell r="F276" t="str">
            <v>Quota</v>
          </cell>
          <cell r="G276">
            <v>463</v>
          </cell>
          <cell r="H276">
            <v>400</v>
          </cell>
          <cell r="I276">
            <v>0.86393088552915764</v>
          </cell>
          <cell r="J276">
            <v>3.1433491835812477</v>
          </cell>
          <cell r="K276">
            <v>1455.3706719981176</v>
          </cell>
          <cell r="L276">
            <v>1257.339673432499</v>
          </cell>
        </row>
        <row r="277">
          <cell r="B277" t="str">
            <v>LIN10</v>
          </cell>
          <cell r="C277" t="str">
            <v>Ling Kermadec</v>
          </cell>
          <cell r="D277" t="str">
            <v>Ling</v>
          </cell>
          <cell r="E277" t="str">
            <v>Deepwater</v>
          </cell>
          <cell r="F277" t="str">
            <v>Quota</v>
          </cell>
          <cell r="G277">
            <v>10</v>
          </cell>
          <cell r="H277">
            <v>10</v>
          </cell>
          <cell r="I277">
            <v>1</v>
          </cell>
          <cell r="J277">
            <v>2.54</v>
          </cell>
          <cell r="K277">
            <v>25.4</v>
          </cell>
          <cell r="L277">
            <v>25.4</v>
          </cell>
        </row>
        <row r="278">
          <cell r="B278" t="str">
            <v>LIN2</v>
          </cell>
          <cell r="C278" t="str">
            <v>Ling Central (East)</v>
          </cell>
          <cell r="D278" t="str">
            <v>Ling</v>
          </cell>
          <cell r="E278" t="str">
            <v>Inshore</v>
          </cell>
          <cell r="F278" t="str">
            <v>Quota</v>
          </cell>
          <cell r="G278">
            <v>1309.3333333333333</v>
          </cell>
          <cell r="H278">
            <v>982</v>
          </cell>
          <cell r="I278">
            <v>0.75</v>
          </cell>
          <cell r="J278">
            <v>3.1445167686322932</v>
          </cell>
          <cell r="K278">
            <v>4117.2206223958819</v>
          </cell>
          <cell r="L278">
            <v>3087.9154667969119</v>
          </cell>
        </row>
        <row r="279">
          <cell r="B279" t="str">
            <v>LIN3</v>
          </cell>
          <cell r="C279" t="str">
            <v>Ling South East (Coast)</v>
          </cell>
          <cell r="D279" t="str">
            <v>Ling</v>
          </cell>
          <cell r="E279" t="str">
            <v>Deepwater</v>
          </cell>
          <cell r="F279" t="str">
            <v>Quota</v>
          </cell>
          <cell r="G279">
            <v>2060</v>
          </cell>
          <cell r="H279">
            <v>2060</v>
          </cell>
          <cell r="I279">
            <v>1</v>
          </cell>
          <cell r="J279">
            <v>2.8574026131989068</v>
          </cell>
          <cell r="K279">
            <v>5886.2493831897482</v>
          </cell>
          <cell r="L279">
            <v>5886.2493831897482</v>
          </cell>
        </row>
        <row r="280">
          <cell r="B280" t="str">
            <v>LIN4</v>
          </cell>
          <cell r="C280" t="str">
            <v>Ling Chatham Rise</v>
          </cell>
          <cell r="D280" t="str">
            <v>Ling</v>
          </cell>
          <cell r="E280" t="str">
            <v>Deepwater</v>
          </cell>
          <cell r="F280" t="str">
            <v>Quota</v>
          </cell>
          <cell r="G280">
            <v>4200</v>
          </cell>
          <cell r="H280">
            <v>4200</v>
          </cell>
          <cell r="I280">
            <v>1</v>
          </cell>
          <cell r="J280">
            <v>2.7225517651891247</v>
          </cell>
          <cell r="K280">
            <v>11434.717413794324</v>
          </cell>
          <cell r="L280">
            <v>11434.717413794324</v>
          </cell>
        </row>
        <row r="281">
          <cell r="B281" t="str">
            <v>LIN5</v>
          </cell>
          <cell r="C281" t="str">
            <v>Ling Southland</v>
          </cell>
          <cell r="D281" t="str">
            <v>Ling</v>
          </cell>
          <cell r="E281" t="str">
            <v>Deepwater</v>
          </cell>
          <cell r="F281" t="str">
            <v>Quota</v>
          </cell>
          <cell r="G281">
            <v>4834</v>
          </cell>
          <cell r="H281">
            <v>4735</v>
          </cell>
          <cell r="I281">
            <v>0.97952006619776577</v>
          </cell>
          <cell r="J281">
            <v>2.8499362656976452</v>
          </cell>
          <cell r="K281">
            <v>13776.591908382417</v>
          </cell>
          <cell r="L281">
            <v>13494.448218078351</v>
          </cell>
        </row>
        <row r="282">
          <cell r="B282" t="str">
            <v>LIN6</v>
          </cell>
          <cell r="C282" t="str">
            <v>Ling Sub Antartic</v>
          </cell>
          <cell r="D282" t="str">
            <v>Ling</v>
          </cell>
          <cell r="E282" t="str">
            <v>Deepwater</v>
          </cell>
          <cell r="F282" t="str">
            <v>Quota</v>
          </cell>
          <cell r="G282">
            <v>8590</v>
          </cell>
          <cell r="H282">
            <v>8505</v>
          </cell>
          <cell r="I282">
            <v>0.99010477299185096</v>
          </cell>
          <cell r="J282">
            <v>2.6636434922569676</v>
          </cell>
          <cell r="K282">
            <v>22880.697598487353</v>
          </cell>
          <cell r="L282">
            <v>22654.287901645508</v>
          </cell>
        </row>
        <row r="283">
          <cell r="B283" t="str">
            <v>LIN7</v>
          </cell>
          <cell r="C283" t="str">
            <v>Ling Challenger</v>
          </cell>
          <cell r="D283" t="str">
            <v>Ling</v>
          </cell>
          <cell r="E283" t="str">
            <v>Deepwater</v>
          </cell>
          <cell r="F283" t="str">
            <v>Quota</v>
          </cell>
          <cell r="G283">
            <v>3458</v>
          </cell>
          <cell r="H283">
            <v>3387</v>
          </cell>
          <cell r="I283">
            <v>0.97946790052053212</v>
          </cell>
          <cell r="J283">
            <v>2.9881732792237514</v>
          </cell>
          <cell r="K283">
            <v>10333.103199555733</v>
          </cell>
          <cell r="L283">
            <v>10120.942896730847</v>
          </cell>
        </row>
        <row r="284">
          <cell r="B284" t="str">
            <v>MAK1</v>
          </cell>
          <cell r="C284" t="str">
            <v>Mako Shark 1 - 10 (Combined)</v>
          </cell>
          <cell r="D284" t="str">
            <v>Mako Shark</v>
          </cell>
          <cell r="E284" t="str">
            <v>HMS</v>
          </cell>
          <cell r="F284" t="str">
            <v>Quota</v>
          </cell>
          <cell r="G284">
            <v>276</v>
          </cell>
          <cell r="H284">
            <v>200</v>
          </cell>
          <cell r="I284">
            <v>0.72463768115942029</v>
          </cell>
          <cell r="J284">
            <v>0.29199801533511677</v>
          </cell>
          <cell r="K284">
            <v>80.59145223249223</v>
          </cell>
          <cell r="L284">
            <v>58.399603067023357</v>
          </cell>
        </row>
        <row r="285">
          <cell r="B285" t="str">
            <v>MDI1</v>
          </cell>
          <cell r="C285" t="str">
            <v>Trough Shell Auckland (East)</v>
          </cell>
          <cell r="D285" t="str">
            <v>Surf Clam - trough shell</v>
          </cell>
          <cell r="E285" t="str">
            <v>Shellfish</v>
          </cell>
          <cell r="F285" t="str">
            <v>Quota</v>
          </cell>
          <cell r="G285">
            <v>1</v>
          </cell>
          <cell r="H285">
            <v>1</v>
          </cell>
          <cell r="I285">
            <v>1</v>
          </cell>
          <cell r="J285">
            <v>2.04</v>
          </cell>
          <cell r="K285">
            <v>2.04</v>
          </cell>
          <cell r="L285">
            <v>2.04</v>
          </cell>
        </row>
        <row r="286">
          <cell r="B286" t="str">
            <v>MDI2</v>
          </cell>
          <cell r="C286" t="str">
            <v>Trough Shell Central (East)</v>
          </cell>
          <cell r="D286" t="str">
            <v>Surf Clam - trough shell</v>
          </cell>
          <cell r="E286" t="str">
            <v>Shellfish</v>
          </cell>
          <cell r="F286" t="str">
            <v>Quota</v>
          </cell>
          <cell r="G286">
            <v>66</v>
          </cell>
          <cell r="H286">
            <v>63</v>
          </cell>
          <cell r="I286">
            <v>0.95454545454545459</v>
          </cell>
          <cell r="J286">
            <v>2.04</v>
          </cell>
          <cell r="K286">
            <v>134.64000000000001</v>
          </cell>
          <cell r="L286">
            <v>128.52000000000001</v>
          </cell>
        </row>
        <row r="287">
          <cell r="B287" t="str">
            <v>MDI3</v>
          </cell>
          <cell r="C287" t="str">
            <v>Trough Shell South-East (Coast)</v>
          </cell>
          <cell r="D287" t="str">
            <v>Surf Clam - trough shell</v>
          </cell>
          <cell r="E287" t="str">
            <v>Shellfish</v>
          </cell>
          <cell r="F287" t="str">
            <v>Quota</v>
          </cell>
          <cell r="G287">
            <v>1</v>
          </cell>
          <cell r="H287">
            <v>1</v>
          </cell>
          <cell r="I287">
            <v>1</v>
          </cell>
          <cell r="J287">
            <v>2.04</v>
          </cell>
          <cell r="K287">
            <v>2.04</v>
          </cell>
          <cell r="L287">
            <v>2.04</v>
          </cell>
        </row>
        <row r="288">
          <cell r="B288" t="str">
            <v>MDI4</v>
          </cell>
          <cell r="C288" t="str">
            <v>Trough Shell South-East (Chatham Rise)</v>
          </cell>
          <cell r="D288" t="str">
            <v>Surf Clam - trough shell</v>
          </cell>
          <cell r="E288" t="str">
            <v>Shellfish</v>
          </cell>
          <cell r="F288" t="str">
            <v>Quota</v>
          </cell>
          <cell r="G288">
            <v>1</v>
          </cell>
          <cell r="H288">
            <v>1</v>
          </cell>
          <cell r="I288">
            <v>1</v>
          </cell>
          <cell r="J288">
            <v>2.04</v>
          </cell>
          <cell r="K288">
            <v>2.04</v>
          </cell>
          <cell r="L288">
            <v>2.04</v>
          </cell>
        </row>
        <row r="289">
          <cell r="B289" t="str">
            <v>MDI5</v>
          </cell>
          <cell r="C289" t="str">
            <v>Trough Shell Southland</v>
          </cell>
          <cell r="D289" t="str">
            <v>Surf Clam - trough shell</v>
          </cell>
          <cell r="E289" t="str">
            <v>Shellfish</v>
          </cell>
          <cell r="F289" t="str">
            <v>Quota</v>
          </cell>
          <cell r="G289">
            <v>14</v>
          </cell>
          <cell r="H289">
            <v>14</v>
          </cell>
          <cell r="I289">
            <v>1</v>
          </cell>
          <cell r="J289">
            <v>2.04</v>
          </cell>
          <cell r="K289">
            <v>28.560000000000002</v>
          </cell>
          <cell r="L289">
            <v>28.560000000000002</v>
          </cell>
        </row>
        <row r="290">
          <cell r="B290" t="str">
            <v>MDI7</v>
          </cell>
          <cell r="C290" t="str">
            <v>Trough Shell Challenger</v>
          </cell>
          <cell r="D290" t="str">
            <v>Surf Clam - trough shell</v>
          </cell>
          <cell r="E290" t="str">
            <v>Shellfish</v>
          </cell>
          <cell r="F290" t="str">
            <v>Quota</v>
          </cell>
          <cell r="G290">
            <v>26</v>
          </cell>
          <cell r="H290">
            <v>26</v>
          </cell>
          <cell r="I290">
            <v>1</v>
          </cell>
          <cell r="J290">
            <v>2.04</v>
          </cell>
          <cell r="K290">
            <v>53.04</v>
          </cell>
          <cell r="L290">
            <v>53.04</v>
          </cell>
        </row>
        <row r="291">
          <cell r="B291" t="str">
            <v>MDI8</v>
          </cell>
          <cell r="C291" t="str">
            <v>Trough Shell Central (West)</v>
          </cell>
          <cell r="D291" t="str">
            <v>Surf Clam - trough shell</v>
          </cell>
          <cell r="E291" t="str">
            <v>Shellfish</v>
          </cell>
          <cell r="F291" t="str">
            <v>Quota</v>
          </cell>
          <cell r="G291">
            <v>27</v>
          </cell>
          <cell r="H291">
            <v>27</v>
          </cell>
          <cell r="I291">
            <v>1</v>
          </cell>
          <cell r="J291">
            <v>2.04</v>
          </cell>
          <cell r="K291">
            <v>55.08</v>
          </cell>
          <cell r="L291">
            <v>55.08</v>
          </cell>
        </row>
        <row r="292">
          <cell r="B292" t="str">
            <v>MDI9</v>
          </cell>
          <cell r="C292" t="str">
            <v>Trough Shell Auckland (West)</v>
          </cell>
          <cell r="D292" t="str">
            <v>Surf Clam - trough shell</v>
          </cell>
          <cell r="E292" t="str">
            <v>Shellfish</v>
          </cell>
          <cell r="F292" t="str">
            <v>Quota</v>
          </cell>
          <cell r="G292">
            <v>27</v>
          </cell>
          <cell r="H292">
            <v>27</v>
          </cell>
          <cell r="I292">
            <v>1</v>
          </cell>
          <cell r="J292">
            <v>2.04</v>
          </cell>
          <cell r="K292">
            <v>55.08</v>
          </cell>
          <cell r="L292">
            <v>55.08</v>
          </cell>
        </row>
        <row r="293">
          <cell r="B293" t="str">
            <v>MMI1</v>
          </cell>
          <cell r="C293" t="str">
            <v>Large trough shell Auckland (East)</v>
          </cell>
          <cell r="D293" t="str">
            <v>Surf Clam - large trough shell</v>
          </cell>
          <cell r="E293" t="str">
            <v>Shellfish</v>
          </cell>
          <cell r="F293" t="str">
            <v>Quota</v>
          </cell>
          <cell r="G293">
            <v>2</v>
          </cell>
          <cell r="H293">
            <v>2</v>
          </cell>
          <cell r="I293">
            <v>1</v>
          </cell>
          <cell r="J293">
            <v>0.83</v>
          </cell>
          <cell r="K293">
            <v>1.66</v>
          </cell>
          <cell r="L293">
            <v>1.66</v>
          </cell>
        </row>
        <row r="294">
          <cell r="B294" t="str">
            <v>MMI2</v>
          </cell>
          <cell r="C294" t="str">
            <v>Large trough shell Central (East)</v>
          </cell>
          <cell r="D294" t="str">
            <v>Surf Clam - large trough shell</v>
          </cell>
          <cell r="E294" t="str">
            <v>Shellfish</v>
          </cell>
          <cell r="F294" t="str">
            <v>Quota</v>
          </cell>
          <cell r="G294">
            <v>3</v>
          </cell>
          <cell r="H294">
            <v>3</v>
          </cell>
          <cell r="I294">
            <v>1</v>
          </cell>
          <cell r="J294">
            <v>0.83</v>
          </cell>
          <cell r="K294">
            <v>2.4899999999999998</v>
          </cell>
          <cell r="L294">
            <v>2.4899999999999998</v>
          </cell>
        </row>
        <row r="295">
          <cell r="B295" t="str">
            <v>MMI3</v>
          </cell>
          <cell r="C295" t="str">
            <v>Large trough shell South-East (Coast)</v>
          </cell>
          <cell r="D295" t="str">
            <v>Surf Clam - large trough shell</v>
          </cell>
          <cell r="E295" t="str">
            <v>Shellfish</v>
          </cell>
          <cell r="F295" t="str">
            <v>Quota</v>
          </cell>
          <cell r="G295">
            <v>65</v>
          </cell>
          <cell r="H295">
            <v>62</v>
          </cell>
          <cell r="I295">
            <v>0.9538461538461539</v>
          </cell>
          <cell r="J295">
            <v>2.7537965052026512</v>
          </cell>
          <cell r="K295">
            <v>178.99677283817232</v>
          </cell>
          <cell r="L295">
            <v>170.73538332256436</v>
          </cell>
        </row>
        <row r="296">
          <cell r="B296" t="str">
            <v>MMI4</v>
          </cell>
          <cell r="C296" t="str">
            <v>Large trough shell South-East (Chatham Rise)</v>
          </cell>
          <cell r="D296" t="str">
            <v>Surf Clam - large trough shell</v>
          </cell>
          <cell r="E296" t="str">
            <v>Shellfish</v>
          </cell>
          <cell r="F296" t="str">
            <v>Quota</v>
          </cell>
          <cell r="G296">
            <v>1</v>
          </cell>
          <cell r="H296">
            <v>1</v>
          </cell>
          <cell r="I296">
            <v>1</v>
          </cell>
          <cell r="J296">
            <v>0.83</v>
          </cell>
          <cell r="K296">
            <v>0.83</v>
          </cell>
          <cell r="L296">
            <v>0.83</v>
          </cell>
        </row>
        <row r="297">
          <cell r="B297" t="str">
            <v>MMI5</v>
          </cell>
          <cell r="C297" t="str">
            <v>Large trough shell Southland</v>
          </cell>
          <cell r="D297" t="str">
            <v>Surf Clam - large trough shell</v>
          </cell>
          <cell r="E297" t="str">
            <v>Shellfish</v>
          </cell>
          <cell r="F297" t="str">
            <v>Quota</v>
          </cell>
          <cell r="G297">
            <v>1</v>
          </cell>
          <cell r="H297">
            <v>1</v>
          </cell>
          <cell r="I297">
            <v>1</v>
          </cell>
          <cell r="J297">
            <v>0.83</v>
          </cell>
          <cell r="K297">
            <v>0.83</v>
          </cell>
          <cell r="L297">
            <v>0.83</v>
          </cell>
        </row>
        <row r="298">
          <cell r="B298" t="str">
            <v>MMI7</v>
          </cell>
          <cell r="C298" t="str">
            <v>Large trough shell Challenger</v>
          </cell>
          <cell r="D298" t="str">
            <v>Surf Clam - large trough shell</v>
          </cell>
          <cell r="E298" t="str">
            <v>Shellfish</v>
          </cell>
          <cell r="F298" t="str">
            <v>Quota</v>
          </cell>
          <cell r="G298">
            <v>144</v>
          </cell>
          <cell r="H298">
            <v>131</v>
          </cell>
          <cell r="I298">
            <v>0.90972222222222221</v>
          </cell>
          <cell r="J298">
            <v>0.83</v>
          </cell>
          <cell r="K298">
            <v>119.52</v>
          </cell>
          <cell r="L298">
            <v>108.72999999999999</v>
          </cell>
        </row>
        <row r="299">
          <cell r="B299" t="str">
            <v>MMI8</v>
          </cell>
          <cell r="C299" t="str">
            <v>Large trough shell Central (West)</v>
          </cell>
          <cell r="D299" t="str">
            <v>Surf Clam - large trough shell</v>
          </cell>
          <cell r="E299" t="str">
            <v>Shellfish</v>
          </cell>
          <cell r="F299" t="str">
            <v>Quota</v>
          </cell>
          <cell r="G299">
            <v>631</v>
          </cell>
          <cell r="H299">
            <v>589</v>
          </cell>
          <cell r="I299">
            <v>0.93343898573692552</v>
          </cell>
          <cell r="J299">
            <v>0.83</v>
          </cell>
          <cell r="K299">
            <v>523.73</v>
          </cell>
          <cell r="L299">
            <v>488.87</v>
          </cell>
        </row>
        <row r="300">
          <cell r="B300" t="str">
            <v>MMI9</v>
          </cell>
          <cell r="C300" t="str">
            <v>Large trough shell Auckland (West)</v>
          </cell>
          <cell r="D300" t="str">
            <v>Surf Clam - large trough shell</v>
          </cell>
          <cell r="E300" t="str">
            <v>Shellfish</v>
          </cell>
          <cell r="F300" t="str">
            <v>Quota</v>
          </cell>
          <cell r="G300">
            <v>25</v>
          </cell>
          <cell r="H300">
            <v>25</v>
          </cell>
          <cell r="I300">
            <v>1</v>
          </cell>
          <cell r="J300">
            <v>0.83</v>
          </cell>
          <cell r="K300">
            <v>20.75</v>
          </cell>
          <cell r="L300">
            <v>20.75</v>
          </cell>
        </row>
        <row r="301">
          <cell r="B301" t="str">
            <v>MOK1</v>
          </cell>
          <cell r="C301" t="str">
            <v>Blue Moki Auckland (East)</v>
          </cell>
          <cell r="D301" t="str">
            <v>Blue Moki</v>
          </cell>
          <cell r="E301" t="str">
            <v>Inshore</v>
          </cell>
          <cell r="F301" t="str">
            <v>Quota</v>
          </cell>
          <cell r="G301">
            <v>536.80666666666673</v>
          </cell>
          <cell r="H301">
            <v>402.60500000000002</v>
          </cell>
          <cell r="I301">
            <v>0.75</v>
          </cell>
          <cell r="J301">
            <v>2.3712916822811168</v>
          </cell>
          <cell r="K301">
            <v>1272.9251836597189</v>
          </cell>
          <cell r="L301">
            <v>954.69388774478909</v>
          </cell>
        </row>
        <row r="302">
          <cell r="B302" t="str">
            <v>MOK10</v>
          </cell>
          <cell r="C302" t="str">
            <v>Blue Moki Kermadec</v>
          </cell>
          <cell r="D302" t="str">
            <v>Blue Moki</v>
          </cell>
          <cell r="E302" t="str">
            <v>Inshore</v>
          </cell>
          <cell r="F302" t="str">
            <v>Quota</v>
          </cell>
          <cell r="G302">
            <v>13.333333333333334</v>
          </cell>
          <cell r="H302">
            <v>10</v>
          </cell>
          <cell r="I302">
            <v>0.75</v>
          </cell>
          <cell r="J302">
            <v>1.52</v>
          </cell>
          <cell r="K302">
            <v>20.266666666666669</v>
          </cell>
          <cell r="L302">
            <v>15.2</v>
          </cell>
        </row>
        <row r="303">
          <cell r="B303" t="str">
            <v>MOK3</v>
          </cell>
          <cell r="C303" t="str">
            <v>Blue Moki South East (Coast)</v>
          </cell>
          <cell r="D303" t="str">
            <v>Blue Moki</v>
          </cell>
          <cell r="E303" t="str">
            <v>Inshore</v>
          </cell>
          <cell r="F303" t="str">
            <v>Quota</v>
          </cell>
          <cell r="G303">
            <v>197</v>
          </cell>
          <cell r="H303">
            <v>160</v>
          </cell>
          <cell r="I303">
            <v>0.81218274111675126</v>
          </cell>
          <cell r="J303">
            <v>1.379873644785345</v>
          </cell>
          <cell r="K303">
            <v>271.83510802271297</v>
          </cell>
          <cell r="L303">
            <v>220.7797831656552</v>
          </cell>
        </row>
        <row r="304">
          <cell r="B304" t="str">
            <v>MOK4</v>
          </cell>
          <cell r="C304" t="str">
            <v>Blue Moki Chatham Rise</v>
          </cell>
          <cell r="D304" t="str">
            <v>Blue Moki</v>
          </cell>
          <cell r="E304" t="str">
            <v>Inshore</v>
          </cell>
          <cell r="F304" t="str">
            <v>Quota</v>
          </cell>
          <cell r="G304">
            <v>32.726666666666667</v>
          </cell>
          <cell r="H304">
            <v>24.545000000000002</v>
          </cell>
          <cell r="I304">
            <v>0.75</v>
          </cell>
          <cell r="J304">
            <v>1.52</v>
          </cell>
          <cell r="K304">
            <v>49.744533333333337</v>
          </cell>
          <cell r="L304">
            <v>37.308400000000006</v>
          </cell>
        </row>
        <row r="305">
          <cell r="B305" t="str">
            <v>MOK5</v>
          </cell>
          <cell r="C305" t="str">
            <v>Blue Moki Southland</v>
          </cell>
          <cell r="D305" t="str">
            <v>Blue Moki</v>
          </cell>
          <cell r="E305" t="str">
            <v>Inshore</v>
          </cell>
          <cell r="F305" t="str">
            <v>Quota</v>
          </cell>
          <cell r="G305">
            <v>58.341333333333331</v>
          </cell>
          <cell r="H305">
            <v>43.756</v>
          </cell>
          <cell r="I305">
            <v>0.75</v>
          </cell>
          <cell r="J305">
            <v>2.0059949289439896</v>
          </cell>
          <cell r="K305">
            <v>117.0324188144976</v>
          </cell>
          <cell r="L305">
            <v>87.774314110873206</v>
          </cell>
        </row>
        <row r="306">
          <cell r="B306" t="str">
            <v>MOO1</v>
          </cell>
          <cell r="C306" t="str">
            <v>Moonfish 1 - 10 (Combined)</v>
          </cell>
          <cell r="D306" t="str">
            <v>Moonfish</v>
          </cell>
          <cell r="E306" t="str">
            <v>HMS</v>
          </cell>
          <cell r="F306" t="str">
            <v>Quota</v>
          </cell>
          <cell r="G306">
            <v>527</v>
          </cell>
          <cell r="H306">
            <v>527</v>
          </cell>
          <cell r="I306">
            <v>1</v>
          </cell>
          <cell r="J306">
            <v>2.0349548032014151</v>
          </cell>
          <cell r="K306">
            <v>1072.4211812871458</v>
          </cell>
          <cell r="L306">
            <v>1072.4211812871458</v>
          </cell>
        </row>
        <row r="307">
          <cell r="B307" t="str">
            <v>OEO1</v>
          </cell>
          <cell r="C307" t="str">
            <v>Oreo 1,2A,2B,5A,7A,7B,8,9  (Combined)</v>
          </cell>
          <cell r="D307" t="str">
            <v>Oreo</v>
          </cell>
          <cell r="E307" t="str">
            <v>Deepwater</v>
          </cell>
          <cell r="F307" t="str">
            <v>Quota</v>
          </cell>
          <cell r="G307">
            <v>2500</v>
          </cell>
          <cell r="H307">
            <v>2500</v>
          </cell>
          <cell r="I307">
            <v>1</v>
          </cell>
          <cell r="J307">
            <v>0.71332646213856987</v>
          </cell>
          <cell r="K307">
            <v>1783.3161553464247</v>
          </cell>
          <cell r="L307">
            <v>1783.3161553464247</v>
          </cell>
        </row>
        <row r="308">
          <cell r="B308" t="str">
            <v>OEO10</v>
          </cell>
          <cell r="C308" t="str">
            <v>Oreo Kermadec</v>
          </cell>
          <cell r="D308" t="str">
            <v>Oreo</v>
          </cell>
          <cell r="E308" t="str">
            <v>Deepwater</v>
          </cell>
          <cell r="F308" t="str">
            <v>Quota</v>
          </cell>
          <cell r="G308">
            <v>10</v>
          </cell>
          <cell r="H308">
            <v>10</v>
          </cell>
          <cell r="I308">
            <v>1</v>
          </cell>
          <cell r="J308">
            <v>0.71332646213856987</v>
          </cell>
          <cell r="K308">
            <v>7.1332646213856989</v>
          </cell>
          <cell r="L308">
            <v>7.1332646213856989</v>
          </cell>
        </row>
        <row r="309">
          <cell r="B309" t="str">
            <v>OEO3A</v>
          </cell>
          <cell r="C309" t="str">
            <v>Oreo South-East (Cook Strait/Kaikoura/Strathallan)</v>
          </cell>
          <cell r="D309" t="str">
            <v>Oreo</v>
          </cell>
          <cell r="E309" t="str">
            <v>Deepwater</v>
          </cell>
          <cell r="F309" t="str">
            <v>Quota</v>
          </cell>
          <cell r="G309">
            <v>3518</v>
          </cell>
          <cell r="H309">
            <v>3350</v>
          </cell>
          <cell r="I309">
            <v>0.95224559408754972</v>
          </cell>
          <cell r="J309">
            <v>0.71332646213856987</v>
          </cell>
          <cell r="K309">
            <v>2509.482493803489</v>
          </cell>
          <cell r="L309">
            <v>2389.643648164209</v>
          </cell>
        </row>
        <row r="310">
          <cell r="B310" t="str">
            <v>OEO4</v>
          </cell>
          <cell r="C310" t="str">
            <v>Oreo South-East (Chatham Rise)</v>
          </cell>
          <cell r="D310" t="str">
            <v>Oreo</v>
          </cell>
          <cell r="E310" t="str">
            <v>Deepwater</v>
          </cell>
          <cell r="F310" t="str">
            <v>Quota</v>
          </cell>
          <cell r="G310">
            <v>3780</v>
          </cell>
          <cell r="H310">
            <v>3600</v>
          </cell>
          <cell r="I310">
            <v>0.95238095238095233</v>
          </cell>
          <cell r="J310">
            <v>0.71332646213856987</v>
          </cell>
          <cell r="K310">
            <v>2696.3740268837942</v>
          </cell>
          <cell r="L310">
            <v>2567.9752636988514</v>
          </cell>
        </row>
        <row r="311">
          <cell r="B311" t="str">
            <v>OEO6</v>
          </cell>
          <cell r="C311" t="str">
            <v>Oreo Sub-Antarctic</v>
          </cell>
          <cell r="D311" t="str">
            <v>Oreo</v>
          </cell>
          <cell r="E311" t="str">
            <v>Deepwater</v>
          </cell>
          <cell r="F311" t="str">
            <v>Quota</v>
          </cell>
          <cell r="G311">
            <v>6000</v>
          </cell>
          <cell r="H311">
            <v>6000</v>
          </cell>
          <cell r="I311">
            <v>1</v>
          </cell>
          <cell r="J311">
            <v>0.71332646213856987</v>
          </cell>
          <cell r="K311">
            <v>4279.9587728314191</v>
          </cell>
          <cell r="L311">
            <v>4279.9587728314191</v>
          </cell>
        </row>
        <row r="312">
          <cell r="B312" t="str">
            <v>ORH1</v>
          </cell>
          <cell r="C312" t="str">
            <v>Orange Roughy Auckland (East)</v>
          </cell>
          <cell r="D312" t="str">
            <v>Orange Roughy</v>
          </cell>
          <cell r="E312" t="str">
            <v>Deepwater</v>
          </cell>
          <cell r="F312" t="str">
            <v>Quota</v>
          </cell>
          <cell r="G312">
            <v>1470</v>
          </cell>
          <cell r="H312">
            <v>1400</v>
          </cell>
          <cell r="I312">
            <v>0.95238095238095233</v>
          </cell>
          <cell r="J312">
            <v>2.5020387577882217</v>
          </cell>
          <cell r="K312">
            <v>3677.996973948686</v>
          </cell>
          <cell r="L312">
            <v>3502.8542609035103</v>
          </cell>
        </row>
        <row r="313">
          <cell r="B313" t="str">
            <v>ORH10</v>
          </cell>
          <cell r="C313" t="str">
            <v>Orange Roughy Kermadec</v>
          </cell>
          <cell r="D313" t="str">
            <v>Orange Roughy</v>
          </cell>
          <cell r="E313" t="str">
            <v>Deepwater</v>
          </cell>
          <cell r="F313" t="str">
            <v>Quota</v>
          </cell>
          <cell r="G313">
            <v>10</v>
          </cell>
          <cell r="H313">
            <v>10</v>
          </cell>
          <cell r="I313">
            <v>1</v>
          </cell>
          <cell r="J313">
            <v>2.48</v>
          </cell>
          <cell r="K313">
            <v>24.8</v>
          </cell>
          <cell r="L313">
            <v>24.8</v>
          </cell>
        </row>
        <row r="314">
          <cell r="B314" t="str">
            <v>ORH2A</v>
          </cell>
          <cell r="C314" t="str">
            <v>Orange Roughy Central (Gisbourne)</v>
          </cell>
          <cell r="D314" t="str">
            <v>Orange Roughy</v>
          </cell>
          <cell r="E314" t="str">
            <v>Deepwater</v>
          </cell>
          <cell r="F314" t="str">
            <v>Quota</v>
          </cell>
          <cell r="G314">
            <v>512</v>
          </cell>
          <cell r="H314">
            <v>488</v>
          </cell>
          <cell r="I314">
            <v>0.953125</v>
          </cell>
          <cell r="J314">
            <v>2.6317930998320076</v>
          </cell>
          <cell r="K314">
            <v>1347.4780671139879</v>
          </cell>
          <cell r="L314">
            <v>1284.3150327180197</v>
          </cell>
        </row>
        <row r="315">
          <cell r="B315" t="str">
            <v>ORH2B</v>
          </cell>
          <cell r="C315" t="str">
            <v>Orange Roughy Central (Wairarapa)</v>
          </cell>
          <cell r="D315" t="str">
            <v>Orange Roughy</v>
          </cell>
          <cell r="E315" t="str">
            <v>Deepwater</v>
          </cell>
          <cell r="F315" t="str">
            <v>Quota</v>
          </cell>
          <cell r="G315">
            <v>63</v>
          </cell>
          <cell r="H315">
            <v>60</v>
          </cell>
          <cell r="I315">
            <v>0.95238095238095233</v>
          </cell>
          <cell r="J315">
            <v>2.3134176000529427</v>
          </cell>
          <cell r="K315">
            <v>145.7453088033354</v>
          </cell>
          <cell r="L315">
            <v>138.80505600317656</v>
          </cell>
        </row>
        <row r="316">
          <cell r="B316" t="str">
            <v>ORH3A</v>
          </cell>
          <cell r="C316" t="str">
            <v>Orange Roughy South East (Cook Strait/Kaikoura)</v>
          </cell>
          <cell r="D316" t="str">
            <v>Orange Roughy</v>
          </cell>
          <cell r="E316" t="str">
            <v>Deepwater</v>
          </cell>
          <cell r="F316" t="str">
            <v>Quota</v>
          </cell>
          <cell r="G316">
            <v>186</v>
          </cell>
          <cell r="H316">
            <v>177</v>
          </cell>
          <cell r="I316">
            <v>0.95161290322580649</v>
          </cell>
          <cell r="J316">
            <v>2.2815080121163573</v>
          </cell>
          <cell r="K316">
            <v>424.36049025364247</v>
          </cell>
          <cell r="L316">
            <v>403.82691814459525</v>
          </cell>
        </row>
        <row r="317">
          <cell r="B317" t="str">
            <v>ORH3B</v>
          </cell>
          <cell r="C317" t="str">
            <v>Orange Roughy South East (Chatham Rise...)</v>
          </cell>
          <cell r="D317" t="str">
            <v>Orange Roughy</v>
          </cell>
          <cell r="E317" t="str">
            <v>Deepwater</v>
          </cell>
          <cell r="F317" t="str">
            <v>Quota</v>
          </cell>
          <cell r="G317">
            <v>7116</v>
          </cell>
          <cell r="H317">
            <v>6772</v>
          </cell>
          <cell r="I317">
            <v>0.95165823496346258</v>
          </cell>
          <cell r="J317">
            <v>2.3308313779434977</v>
          </cell>
          <cell r="K317">
            <v>16586.196085445928</v>
          </cell>
          <cell r="L317">
            <v>15784.390091433366</v>
          </cell>
        </row>
        <row r="318">
          <cell r="B318" t="str">
            <v>ORH7A</v>
          </cell>
          <cell r="C318" t="str">
            <v>Orange Roughy Challenger (North)</v>
          </cell>
          <cell r="D318" t="str">
            <v>Orange Roughy</v>
          </cell>
          <cell r="E318" t="str">
            <v>Deepwater</v>
          </cell>
          <cell r="F318" t="str">
            <v>Quota</v>
          </cell>
          <cell r="G318">
            <v>2163</v>
          </cell>
          <cell r="H318">
            <v>2058</v>
          </cell>
          <cell r="I318">
            <v>0.95145631067961167</v>
          </cell>
          <cell r="J318">
            <v>2.3391910676428509</v>
          </cell>
          <cell r="K318">
            <v>5059.6702793114864</v>
          </cell>
          <cell r="L318">
            <v>4814.0552172089874</v>
          </cell>
        </row>
        <row r="319">
          <cell r="B319" t="str">
            <v>ORH7B</v>
          </cell>
          <cell r="C319" t="str">
            <v>Orange Roughy Challenger (South)</v>
          </cell>
          <cell r="D319" t="str">
            <v>Orange Roughy</v>
          </cell>
          <cell r="E319" t="str">
            <v>Deepwater</v>
          </cell>
          <cell r="F319" t="str">
            <v>Quota</v>
          </cell>
          <cell r="G319">
            <v>1</v>
          </cell>
          <cell r="H319">
            <v>1</v>
          </cell>
          <cell r="I319">
            <v>1</v>
          </cell>
          <cell r="J319">
            <v>1.2745686485177732</v>
          </cell>
          <cell r="K319">
            <v>1.2745686485177732</v>
          </cell>
          <cell r="L319">
            <v>1.2745686485177732</v>
          </cell>
        </row>
        <row r="320">
          <cell r="B320" t="str">
            <v>OYS1</v>
          </cell>
          <cell r="C320" t="str">
            <v>Dredge Oyster Auckland (East)</v>
          </cell>
          <cell r="D320" t="str">
            <v>Oyster - Other than Foveaux Strait</v>
          </cell>
          <cell r="E320" t="str">
            <v>Shellfish</v>
          </cell>
          <cell r="F320" t="str">
            <v>Quota</v>
          </cell>
          <cell r="G320">
            <v>4</v>
          </cell>
          <cell r="H320">
            <v>1</v>
          </cell>
          <cell r="I320">
            <v>0.25</v>
          </cell>
          <cell r="J320">
            <v>4.8099999999999996</v>
          </cell>
          <cell r="K320">
            <v>19.239999999999998</v>
          </cell>
          <cell r="L320">
            <v>4.8099999999999996</v>
          </cell>
        </row>
        <row r="321">
          <cell r="B321" t="str">
            <v>OYS2A</v>
          </cell>
          <cell r="C321" t="str">
            <v>Dredge Oyster Part Central (East)</v>
          </cell>
          <cell r="D321" t="str">
            <v>Oyster - Other than Foveaux Strait</v>
          </cell>
          <cell r="E321" t="str">
            <v>Shellfish</v>
          </cell>
          <cell r="F321" t="str">
            <v>Quota</v>
          </cell>
          <cell r="G321">
            <v>4</v>
          </cell>
          <cell r="H321">
            <v>1</v>
          </cell>
          <cell r="I321">
            <v>0.25</v>
          </cell>
          <cell r="J321">
            <v>4.8099999999999996</v>
          </cell>
          <cell r="K321">
            <v>19.239999999999998</v>
          </cell>
          <cell r="L321">
            <v>4.8099999999999996</v>
          </cell>
        </row>
        <row r="322">
          <cell r="B322" t="str">
            <v>OYS3</v>
          </cell>
          <cell r="C322" t="str">
            <v>Dredge Oyster South-East (Coast)</v>
          </cell>
          <cell r="D322" t="str">
            <v>Oyster - Other than Foveaux Strait</v>
          </cell>
          <cell r="E322" t="str">
            <v>Shellfish</v>
          </cell>
          <cell r="F322" t="str">
            <v>Quota</v>
          </cell>
          <cell r="G322">
            <v>7</v>
          </cell>
          <cell r="H322">
            <v>2</v>
          </cell>
          <cell r="I322">
            <v>0.2857142857142857</v>
          </cell>
          <cell r="J322">
            <v>4.8099999999999996</v>
          </cell>
          <cell r="K322">
            <v>33.669999999999995</v>
          </cell>
          <cell r="L322">
            <v>9.6199999999999992</v>
          </cell>
        </row>
        <row r="323">
          <cell r="B323" t="str">
            <v>OYS4</v>
          </cell>
          <cell r="C323" t="str">
            <v>Dredge Oyster South-East (Chatham Rise)</v>
          </cell>
          <cell r="D323" t="str">
            <v>Oyster - Other than Foveaux Strait</v>
          </cell>
          <cell r="E323" t="str">
            <v>Shellfish</v>
          </cell>
          <cell r="F323" t="str">
            <v>Quota</v>
          </cell>
          <cell r="G323">
            <v>50</v>
          </cell>
          <cell r="H323">
            <v>43.5</v>
          </cell>
          <cell r="I323">
            <v>0.87</v>
          </cell>
          <cell r="J323">
            <v>4.8099999999999996</v>
          </cell>
          <cell r="K323">
            <v>240.49999999999997</v>
          </cell>
          <cell r="L323">
            <v>209.23499999999999</v>
          </cell>
        </row>
        <row r="324">
          <cell r="B324" t="str">
            <v>OYS5A</v>
          </cell>
          <cell r="C324" t="str">
            <v>Dredge Oyster Non-Foveaux Strait Southland</v>
          </cell>
          <cell r="D324" t="str">
            <v>Oyster - Other than Foveaux Strait</v>
          </cell>
          <cell r="E324" t="str">
            <v>Shellfish</v>
          </cell>
          <cell r="F324" t="str">
            <v>Quota</v>
          </cell>
          <cell r="G324">
            <v>8</v>
          </cell>
          <cell r="H324">
            <v>3</v>
          </cell>
          <cell r="I324">
            <v>0.375</v>
          </cell>
          <cell r="J324">
            <v>4.8099999999999996</v>
          </cell>
          <cell r="K324">
            <v>38.479999999999997</v>
          </cell>
          <cell r="L324">
            <v>14.43</v>
          </cell>
        </row>
        <row r="325">
          <cell r="B325" t="str">
            <v>OYS7</v>
          </cell>
          <cell r="C325" t="str">
            <v>Dredge Oyster Nelson/Marlborough fishery</v>
          </cell>
          <cell r="D325" t="str">
            <v>Oyster - Other than Foveaux Strait</v>
          </cell>
          <cell r="E325" t="str">
            <v>Shellfish</v>
          </cell>
          <cell r="F325" t="str">
            <v>Quota</v>
          </cell>
          <cell r="G325">
            <v>505</v>
          </cell>
          <cell r="H325">
            <v>505</v>
          </cell>
          <cell r="I325">
            <v>1</v>
          </cell>
          <cell r="J325">
            <v>4.41</v>
          </cell>
          <cell r="K325">
            <v>2227.0500000000002</v>
          </cell>
          <cell r="L325">
            <v>2227.0500000000002</v>
          </cell>
        </row>
        <row r="326">
          <cell r="B326" t="str">
            <v>OYS7A</v>
          </cell>
          <cell r="C326" t="str">
            <v>Dredge Oyster West Coast</v>
          </cell>
          <cell r="D326" t="str">
            <v>Oyster - Other than Foveaux Strait</v>
          </cell>
          <cell r="E326" t="str">
            <v>Shellfish</v>
          </cell>
          <cell r="F326" t="str">
            <v>Quota</v>
          </cell>
          <cell r="G326">
            <v>4</v>
          </cell>
          <cell r="H326">
            <v>1</v>
          </cell>
          <cell r="I326">
            <v>0.25</v>
          </cell>
          <cell r="J326">
            <v>4.8099999999999996</v>
          </cell>
          <cell r="K326">
            <v>19.239999999999998</v>
          </cell>
          <cell r="L326">
            <v>4.8099999999999996</v>
          </cell>
        </row>
        <row r="327">
          <cell r="B327" t="str">
            <v>OYS7B</v>
          </cell>
          <cell r="C327" t="str">
            <v>Dredge Oyster North and West of Farewell Spit</v>
          </cell>
          <cell r="D327" t="str">
            <v>Oyster - Other than Foveaux Strait</v>
          </cell>
          <cell r="E327" t="str">
            <v>Shellfish</v>
          </cell>
          <cell r="F327" t="str">
            <v>Quota</v>
          </cell>
          <cell r="G327">
            <v>4</v>
          </cell>
          <cell r="H327">
            <v>1</v>
          </cell>
          <cell r="I327">
            <v>0.25</v>
          </cell>
          <cell r="J327">
            <v>4.8099999999999996</v>
          </cell>
          <cell r="K327">
            <v>19.239999999999998</v>
          </cell>
          <cell r="L327">
            <v>4.8099999999999996</v>
          </cell>
        </row>
        <row r="328">
          <cell r="B328" t="str">
            <v>OYS7C</v>
          </cell>
          <cell r="C328" t="str">
            <v>Dredge Oyster Clarence Pt to West Head,Tory Channel</v>
          </cell>
          <cell r="D328" t="str">
            <v>Oyster - Other than Foveaux Strait</v>
          </cell>
          <cell r="E328" t="str">
            <v>Shellfish</v>
          </cell>
          <cell r="F328" t="str">
            <v>Quota</v>
          </cell>
          <cell r="G328">
            <v>72</v>
          </cell>
          <cell r="H328">
            <v>63</v>
          </cell>
          <cell r="I328">
            <v>0.875</v>
          </cell>
          <cell r="J328">
            <v>4.8099999999999996</v>
          </cell>
          <cell r="K328">
            <v>346.32</v>
          </cell>
          <cell r="L328">
            <v>303.02999999999997</v>
          </cell>
        </row>
        <row r="329">
          <cell r="B329" t="str">
            <v>OYS8A</v>
          </cell>
          <cell r="C329" t="str">
            <v>Dredge Oyster Part Central (Egmont)</v>
          </cell>
          <cell r="D329" t="str">
            <v>Oyster - Other than Foveaux Strait</v>
          </cell>
          <cell r="E329" t="str">
            <v>Shellfish</v>
          </cell>
          <cell r="F329" t="str">
            <v>Quota</v>
          </cell>
          <cell r="G329">
            <v>4</v>
          </cell>
          <cell r="H329">
            <v>1</v>
          </cell>
          <cell r="I329">
            <v>0.25</v>
          </cell>
          <cell r="J329">
            <v>4.8099999999999996</v>
          </cell>
          <cell r="K329">
            <v>19.239999999999998</v>
          </cell>
          <cell r="L329">
            <v>4.8099999999999996</v>
          </cell>
        </row>
        <row r="330">
          <cell r="B330" t="str">
            <v>OYS9</v>
          </cell>
          <cell r="C330" t="str">
            <v>Dredge Oyster Auckland (West)</v>
          </cell>
          <cell r="D330" t="str">
            <v>Oyster - Other than Foveaux Strait</v>
          </cell>
          <cell r="E330" t="str">
            <v>Shellfish</v>
          </cell>
          <cell r="F330" t="str">
            <v>Quota</v>
          </cell>
          <cell r="G330">
            <v>4</v>
          </cell>
          <cell r="H330">
            <v>1</v>
          </cell>
          <cell r="I330">
            <v>0.25</v>
          </cell>
          <cell r="J330">
            <v>4.8099999999999996</v>
          </cell>
          <cell r="K330">
            <v>19.239999999999998</v>
          </cell>
          <cell r="L330">
            <v>4.8099999999999996</v>
          </cell>
        </row>
        <row r="331">
          <cell r="B331" t="str">
            <v>OYU5</v>
          </cell>
          <cell r="C331" t="str">
            <v>Dredge Oyster Foveaux Strait</v>
          </cell>
          <cell r="D331" t="str">
            <v>Oyster - Foveuax Strait</v>
          </cell>
          <cell r="E331" t="str">
            <v>Shellfish</v>
          </cell>
          <cell r="F331" t="str">
            <v>Quota</v>
          </cell>
          <cell r="G331">
            <v>2071.4285714285716</v>
          </cell>
          <cell r="H331">
            <v>1525.5102040816328</v>
          </cell>
          <cell r="I331">
            <v>0.73645320197044339</v>
          </cell>
          <cell r="J331">
            <v>5.85</v>
          </cell>
          <cell r="K331">
            <v>12117.857142857143</v>
          </cell>
          <cell r="L331">
            <v>8924.2346938775518</v>
          </cell>
        </row>
        <row r="332">
          <cell r="B332" t="str">
            <v>PAD1</v>
          </cell>
          <cell r="C332" t="str">
            <v>Paddle Crab  Auckland(East)</v>
          </cell>
          <cell r="D332" t="str">
            <v>Paddle Crab</v>
          </cell>
          <cell r="E332" t="str">
            <v>Shellfish</v>
          </cell>
          <cell r="F332" t="str">
            <v>Quota</v>
          </cell>
          <cell r="G332">
            <v>250</v>
          </cell>
          <cell r="H332">
            <v>220</v>
          </cell>
          <cell r="I332">
            <v>0.88</v>
          </cell>
          <cell r="J332">
            <v>4.96</v>
          </cell>
          <cell r="K332">
            <v>1240</v>
          </cell>
          <cell r="L332">
            <v>1091.2</v>
          </cell>
        </row>
        <row r="333">
          <cell r="B333" t="str">
            <v>PAD10</v>
          </cell>
          <cell r="C333" t="str">
            <v>Paddle Crab  Kermadec</v>
          </cell>
          <cell r="D333" t="str">
            <v>Paddle Crab</v>
          </cell>
          <cell r="E333" t="str">
            <v>Shellfish</v>
          </cell>
          <cell r="F333" t="str">
            <v>Quota</v>
          </cell>
          <cell r="G333">
            <v>0</v>
          </cell>
          <cell r="H333">
            <v>0</v>
          </cell>
          <cell r="I333">
            <v>0</v>
          </cell>
          <cell r="J333">
            <v>4.96</v>
          </cell>
          <cell r="K333">
            <v>0</v>
          </cell>
          <cell r="L333">
            <v>0</v>
          </cell>
        </row>
        <row r="334">
          <cell r="B334" t="str">
            <v>PAD2</v>
          </cell>
          <cell r="C334" t="str">
            <v>Paddle Crab  Central(East)</v>
          </cell>
          <cell r="D334" t="str">
            <v>Paddle Crab</v>
          </cell>
          <cell r="E334" t="str">
            <v>Shellfish</v>
          </cell>
          <cell r="F334" t="str">
            <v>Quota</v>
          </cell>
          <cell r="G334">
            <v>125</v>
          </cell>
          <cell r="H334">
            <v>110</v>
          </cell>
          <cell r="I334">
            <v>0.88</v>
          </cell>
          <cell r="J334">
            <v>5.65</v>
          </cell>
          <cell r="K334">
            <v>706.25</v>
          </cell>
          <cell r="L334">
            <v>621.5</v>
          </cell>
        </row>
        <row r="335">
          <cell r="B335" t="str">
            <v>PAD3</v>
          </cell>
          <cell r="C335" t="str">
            <v>Paddle Crab  South-East(Coast)</v>
          </cell>
          <cell r="D335" t="str">
            <v>Paddle Crab</v>
          </cell>
          <cell r="E335" t="str">
            <v>Shellfish</v>
          </cell>
          <cell r="F335" t="str">
            <v>Quota</v>
          </cell>
          <cell r="G335">
            <v>110</v>
          </cell>
          <cell r="H335">
            <v>100</v>
          </cell>
          <cell r="I335">
            <v>0.90909090909090906</v>
          </cell>
          <cell r="J335">
            <v>4.96</v>
          </cell>
          <cell r="K335">
            <v>545.6</v>
          </cell>
          <cell r="L335">
            <v>496</v>
          </cell>
        </row>
        <row r="336">
          <cell r="B336" t="str">
            <v>PAD4</v>
          </cell>
          <cell r="C336" t="str">
            <v>Paddle Crab  South-East(Chatham Rise)</v>
          </cell>
          <cell r="D336" t="str">
            <v>Paddle Crab</v>
          </cell>
          <cell r="E336" t="str">
            <v>Shellfish</v>
          </cell>
          <cell r="F336" t="str">
            <v>Quota</v>
          </cell>
          <cell r="G336">
            <v>30</v>
          </cell>
          <cell r="H336">
            <v>25</v>
          </cell>
          <cell r="I336">
            <v>0.83333333333333337</v>
          </cell>
          <cell r="J336">
            <v>4.96</v>
          </cell>
          <cell r="K336">
            <v>148.80000000000001</v>
          </cell>
          <cell r="L336">
            <v>124</v>
          </cell>
        </row>
        <row r="337">
          <cell r="B337" t="str">
            <v>PAD5</v>
          </cell>
          <cell r="C337" t="str">
            <v>Paddle Crab  Southland</v>
          </cell>
          <cell r="D337" t="str">
            <v>Paddle Crab</v>
          </cell>
          <cell r="E337" t="str">
            <v>Shellfish</v>
          </cell>
          <cell r="F337" t="str">
            <v>Quota</v>
          </cell>
          <cell r="G337">
            <v>55</v>
          </cell>
          <cell r="H337">
            <v>50</v>
          </cell>
          <cell r="I337">
            <v>0.90909090909090906</v>
          </cell>
          <cell r="J337">
            <v>3.48</v>
          </cell>
          <cell r="K337">
            <v>191.4</v>
          </cell>
          <cell r="L337">
            <v>174</v>
          </cell>
        </row>
        <row r="338">
          <cell r="B338" t="str">
            <v>PAD6</v>
          </cell>
          <cell r="C338" t="str">
            <v>Paddle Crab  Sub-Antartic</v>
          </cell>
          <cell r="D338" t="str">
            <v>Paddle Crab</v>
          </cell>
          <cell r="E338" t="str">
            <v>Shellfish</v>
          </cell>
          <cell r="F338" t="str">
            <v>Quota</v>
          </cell>
          <cell r="G338">
            <v>0</v>
          </cell>
          <cell r="H338">
            <v>0</v>
          </cell>
          <cell r="I338">
            <v>0</v>
          </cell>
          <cell r="J338">
            <v>4.96</v>
          </cell>
          <cell r="K338">
            <v>0</v>
          </cell>
          <cell r="L338">
            <v>0</v>
          </cell>
        </row>
        <row r="339">
          <cell r="B339" t="str">
            <v>PAD7</v>
          </cell>
          <cell r="C339" t="str">
            <v>Paddle Crab  Challenger</v>
          </cell>
          <cell r="D339" t="str">
            <v>Paddle Crab</v>
          </cell>
          <cell r="E339" t="str">
            <v>Shellfish</v>
          </cell>
          <cell r="F339" t="str">
            <v>Quota</v>
          </cell>
          <cell r="G339">
            <v>105</v>
          </cell>
          <cell r="H339">
            <v>100</v>
          </cell>
          <cell r="I339">
            <v>0.95238095238095233</v>
          </cell>
          <cell r="J339">
            <v>7.97</v>
          </cell>
          <cell r="K339">
            <v>836.85</v>
          </cell>
          <cell r="L339">
            <v>797</v>
          </cell>
        </row>
        <row r="340">
          <cell r="B340" t="str">
            <v>PAD8</v>
          </cell>
          <cell r="C340" t="str">
            <v>Paddle Crab  Central(West)</v>
          </cell>
          <cell r="D340" t="str">
            <v>Paddle Crab</v>
          </cell>
          <cell r="E340" t="str">
            <v>Shellfish</v>
          </cell>
          <cell r="F340" t="str">
            <v>Quota</v>
          </cell>
          <cell r="G340">
            <v>65</v>
          </cell>
          <cell r="H340">
            <v>60</v>
          </cell>
          <cell r="I340">
            <v>0.92307692307692313</v>
          </cell>
          <cell r="J340">
            <v>4.96</v>
          </cell>
          <cell r="K340">
            <v>322.39999999999998</v>
          </cell>
          <cell r="L340">
            <v>297.60000000000002</v>
          </cell>
        </row>
        <row r="341">
          <cell r="B341" t="str">
            <v>PAD9</v>
          </cell>
          <cell r="C341" t="str">
            <v>Paddle Crab  Auckland(West)</v>
          </cell>
          <cell r="D341" t="str">
            <v>Paddle Crab</v>
          </cell>
          <cell r="E341" t="str">
            <v>Shellfish</v>
          </cell>
          <cell r="F341" t="str">
            <v>Quota</v>
          </cell>
          <cell r="G341">
            <v>130</v>
          </cell>
          <cell r="H341">
            <v>100</v>
          </cell>
          <cell r="I341">
            <v>0.76923076923076927</v>
          </cell>
          <cell r="J341">
            <v>4.96</v>
          </cell>
          <cell r="K341">
            <v>644.79999999999995</v>
          </cell>
          <cell r="L341">
            <v>496</v>
          </cell>
        </row>
        <row r="342">
          <cell r="B342" t="str">
            <v>PAR1</v>
          </cell>
          <cell r="C342" t="str">
            <v>Parore Auckland(East)</v>
          </cell>
          <cell r="D342" t="str">
            <v>Parore</v>
          </cell>
          <cell r="E342" t="str">
            <v>Inshore</v>
          </cell>
          <cell r="F342" t="str">
            <v>Quota</v>
          </cell>
          <cell r="G342">
            <v>74</v>
          </cell>
          <cell r="H342">
            <v>61</v>
          </cell>
          <cell r="I342">
            <v>0.82432432432432434</v>
          </cell>
          <cell r="J342">
            <v>2.4321800635653252</v>
          </cell>
          <cell r="K342">
            <v>179.98132470383408</v>
          </cell>
          <cell r="L342">
            <v>148.36298387748485</v>
          </cell>
        </row>
        <row r="343">
          <cell r="B343" t="str">
            <v>PAR10</v>
          </cell>
          <cell r="C343" t="str">
            <v>Parore Kermadec</v>
          </cell>
          <cell r="D343" t="str">
            <v>Parore</v>
          </cell>
          <cell r="E343" t="str">
            <v>Inshore</v>
          </cell>
          <cell r="F343" t="str">
            <v>Quota</v>
          </cell>
          <cell r="G343">
            <v>0</v>
          </cell>
          <cell r="H343">
            <v>0</v>
          </cell>
          <cell r="I343">
            <v>0</v>
          </cell>
          <cell r="J343">
            <v>2.0099999999999998</v>
          </cell>
          <cell r="K343">
            <v>0</v>
          </cell>
          <cell r="L343">
            <v>0</v>
          </cell>
        </row>
        <row r="344">
          <cell r="B344" t="str">
            <v>PAR2</v>
          </cell>
          <cell r="C344" t="str">
            <v>Parore 2,3,4,5,6,7, and 8 (Combined)</v>
          </cell>
          <cell r="D344" t="str">
            <v>Parore</v>
          </cell>
          <cell r="E344" t="str">
            <v>Inshore</v>
          </cell>
          <cell r="F344" t="str">
            <v>Quota</v>
          </cell>
          <cell r="G344">
            <v>4</v>
          </cell>
          <cell r="H344">
            <v>2</v>
          </cell>
          <cell r="I344">
            <v>0.5</v>
          </cell>
          <cell r="J344">
            <v>2.4906172595484835</v>
          </cell>
          <cell r="K344">
            <v>9.9624690381939338</v>
          </cell>
          <cell r="L344">
            <v>4.9812345190969669</v>
          </cell>
        </row>
        <row r="345">
          <cell r="B345" t="str">
            <v>PAR9</v>
          </cell>
          <cell r="C345" t="str">
            <v>Parore Auckland(West)</v>
          </cell>
          <cell r="D345" t="str">
            <v>Parore</v>
          </cell>
          <cell r="E345" t="str">
            <v>Inshore</v>
          </cell>
          <cell r="F345" t="str">
            <v>Quota</v>
          </cell>
          <cell r="G345">
            <v>25</v>
          </cell>
          <cell r="H345">
            <v>21</v>
          </cell>
          <cell r="I345">
            <v>0.84</v>
          </cell>
          <cell r="J345">
            <v>2.5887773652279806</v>
          </cell>
          <cell r="K345">
            <v>64.719434130699511</v>
          </cell>
          <cell r="L345">
            <v>54.364324669787592</v>
          </cell>
        </row>
        <row r="346">
          <cell r="B346" t="str">
            <v>PAU1</v>
          </cell>
          <cell r="C346" t="str">
            <v>Paua Auckland</v>
          </cell>
          <cell r="D346" t="str">
            <v>Paua</v>
          </cell>
          <cell r="E346" t="str">
            <v>Shellfish</v>
          </cell>
          <cell r="F346" t="str">
            <v>Quota</v>
          </cell>
          <cell r="G346">
            <v>2.5733333333333333</v>
          </cell>
          <cell r="H346">
            <v>1.93</v>
          </cell>
          <cell r="I346">
            <v>0.75</v>
          </cell>
          <cell r="J346">
            <v>39</v>
          </cell>
          <cell r="K346">
            <v>100.36</v>
          </cell>
          <cell r="L346">
            <v>75.27</v>
          </cell>
        </row>
        <row r="347">
          <cell r="B347" t="str">
            <v>PAU10</v>
          </cell>
          <cell r="C347" t="str">
            <v>Paua Kermadec</v>
          </cell>
          <cell r="D347" t="str">
            <v>Paua</v>
          </cell>
          <cell r="E347" t="str">
            <v>Shellfish</v>
          </cell>
          <cell r="F347" t="str">
            <v>Quota</v>
          </cell>
          <cell r="G347">
            <v>1.3333333333333333</v>
          </cell>
          <cell r="H347">
            <v>1</v>
          </cell>
          <cell r="I347">
            <v>0.75</v>
          </cell>
          <cell r="J347">
            <v>39</v>
          </cell>
          <cell r="K347">
            <v>52</v>
          </cell>
          <cell r="L347">
            <v>39</v>
          </cell>
        </row>
        <row r="348">
          <cell r="B348" t="str">
            <v>PAU2</v>
          </cell>
          <cell r="C348" t="str">
            <v>Paua Central</v>
          </cell>
          <cell r="D348" t="str">
            <v>Paua</v>
          </cell>
          <cell r="E348" t="str">
            <v>Shellfish</v>
          </cell>
          <cell r="F348" t="str">
            <v>Quota</v>
          </cell>
          <cell r="G348">
            <v>161.584</v>
          </cell>
          <cell r="H348">
            <v>121.188</v>
          </cell>
          <cell r="I348">
            <v>0.75</v>
          </cell>
          <cell r="J348">
            <v>39</v>
          </cell>
          <cell r="K348">
            <v>6301.7759999999998</v>
          </cell>
          <cell r="L348">
            <v>4726.3320000000003</v>
          </cell>
        </row>
        <row r="349">
          <cell r="B349" t="str">
            <v>PAU3</v>
          </cell>
          <cell r="C349" t="str">
            <v>Paua South-East (Kaikoura Coast)</v>
          </cell>
          <cell r="D349" t="str">
            <v>Paua</v>
          </cell>
          <cell r="E349" t="str">
            <v>Shellfish</v>
          </cell>
          <cell r="F349" t="str">
            <v>Quota</v>
          </cell>
          <cell r="G349">
            <v>61.066666666666663</v>
          </cell>
          <cell r="H349">
            <v>45.8</v>
          </cell>
          <cell r="I349">
            <v>0.75</v>
          </cell>
          <cell r="J349">
            <v>39</v>
          </cell>
          <cell r="K349">
            <v>2381.6</v>
          </cell>
          <cell r="L349">
            <v>1786.1999999999998</v>
          </cell>
        </row>
        <row r="350">
          <cell r="B350" t="str">
            <v>PAU4</v>
          </cell>
          <cell r="C350" t="str">
            <v>Paua South-East (Chatham Rise)</v>
          </cell>
          <cell r="D350" t="str">
            <v>Paua</v>
          </cell>
          <cell r="E350" t="str">
            <v>Shellfish</v>
          </cell>
          <cell r="F350" t="str">
            <v>Quota</v>
          </cell>
          <cell r="G350">
            <v>435.39066666666668</v>
          </cell>
          <cell r="H350">
            <v>326.54300000000001</v>
          </cell>
          <cell r="I350">
            <v>0.75</v>
          </cell>
          <cell r="J350">
            <v>39</v>
          </cell>
          <cell r="K350">
            <v>16980.236000000001</v>
          </cell>
          <cell r="L350">
            <v>12735.177</v>
          </cell>
        </row>
        <row r="351">
          <cell r="B351" t="str">
            <v>PAU5A</v>
          </cell>
          <cell r="C351" t="str">
            <v>Paua Fiordland</v>
          </cell>
          <cell r="D351" t="str">
            <v>Paua</v>
          </cell>
          <cell r="E351" t="str">
            <v>Shellfish</v>
          </cell>
          <cell r="F351" t="str">
            <v>Quota</v>
          </cell>
          <cell r="G351">
            <v>198.64400000000001</v>
          </cell>
          <cell r="H351">
            <v>148.983</v>
          </cell>
          <cell r="I351">
            <v>0.75</v>
          </cell>
          <cell r="J351">
            <v>39</v>
          </cell>
          <cell r="K351">
            <v>7747.116</v>
          </cell>
          <cell r="L351">
            <v>5810.3370000000004</v>
          </cell>
        </row>
        <row r="352">
          <cell r="B352" t="str">
            <v>PAU5B</v>
          </cell>
          <cell r="C352" t="str">
            <v>Paua Stewart Island</v>
          </cell>
          <cell r="D352" t="str">
            <v>Paua</v>
          </cell>
          <cell r="E352" t="str">
            <v>Shellfish</v>
          </cell>
          <cell r="F352" t="str">
            <v>Quota</v>
          </cell>
          <cell r="G352">
            <v>123</v>
          </cell>
          <cell r="H352">
            <v>107</v>
          </cell>
          <cell r="I352">
            <v>0.86991869918699183</v>
          </cell>
          <cell r="J352">
            <v>39</v>
          </cell>
          <cell r="K352">
            <v>4797</v>
          </cell>
          <cell r="L352">
            <v>4173</v>
          </cell>
        </row>
        <row r="353">
          <cell r="B353" t="str">
            <v>PAU5D</v>
          </cell>
          <cell r="C353" t="str">
            <v>Paua Southland and Otago</v>
          </cell>
          <cell r="D353" t="str">
            <v>Paua</v>
          </cell>
          <cell r="E353" t="str">
            <v>Shellfish</v>
          </cell>
          <cell r="F353" t="str">
            <v>Quota</v>
          </cell>
          <cell r="G353">
            <v>134</v>
          </cell>
          <cell r="H353">
            <v>89</v>
          </cell>
          <cell r="I353">
            <v>0.66417910447761197</v>
          </cell>
          <cell r="J353">
            <v>39</v>
          </cell>
          <cell r="K353">
            <v>5226</v>
          </cell>
          <cell r="L353">
            <v>3471</v>
          </cell>
        </row>
        <row r="354">
          <cell r="B354" t="str">
            <v>PAU6</v>
          </cell>
          <cell r="C354" t="str">
            <v>Paua Challenger (Westland)</v>
          </cell>
          <cell r="D354" t="str">
            <v>Paua</v>
          </cell>
          <cell r="E354" t="str">
            <v>Shellfish</v>
          </cell>
          <cell r="F354" t="str">
            <v>Quota</v>
          </cell>
          <cell r="G354">
            <v>1.3333333333333333</v>
          </cell>
          <cell r="H354">
            <v>1</v>
          </cell>
          <cell r="I354">
            <v>0.75</v>
          </cell>
          <cell r="J354">
            <v>39</v>
          </cell>
          <cell r="K354">
            <v>52</v>
          </cell>
          <cell r="L354">
            <v>39</v>
          </cell>
        </row>
        <row r="355">
          <cell r="B355" t="str">
            <v>PAU7</v>
          </cell>
          <cell r="C355" t="str">
            <v>Paua Challenger (Nelson/Marlborough)</v>
          </cell>
          <cell r="D355" t="str">
            <v>Paua</v>
          </cell>
          <cell r="E355" t="str">
            <v>Shellfish</v>
          </cell>
          <cell r="F355" t="str">
            <v>Quota</v>
          </cell>
          <cell r="G355">
            <v>133.62</v>
          </cell>
          <cell r="H355">
            <v>93.62</v>
          </cell>
          <cell r="I355">
            <v>0.70064361622511606</v>
          </cell>
          <cell r="J355">
            <v>39</v>
          </cell>
          <cell r="K355">
            <v>5211.18</v>
          </cell>
          <cell r="L355">
            <v>3651.1800000000003</v>
          </cell>
        </row>
        <row r="356">
          <cell r="B356" t="str">
            <v>PDO1</v>
          </cell>
          <cell r="C356" t="str">
            <v>Deepwater tuatua Auckland (East)</v>
          </cell>
          <cell r="D356" t="str">
            <v>Surf Clam - Deepwater Tuatua</v>
          </cell>
          <cell r="E356" t="str">
            <v>Shellfish</v>
          </cell>
          <cell r="F356" t="str">
            <v>Quota</v>
          </cell>
          <cell r="G356">
            <v>1</v>
          </cell>
          <cell r="H356">
            <v>1</v>
          </cell>
          <cell r="I356">
            <v>1</v>
          </cell>
          <cell r="J356">
            <v>0.83</v>
          </cell>
          <cell r="K356">
            <v>0.83</v>
          </cell>
          <cell r="L356">
            <v>0.83</v>
          </cell>
        </row>
        <row r="357">
          <cell r="B357" t="str">
            <v>PDO2</v>
          </cell>
          <cell r="C357" t="str">
            <v>Deepwater tuatua Central (East)</v>
          </cell>
          <cell r="D357" t="str">
            <v>Surf Clam - Deepwater Tuatua</v>
          </cell>
          <cell r="E357" t="str">
            <v>Shellfish</v>
          </cell>
          <cell r="F357" t="str">
            <v>Quota</v>
          </cell>
          <cell r="G357">
            <v>509</v>
          </cell>
          <cell r="H357">
            <v>466</v>
          </cell>
          <cell r="I357">
            <v>0.91552062868369355</v>
          </cell>
          <cell r="J357">
            <v>0.83</v>
          </cell>
          <cell r="K357">
            <v>422.46999999999997</v>
          </cell>
          <cell r="L357">
            <v>386.78</v>
          </cell>
        </row>
        <row r="358">
          <cell r="B358" t="str">
            <v>PDO3</v>
          </cell>
          <cell r="C358" t="str">
            <v>Deepwater tuatua South-East (Coast)</v>
          </cell>
          <cell r="D358" t="str">
            <v>Surf Clam - Deepwater Tuatua</v>
          </cell>
          <cell r="E358" t="str">
            <v>Shellfish</v>
          </cell>
          <cell r="F358" t="str">
            <v>Quota</v>
          </cell>
          <cell r="G358">
            <v>150</v>
          </cell>
          <cell r="H358">
            <v>108</v>
          </cell>
          <cell r="I358">
            <v>0.72</v>
          </cell>
          <cell r="J358">
            <v>0.83</v>
          </cell>
          <cell r="K358">
            <v>124.5</v>
          </cell>
          <cell r="L358">
            <v>89.64</v>
          </cell>
        </row>
        <row r="359">
          <cell r="B359" t="str">
            <v>PDO4</v>
          </cell>
          <cell r="C359" t="str">
            <v>Deepwater tuatua South-East (Chatham Rise)</v>
          </cell>
          <cell r="D359" t="str">
            <v>Surf Clam - Deepwater Tuatua</v>
          </cell>
          <cell r="E359" t="str">
            <v>Shellfish</v>
          </cell>
          <cell r="F359" t="str">
            <v>Quota</v>
          </cell>
          <cell r="G359">
            <v>3</v>
          </cell>
          <cell r="H359">
            <v>1</v>
          </cell>
          <cell r="I359">
            <v>0.33333333333333331</v>
          </cell>
          <cell r="J359">
            <v>0.83</v>
          </cell>
          <cell r="K359">
            <v>2.4899999999999998</v>
          </cell>
          <cell r="L359">
            <v>0.83</v>
          </cell>
        </row>
        <row r="360">
          <cell r="B360" t="str">
            <v>PDO5</v>
          </cell>
          <cell r="C360" t="str">
            <v>Deepwater tuatua Southland</v>
          </cell>
          <cell r="D360" t="str">
            <v>Surf Clam - Deepwater Tuatua</v>
          </cell>
          <cell r="E360" t="str">
            <v>Shellfish</v>
          </cell>
          <cell r="F360" t="str">
            <v>Quota</v>
          </cell>
          <cell r="G360">
            <v>3</v>
          </cell>
          <cell r="H360">
            <v>1</v>
          </cell>
          <cell r="I360">
            <v>0.33333333333333331</v>
          </cell>
          <cell r="J360">
            <v>0.83</v>
          </cell>
          <cell r="K360">
            <v>2.4899999999999998</v>
          </cell>
          <cell r="L360">
            <v>0.83</v>
          </cell>
        </row>
        <row r="361">
          <cell r="B361" t="str">
            <v>PDO7</v>
          </cell>
          <cell r="C361" t="str">
            <v>Deepwater tuatua Challenger</v>
          </cell>
          <cell r="D361" t="str">
            <v>Surf Clam - Deepwater Tuatua</v>
          </cell>
          <cell r="E361" t="str">
            <v>Shellfish</v>
          </cell>
          <cell r="F361" t="str">
            <v>Quota</v>
          </cell>
          <cell r="G361">
            <v>200</v>
          </cell>
          <cell r="H361">
            <v>184</v>
          </cell>
          <cell r="I361">
            <v>0.92</v>
          </cell>
          <cell r="J361">
            <v>0.83</v>
          </cell>
          <cell r="K361">
            <v>166</v>
          </cell>
          <cell r="L361">
            <v>152.72</v>
          </cell>
        </row>
        <row r="362">
          <cell r="B362" t="str">
            <v>PDO8</v>
          </cell>
          <cell r="C362" t="str">
            <v>Deepwater tuatua Central (West)</v>
          </cell>
          <cell r="D362" t="str">
            <v>Surf Clam - Deepwater Tuatua</v>
          </cell>
          <cell r="E362" t="str">
            <v>Shellfish</v>
          </cell>
          <cell r="F362" t="str">
            <v>Quota</v>
          </cell>
          <cell r="G362">
            <v>296</v>
          </cell>
          <cell r="H362">
            <v>262</v>
          </cell>
          <cell r="I362">
            <v>0.88513513513513509</v>
          </cell>
          <cell r="J362">
            <v>0.83</v>
          </cell>
          <cell r="K362">
            <v>245.67999999999998</v>
          </cell>
          <cell r="L362">
            <v>217.45999999999998</v>
          </cell>
        </row>
        <row r="363">
          <cell r="B363" t="str">
            <v>PDO9</v>
          </cell>
          <cell r="C363" t="str">
            <v>Deepwater tuatua Auckland (West)</v>
          </cell>
          <cell r="D363" t="str">
            <v>Surf Clam - Deepwater Tuatua</v>
          </cell>
          <cell r="E363" t="str">
            <v>Shellfish</v>
          </cell>
          <cell r="F363" t="str">
            <v>Quota</v>
          </cell>
          <cell r="G363">
            <v>53</v>
          </cell>
          <cell r="H363">
            <v>1</v>
          </cell>
          <cell r="I363">
            <v>1.8867924528301886E-2</v>
          </cell>
          <cell r="J363">
            <v>0.83</v>
          </cell>
          <cell r="K363">
            <v>43.989999999999995</v>
          </cell>
          <cell r="L363">
            <v>0.83</v>
          </cell>
        </row>
        <row r="364">
          <cell r="B364" t="str">
            <v>PHC1</v>
          </cell>
          <cell r="C364" t="str">
            <v>Packhorse Rock LobstAll New Zealand Fisheries Waters</v>
          </cell>
          <cell r="D364" t="str">
            <v>Packhorse Rock Lobster</v>
          </cell>
          <cell r="E364" t="str">
            <v>Shellfish</v>
          </cell>
          <cell r="F364" t="str">
            <v>Quota</v>
          </cell>
          <cell r="G364">
            <v>53.733333333333327</v>
          </cell>
          <cell r="H364">
            <v>40.299999999999997</v>
          </cell>
          <cell r="I364">
            <v>0.75</v>
          </cell>
          <cell r="J364">
            <v>52.993818707172601</v>
          </cell>
          <cell r="K364">
            <v>2847.5345251987405</v>
          </cell>
          <cell r="L364">
            <v>2135.6508938990555</v>
          </cell>
        </row>
        <row r="365">
          <cell r="B365" t="str">
            <v>PIL1</v>
          </cell>
          <cell r="C365" t="str">
            <v>Pilchards  Auckland(East)</v>
          </cell>
          <cell r="D365" t="str">
            <v>Pilchard</v>
          </cell>
          <cell r="E365" t="str">
            <v>Inshore</v>
          </cell>
          <cell r="F365" t="str">
            <v>Quota</v>
          </cell>
          <cell r="G365">
            <v>2030</v>
          </cell>
          <cell r="H365">
            <v>2000</v>
          </cell>
          <cell r="I365">
            <v>0.98522167487684731</v>
          </cell>
          <cell r="J365">
            <v>1.3999387718452865</v>
          </cell>
          <cell r="K365">
            <v>2841.8757068459317</v>
          </cell>
          <cell r="L365">
            <v>2799.877543690573</v>
          </cell>
        </row>
        <row r="366">
          <cell r="B366" t="str">
            <v>PIL10</v>
          </cell>
          <cell r="C366" t="str">
            <v>Pilchards  Kermadec</v>
          </cell>
          <cell r="D366" t="str">
            <v>Pilchard</v>
          </cell>
          <cell r="E366" t="str">
            <v>Inshore</v>
          </cell>
          <cell r="F366" t="str">
            <v>Quota</v>
          </cell>
          <cell r="G366">
            <v>0</v>
          </cell>
          <cell r="H366">
            <v>0</v>
          </cell>
          <cell r="I366">
            <v>0</v>
          </cell>
          <cell r="J366">
            <v>0.83</v>
          </cell>
          <cell r="K366">
            <v>0</v>
          </cell>
          <cell r="L366">
            <v>0</v>
          </cell>
        </row>
        <row r="367">
          <cell r="B367" t="str">
            <v>PIL2</v>
          </cell>
          <cell r="C367" t="str">
            <v>Pilchards  Central(East)</v>
          </cell>
          <cell r="D367" t="str">
            <v>Pilchard</v>
          </cell>
          <cell r="E367" t="str">
            <v>Inshore</v>
          </cell>
          <cell r="F367" t="str">
            <v>Quota</v>
          </cell>
          <cell r="G367">
            <v>215</v>
          </cell>
          <cell r="H367">
            <v>200</v>
          </cell>
          <cell r="I367">
            <v>0.93023255813953487</v>
          </cell>
          <cell r="J367">
            <v>0.83</v>
          </cell>
          <cell r="K367">
            <v>178.45</v>
          </cell>
          <cell r="L367">
            <v>166</v>
          </cell>
        </row>
        <row r="368">
          <cell r="B368" t="str">
            <v>PIL3</v>
          </cell>
          <cell r="C368" t="str">
            <v>Pilchard South-East(Coast), Southland, Sub-Antarctic</v>
          </cell>
          <cell r="D368" t="str">
            <v>Pilchard</v>
          </cell>
          <cell r="E368" t="str">
            <v>Inshore</v>
          </cell>
          <cell r="F368" t="str">
            <v>Quota</v>
          </cell>
          <cell r="G368">
            <v>67</v>
          </cell>
          <cell r="H368">
            <v>60</v>
          </cell>
          <cell r="I368">
            <v>0.89552238805970152</v>
          </cell>
          <cell r="J368">
            <v>0.83</v>
          </cell>
          <cell r="K368">
            <v>55.61</v>
          </cell>
          <cell r="L368">
            <v>49.8</v>
          </cell>
        </row>
        <row r="369">
          <cell r="B369" t="str">
            <v>PIL4</v>
          </cell>
          <cell r="C369" t="str">
            <v>Pilchards  South-East(Chatham Rise)</v>
          </cell>
          <cell r="D369" t="str">
            <v>Pilchard</v>
          </cell>
          <cell r="E369" t="str">
            <v>Inshore</v>
          </cell>
          <cell r="F369" t="str">
            <v>Quota</v>
          </cell>
          <cell r="G369">
            <v>15</v>
          </cell>
          <cell r="H369">
            <v>10</v>
          </cell>
          <cell r="I369">
            <v>0.66666666666666663</v>
          </cell>
          <cell r="J369">
            <v>0.83</v>
          </cell>
          <cell r="K369">
            <v>12.45</v>
          </cell>
          <cell r="L369">
            <v>8.2999999999999989</v>
          </cell>
        </row>
        <row r="370">
          <cell r="B370" t="str">
            <v>PIL7</v>
          </cell>
          <cell r="C370" t="str">
            <v>Pilchards  Challenger</v>
          </cell>
          <cell r="D370" t="str">
            <v>Pilchard</v>
          </cell>
          <cell r="E370" t="str">
            <v>Inshore</v>
          </cell>
          <cell r="F370" t="str">
            <v>Quota</v>
          </cell>
          <cell r="G370">
            <v>165</v>
          </cell>
          <cell r="H370">
            <v>150</v>
          </cell>
          <cell r="I370">
            <v>0.90909090909090906</v>
          </cell>
          <cell r="J370">
            <v>0.83</v>
          </cell>
          <cell r="K370">
            <v>136.94999999999999</v>
          </cell>
          <cell r="L370">
            <v>124.5</v>
          </cell>
        </row>
        <row r="371">
          <cell r="B371" t="str">
            <v>PIL8</v>
          </cell>
          <cell r="C371" t="str">
            <v>Pilchard Central(West), Auckland(West)</v>
          </cell>
          <cell r="D371" t="str">
            <v>Pilchard</v>
          </cell>
          <cell r="E371" t="str">
            <v>Inshore</v>
          </cell>
          <cell r="F371" t="str">
            <v>Quota</v>
          </cell>
          <cell r="G371">
            <v>80</v>
          </cell>
          <cell r="H371">
            <v>65</v>
          </cell>
          <cell r="I371">
            <v>0.8125</v>
          </cell>
          <cell r="J371">
            <v>0.83</v>
          </cell>
          <cell r="K371">
            <v>66.399999999999991</v>
          </cell>
          <cell r="L371">
            <v>53.949999999999996</v>
          </cell>
        </row>
        <row r="372">
          <cell r="B372" t="str">
            <v>POR1</v>
          </cell>
          <cell r="C372" t="str">
            <v>Porae Auckland(East)</v>
          </cell>
          <cell r="D372" t="str">
            <v>Porae</v>
          </cell>
          <cell r="E372" t="str">
            <v>Inshore</v>
          </cell>
          <cell r="F372" t="str">
            <v>Quota</v>
          </cell>
          <cell r="G372">
            <v>75</v>
          </cell>
          <cell r="H372">
            <v>62</v>
          </cell>
          <cell r="I372">
            <v>0.82666666666666666</v>
          </cell>
          <cell r="J372">
            <v>4.0025041621548043</v>
          </cell>
          <cell r="K372">
            <v>300.18781216161034</v>
          </cell>
          <cell r="L372">
            <v>248.15525805359786</v>
          </cell>
        </row>
        <row r="373">
          <cell r="B373" t="str">
            <v>POR10</v>
          </cell>
          <cell r="C373" t="str">
            <v>Porae Kermadec</v>
          </cell>
          <cell r="D373" t="str">
            <v>Porae</v>
          </cell>
          <cell r="E373" t="str">
            <v>Inshore</v>
          </cell>
          <cell r="F373" t="str">
            <v>Quota</v>
          </cell>
          <cell r="G373">
            <v>4</v>
          </cell>
          <cell r="H373">
            <v>1</v>
          </cell>
          <cell r="I373">
            <v>0.25</v>
          </cell>
          <cell r="J373">
            <v>2.2799999999999998</v>
          </cell>
          <cell r="K373">
            <v>9.1199999999999992</v>
          </cell>
          <cell r="L373">
            <v>2.2799999999999998</v>
          </cell>
        </row>
        <row r="374">
          <cell r="B374" t="str">
            <v>POR2</v>
          </cell>
          <cell r="C374" t="str">
            <v>Porae 2, 8, and 9 (Combined)</v>
          </cell>
          <cell r="D374" t="str">
            <v>Porae</v>
          </cell>
          <cell r="E374" t="str">
            <v>Inshore</v>
          </cell>
          <cell r="F374" t="str">
            <v>Quota</v>
          </cell>
          <cell r="G374">
            <v>22</v>
          </cell>
          <cell r="H374">
            <v>18</v>
          </cell>
          <cell r="I374">
            <v>0.81818181818181823</v>
          </cell>
          <cell r="J374">
            <v>3.3113699600344013</v>
          </cell>
          <cell r="K374">
            <v>72.850139120756836</v>
          </cell>
          <cell r="L374">
            <v>59.604659280619224</v>
          </cell>
        </row>
        <row r="375">
          <cell r="B375" t="str">
            <v>POR3</v>
          </cell>
          <cell r="C375" t="str">
            <v>Porae 3,4,5,6, and 7 (Combined)</v>
          </cell>
          <cell r="D375" t="str">
            <v>Porae</v>
          </cell>
          <cell r="E375" t="str">
            <v>Inshore</v>
          </cell>
          <cell r="F375" t="str">
            <v>Quota</v>
          </cell>
          <cell r="G375">
            <v>5</v>
          </cell>
          <cell r="H375">
            <v>2</v>
          </cell>
          <cell r="I375">
            <v>0.4</v>
          </cell>
          <cell r="J375">
            <v>2.2799999999999998</v>
          </cell>
          <cell r="K375">
            <v>11.399999999999999</v>
          </cell>
          <cell r="L375">
            <v>4.5599999999999996</v>
          </cell>
        </row>
        <row r="376">
          <cell r="B376" t="str">
            <v>POS1</v>
          </cell>
          <cell r="C376" t="str">
            <v>Porbeagle Shark 1 - 10 (Combined)</v>
          </cell>
          <cell r="D376" t="str">
            <v>Porbeagle Shark</v>
          </cell>
          <cell r="E376" t="str">
            <v>HMS</v>
          </cell>
          <cell r="F376" t="str">
            <v>Quota</v>
          </cell>
          <cell r="G376">
            <v>129</v>
          </cell>
          <cell r="H376">
            <v>110</v>
          </cell>
          <cell r="I376">
            <v>0.8527131782945736</v>
          </cell>
          <cell r="J376">
            <v>0.40698698251298948</v>
          </cell>
          <cell r="K376">
            <v>52.501320744175644</v>
          </cell>
          <cell r="L376">
            <v>44.768568076428842</v>
          </cell>
        </row>
        <row r="377">
          <cell r="B377" t="str">
            <v>PPI1A</v>
          </cell>
          <cell r="C377" t="str">
            <v>Pipi Whangarei Harbour fishery</v>
          </cell>
          <cell r="D377" t="str">
            <v>Pipi</v>
          </cell>
          <cell r="E377" t="str">
            <v>Shellfish</v>
          </cell>
          <cell r="F377" t="str">
            <v>Quota</v>
          </cell>
          <cell r="G377">
            <v>250</v>
          </cell>
          <cell r="H377">
            <v>200</v>
          </cell>
          <cell r="I377">
            <v>0.8</v>
          </cell>
          <cell r="J377">
            <v>0.92</v>
          </cell>
          <cell r="K377">
            <v>230</v>
          </cell>
          <cell r="L377">
            <v>184</v>
          </cell>
        </row>
        <row r="378">
          <cell r="B378" t="str">
            <v>PPI1B</v>
          </cell>
          <cell r="C378" t="str">
            <v>Pipi East Northland</v>
          </cell>
          <cell r="D378" t="str">
            <v>Pipi</v>
          </cell>
          <cell r="E378" t="str">
            <v>Shellfish</v>
          </cell>
          <cell r="F378" t="str">
            <v>Quota</v>
          </cell>
          <cell r="G378">
            <v>160</v>
          </cell>
          <cell r="H378">
            <v>0</v>
          </cell>
          <cell r="I378">
            <v>0</v>
          </cell>
          <cell r="J378">
            <v>0.92</v>
          </cell>
          <cell r="K378">
            <v>147.20000000000002</v>
          </cell>
          <cell r="L378">
            <v>0</v>
          </cell>
        </row>
        <row r="379">
          <cell r="B379" t="str">
            <v>PPI1C</v>
          </cell>
          <cell r="C379" t="str">
            <v>Pipi Hauraki Gulf and Bay of Plenty</v>
          </cell>
          <cell r="D379" t="str">
            <v>Pipi</v>
          </cell>
          <cell r="E379" t="str">
            <v>Shellfish</v>
          </cell>
          <cell r="F379" t="str">
            <v>Quota</v>
          </cell>
          <cell r="G379">
            <v>243</v>
          </cell>
          <cell r="H379">
            <v>3</v>
          </cell>
          <cell r="I379">
            <v>1.2345679012345678E-2</v>
          </cell>
          <cell r="J379">
            <v>0.92</v>
          </cell>
          <cell r="K379">
            <v>223.56</v>
          </cell>
          <cell r="L379">
            <v>2.7600000000000002</v>
          </cell>
        </row>
        <row r="380">
          <cell r="B380" t="str">
            <v>PPI2</v>
          </cell>
          <cell r="C380" t="str">
            <v>Pipi Central (East)</v>
          </cell>
          <cell r="D380" t="str">
            <v>Pipi</v>
          </cell>
          <cell r="E380" t="str">
            <v>Shellfish</v>
          </cell>
          <cell r="F380" t="str">
            <v>Quota</v>
          </cell>
          <cell r="G380">
            <v>7</v>
          </cell>
          <cell r="H380">
            <v>0</v>
          </cell>
          <cell r="I380">
            <v>0</v>
          </cell>
          <cell r="J380">
            <v>0.92</v>
          </cell>
          <cell r="K380">
            <v>6.44</v>
          </cell>
          <cell r="L380">
            <v>0</v>
          </cell>
        </row>
        <row r="381">
          <cell r="B381" t="str">
            <v>PPI3</v>
          </cell>
          <cell r="C381" t="str">
            <v>Pipi South-East (Coast)</v>
          </cell>
          <cell r="D381" t="str">
            <v>Pipi</v>
          </cell>
          <cell r="E381" t="str">
            <v>Shellfish</v>
          </cell>
          <cell r="F381" t="str">
            <v>Quota</v>
          </cell>
          <cell r="G381">
            <v>19</v>
          </cell>
          <cell r="H381">
            <v>0</v>
          </cell>
          <cell r="I381">
            <v>0</v>
          </cell>
          <cell r="J381">
            <v>0.92</v>
          </cell>
          <cell r="K381">
            <v>17.48</v>
          </cell>
          <cell r="L381">
            <v>0</v>
          </cell>
        </row>
        <row r="382">
          <cell r="B382" t="str">
            <v>PPI4</v>
          </cell>
          <cell r="C382" t="str">
            <v>Pipi South-East (Chatham Rise)</v>
          </cell>
          <cell r="D382" t="str">
            <v>Pipi</v>
          </cell>
          <cell r="E382" t="str">
            <v>Shellfish</v>
          </cell>
          <cell r="F382" t="str">
            <v>Quota</v>
          </cell>
          <cell r="G382">
            <v>3</v>
          </cell>
          <cell r="H382">
            <v>0</v>
          </cell>
          <cell r="I382">
            <v>0</v>
          </cell>
          <cell r="J382">
            <v>0.92</v>
          </cell>
          <cell r="K382">
            <v>2.7600000000000002</v>
          </cell>
          <cell r="L382">
            <v>0</v>
          </cell>
        </row>
        <row r="383">
          <cell r="B383" t="str">
            <v>PPI5</v>
          </cell>
          <cell r="C383" t="str">
            <v>Pipi Southland and Sub-Antarctic (Combined)</v>
          </cell>
          <cell r="D383" t="str">
            <v>Pipi</v>
          </cell>
          <cell r="E383" t="str">
            <v>Shellfish</v>
          </cell>
          <cell r="F383" t="str">
            <v>Quota</v>
          </cell>
          <cell r="G383">
            <v>3</v>
          </cell>
          <cell r="H383">
            <v>0</v>
          </cell>
          <cell r="I383">
            <v>0</v>
          </cell>
          <cell r="J383">
            <v>0.92</v>
          </cell>
          <cell r="K383">
            <v>2.7600000000000002</v>
          </cell>
          <cell r="L383">
            <v>0</v>
          </cell>
        </row>
        <row r="384">
          <cell r="B384" t="str">
            <v>PPI7</v>
          </cell>
          <cell r="C384" t="str">
            <v>Pipi Challenger/Central (Plateau)</v>
          </cell>
          <cell r="D384" t="str">
            <v>Pipi</v>
          </cell>
          <cell r="E384" t="str">
            <v>Shellfish</v>
          </cell>
          <cell r="F384" t="str">
            <v>Quota</v>
          </cell>
          <cell r="G384">
            <v>4</v>
          </cell>
          <cell r="H384">
            <v>1</v>
          </cell>
          <cell r="I384">
            <v>0.25</v>
          </cell>
          <cell r="J384">
            <v>0.92</v>
          </cell>
          <cell r="K384">
            <v>3.68</v>
          </cell>
          <cell r="L384">
            <v>0.92</v>
          </cell>
        </row>
        <row r="385">
          <cell r="B385" t="str">
            <v>PPI8</v>
          </cell>
          <cell r="C385" t="str">
            <v>Pipi Challenger (South)</v>
          </cell>
          <cell r="D385" t="str">
            <v>Pipi</v>
          </cell>
          <cell r="E385" t="str">
            <v>Shellfish</v>
          </cell>
          <cell r="F385" t="str">
            <v>Quota</v>
          </cell>
          <cell r="G385">
            <v>3</v>
          </cell>
          <cell r="H385">
            <v>0</v>
          </cell>
          <cell r="I385">
            <v>0</v>
          </cell>
          <cell r="J385">
            <v>0.92</v>
          </cell>
          <cell r="K385">
            <v>2.7600000000000002</v>
          </cell>
          <cell r="L385">
            <v>0</v>
          </cell>
        </row>
        <row r="386">
          <cell r="B386" t="str">
            <v>PPI9</v>
          </cell>
          <cell r="C386" t="str">
            <v>Pipi Auckland (West)</v>
          </cell>
          <cell r="D386" t="str">
            <v>Pipi</v>
          </cell>
          <cell r="E386" t="str">
            <v>Shellfish</v>
          </cell>
          <cell r="F386" t="str">
            <v>Quota</v>
          </cell>
          <cell r="G386">
            <v>21</v>
          </cell>
          <cell r="H386">
            <v>0</v>
          </cell>
          <cell r="I386">
            <v>0</v>
          </cell>
          <cell r="J386">
            <v>0.92</v>
          </cell>
          <cell r="K386">
            <v>19.32</v>
          </cell>
          <cell r="L386">
            <v>0</v>
          </cell>
        </row>
        <row r="387">
          <cell r="B387" t="str">
            <v>PRK1</v>
          </cell>
          <cell r="C387" t="str">
            <v>Prawn Killer Auckland(East)</v>
          </cell>
          <cell r="D387" t="str">
            <v>Prawn Killer</v>
          </cell>
          <cell r="E387" t="str">
            <v>Deepwater</v>
          </cell>
          <cell r="F387" t="str">
            <v>Quota</v>
          </cell>
          <cell r="G387">
            <v>25.7</v>
          </cell>
          <cell r="H387">
            <v>24.5</v>
          </cell>
          <cell r="I387">
            <v>0.953307392996109</v>
          </cell>
          <cell r="J387">
            <v>3.42</v>
          </cell>
          <cell r="K387">
            <v>87.893999999999991</v>
          </cell>
          <cell r="L387">
            <v>83.789999999999992</v>
          </cell>
        </row>
        <row r="388">
          <cell r="B388" t="str">
            <v>PRK10</v>
          </cell>
          <cell r="C388" t="str">
            <v>Prawn Killer Kermadec</v>
          </cell>
          <cell r="D388" t="str">
            <v>Prawn Killer</v>
          </cell>
          <cell r="E388" t="str">
            <v>Deepwater</v>
          </cell>
          <cell r="F388" t="str">
            <v>Quota</v>
          </cell>
          <cell r="G388">
            <v>0</v>
          </cell>
          <cell r="H388">
            <v>0</v>
          </cell>
          <cell r="I388">
            <v>0</v>
          </cell>
          <cell r="J388">
            <v>3.42</v>
          </cell>
          <cell r="K388">
            <v>0</v>
          </cell>
          <cell r="L388">
            <v>0</v>
          </cell>
        </row>
        <row r="389">
          <cell r="B389" t="str">
            <v>PRK2</v>
          </cell>
          <cell r="C389" t="str">
            <v>Prawn Killer Central(East)</v>
          </cell>
          <cell r="D389" t="str">
            <v>Prawn Killer</v>
          </cell>
          <cell r="E389" t="str">
            <v>Deepwater</v>
          </cell>
          <cell r="F389" t="str">
            <v>Quota</v>
          </cell>
          <cell r="G389">
            <v>3.7</v>
          </cell>
          <cell r="H389">
            <v>3.5</v>
          </cell>
          <cell r="I389">
            <v>0.94594594594594594</v>
          </cell>
          <cell r="J389">
            <v>3.42</v>
          </cell>
          <cell r="K389">
            <v>12.654</v>
          </cell>
          <cell r="L389">
            <v>11.969999999999999</v>
          </cell>
        </row>
        <row r="390">
          <cell r="B390" t="str">
            <v>PRK3</v>
          </cell>
          <cell r="C390" t="str">
            <v>Prawn Killer South East Coast and Western Chatham Islands</v>
          </cell>
          <cell r="D390" t="str">
            <v>Prawn Killer</v>
          </cell>
          <cell r="E390" t="str">
            <v>Deepwater</v>
          </cell>
          <cell r="F390" t="str">
            <v>Quota</v>
          </cell>
          <cell r="G390">
            <v>1</v>
          </cell>
          <cell r="H390">
            <v>1</v>
          </cell>
          <cell r="I390">
            <v>1</v>
          </cell>
          <cell r="J390">
            <v>3.42</v>
          </cell>
          <cell r="K390">
            <v>3.42</v>
          </cell>
          <cell r="L390">
            <v>3.42</v>
          </cell>
        </row>
        <row r="391">
          <cell r="B391" t="str">
            <v>PRK4A</v>
          </cell>
          <cell r="C391" t="str">
            <v>Prawn killer Chatham Islands East</v>
          </cell>
          <cell r="D391" t="str">
            <v>Prawn Killer</v>
          </cell>
          <cell r="E391" t="str">
            <v>Deepwater</v>
          </cell>
          <cell r="F391" t="str">
            <v>Quota</v>
          </cell>
          <cell r="G391">
            <v>1</v>
          </cell>
          <cell r="H391">
            <v>1</v>
          </cell>
          <cell r="I391">
            <v>1</v>
          </cell>
          <cell r="J391">
            <v>3.42</v>
          </cell>
          <cell r="K391">
            <v>3.42</v>
          </cell>
          <cell r="L391">
            <v>3.42</v>
          </cell>
        </row>
        <row r="392">
          <cell r="B392" t="str">
            <v>PRK5</v>
          </cell>
          <cell r="C392" t="str">
            <v>Prawn Killer Southland</v>
          </cell>
          <cell r="D392" t="str">
            <v>Prawn Killer</v>
          </cell>
          <cell r="E392" t="str">
            <v>Deepwater</v>
          </cell>
          <cell r="F392" t="str">
            <v>Quota</v>
          </cell>
          <cell r="G392">
            <v>1</v>
          </cell>
          <cell r="H392">
            <v>1</v>
          </cell>
          <cell r="I392">
            <v>1</v>
          </cell>
          <cell r="J392">
            <v>3.42</v>
          </cell>
          <cell r="K392">
            <v>3.42</v>
          </cell>
          <cell r="L392">
            <v>3.42</v>
          </cell>
        </row>
        <row r="393">
          <cell r="B393" t="str">
            <v>PRK6A</v>
          </cell>
          <cell r="C393" t="str">
            <v>Prawn killer Auckland Islands</v>
          </cell>
          <cell r="D393" t="str">
            <v>Prawn Killer</v>
          </cell>
          <cell r="E393" t="str">
            <v>Deepwater</v>
          </cell>
          <cell r="F393" t="str">
            <v>Quota</v>
          </cell>
          <cell r="G393">
            <v>1</v>
          </cell>
          <cell r="H393">
            <v>1</v>
          </cell>
          <cell r="I393">
            <v>1</v>
          </cell>
          <cell r="J393">
            <v>3.42</v>
          </cell>
          <cell r="K393">
            <v>3.42</v>
          </cell>
          <cell r="L393">
            <v>3.42</v>
          </cell>
        </row>
        <row r="394">
          <cell r="B394" t="str">
            <v>PRK6B</v>
          </cell>
          <cell r="C394" t="str">
            <v>Prawn killer Part Sub-Antarctic</v>
          </cell>
          <cell r="D394" t="str">
            <v>Prawn Killer</v>
          </cell>
          <cell r="E394" t="str">
            <v>Deepwater</v>
          </cell>
          <cell r="F394" t="str">
            <v>Quota</v>
          </cell>
          <cell r="G394">
            <v>1</v>
          </cell>
          <cell r="H394">
            <v>1</v>
          </cell>
          <cell r="I394">
            <v>1</v>
          </cell>
          <cell r="J394">
            <v>3.42</v>
          </cell>
          <cell r="K394">
            <v>3.42</v>
          </cell>
          <cell r="L394">
            <v>3.42</v>
          </cell>
        </row>
        <row r="395">
          <cell r="B395" t="str">
            <v>PRK7</v>
          </cell>
          <cell r="C395" t="str">
            <v>Prawn Killer Challenger</v>
          </cell>
          <cell r="D395" t="str">
            <v>Prawn Killer</v>
          </cell>
          <cell r="E395" t="str">
            <v>Deepwater</v>
          </cell>
          <cell r="F395" t="str">
            <v>Quota</v>
          </cell>
          <cell r="G395">
            <v>1</v>
          </cell>
          <cell r="H395">
            <v>1</v>
          </cell>
          <cell r="I395">
            <v>1</v>
          </cell>
          <cell r="J395">
            <v>0.53994345290687407</v>
          </cell>
          <cell r="K395">
            <v>0.53994345290687407</v>
          </cell>
          <cell r="L395">
            <v>0.53994345290687407</v>
          </cell>
        </row>
        <row r="396">
          <cell r="B396" t="str">
            <v>PRK8</v>
          </cell>
          <cell r="C396" t="str">
            <v>Prawn Killer Central(West)</v>
          </cell>
          <cell r="D396" t="str">
            <v>Prawn Killer</v>
          </cell>
          <cell r="E396" t="str">
            <v>Deepwater</v>
          </cell>
          <cell r="F396" t="str">
            <v>Quota</v>
          </cell>
          <cell r="G396">
            <v>1</v>
          </cell>
          <cell r="H396">
            <v>1</v>
          </cell>
          <cell r="I396">
            <v>1</v>
          </cell>
          <cell r="J396">
            <v>3.42</v>
          </cell>
          <cell r="K396">
            <v>3.42</v>
          </cell>
          <cell r="L396">
            <v>3.42</v>
          </cell>
        </row>
        <row r="397">
          <cell r="B397" t="str">
            <v>PRK9</v>
          </cell>
          <cell r="C397" t="str">
            <v>Prawn Killer Auckland(West)</v>
          </cell>
          <cell r="D397" t="str">
            <v>Prawn Killer</v>
          </cell>
          <cell r="E397" t="str">
            <v>Deepwater</v>
          </cell>
          <cell r="F397" t="str">
            <v>Quota</v>
          </cell>
          <cell r="G397">
            <v>1</v>
          </cell>
          <cell r="H397">
            <v>1</v>
          </cell>
          <cell r="I397">
            <v>1</v>
          </cell>
          <cell r="J397">
            <v>3.42</v>
          </cell>
          <cell r="K397">
            <v>3.42</v>
          </cell>
          <cell r="L397">
            <v>3.42</v>
          </cell>
        </row>
        <row r="398">
          <cell r="B398" t="str">
            <v>PTO1</v>
          </cell>
          <cell r="C398" t="str">
            <v>Patagonian Toothfish (FMAs 1-10 combined)</v>
          </cell>
          <cell r="D398" t="str">
            <v>Patagonian Toothfish</v>
          </cell>
          <cell r="E398" t="str">
            <v>Deepwater</v>
          </cell>
          <cell r="F398" t="str">
            <v>Quota</v>
          </cell>
          <cell r="G398">
            <v>50</v>
          </cell>
          <cell r="H398">
            <v>49.5</v>
          </cell>
          <cell r="I398">
            <v>0.99</v>
          </cell>
          <cell r="J398">
            <v>10</v>
          </cell>
          <cell r="K398">
            <v>500</v>
          </cell>
          <cell r="L398">
            <v>495</v>
          </cell>
        </row>
        <row r="399">
          <cell r="B399" t="str">
            <v>PZL1</v>
          </cell>
          <cell r="C399" t="str">
            <v>Deepwater clam Auckland (East)</v>
          </cell>
          <cell r="D399" t="str">
            <v>King Clam</v>
          </cell>
          <cell r="E399" t="str">
            <v>Shellfish</v>
          </cell>
          <cell r="F399" t="str">
            <v>Quota</v>
          </cell>
          <cell r="G399">
            <v>1.5</v>
          </cell>
          <cell r="H399">
            <v>1.2</v>
          </cell>
          <cell r="I399">
            <v>0.79999999999999993</v>
          </cell>
          <cell r="J399">
            <v>24.02</v>
          </cell>
          <cell r="K399">
            <v>36.03</v>
          </cell>
          <cell r="L399">
            <v>28.823999999999998</v>
          </cell>
        </row>
        <row r="400">
          <cell r="B400" t="str">
            <v>PZL2</v>
          </cell>
          <cell r="C400" t="str">
            <v>Deepwater clam Central (East)</v>
          </cell>
          <cell r="D400" t="str">
            <v>King Clam</v>
          </cell>
          <cell r="E400" t="str">
            <v>Shellfish</v>
          </cell>
          <cell r="F400" t="str">
            <v>Quota</v>
          </cell>
          <cell r="G400">
            <v>1.5</v>
          </cell>
          <cell r="H400">
            <v>1.2</v>
          </cell>
          <cell r="I400">
            <v>0.79999999999999993</v>
          </cell>
          <cell r="J400">
            <v>24.02</v>
          </cell>
          <cell r="K400">
            <v>36.03</v>
          </cell>
          <cell r="L400">
            <v>28.823999999999998</v>
          </cell>
        </row>
        <row r="401">
          <cell r="B401" t="str">
            <v>PZL3</v>
          </cell>
          <cell r="C401" t="str">
            <v>Deepwater clam South-East (Coast)</v>
          </cell>
          <cell r="D401" t="str">
            <v>King Clam</v>
          </cell>
          <cell r="E401" t="str">
            <v>Shellfish</v>
          </cell>
          <cell r="F401" t="str">
            <v>Quota</v>
          </cell>
          <cell r="G401">
            <v>1.5</v>
          </cell>
          <cell r="H401">
            <v>1.2</v>
          </cell>
          <cell r="I401">
            <v>0.79999999999999993</v>
          </cell>
          <cell r="J401">
            <v>24.02</v>
          </cell>
          <cell r="K401">
            <v>36.03</v>
          </cell>
          <cell r="L401">
            <v>28.823999999999998</v>
          </cell>
        </row>
        <row r="402">
          <cell r="B402" t="str">
            <v>PZL4</v>
          </cell>
          <cell r="C402" t="str">
            <v>Deepwater clam South-East (Chatham Rise)</v>
          </cell>
          <cell r="D402" t="str">
            <v>King Clam</v>
          </cell>
          <cell r="E402" t="str">
            <v>Shellfish</v>
          </cell>
          <cell r="F402" t="str">
            <v>Quota</v>
          </cell>
          <cell r="G402">
            <v>1.5</v>
          </cell>
          <cell r="H402">
            <v>1.2</v>
          </cell>
          <cell r="I402">
            <v>0.79999999999999993</v>
          </cell>
          <cell r="J402">
            <v>24.02</v>
          </cell>
          <cell r="K402">
            <v>36.03</v>
          </cell>
          <cell r="L402">
            <v>28.823999999999998</v>
          </cell>
        </row>
        <row r="403">
          <cell r="B403" t="str">
            <v>PZL5</v>
          </cell>
          <cell r="C403" t="str">
            <v>Deepwater clam Southland &amp; Sub-Antarctic</v>
          </cell>
          <cell r="D403" t="str">
            <v>King Clam</v>
          </cell>
          <cell r="E403" t="str">
            <v>Shellfish</v>
          </cell>
          <cell r="F403" t="str">
            <v>Quota</v>
          </cell>
          <cell r="G403">
            <v>1.5</v>
          </cell>
          <cell r="H403">
            <v>1.2</v>
          </cell>
          <cell r="I403">
            <v>0.79999999999999993</v>
          </cell>
          <cell r="J403">
            <v>24.02</v>
          </cell>
          <cell r="K403">
            <v>36.03</v>
          </cell>
          <cell r="L403">
            <v>28.823999999999998</v>
          </cell>
        </row>
        <row r="404">
          <cell r="B404" t="str">
            <v>PZL7</v>
          </cell>
          <cell r="C404" t="str">
            <v>Deepwater clam Challenger</v>
          </cell>
          <cell r="D404" t="str">
            <v>King Clam</v>
          </cell>
          <cell r="E404" t="str">
            <v>Shellfish</v>
          </cell>
          <cell r="F404" t="str">
            <v>Quota</v>
          </cell>
          <cell r="G404">
            <v>30</v>
          </cell>
          <cell r="H404">
            <v>23.1</v>
          </cell>
          <cell r="I404">
            <v>0.77</v>
          </cell>
          <cell r="J404">
            <v>19.120030899043318</v>
          </cell>
          <cell r="K404">
            <v>573.60092697129949</v>
          </cell>
          <cell r="L404">
            <v>441.67271376790069</v>
          </cell>
        </row>
        <row r="405">
          <cell r="B405" t="str">
            <v>PZL8</v>
          </cell>
          <cell r="C405" t="str">
            <v>Deepwater clam Central (West)</v>
          </cell>
          <cell r="D405" t="str">
            <v>King Clam</v>
          </cell>
          <cell r="E405" t="str">
            <v>Shellfish</v>
          </cell>
          <cell r="F405" t="str">
            <v>Quota</v>
          </cell>
          <cell r="G405">
            <v>1.5</v>
          </cell>
          <cell r="H405">
            <v>1.2</v>
          </cell>
          <cell r="I405">
            <v>0.79999999999999993</v>
          </cell>
          <cell r="J405">
            <v>24.02</v>
          </cell>
          <cell r="K405">
            <v>36.03</v>
          </cell>
          <cell r="L405">
            <v>28.823999999999998</v>
          </cell>
        </row>
        <row r="406">
          <cell r="B406" t="str">
            <v>PZL9</v>
          </cell>
          <cell r="C406" t="str">
            <v>Deepwater clam Auckland (West)</v>
          </cell>
          <cell r="D406" t="str">
            <v>King Clam</v>
          </cell>
          <cell r="E406" t="str">
            <v>Shellfish</v>
          </cell>
          <cell r="F406" t="str">
            <v>Quota</v>
          </cell>
          <cell r="G406">
            <v>1.5</v>
          </cell>
          <cell r="H406">
            <v>1.2</v>
          </cell>
          <cell r="I406">
            <v>0.79999999999999993</v>
          </cell>
          <cell r="J406">
            <v>24.02</v>
          </cell>
          <cell r="K406">
            <v>36.03</v>
          </cell>
          <cell r="L406">
            <v>28.823999999999998</v>
          </cell>
        </row>
        <row r="407">
          <cell r="B407" t="str">
            <v>QSC3</v>
          </cell>
          <cell r="C407" t="str">
            <v>Queen Scallop South-East(Coast), Southland</v>
          </cell>
          <cell r="D407" t="str">
            <v>Queen Scallop</v>
          </cell>
          <cell r="E407" t="str">
            <v>Shellfish</v>
          </cell>
          <cell r="F407" t="str">
            <v>Quota</v>
          </cell>
          <cell r="G407">
            <v>400</v>
          </cell>
          <cell r="H407">
            <v>380</v>
          </cell>
          <cell r="I407">
            <v>0.95</v>
          </cell>
          <cell r="J407">
            <v>2.04</v>
          </cell>
          <cell r="K407">
            <v>816</v>
          </cell>
          <cell r="L407">
            <v>775.2</v>
          </cell>
        </row>
        <row r="408">
          <cell r="B408" t="str">
            <v>RBM1</v>
          </cell>
          <cell r="C408" t="str">
            <v>Ray's Bream 1 - 10 (Combined)</v>
          </cell>
          <cell r="D408" t="str">
            <v>Ray's Bream</v>
          </cell>
          <cell r="E408" t="str">
            <v>HMS</v>
          </cell>
          <cell r="F408" t="str">
            <v>Quota</v>
          </cell>
          <cell r="G408">
            <v>1045</v>
          </cell>
          <cell r="H408">
            <v>980</v>
          </cell>
          <cell r="I408">
            <v>0.93779904306220097</v>
          </cell>
          <cell r="J408">
            <v>0.77179197066929905</v>
          </cell>
          <cell r="K408">
            <v>806.52260934941751</v>
          </cell>
          <cell r="L408">
            <v>756.35613125591306</v>
          </cell>
        </row>
        <row r="409">
          <cell r="B409" t="str">
            <v>RBT1</v>
          </cell>
          <cell r="C409" t="str">
            <v>Redbait 1 &amp; 2 (combined)</v>
          </cell>
          <cell r="D409" t="str">
            <v>Red Bait</v>
          </cell>
          <cell r="E409" t="str">
            <v>Deepwater</v>
          </cell>
          <cell r="F409" t="str">
            <v>Quota</v>
          </cell>
          <cell r="G409">
            <v>20</v>
          </cell>
          <cell r="H409">
            <v>19</v>
          </cell>
          <cell r="I409">
            <v>0.95</v>
          </cell>
          <cell r="J409">
            <v>0.39</v>
          </cell>
          <cell r="K409">
            <v>7.8000000000000007</v>
          </cell>
          <cell r="L409">
            <v>7.41</v>
          </cell>
        </row>
        <row r="410">
          <cell r="B410" t="str">
            <v>RBT10</v>
          </cell>
          <cell r="C410" t="str">
            <v>Redbait Kermadec</v>
          </cell>
          <cell r="D410" t="str">
            <v>Red Bait</v>
          </cell>
          <cell r="E410" t="str">
            <v>Deepwater</v>
          </cell>
          <cell r="F410" t="str">
            <v>Quota</v>
          </cell>
          <cell r="G410">
            <v>0</v>
          </cell>
          <cell r="H410">
            <v>0</v>
          </cell>
          <cell r="I410">
            <v>0</v>
          </cell>
          <cell r="J410">
            <v>0.39</v>
          </cell>
          <cell r="K410">
            <v>0</v>
          </cell>
          <cell r="L410">
            <v>0</v>
          </cell>
        </row>
        <row r="411">
          <cell r="B411" t="str">
            <v>RBT3</v>
          </cell>
          <cell r="C411" t="str">
            <v>Redbait 3, 4, 5 &amp; 6 (combined)</v>
          </cell>
          <cell r="D411" t="str">
            <v>Red Bait</v>
          </cell>
          <cell r="E411" t="str">
            <v>Deepwater</v>
          </cell>
          <cell r="F411" t="str">
            <v>Quota</v>
          </cell>
          <cell r="G411">
            <v>2305</v>
          </cell>
          <cell r="H411">
            <v>2190</v>
          </cell>
          <cell r="I411">
            <v>0.95010845986984815</v>
          </cell>
          <cell r="J411">
            <v>0.20159985825081811</v>
          </cell>
          <cell r="K411">
            <v>464.68767326813577</v>
          </cell>
          <cell r="L411">
            <v>441.50368956929168</v>
          </cell>
        </row>
        <row r="412">
          <cell r="B412" t="str">
            <v>RBT7</v>
          </cell>
          <cell r="C412" t="str">
            <v>Redbait 7,8 &amp; 9 (combined)</v>
          </cell>
          <cell r="D412" t="str">
            <v>Red Bait</v>
          </cell>
          <cell r="E412" t="str">
            <v>Deepwater</v>
          </cell>
          <cell r="F412" t="str">
            <v>Quota</v>
          </cell>
          <cell r="G412">
            <v>2991</v>
          </cell>
          <cell r="H412">
            <v>2841</v>
          </cell>
          <cell r="I412">
            <v>0.94984954864593785</v>
          </cell>
          <cell r="J412">
            <v>0.39</v>
          </cell>
          <cell r="K412">
            <v>1166.49</v>
          </cell>
          <cell r="L412">
            <v>1107.99</v>
          </cell>
        </row>
        <row r="413">
          <cell r="B413" t="str">
            <v>RBY1</v>
          </cell>
          <cell r="C413" t="str">
            <v>Ruby Fish Auckland(East)</v>
          </cell>
          <cell r="D413" t="str">
            <v>Ruby Fish</v>
          </cell>
          <cell r="E413" t="str">
            <v>Deepwater</v>
          </cell>
          <cell r="F413" t="str">
            <v>Quota</v>
          </cell>
          <cell r="G413">
            <v>318</v>
          </cell>
          <cell r="H413">
            <v>300</v>
          </cell>
          <cell r="I413">
            <v>0.94339622641509435</v>
          </cell>
          <cell r="J413">
            <v>1.5376971807316153</v>
          </cell>
          <cell r="K413">
            <v>488.98770347265366</v>
          </cell>
          <cell r="L413">
            <v>461.30915421948458</v>
          </cell>
        </row>
        <row r="414">
          <cell r="B414" t="str">
            <v>RBY10</v>
          </cell>
          <cell r="C414" t="str">
            <v>Ruby Fish Kermadec</v>
          </cell>
          <cell r="D414" t="str">
            <v>Ruby Fish</v>
          </cell>
          <cell r="E414" t="str">
            <v>Deepwater</v>
          </cell>
          <cell r="F414" t="str">
            <v>Quota</v>
          </cell>
          <cell r="G414">
            <v>0</v>
          </cell>
          <cell r="H414">
            <v>0</v>
          </cell>
          <cell r="I414">
            <v>0</v>
          </cell>
          <cell r="J414">
            <v>1.1399999999999999</v>
          </cell>
          <cell r="K414">
            <v>0</v>
          </cell>
          <cell r="L414">
            <v>0</v>
          </cell>
        </row>
        <row r="415">
          <cell r="B415" t="str">
            <v>RBY2</v>
          </cell>
          <cell r="C415" t="str">
            <v>Ruby Fish Central(East)</v>
          </cell>
          <cell r="D415" t="str">
            <v>Ruby Fish</v>
          </cell>
          <cell r="E415" t="str">
            <v>Deepwater</v>
          </cell>
          <cell r="F415" t="str">
            <v>Quota</v>
          </cell>
          <cell r="G415">
            <v>435</v>
          </cell>
          <cell r="H415">
            <v>433</v>
          </cell>
          <cell r="I415">
            <v>0.99540229885057474</v>
          </cell>
          <cell r="J415">
            <v>0.5857898315626161</v>
          </cell>
          <cell r="K415">
            <v>254.818576729738</v>
          </cell>
          <cell r="L415">
            <v>253.64699706661278</v>
          </cell>
        </row>
        <row r="416">
          <cell r="B416" t="str">
            <v>RBY3</v>
          </cell>
          <cell r="C416" t="str">
            <v>Ruby Fish South-East(Coast)</v>
          </cell>
          <cell r="D416" t="str">
            <v>Ruby Fish</v>
          </cell>
          <cell r="E416" t="str">
            <v>Deepwater</v>
          </cell>
          <cell r="F416" t="str">
            <v>Quota</v>
          </cell>
          <cell r="G416">
            <v>32</v>
          </cell>
          <cell r="H416">
            <v>30</v>
          </cell>
          <cell r="I416">
            <v>0.9375</v>
          </cell>
          <cell r="J416">
            <v>0.25815072399771855</v>
          </cell>
          <cell r="K416">
            <v>8.2608231679269934</v>
          </cell>
          <cell r="L416">
            <v>7.7445217199315568</v>
          </cell>
        </row>
        <row r="417">
          <cell r="B417" t="str">
            <v>RBY4</v>
          </cell>
          <cell r="C417" t="str">
            <v>Ruby Fish South-East(Chatham Rise)</v>
          </cell>
          <cell r="D417" t="str">
            <v>Ruby Fish</v>
          </cell>
          <cell r="E417" t="str">
            <v>Deepwater</v>
          </cell>
          <cell r="F417" t="str">
            <v>Quota</v>
          </cell>
          <cell r="G417">
            <v>19</v>
          </cell>
          <cell r="H417">
            <v>18</v>
          </cell>
          <cell r="I417">
            <v>0.94736842105263153</v>
          </cell>
          <cell r="J417">
            <v>0.23097568873093846</v>
          </cell>
          <cell r="K417">
            <v>4.3885380858878307</v>
          </cell>
          <cell r="L417">
            <v>4.1575623971568927</v>
          </cell>
        </row>
        <row r="418">
          <cell r="B418" t="str">
            <v>RBY5</v>
          </cell>
          <cell r="C418" t="str">
            <v>Ruby Fish Southland</v>
          </cell>
          <cell r="D418" t="str">
            <v>Ruby Fish</v>
          </cell>
          <cell r="E418" t="str">
            <v>Deepwater</v>
          </cell>
          <cell r="F418" t="str">
            <v>Quota</v>
          </cell>
          <cell r="G418">
            <v>0</v>
          </cell>
          <cell r="H418">
            <v>0</v>
          </cell>
          <cell r="I418">
            <v>0</v>
          </cell>
          <cell r="J418">
            <v>0.23758017492711372</v>
          </cell>
          <cell r="K418">
            <v>0</v>
          </cell>
          <cell r="L418">
            <v>0</v>
          </cell>
        </row>
        <row r="419">
          <cell r="B419" t="str">
            <v>RBY6</v>
          </cell>
          <cell r="C419" t="str">
            <v>Ruby Fish Sub-Antartic</v>
          </cell>
          <cell r="D419" t="str">
            <v>Ruby Fish</v>
          </cell>
          <cell r="E419" t="str">
            <v>Deepwater</v>
          </cell>
          <cell r="F419" t="str">
            <v>Quota</v>
          </cell>
          <cell r="G419">
            <v>0</v>
          </cell>
          <cell r="H419">
            <v>0</v>
          </cell>
          <cell r="I419">
            <v>0</v>
          </cell>
          <cell r="J419">
            <v>1.54</v>
          </cell>
          <cell r="K419">
            <v>0</v>
          </cell>
          <cell r="L419">
            <v>0</v>
          </cell>
        </row>
        <row r="420">
          <cell r="B420" t="str">
            <v>RBY7</v>
          </cell>
          <cell r="C420" t="str">
            <v>Ruby Fish Challenger</v>
          </cell>
          <cell r="D420" t="str">
            <v>Ruby Fish</v>
          </cell>
          <cell r="E420" t="str">
            <v>Deepwater</v>
          </cell>
          <cell r="F420" t="str">
            <v>Quota</v>
          </cell>
          <cell r="G420">
            <v>33</v>
          </cell>
          <cell r="H420">
            <v>33</v>
          </cell>
          <cell r="I420">
            <v>1</v>
          </cell>
          <cell r="J420">
            <v>0.43728361817882067</v>
          </cell>
          <cell r="K420">
            <v>14.430359399901082</v>
          </cell>
          <cell r="L420">
            <v>14.430359399901082</v>
          </cell>
        </row>
        <row r="421">
          <cell r="B421" t="str">
            <v>RBY8</v>
          </cell>
          <cell r="C421" t="str">
            <v>Ruby Fish Central(West)</v>
          </cell>
          <cell r="D421" t="str">
            <v>Ruby Fish</v>
          </cell>
          <cell r="E421" t="str">
            <v>Deepwater</v>
          </cell>
          <cell r="F421" t="str">
            <v>Quota</v>
          </cell>
          <cell r="G421">
            <v>6</v>
          </cell>
          <cell r="H421">
            <v>6</v>
          </cell>
          <cell r="I421">
            <v>1</v>
          </cell>
          <cell r="J421">
            <v>1.1399999999999999</v>
          </cell>
          <cell r="K421">
            <v>6.84</v>
          </cell>
          <cell r="L421">
            <v>6.84</v>
          </cell>
        </row>
        <row r="422">
          <cell r="B422" t="str">
            <v>RBY9</v>
          </cell>
          <cell r="C422" t="str">
            <v>Ruby Fish Auckland(West)</v>
          </cell>
          <cell r="D422" t="str">
            <v>Ruby Fish</v>
          </cell>
          <cell r="E422" t="str">
            <v>Deepwater</v>
          </cell>
          <cell r="F422" t="str">
            <v>Quota</v>
          </cell>
          <cell r="G422">
            <v>19</v>
          </cell>
          <cell r="H422">
            <v>19</v>
          </cell>
          <cell r="I422">
            <v>1</v>
          </cell>
          <cell r="J422">
            <v>0.73492409010199244</v>
          </cell>
          <cell r="K422">
            <v>13.963557711937856</v>
          </cell>
          <cell r="L422">
            <v>13.963557711937856</v>
          </cell>
        </row>
        <row r="423">
          <cell r="B423" t="str">
            <v>RCO1</v>
          </cell>
          <cell r="C423" t="str">
            <v>Red Cod Auckland (East)</v>
          </cell>
          <cell r="D423" t="str">
            <v>Red Cod</v>
          </cell>
          <cell r="E423" t="str">
            <v>Inshore</v>
          </cell>
          <cell r="F423" t="str">
            <v>Quota</v>
          </cell>
          <cell r="G423">
            <v>56.389333333333333</v>
          </cell>
          <cell r="H423">
            <v>42.292000000000002</v>
          </cell>
          <cell r="I423">
            <v>0.75</v>
          </cell>
          <cell r="J423">
            <v>0.68758805940838108</v>
          </cell>
          <cell r="K423">
            <v>38.772632277999001</v>
          </cell>
          <cell r="L423">
            <v>29.079474208499253</v>
          </cell>
        </row>
        <row r="424">
          <cell r="B424" t="str">
            <v>RCO10</v>
          </cell>
          <cell r="C424" t="str">
            <v>Red Cod Kermadec</v>
          </cell>
          <cell r="D424" t="str">
            <v>Red Cod</v>
          </cell>
          <cell r="E424" t="str">
            <v>Inshore</v>
          </cell>
          <cell r="F424" t="str">
            <v>Quota</v>
          </cell>
          <cell r="G424">
            <v>13.333333333333334</v>
          </cell>
          <cell r="H424">
            <v>10</v>
          </cell>
          <cell r="I424">
            <v>0.75</v>
          </cell>
          <cell r="J424">
            <v>0.62</v>
          </cell>
          <cell r="K424">
            <v>8.2666666666666675</v>
          </cell>
          <cell r="L424">
            <v>6.2</v>
          </cell>
        </row>
        <row r="425">
          <cell r="B425" t="str">
            <v>RCO2</v>
          </cell>
          <cell r="C425" t="str">
            <v>Red Cod Central (East)</v>
          </cell>
          <cell r="D425" t="str">
            <v>Red Cod</v>
          </cell>
          <cell r="E425" t="str">
            <v>Inshore</v>
          </cell>
          <cell r="F425" t="str">
            <v>Quota</v>
          </cell>
          <cell r="G425">
            <v>554</v>
          </cell>
          <cell r="H425">
            <v>500</v>
          </cell>
          <cell r="I425">
            <v>0.90252707581227432</v>
          </cell>
          <cell r="J425">
            <v>0.68758805940838108</v>
          </cell>
          <cell r="K425">
            <v>380.92378491224309</v>
          </cell>
          <cell r="L425">
            <v>343.79402970419056</v>
          </cell>
        </row>
        <row r="426">
          <cell r="B426" t="str">
            <v>RCO3</v>
          </cell>
          <cell r="C426" t="str">
            <v>Red Cod South East (Coast)</v>
          </cell>
          <cell r="D426" t="str">
            <v>Red Cod</v>
          </cell>
          <cell r="E426" t="str">
            <v>Inshore</v>
          </cell>
          <cell r="F426" t="str">
            <v>Quota</v>
          </cell>
          <cell r="G426">
            <v>4930</v>
          </cell>
          <cell r="H426">
            <v>4600</v>
          </cell>
          <cell r="I426">
            <v>0.93306288032454365</v>
          </cell>
          <cell r="J426">
            <v>0.7338045845003679</v>
          </cell>
          <cell r="K426">
            <v>3617.6566015868138</v>
          </cell>
          <cell r="L426">
            <v>3375.5010887016924</v>
          </cell>
        </row>
        <row r="427">
          <cell r="B427" t="str">
            <v>RCO7</v>
          </cell>
          <cell r="C427" t="str">
            <v>Red Cod Challenger</v>
          </cell>
          <cell r="D427" t="str">
            <v>Red Cod</v>
          </cell>
          <cell r="E427" t="str">
            <v>Inshore</v>
          </cell>
          <cell r="F427" t="str">
            <v>Quota</v>
          </cell>
          <cell r="G427">
            <v>4168.0999999999995</v>
          </cell>
          <cell r="H427">
            <v>3126.0749999999998</v>
          </cell>
          <cell r="I427">
            <v>0.75</v>
          </cell>
          <cell r="J427">
            <v>0.6039570657322596</v>
          </cell>
          <cell r="K427">
            <v>2517.353445678631</v>
          </cell>
          <cell r="L427">
            <v>1888.0150842589733</v>
          </cell>
        </row>
        <row r="428">
          <cell r="B428" t="str">
            <v>RIB1</v>
          </cell>
          <cell r="C428" t="str">
            <v>Ribaldo Auckland(East)</v>
          </cell>
          <cell r="D428" t="str">
            <v>Ribaldo</v>
          </cell>
          <cell r="E428" t="str">
            <v>Inshore</v>
          </cell>
          <cell r="F428" t="str">
            <v>Quota</v>
          </cell>
          <cell r="G428">
            <v>121</v>
          </cell>
          <cell r="H428">
            <v>121</v>
          </cell>
          <cell r="I428">
            <v>1</v>
          </cell>
          <cell r="J428">
            <v>1.7775828499903499</v>
          </cell>
          <cell r="K428">
            <v>215.08752484883235</v>
          </cell>
          <cell r="L428">
            <v>215.08752484883235</v>
          </cell>
        </row>
        <row r="429">
          <cell r="B429" t="str">
            <v>RIB10</v>
          </cell>
          <cell r="C429" t="str">
            <v>Ribaldo Kermadec</v>
          </cell>
          <cell r="D429" t="str">
            <v>Ribaldo</v>
          </cell>
          <cell r="E429" t="str">
            <v>Deepwater</v>
          </cell>
          <cell r="F429" t="str">
            <v>Quota</v>
          </cell>
          <cell r="G429">
            <v>0</v>
          </cell>
          <cell r="H429">
            <v>0</v>
          </cell>
          <cell r="I429">
            <v>0</v>
          </cell>
          <cell r="J429">
            <v>0.77</v>
          </cell>
          <cell r="K429">
            <v>0</v>
          </cell>
          <cell r="L429">
            <v>0</v>
          </cell>
        </row>
        <row r="430">
          <cell r="B430" t="str">
            <v>RIB2</v>
          </cell>
          <cell r="C430" t="str">
            <v>Ribaldo Central(East)</v>
          </cell>
          <cell r="D430" t="str">
            <v>Ribaldo</v>
          </cell>
          <cell r="E430" t="str">
            <v>Inshore</v>
          </cell>
          <cell r="F430" t="str">
            <v>Quota</v>
          </cell>
          <cell r="G430">
            <v>176</v>
          </cell>
          <cell r="H430">
            <v>176</v>
          </cell>
          <cell r="I430">
            <v>1</v>
          </cell>
          <cell r="J430">
            <v>1.6188354342500462</v>
          </cell>
          <cell r="K430">
            <v>284.91503642800814</v>
          </cell>
          <cell r="L430">
            <v>284.91503642800814</v>
          </cell>
        </row>
        <row r="431">
          <cell r="B431" t="str">
            <v>RIB3</v>
          </cell>
          <cell r="C431" t="str">
            <v>Ribaldo South-East(Coast)</v>
          </cell>
          <cell r="D431" t="str">
            <v>Ribaldo</v>
          </cell>
          <cell r="E431" t="str">
            <v>Deepwater</v>
          </cell>
          <cell r="F431" t="str">
            <v>Quota</v>
          </cell>
          <cell r="G431">
            <v>394</v>
          </cell>
          <cell r="H431">
            <v>394</v>
          </cell>
          <cell r="I431">
            <v>1</v>
          </cell>
          <cell r="J431">
            <v>0.75845055491465885</v>
          </cell>
          <cell r="K431">
            <v>298.82951863637561</v>
          </cell>
          <cell r="L431">
            <v>298.82951863637561</v>
          </cell>
        </row>
        <row r="432">
          <cell r="B432" t="str">
            <v>RIB4</v>
          </cell>
          <cell r="C432" t="str">
            <v>Ribaldo South-East(Chatham Rise)</v>
          </cell>
          <cell r="D432" t="str">
            <v>Ribaldo</v>
          </cell>
          <cell r="E432" t="str">
            <v>Deepwater</v>
          </cell>
          <cell r="F432" t="str">
            <v>Quota</v>
          </cell>
          <cell r="G432">
            <v>357</v>
          </cell>
          <cell r="H432">
            <v>357</v>
          </cell>
          <cell r="I432">
            <v>1</v>
          </cell>
          <cell r="J432">
            <v>0.88051087963314278</v>
          </cell>
          <cell r="K432">
            <v>314.34238402903196</v>
          </cell>
          <cell r="L432">
            <v>314.34238402903196</v>
          </cell>
        </row>
        <row r="433">
          <cell r="B433" t="str">
            <v>RIB5</v>
          </cell>
          <cell r="C433" t="str">
            <v>Ribaldo Southland</v>
          </cell>
          <cell r="D433" t="str">
            <v>Ribaldo</v>
          </cell>
          <cell r="E433" t="str">
            <v>Deepwater</v>
          </cell>
          <cell r="F433" t="str">
            <v>Quota</v>
          </cell>
          <cell r="G433">
            <v>52</v>
          </cell>
          <cell r="H433">
            <v>52</v>
          </cell>
          <cell r="I433">
            <v>1</v>
          </cell>
          <cell r="J433">
            <v>0.59285008549805873</v>
          </cell>
          <cell r="K433">
            <v>30.828204445899054</v>
          </cell>
          <cell r="L433">
            <v>30.828204445899054</v>
          </cell>
        </row>
        <row r="434">
          <cell r="B434" t="str">
            <v>RIB6</v>
          </cell>
          <cell r="C434" t="str">
            <v>Ribaldo Sub-Antartic</v>
          </cell>
          <cell r="D434" t="str">
            <v>Ribaldo</v>
          </cell>
          <cell r="E434" t="str">
            <v>Deepwater</v>
          </cell>
          <cell r="F434" t="str">
            <v>Quota</v>
          </cell>
          <cell r="G434">
            <v>231</v>
          </cell>
          <cell r="H434">
            <v>231</v>
          </cell>
          <cell r="I434">
            <v>1</v>
          </cell>
          <cell r="J434">
            <v>0.60261401701890982</v>
          </cell>
          <cell r="K434">
            <v>139.20383793136816</v>
          </cell>
          <cell r="L434">
            <v>139.20383793136816</v>
          </cell>
        </row>
        <row r="435">
          <cell r="B435" t="str">
            <v>RIB7</v>
          </cell>
          <cell r="C435" t="str">
            <v>Ribaldo Challenger</v>
          </cell>
          <cell r="D435" t="str">
            <v>Ribaldo</v>
          </cell>
          <cell r="E435" t="str">
            <v>Deepwater</v>
          </cell>
          <cell r="F435" t="str">
            <v>Quota</v>
          </cell>
          <cell r="G435">
            <v>330</v>
          </cell>
          <cell r="H435">
            <v>330</v>
          </cell>
          <cell r="I435">
            <v>1</v>
          </cell>
          <cell r="J435">
            <v>0.71456398550703615</v>
          </cell>
          <cell r="K435">
            <v>235.80611521732192</v>
          </cell>
          <cell r="L435">
            <v>235.80611521732192</v>
          </cell>
        </row>
        <row r="436">
          <cell r="B436" t="str">
            <v>RIB8</v>
          </cell>
          <cell r="C436" t="str">
            <v>Ribaldo Central(West)</v>
          </cell>
          <cell r="D436" t="str">
            <v>Ribaldo</v>
          </cell>
          <cell r="E436" t="str">
            <v>Deepwater</v>
          </cell>
          <cell r="F436" t="str">
            <v>Quota</v>
          </cell>
          <cell r="G436">
            <v>1</v>
          </cell>
          <cell r="H436">
            <v>1</v>
          </cell>
          <cell r="I436">
            <v>1</v>
          </cell>
          <cell r="J436">
            <v>0.73294238683127566</v>
          </cell>
          <cell r="K436">
            <v>0.73294238683127566</v>
          </cell>
          <cell r="L436">
            <v>0.73294238683127566</v>
          </cell>
        </row>
        <row r="437">
          <cell r="B437" t="str">
            <v>RIB9</v>
          </cell>
          <cell r="C437" t="str">
            <v>Ribaldo Auckland(West)</v>
          </cell>
          <cell r="D437" t="str">
            <v>Ribaldo</v>
          </cell>
          <cell r="E437" t="str">
            <v>Inshore</v>
          </cell>
          <cell r="F437" t="str">
            <v>Quota</v>
          </cell>
          <cell r="G437">
            <v>21</v>
          </cell>
          <cell r="H437">
            <v>21</v>
          </cell>
          <cell r="I437">
            <v>1</v>
          </cell>
          <cell r="J437">
            <v>0.90532601633663368</v>
          </cell>
          <cell r="K437">
            <v>19.011846343069308</v>
          </cell>
          <cell r="L437">
            <v>19.011846343069308</v>
          </cell>
        </row>
        <row r="438">
          <cell r="B438" t="str">
            <v>RSK1</v>
          </cell>
          <cell r="C438" t="str">
            <v>Rough Skate 1 and 2 (Combined)</v>
          </cell>
          <cell r="D438" t="str">
            <v>Rough Skate</v>
          </cell>
          <cell r="E438" t="str">
            <v>Inshore</v>
          </cell>
          <cell r="F438" t="str">
            <v>Quota</v>
          </cell>
          <cell r="G438">
            <v>114</v>
          </cell>
          <cell r="H438">
            <v>111</v>
          </cell>
          <cell r="I438">
            <v>0.97368421052631582</v>
          </cell>
          <cell r="J438">
            <v>0.47050674635763828</v>
          </cell>
          <cell r="K438">
            <v>53.637769084770767</v>
          </cell>
          <cell r="L438">
            <v>52.226248845697846</v>
          </cell>
        </row>
        <row r="439">
          <cell r="B439" t="str">
            <v>RSK10</v>
          </cell>
          <cell r="C439" t="str">
            <v>Rough Skate Kermadec</v>
          </cell>
          <cell r="D439" t="str">
            <v>Rough Skate</v>
          </cell>
          <cell r="E439" t="str">
            <v>Inshore</v>
          </cell>
          <cell r="F439" t="str">
            <v>Quota</v>
          </cell>
          <cell r="G439">
            <v>0</v>
          </cell>
          <cell r="H439">
            <v>0</v>
          </cell>
          <cell r="I439">
            <v>0</v>
          </cell>
          <cell r="J439">
            <v>0.63</v>
          </cell>
          <cell r="K439">
            <v>0</v>
          </cell>
          <cell r="L439">
            <v>0</v>
          </cell>
        </row>
        <row r="440">
          <cell r="B440" t="str">
            <v>RSK3</v>
          </cell>
          <cell r="C440" t="str">
            <v>Rough Skate 3, 4, 5 and 6 (Combined)</v>
          </cell>
          <cell r="D440" t="str">
            <v>Rough Skate</v>
          </cell>
          <cell r="E440" t="str">
            <v>Inshore</v>
          </cell>
          <cell r="F440" t="str">
            <v>Quota</v>
          </cell>
          <cell r="G440">
            <v>1672</v>
          </cell>
          <cell r="H440">
            <v>1653</v>
          </cell>
          <cell r="I440">
            <v>0.98863636363636365</v>
          </cell>
          <cell r="J440">
            <v>0.46837794152050138</v>
          </cell>
          <cell r="K440">
            <v>783.12791822227837</v>
          </cell>
          <cell r="L440">
            <v>774.22873733338884</v>
          </cell>
        </row>
        <row r="441">
          <cell r="B441" t="str">
            <v>RSK7</v>
          </cell>
          <cell r="C441" t="str">
            <v>Rough Skate Challenger</v>
          </cell>
          <cell r="D441" t="str">
            <v>Rough Skate</v>
          </cell>
          <cell r="E441" t="str">
            <v>Inshore</v>
          </cell>
          <cell r="F441" t="str">
            <v>Quota</v>
          </cell>
          <cell r="G441">
            <v>205</v>
          </cell>
          <cell r="H441">
            <v>201</v>
          </cell>
          <cell r="I441">
            <v>0.98048780487804876</v>
          </cell>
          <cell r="J441">
            <v>0.49574689807311689</v>
          </cell>
          <cell r="K441">
            <v>101.62811410498897</v>
          </cell>
          <cell r="L441">
            <v>99.645126512696493</v>
          </cell>
        </row>
        <row r="442">
          <cell r="B442" t="str">
            <v>RSK8</v>
          </cell>
          <cell r="C442" t="str">
            <v>Rough Skate 8 and 9 (Combined)</v>
          </cell>
          <cell r="D442" t="str">
            <v>Rough Skate</v>
          </cell>
          <cell r="E442" t="str">
            <v>Inshore</v>
          </cell>
          <cell r="F442" t="str">
            <v>Quota</v>
          </cell>
          <cell r="G442">
            <v>24</v>
          </cell>
          <cell r="H442">
            <v>21</v>
          </cell>
          <cell r="I442">
            <v>0.875</v>
          </cell>
          <cell r="J442">
            <v>0.43745645978802794</v>
          </cell>
          <cell r="K442">
            <v>10.498955034912671</v>
          </cell>
          <cell r="L442">
            <v>9.186585655548587</v>
          </cell>
        </row>
        <row r="443">
          <cell r="B443" t="str">
            <v>RSN1</v>
          </cell>
          <cell r="C443" t="str">
            <v>Red Snapper Auckland(East)</v>
          </cell>
          <cell r="D443" t="str">
            <v>Red Snapper</v>
          </cell>
          <cell r="E443" t="str">
            <v>Inshore</v>
          </cell>
          <cell r="F443" t="str">
            <v>Quota</v>
          </cell>
          <cell r="G443">
            <v>80</v>
          </cell>
          <cell r="H443">
            <v>64</v>
          </cell>
          <cell r="I443">
            <v>0.8</v>
          </cell>
          <cell r="J443">
            <v>9.3234349630441589</v>
          </cell>
          <cell r="K443">
            <v>745.87479704353268</v>
          </cell>
          <cell r="L443">
            <v>596.69983763482617</v>
          </cell>
        </row>
        <row r="444">
          <cell r="B444" t="str">
            <v>RSN10</v>
          </cell>
          <cell r="C444" t="str">
            <v>Red Snapper Kermadec</v>
          </cell>
          <cell r="D444" t="str">
            <v>Red Snapper</v>
          </cell>
          <cell r="E444" t="str">
            <v>Inshore</v>
          </cell>
          <cell r="F444" t="str">
            <v>Quota</v>
          </cell>
          <cell r="G444">
            <v>4</v>
          </cell>
          <cell r="H444">
            <v>1</v>
          </cell>
          <cell r="I444">
            <v>0.25</v>
          </cell>
          <cell r="J444">
            <v>7.34</v>
          </cell>
          <cell r="K444">
            <v>29.36</v>
          </cell>
          <cell r="L444">
            <v>7.34</v>
          </cell>
        </row>
        <row r="445">
          <cell r="B445" t="str">
            <v>RSN2</v>
          </cell>
          <cell r="C445" t="str">
            <v>Red Snapper 2,3,4,5,6,7,8, and 9 (Combined)</v>
          </cell>
          <cell r="D445" t="str">
            <v>Red Snapper</v>
          </cell>
          <cell r="E445" t="str">
            <v>Inshore</v>
          </cell>
          <cell r="F445" t="str">
            <v>Quota</v>
          </cell>
          <cell r="G445">
            <v>85</v>
          </cell>
          <cell r="H445">
            <v>81</v>
          </cell>
          <cell r="I445">
            <v>0.95294117647058818</v>
          </cell>
          <cell r="J445">
            <v>5.4571880315766865</v>
          </cell>
          <cell r="K445">
            <v>463.86098268401838</v>
          </cell>
          <cell r="L445">
            <v>442.03223055771161</v>
          </cell>
        </row>
        <row r="446">
          <cell r="B446" t="str">
            <v>SAE1</v>
          </cell>
          <cell r="C446" t="str">
            <v>Triangle shell Auckland (East)</v>
          </cell>
          <cell r="D446" t="str">
            <v>Surf Clam - triangle shell</v>
          </cell>
          <cell r="E446" t="str">
            <v>Shellfish</v>
          </cell>
          <cell r="F446" t="str">
            <v>Quota</v>
          </cell>
          <cell r="G446">
            <v>9</v>
          </cell>
          <cell r="H446">
            <v>9</v>
          </cell>
          <cell r="I446">
            <v>1</v>
          </cell>
          <cell r="J446">
            <v>0.83</v>
          </cell>
          <cell r="K446">
            <v>7.47</v>
          </cell>
          <cell r="L446">
            <v>7.47</v>
          </cell>
        </row>
        <row r="447">
          <cell r="B447" t="str">
            <v>SAE2</v>
          </cell>
          <cell r="C447" t="str">
            <v>Triangle shell Central (East)</v>
          </cell>
          <cell r="D447" t="str">
            <v>Surf Clam - triangle shell</v>
          </cell>
          <cell r="E447" t="str">
            <v>Shellfish</v>
          </cell>
          <cell r="F447" t="str">
            <v>Quota</v>
          </cell>
          <cell r="G447">
            <v>132</v>
          </cell>
          <cell r="H447">
            <v>125</v>
          </cell>
          <cell r="I447">
            <v>0.94696969696969702</v>
          </cell>
          <cell r="J447">
            <v>0.83</v>
          </cell>
          <cell r="K447">
            <v>109.55999999999999</v>
          </cell>
          <cell r="L447">
            <v>103.75</v>
          </cell>
        </row>
        <row r="448">
          <cell r="B448" t="str">
            <v>SAE3</v>
          </cell>
          <cell r="C448" t="str">
            <v>Triangle shell South-East (Coast)</v>
          </cell>
          <cell r="D448" t="str">
            <v>Surf Clam - triangle shell</v>
          </cell>
          <cell r="E448" t="str">
            <v>Shellfish</v>
          </cell>
          <cell r="F448" t="str">
            <v>Quota</v>
          </cell>
          <cell r="G448">
            <v>483</v>
          </cell>
          <cell r="H448">
            <v>459</v>
          </cell>
          <cell r="I448">
            <v>0.9503105590062112</v>
          </cell>
          <cell r="J448">
            <v>0.83</v>
          </cell>
          <cell r="K448">
            <v>400.89</v>
          </cell>
          <cell r="L448">
            <v>380.96999999999997</v>
          </cell>
        </row>
        <row r="449">
          <cell r="B449" t="str">
            <v>SAE4</v>
          </cell>
          <cell r="C449" t="str">
            <v>Triangle shell South-East (Chatham Rise)</v>
          </cell>
          <cell r="D449" t="str">
            <v>Surf Clam - triangle shell</v>
          </cell>
          <cell r="E449" t="str">
            <v>Shellfish</v>
          </cell>
          <cell r="F449" t="str">
            <v>Quota</v>
          </cell>
          <cell r="G449">
            <v>1</v>
          </cell>
          <cell r="H449">
            <v>1</v>
          </cell>
          <cell r="I449">
            <v>1</v>
          </cell>
          <cell r="J449">
            <v>0.83</v>
          </cell>
          <cell r="K449">
            <v>0.83</v>
          </cell>
          <cell r="L449">
            <v>0.83</v>
          </cell>
        </row>
        <row r="450">
          <cell r="B450" t="str">
            <v>SAE5</v>
          </cell>
          <cell r="C450" t="str">
            <v>Triangle shell Southland</v>
          </cell>
          <cell r="D450" t="str">
            <v>Surf Clam - triangle shell</v>
          </cell>
          <cell r="E450" t="str">
            <v>Shellfish</v>
          </cell>
          <cell r="F450" t="str">
            <v>Quota</v>
          </cell>
          <cell r="G450">
            <v>3</v>
          </cell>
          <cell r="H450">
            <v>3</v>
          </cell>
          <cell r="I450">
            <v>1</v>
          </cell>
          <cell r="J450">
            <v>0.83</v>
          </cell>
          <cell r="K450">
            <v>2.4899999999999998</v>
          </cell>
          <cell r="L450">
            <v>2.4899999999999998</v>
          </cell>
        </row>
        <row r="451">
          <cell r="B451" t="str">
            <v>SAE7</v>
          </cell>
          <cell r="C451" t="str">
            <v>Triangle shell Challenger</v>
          </cell>
          <cell r="D451" t="str">
            <v>Surf Clam - triangle shell</v>
          </cell>
          <cell r="E451" t="str">
            <v>Shellfish</v>
          </cell>
          <cell r="F451" t="str">
            <v>Quota</v>
          </cell>
          <cell r="G451">
            <v>235</v>
          </cell>
          <cell r="H451">
            <v>217</v>
          </cell>
          <cell r="I451">
            <v>0.92340425531914894</v>
          </cell>
          <cell r="J451">
            <v>0.83</v>
          </cell>
          <cell r="K451">
            <v>195.04999999999998</v>
          </cell>
          <cell r="L451">
            <v>180.10999999999999</v>
          </cell>
        </row>
        <row r="452">
          <cell r="B452" t="str">
            <v>SAE8</v>
          </cell>
          <cell r="C452" t="str">
            <v>Triangle shell Central (West)</v>
          </cell>
          <cell r="D452" t="str">
            <v>Surf Clam - triangle shell</v>
          </cell>
          <cell r="E452" t="str">
            <v>Shellfish</v>
          </cell>
          <cell r="F452" t="str">
            <v>Quota</v>
          </cell>
          <cell r="G452">
            <v>1821</v>
          </cell>
          <cell r="H452">
            <v>1720</v>
          </cell>
          <cell r="I452">
            <v>0.94453596924766614</v>
          </cell>
          <cell r="J452">
            <v>0.83</v>
          </cell>
          <cell r="K452">
            <v>1511.4299999999998</v>
          </cell>
          <cell r="L452">
            <v>1427.6</v>
          </cell>
        </row>
        <row r="453">
          <cell r="B453" t="str">
            <v>SAE9</v>
          </cell>
          <cell r="C453" t="str">
            <v>Triangle shell Auckland (West)</v>
          </cell>
          <cell r="D453" t="str">
            <v>Surf Clam - triangle shell</v>
          </cell>
          <cell r="E453" t="str">
            <v>Shellfish</v>
          </cell>
          <cell r="F453" t="str">
            <v>Quota</v>
          </cell>
          <cell r="G453">
            <v>8</v>
          </cell>
          <cell r="H453">
            <v>8</v>
          </cell>
          <cell r="I453">
            <v>1</v>
          </cell>
          <cell r="J453">
            <v>0.83</v>
          </cell>
          <cell r="K453">
            <v>6.64</v>
          </cell>
          <cell r="L453">
            <v>6.64</v>
          </cell>
        </row>
        <row r="454">
          <cell r="B454" t="str">
            <v>SBW1</v>
          </cell>
          <cell r="C454" t="str">
            <v>Southern Blue Whiting New Zealand (excluding Sub-Antarctic)</v>
          </cell>
          <cell r="D454" t="str">
            <v>Southern Blue Whiting</v>
          </cell>
          <cell r="E454" t="str">
            <v>Deepwater</v>
          </cell>
          <cell r="F454" t="str">
            <v>Quota</v>
          </cell>
          <cell r="G454">
            <v>100</v>
          </cell>
          <cell r="H454">
            <v>98</v>
          </cell>
          <cell r="I454">
            <v>0.98</v>
          </cell>
          <cell r="J454">
            <v>0.3</v>
          </cell>
          <cell r="K454">
            <v>30</v>
          </cell>
          <cell r="L454">
            <v>29.4</v>
          </cell>
        </row>
        <row r="455">
          <cell r="B455" t="str">
            <v>SBW6A</v>
          </cell>
          <cell r="C455" t="str">
            <v>Southern Blue Whiting Auckland Islands</v>
          </cell>
          <cell r="D455" t="str">
            <v>Southern Blue Whiting</v>
          </cell>
          <cell r="E455" t="str">
            <v>Deepwater</v>
          </cell>
          <cell r="F455" t="str">
            <v>Quota</v>
          </cell>
          <cell r="G455">
            <v>1640</v>
          </cell>
          <cell r="H455">
            <v>1640</v>
          </cell>
          <cell r="I455">
            <v>1</v>
          </cell>
          <cell r="J455">
            <v>0.42</v>
          </cell>
          <cell r="K455">
            <v>688.8</v>
          </cell>
          <cell r="L455">
            <v>688.8</v>
          </cell>
        </row>
        <row r="456">
          <cell r="B456" t="str">
            <v>SBW6B</v>
          </cell>
          <cell r="C456" t="str">
            <v>Southern Blue Whiting Bounty Platform</v>
          </cell>
          <cell r="D456" t="str">
            <v>Southern Blue Whiting</v>
          </cell>
          <cell r="E456" t="str">
            <v>Deepwater</v>
          </cell>
          <cell r="F456" t="str">
            <v>Quota</v>
          </cell>
          <cell r="G456">
            <v>3209</v>
          </cell>
          <cell r="H456">
            <v>3145</v>
          </cell>
          <cell r="I456">
            <v>0.98005609224057344</v>
          </cell>
          <cell r="J456">
            <v>0.56000000000000005</v>
          </cell>
          <cell r="K456">
            <v>1797.0400000000002</v>
          </cell>
          <cell r="L456">
            <v>1761.2000000000003</v>
          </cell>
        </row>
        <row r="457">
          <cell r="B457" t="str">
            <v>SBW6I</v>
          </cell>
          <cell r="C457" t="str">
            <v>Southern Blue Whiting Campbell Island Rise</v>
          </cell>
          <cell r="D457" t="str">
            <v>Southern Blue Whiting</v>
          </cell>
          <cell r="E457" t="str">
            <v>Deepwater</v>
          </cell>
          <cell r="F457" t="str">
            <v>Quota</v>
          </cell>
          <cell r="G457">
            <v>40000</v>
          </cell>
          <cell r="H457">
            <v>39200</v>
          </cell>
          <cell r="I457">
            <v>0.98</v>
          </cell>
          <cell r="J457">
            <v>0.63</v>
          </cell>
          <cell r="K457">
            <v>25200</v>
          </cell>
          <cell r="L457">
            <v>24696</v>
          </cell>
        </row>
        <row r="458">
          <cell r="B458" t="str">
            <v>SBW6R</v>
          </cell>
          <cell r="C458" t="str">
            <v>Southern Blue Whiting Pukaki Rise</v>
          </cell>
          <cell r="D458" t="str">
            <v>Southern Blue Whiting</v>
          </cell>
          <cell r="E458" t="str">
            <v>Deepwater</v>
          </cell>
          <cell r="F458" t="str">
            <v>Quota</v>
          </cell>
          <cell r="G458">
            <v>5500</v>
          </cell>
          <cell r="H458">
            <v>5500</v>
          </cell>
          <cell r="I458">
            <v>1</v>
          </cell>
          <cell r="J458">
            <v>0.56000000000000005</v>
          </cell>
          <cell r="K458">
            <v>3080.0000000000005</v>
          </cell>
          <cell r="L458">
            <v>3080.0000000000005</v>
          </cell>
        </row>
        <row r="459">
          <cell r="B459" t="str">
            <v>SCA1</v>
          </cell>
          <cell r="C459" t="str">
            <v>Scallop Northland scallop fishery</v>
          </cell>
          <cell r="D459" t="str">
            <v>Scallop</v>
          </cell>
          <cell r="E459" t="str">
            <v>Shellfish</v>
          </cell>
          <cell r="F459" t="str">
            <v>Quota</v>
          </cell>
          <cell r="G459">
            <v>75</v>
          </cell>
          <cell r="H459">
            <v>40</v>
          </cell>
          <cell r="I459">
            <v>0.53333333333333333</v>
          </cell>
          <cell r="J459">
            <v>15.9</v>
          </cell>
          <cell r="K459">
            <v>1192.5</v>
          </cell>
          <cell r="L459">
            <v>636</v>
          </cell>
        </row>
        <row r="460">
          <cell r="B460" t="str">
            <v>SCA1A</v>
          </cell>
          <cell r="C460" t="str">
            <v>Scallop Eastern Bay of Plenty</v>
          </cell>
          <cell r="D460" t="str">
            <v>Scallop</v>
          </cell>
          <cell r="E460" t="str">
            <v>Shellfish</v>
          </cell>
          <cell r="F460" t="str">
            <v>Quota</v>
          </cell>
          <cell r="G460">
            <v>8</v>
          </cell>
          <cell r="H460">
            <v>1</v>
          </cell>
          <cell r="I460">
            <v>0.125</v>
          </cell>
          <cell r="J460">
            <v>15.9</v>
          </cell>
          <cell r="K460">
            <v>127.2</v>
          </cell>
          <cell r="L460">
            <v>15.9</v>
          </cell>
        </row>
        <row r="461">
          <cell r="B461" t="str">
            <v>SCA2A</v>
          </cell>
          <cell r="C461" t="str">
            <v>Scallop Part Central (East)</v>
          </cell>
          <cell r="D461" t="str">
            <v>Scallop</v>
          </cell>
          <cell r="E461" t="str">
            <v>Shellfish</v>
          </cell>
          <cell r="F461" t="str">
            <v>Quota</v>
          </cell>
          <cell r="G461">
            <v>4</v>
          </cell>
          <cell r="H461">
            <v>1</v>
          </cell>
          <cell r="I461">
            <v>0.25</v>
          </cell>
          <cell r="J461">
            <v>15.9</v>
          </cell>
          <cell r="K461">
            <v>63.6</v>
          </cell>
          <cell r="L461">
            <v>15.9</v>
          </cell>
        </row>
        <row r="462">
          <cell r="B462" t="str">
            <v>SCA3</v>
          </cell>
          <cell r="C462" t="str">
            <v>Scallop South-East and part Chatham Rise</v>
          </cell>
          <cell r="D462" t="str">
            <v>Scallop</v>
          </cell>
          <cell r="E462" t="str">
            <v>Shellfish</v>
          </cell>
          <cell r="F462" t="str">
            <v>Quota</v>
          </cell>
          <cell r="G462">
            <v>4</v>
          </cell>
          <cell r="H462">
            <v>1</v>
          </cell>
          <cell r="I462">
            <v>0.25</v>
          </cell>
          <cell r="J462">
            <v>15.9</v>
          </cell>
          <cell r="K462">
            <v>63.6</v>
          </cell>
          <cell r="L462">
            <v>15.9</v>
          </cell>
        </row>
        <row r="463">
          <cell r="B463" t="str">
            <v>SCA4</v>
          </cell>
          <cell r="C463" t="str">
            <v>Scallop Chatham Islands scallop fishery</v>
          </cell>
          <cell r="D463" t="str">
            <v>Scallop</v>
          </cell>
          <cell r="E463" t="str">
            <v>Shellfish</v>
          </cell>
          <cell r="F463" t="str">
            <v>Quota</v>
          </cell>
          <cell r="G463">
            <v>26</v>
          </cell>
          <cell r="H463">
            <v>23</v>
          </cell>
          <cell r="I463">
            <v>0.88461538461538458</v>
          </cell>
          <cell r="J463">
            <v>15.9</v>
          </cell>
          <cell r="K463">
            <v>413.40000000000003</v>
          </cell>
          <cell r="L463">
            <v>365.7</v>
          </cell>
        </row>
        <row r="464">
          <cell r="B464" t="str">
            <v>SCA5</v>
          </cell>
          <cell r="C464" t="str">
            <v>Scallop Southland and Sub-Antarctic (Combined)</v>
          </cell>
          <cell r="D464" t="str">
            <v>Scallop</v>
          </cell>
          <cell r="E464" t="str">
            <v>Shellfish</v>
          </cell>
          <cell r="F464" t="str">
            <v>Quota</v>
          </cell>
          <cell r="G464">
            <v>8</v>
          </cell>
          <cell r="H464">
            <v>1</v>
          </cell>
          <cell r="I464">
            <v>0.125</v>
          </cell>
          <cell r="J464">
            <v>15.9</v>
          </cell>
          <cell r="K464">
            <v>127.2</v>
          </cell>
          <cell r="L464">
            <v>15.9</v>
          </cell>
        </row>
        <row r="465">
          <cell r="B465" t="str">
            <v>SCA7</v>
          </cell>
          <cell r="C465" t="str">
            <v>Scallop Southern scallop fishery</v>
          </cell>
          <cell r="D465" t="str">
            <v>Scallop</v>
          </cell>
          <cell r="E465" t="str">
            <v>Shellfish</v>
          </cell>
          <cell r="F465" t="str">
            <v>Quota</v>
          </cell>
          <cell r="G465">
            <v>520</v>
          </cell>
          <cell r="H465">
            <v>400</v>
          </cell>
          <cell r="I465">
            <v>0.76923076923076927</v>
          </cell>
          <cell r="J465">
            <v>15.11</v>
          </cell>
          <cell r="K465">
            <v>7857.2</v>
          </cell>
          <cell r="L465">
            <v>6044</v>
          </cell>
        </row>
        <row r="466">
          <cell r="B466" t="str">
            <v>SCA7A</v>
          </cell>
          <cell r="C466" t="str">
            <v>Scallop West Coast</v>
          </cell>
          <cell r="D466" t="str">
            <v>Scallop</v>
          </cell>
          <cell r="E466" t="str">
            <v>Shellfish</v>
          </cell>
          <cell r="F466" t="str">
            <v>Quota</v>
          </cell>
          <cell r="G466">
            <v>4</v>
          </cell>
          <cell r="H466">
            <v>1</v>
          </cell>
          <cell r="I466">
            <v>0.25</v>
          </cell>
          <cell r="J466">
            <v>15.9</v>
          </cell>
          <cell r="K466">
            <v>63.6</v>
          </cell>
          <cell r="L466">
            <v>15.9</v>
          </cell>
        </row>
        <row r="467">
          <cell r="B467" t="str">
            <v>SCA7B</v>
          </cell>
          <cell r="C467" t="str">
            <v>Scallop North and West of Farewell Spit</v>
          </cell>
          <cell r="D467" t="str">
            <v>Scallop</v>
          </cell>
          <cell r="E467" t="str">
            <v>Shellfish</v>
          </cell>
          <cell r="F467" t="str">
            <v>Quota</v>
          </cell>
          <cell r="G467">
            <v>2</v>
          </cell>
          <cell r="H467">
            <v>1</v>
          </cell>
          <cell r="I467">
            <v>0.5</v>
          </cell>
          <cell r="J467">
            <v>15.9</v>
          </cell>
          <cell r="K467">
            <v>31.8</v>
          </cell>
          <cell r="L467">
            <v>15.9</v>
          </cell>
        </row>
        <row r="468">
          <cell r="B468" t="str">
            <v>SCA7C</v>
          </cell>
          <cell r="C468" t="str">
            <v>Scallop Clarence Pt to West Head, Tory Channel</v>
          </cell>
          <cell r="D468" t="str">
            <v>Scallop</v>
          </cell>
          <cell r="E468" t="str">
            <v>Shellfish</v>
          </cell>
          <cell r="F468" t="str">
            <v>Quota</v>
          </cell>
          <cell r="G468">
            <v>4</v>
          </cell>
          <cell r="H468">
            <v>1</v>
          </cell>
          <cell r="I468">
            <v>0.25</v>
          </cell>
          <cell r="J468">
            <v>15.9</v>
          </cell>
          <cell r="K468">
            <v>63.6</v>
          </cell>
          <cell r="L468">
            <v>15.9</v>
          </cell>
        </row>
        <row r="469">
          <cell r="B469" t="str">
            <v>SCA8A</v>
          </cell>
          <cell r="C469" t="str">
            <v>Scallop Part Central (Egmont)</v>
          </cell>
          <cell r="D469" t="str">
            <v>Scallop</v>
          </cell>
          <cell r="E469" t="str">
            <v>Shellfish</v>
          </cell>
          <cell r="F469" t="str">
            <v>Quota</v>
          </cell>
          <cell r="G469">
            <v>4</v>
          </cell>
          <cell r="H469">
            <v>1</v>
          </cell>
          <cell r="I469">
            <v>0.25</v>
          </cell>
          <cell r="J469">
            <v>15.9</v>
          </cell>
          <cell r="K469">
            <v>63.6</v>
          </cell>
          <cell r="L469">
            <v>15.9</v>
          </cell>
        </row>
        <row r="470">
          <cell r="B470" t="str">
            <v>SCA9A</v>
          </cell>
          <cell r="C470" t="str">
            <v>Scallop Part Auckland (West)</v>
          </cell>
          <cell r="D470" t="str">
            <v>Scallop</v>
          </cell>
          <cell r="E470" t="str">
            <v>Shellfish</v>
          </cell>
          <cell r="F470" t="str">
            <v>Quota</v>
          </cell>
          <cell r="G470">
            <v>26</v>
          </cell>
          <cell r="H470">
            <v>1</v>
          </cell>
          <cell r="I470">
            <v>3.8461538461538464E-2</v>
          </cell>
          <cell r="J470">
            <v>15.9</v>
          </cell>
          <cell r="K470">
            <v>413.40000000000003</v>
          </cell>
          <cell r="L470">
            <v>15.9</v>
          </cell>
        </row>
        <row r="471">
          <cell r="B471" t="str">
            <v>SCACS</v>
          </cell>
          <cell r="C471" t="str">
            <v>Scallop Coromandel scallop fishery</v>
          </cell>
          <cell r="D471" t="str">
            <v>Scallop</v>
          </cell>
          <cell r="E471" t="str">
            <v>Shellfish</v>
          </cell>
          <cell r="F471" t="str">
            <v>Quota</v>
          </cell>
          <cell r="G471">
            <v>81</v>
          </cell>
          <cell r="H471">
            <v>50</v>
          </cell>
          <cell r="I471">
            <v>0.61728395061728392</v>
          </cell>
          <cell r="J471">
            <v>15.9</v>
          </cell>
          <cell r="K471">
            <v>1287.9000000000001</v>
          </cell>
          <cell r="L471">
            <v>795</v>
          </cell>
        </row>
        <row r="472">
          <cell r="B472" t="str">
            <v>SCC10</v>
          </cell>
          <cell r="C472" t="str">
            <v>Sea cucumber Kermadec</v>
          </cell>
          <cell r="D472" t="str">
            <v>Sea Cucumber</v>
          </cell>
          <cell r="E472" t="str">
            <v>Shellfish</v>
          </cell>
          <cell r="F472" t="str">
            <v>Quota</v>
          </cell>
          <cell r="G472">
            <v>0</v>
          </cell>
          <cell r="H472">
            <v>0</v>
          </cell>
          <cell r="I472">
            <v>0</v>
          </cell>
          <cell r="J472">
            <v>1.2</v>
          </cell>
          <cell r="K472">
            <v>0</v>
          </cell>
          <cell r="L472">
            <v>0</v>
          </cell>
        </row>
        <row r="473">
          <cell r="B473" t="str">
            <v>SCC1A</v>
          </cell>
          <cell r="C473" t="str">
            <v>Sea cucumber East Northland</v>
          </cell>
          <cell r="D473" t="str">
            <v>Sea Cucumber</v>
          </cell>
          <cell r="E473" t="str">
            <v>Shellfish</v>
          </cell>
          <cell r="F473" t="str">
            <v>Quota</v>
          </cell>
          <cell r="G473">
            <v>7</v>
          </cell>
          <cell r="H473">
            <v>2</v>
          </cell>
          <cell r="I473">
            <v>0.2857142857142857</v>
          </cell>
          <cell r="J473">
            <v>1.2</v>
          </cell>
          <cell r="K473">
            <v>8.4</v>
          </cell>
          <cell r="L473">
            <v>2.4</v>
          </cell>
        </row>
        <row r="474">
          <cell r="B474" t="str">
            <v>SCC1B</v>
          </cell>
          <cell r="C474" t="str">
            <v>Sea cucumber Hauraki Gulf and Bay of Plenty</v>
          </cell>
          <cell r="D474" t="str">
            <v>Sea Cucumber</v>
          </cell>
          <cell r="E474" t="str">
            <v>Shellfish</v>
          </cell>
          <cell r="F474" t="str">
            <v>Quota</v>
          </cell>
          <cell r="G474">
            <v>8</v>
          </cell>
          <cell r="H474">
            <v>2</v>
          </cell>
          <cell r="I474">
            <v>0.25</v>
          </cell>
          <cell r="J474">
            <v>1.2</v>
          </cell>
          <cell r="K474">
            <v>9.6</v>
          </cell>
          <cell r="L474">
            <v>2.4</v>
          </cell>
        </row>
        <row r="475">
          <cell r="B475" t="str">
            <v>SCC2A</v>
          </cell>
          <cell r="C475" t="str">
            <v>Sea cucumber East Coast and Gisborne</v>
          </cell>
          <cell r="D475" t="str">
            <v>Sea Cucumber</v>
          </cell>
          <cell r="E475" t="str">
            <v>Shellfish</v>
          </cell>
          <cell r="F475" t="str">
            <v>Quota</v>
          </cell>
          <cell r="G475">
            <v>4</v>
          </cell>
          <cell r="H475">
            <v>2</v>
          </cell>
          <cell r="I475">
            <v>0.5</v>
          </cell>
          <cell r="J475">
            <v>1.2</v>
          </cell>
          <cell r="K475">
            <v>4.8</v>
          </cell>
          <cell r="L475">
            <v>2.4</v>
          </cell>
        </row>
        <row r="476">
          <cell r="B476" t="str">
            <v>SCC2B</v>
          </cell>
          <cell r="C476" t="str">
            <v>Sea cucumber Wairarapa and Wellington</v>
          </cell>
          <cell r="D476" t="str">
            <v>Sea Cucumber</v>
          </cell>
          <cell r="E476" t="str">
            <v>Shellfish</v>
          </cell>
          <cell r="F476" t="str">
            <v>Quota</v>
          </cell>
          <cell r="G476">
            <v>11</v>
          </cell>
          <cell r="H476">
            <v>5</v>
          </cell>
          <cell r="I476">
            <v>0.45454545454545453</v>
          </cell>
          <cell r="J476">
            <v>1.2</v>
          </cell>
          <cell r="K476">
            <v>13.2</v>
          </cell>
          <cell r="L476">
            <v>6</v>
          </cell>
        </row>
        <row r="477">
          <cell r="B477" t="str">
            <v>SCC3</v>
          </cell>
          <cell r="C477" t="str">
            <v>Sea cucumber South-East (Coast)</v>
          </cell>
          <cell r="D477" t="str">
            <v>Sea Cucumber</v>
          </cell>
          <cell r="E477" t="str">
            <v>Shellfish</v>
          </cell>
          <cell r="F477" t="str">
            <v>Quota</v>
          </cell>
          <cell r="G477">
            <v>54</v>
          </cell>
          <cell r="H477">
            <v>48</v>
          </cell>
          <cell r="I477">
            <v>0.88888888888888884</v>
          </cell>
          <cell r="J477">
            <v>1.2</v>
          </cell>
          <cell r="K477">
            <v>64.8</v>
          </cell>
          <cell r="L477">
            <v>57.599999999999994</v>
          </cell>
        </row>
        <row r="478">
          <cell r="B478" t="str">
            <v>SCC4</v>
          </cell>
          <cell r="C478" t="str">
            <v>Sea cucumber South-East (Chatham Rise)</v>
          </cell>
          <cell r="D478" t="str">
            <v>Sea Cucumber</v>
          </cell>
          <cell r="E478" t="str">
            <v>Shellfish</v>
          </cell>
          <cell r="F478" t="str">
            <v>Quota</v>
          </cell>
          <cell r="G478">
            <v>4</v>
          </cell>
          <cell r="H478">
            <v>2</v>
          </cell>
          <cell r="I478">
            <v>0.5</v>
          </cell>
          <cell r="J478">
            <v>1.2</v>
          </cell>
          <cell r="K478">
            <v>4.8</v>
          </cell>
          <cell r="L478">
            <v>2.4</v>
          </cell>
        </row>
        <row r="479">
          <cell r="B479" t="str">
            <v>SCC5A</v>
          </cell>
          <cell r="C479" t="str">
            <v>Sea cucumber Fiordland</v>
          </cell>
          <cell r="D479" t="str">
            <v>Sea Cucumber</v>
          </cell>
          <cell r="E479" t="str">
            <v>Shellfish</v>
          </cell>
          <cell r="F479" t="str">
            <v>Quota</v>
          </cell>
          <cell r="G479">
            <v>4</v>
          </cell>
          <cell r="H479">
            <v>2</v>
          </cell>
          <cell r="I479">
            <v>0.5</v>
          </cell>
          <cell r="J479">
            <v>1.2</v>
          </cell>
          <cell r="K479">
            <v>4.8</v>
          </cell>
          <cell r="L479">
            <v>2.4</v>
          </cell>
        </row>
        <row r="480">
          <cell r="B480" t="str">
            <v>SCC5B</v>
          </cell>
          <cell r="C480" t="str">
            <v>Sea cucumber Southland and Stewart Island</v>
          </cell>
          <cell r="D480" t="str">
            <v>Sea Cucumber</v>
          </cell>
          <cell r="E480" t="str">
            <v>Shellfish</v>
          </cell>
          <cell r="F480" t="str">
            <v>Quota</v>
          </cell>
          <cell r="G480">
            <v>4</v>
          </cell>
          <cell r="H480">
            <v>2</v>
          </cell>
          <cell r="I480">
            <v>0.5</v>
          </cell>
          <cell r="J480">
            <v>1.2</v>
          </cell>
          <cell r="K480">
            <v>4.8</v>
          </cell>
          <cell r="L480">
            <v>2.4</v>
          </cell>
        </row>
        <row r="481">
          <cell r="B481" t="str">
            <v>SCC6</v>
          </cell>
          <cell r="C481" t="str">
            <v>Sea cucumber Sub-Antarctic</v>
          </cell>
          <cell r="D481" t="str">
            <v>Sea Cucumber</v>
          </cell>
          <cell r="E481" t="str">
            <v>Shellfish</v>
          </cell>
          <cell r="F481" t="str">
            <v>Quota</v>
          </cell>
          <cell r="G481">
            <v>0</v>
          </cell>
          <cell r="H481">
            <v>0</v>
          </cell>
          <cell r="I481">
            <v>0</v>
          </cell>
          <cell r="J481">
            <v>1.2</v>
          </cell>
          <cell r="K481">
            <v>0</v>
          </cell>
          <cell r="L481">
            <v>0</v>
          </cell>
        </row>
        <row r="482">
          <cell r="B482" t="str">
            <v>SCC7A</v>
          </cell>
          <cell r="C482" t="str">
            <v>Sea cucumber Challenger (Marlborough Sounds)</v>
          </cell>
          <cell r="D482" t="str">
            <v>Sea Cucumber</v>
          </cell>
          <cell r="E482" t="str">
            <v>Shellfish</v>
          </cell>
          <cell r="F482" t="str">
            <v>Quota</v>
          </cell>
          <cell r="G482">
            <v>18</v>
          </cell>
          <cell r="H482">
            <v>15</v>
          </cell>
          <cell r="I482">
            <v>0.83333333333333337</v>
          </cell>
          <cell r="J482">
            <v>1.5701421561187838</v>
          </cell>
          <cell r="K482">
            <v>28.26255881013811</v>
          </cell>
          <cell r="L482">
            <v>23.552132341781757</v>
          </cell>
        </row>
        <row r="483">
          <cell r="B483" t="str">
            <v>SCC7B</v>
          </cell>
          <cell r="C483" t="str">
            <v>Sea cucumber Challenger (Nelson)</v>
          </cell>
          <cell r="D483" t="str">
            <v>Sea Cucumber</v>
          </cell>
          <cell r="E483" t="str">
            <v>Shellfish</v>
          </cell>
          <cell r="F483" t="str">
            <v>Quota</v>
          </cell>
          <cell r="G483">
            <v>17</v>
          </cell>
          <cell r="H483">
            <v>14</v>
          </cell>
          <cell r="I483">
            <v>0.82352941176470584</v>
          </cell>
          <cell r="J483">
            <v>1.2</v>
          </cell>
          <cell r="K483">
            <v>20.399999999999999</v>
          </cell>
          <cell r="L483">
            <v>16.8</v>
          </cell>
        </row>
        <row r="484">
          <cell r="B484" t="str">
            <v>SCC7D</v>
          </cell>
          <cell r="C484" t="str">
            <v>Sea cucumber Challenger (Westland)</v>
          </cell>
          <cell r="D484" t="str">
            <v>Sea Cucumber</v>
          </cell>
          <cell r="E484" t="str">
            <v>Shellfish</v>
          </cell>
          <cell r="F484" t="str">
            <v>Quota</v>
          </cell>
          <cell r="G484">
            <v>4</v>
          </cell>
          <cell r="H484">
            <v>2</v>
          </cell>
          <cell r="I484">
            <v>0.5</v>
          </cell>
          <cell r="J484">
            <v>1.2</v>
          </cell>
          <cell r="K484">
            <v>4.8</v>
          </cell>
          <cell r="L484">
            <v>2.4</v>
          </cell>
        </row>
        <row r="485">
          <cell r="B485" t="str">
            <v>SCC8</v>
          </cell>
          <cell r="C485" t="str">
            <v>Sea cucumber Central(West)</v>
          </cell>
          <cell r="D485" t="str">
            <v>Sea Cucumber</v>
          </cell>
          <cell r="E485" t="str">
            <v>Shellfish</v>
          </cell>
          <cell r="F485" t="str">
            <v>Quota</v>
          </cell>
          <cell r="G485">
            <v>4</v>
          </cell>
          <cell r="H485">
            <v>2</v>
          </cell>
          <cell r="I485">
            <v>0.5</v>
          </cell>
          <cell r="J485">
            <v>5.2801366220429129</v>
          </cell>
          <cell r="K485">
            <v>21.120546488171652</v>
          </cell>
          <cell r="L485">
            <v>10.560273244085826</v>
          </cell>
        </row>
        <row r="486">
          <cell r="B486" t="str">
            <v>SCC9</v>
          </cell>
          <cell r="C486" t="str">
            <v>Sea cucumber Auckland(West)</v>
          </cell>
          <cell r="D486" t="str">
            <v>Sea Cucumber</v>
          </cell>
          <cell r="E486" t="str">
            <v>Shellfish</v>
          </cell>
          <cell r="F486" t="str">
            <v>Quota</v>
          </cell>
          <cell r="G486">
            <v>4</v>
          </cell>
          <cell r="H486">
            <v>2</v>
          </cell>
          <cell r="I486">
            <v>0.5</v>
          </cell>
          <cell r="J486">
            <v>1.2</v>
          </cell>
          <cell r="K486">
            <v>4.8</v>
          </cell>
          <cell r="L486">
            <v>2.4</v>
          </cell>
        </row>
        <row r="487">
          <cell r="B487" t="str">
            <v>SCH1</v>
          </cell>
          <cell r="C487" t="str">
            <v>School Shark Auckland (East)</v>
          </cell>
          <cell r="D487" t="str">
            <v>School Shark</v>
          </cell>
          <cell r="E487" t="str">
            <v>Inshore</v>
          </cell>
          <cell r="F487" t="str">
            <v>Quota</v>
          </cell>
          <cell r="G487">
            <v>893</v>
          </cell>
          <cell r="H487">
            <v>689</v>
          </cell>
          <cell r="I487">
            <v>0.77155655095184772</v>
          </cell>
          <cell r="J487">
            <v>2.0537944941228017</v>
          </cell>
          <cell r="K487">
            <v>1834.038483251662</v>
          </cell>
          <cell r="L487">
            <v>1415.0644064506102</v>
          </cell>
        </row>
        <row r="488">
          <cell r="B488" t="str">
            <v>SCH10</v>
          </cell>
          <cell r="C488" t="str">
            <v>School Shark Kermadec</v>
          </cell>
          <cell r="D488" t="str">
            <v>School Shark</v>
          </cell>
          <cell r="E488" t="str">
            <v>Inshore</v>
          </cell>
          <cell r="F488" t="str">
            <v>Quota</v>
          </cell>
          <cell r="G488">
            <v>13.333333333333334</v>
          </cell>
          <cell r="H488">
            <v>10</v>
          </cell>
          <cell r="I488">
            <v>0.75</v>
          </cell>
          <cell r="J488">
            <v>2.34</v>
          </cell>
          <cell r="K488">
            <v>31.2</v>
          </cell>
          <cell r="L488">
            <v>23.4</v>
          </cell>
        </row>
        <row r="489">
          <cell r="B489" t="str">
            <v>SCH2</v>
          </cell>
          <cell r="C489" t="str">
            <v>School Shark Central (East)</v>
          </cell>
          <cell r="D489" t="str">
            <v>School Shark</v>
          </cell>
          <cell r="E489" t="str">
            <v>Inshore</v>
          </cell>
          <cell r="F489" t="str">
            <v>Quota</v>
          </cell>
          <cell r="G489">
            <v>264.8</v>
          </cell>
          <cell r="H489">
            <v>198.6</v>
          </cell>
          <cell r="I489">
            <v>0.75</v>
          </cell>
          <cell r="J489">
            <v>2.14299635545947</v>
          </cell>
          <cell r="K489">
            <v>567.46543492566764</v>
          </cell>
          <cell r="L489">
            <v>425.5990761942507</v>
          </cell>
        </row>
        <row r="490">
          <cell r="B490" t="str">
            <v>SCH3</v>
          </cell>
          <cell r="C490" t="str">
            <v>School Shark South East (Coast)</v>
          </cell>
          <cell r="D490" t="str">
            <v>School Shark</v>
          </cell>
          <cell r="E490" t="str">
            <v>Inshore</v>
          </cell>
          <cell r="F490" t="str">
            <v>Quota</v>
          </cell>
          <cell r="G490">
            <v>502</v>
          </cell>
          <cell r="H490">
            <v>387</v>
          </cell>
          <cell r="I490">
            <v>0.77091633466135456</v>
          </cell>
          <cell r="J490">
            <v>2.3035231116850001</v>
          </cell>
          <cell r="K490">
            <v>1156.3686020658702</v>
          </cell>
          <cell r="L490">
            <v>891.46344422209506</v>
          </cell>
        </row>
        <row r="491">
          <cell r="B491" t="str">
            <v>SCH4</v>
          </cell>
          <cell r="C491" t="str">
            <v>School Shark Chatham Rise</v>
          </cell>
          <cell r="D491" t="str">
            <v>School Shark</v>
          </cell>
          <cell r="E491" t="str">
            <v>Inshore</v>
          </cell>
          <cell r="F491" t="str">
            <v>Quota</v>
          </cell>
          <cell r="G491">
            <v>318</v>
          </cell>
          <cell r="H491">
            <v>238.5</v>
          </cell>
          <cell r="I491">
            <v>0.75</v>
          </cell>
          <cell r="J491">
            <v>2.1770311248256147</v>
          </cell>
          <cell r="K491">
            <v>692.29589769454549</v>
          </cell>
          <cell r="L491">
            <v>519.22192327090909</v>
          </cell>
        </row>
        <row r="492">
          <cell r="B492" t="str">
            <v>SCH5</v>
          </cell>
          <cell r="C492" t="str">
            <v>School Shark Southland</v>
          </cell>
          <cell r="D492" t="str">
            <v>School Shark</v>
          </cell>
          <cell r="E492" t="str">
            <v>Inshore</v>
          </cell>
          <cell r="F492" t="str">
            <v>Quota</v>
          </cell>
          <cell r="G492">
            <v>794</v>
          </cell>
          <cell r="H492">
            <v>743</v>
          </cell>
          <cell r="I492">
            <v>0.9357682619647355</v>
          </cell>
          <cell r="J492">
            <v>2.2248280003821699</v>
          </cell>
          <cell r="K492">
            <v>1766.5134323034429</v>
          </cell>
          <cell r="L492">
            <v>1653.0472042839522</v>
          </cell>
        </row>
        <row r="493">
          <cell r="B493" t="str">
            <v>SCH7</v>
          </cell>
          <cell r="C493" t="str">
            <v>School Shark Challenger</v>
          </cell>
          <cell r="D493" t="str">
            <v>School Shark</v>
          </cell>
          <cell r="E493" t="str">
            <v>Inshore</v>
          </cell>
          <cell r="F493" t="str">
            <v>Quota</v>
          </cell>
          <cell r="G493">
            <v>789</v>
          </cell>
          <cell r="H493">
            <v>641</v>
          </cell>
          <cell r="I493">
            <v>0.81242078580481625</v>
          </cell>
          <cell r="J493">
            <v>2.0873536715373393</v>
          </cell>
          <cell r="K493">
            <v>1646.9220468429608</v>
          </cell>
          <cell r="L493">
            <v>1337.9937034554346</v>
          </cell>
        </row>
        <row r="494">
          <cell r="B494" t="str">
            <v>SCH8</v>
          </cell>
          <cell r="C494" t="str">
            <v>School Shark Central (Egmont)</v>
          </cell>
          <cell r="D494" t="str">
            <v>School Shark</v>
          </cell>
          <cell r="E494" t="str">
            <v>Inshore</v>
          </cell>
          <cell r="F494" t="str">
            <v>Quota</v>
          </cell>
          <cell r="G494">
            <v>597</v>
          </cell>
          <cell r="H494">
            <v>529</v>
          </cell>
          <cell r="I494">
            <v>0.88609715242881071</v>
          </cell>
          <cell r="J494">
            <v>2.3969654746584981</v>
          </cell>
          <cell r="K494">
            <v>1430.9883883711234</v>
          </cell>
          <cell r="L494">
            <v>1267.9947360943454</v>
          </cell>
        </row>
        <row r="495">
          <cell r="B495" t="str">
            <v>SCI1</v>
          </cell>
          <cell r="C495" t="str">
            <v>Scampi Auckland (East)</v>
          </cell>
          <cell r="D495" t="str">
            <v>Scampi</v>
          </cell>
          <cell r="E495" t="str">
            <v>Deepwater</v>
          </cell>
          <cell r="F495" t="str">
            <v>Quota</v>
          </cell>
          <cell r="G495">
            <v>126</v>
          </cell>
          <cell r="H495">
            <v>120</v>
          </cell>
          <cell r="I495">
            <v>0.95238095238095233</v>
          </cell>
          <cell r="J495">
            <v>17.041126822167268</v>
          </cell>
          <cell r="K495">
            <v>2147.1819795930755</v>
          </cell>
          <cell r="L495">
            <v>2044.9352186600722</v>
          </cell>
        </row>
        <row r="496">
          <cell r="B496" t="str">
            <v>SCI10</v>
          </cell>
          <cell r="C496" t="str">
            <v>Scampi Kermadec</v>
          </cell>
          <cell r="D496" t="str">
            <v>Scampi</v>
          </cell>
          <cell r="E496" t="str">
            <v>Deepwater</v>
          </cell>
          <cell r="F496" t="str">
            <v>Quota</v>
          </cell>
          <cell r="G496">
            <v>0</v>
          </cell>
          <cell r="H496">
            <v>0</v>
          </cell>
          <cell r="I496">
            <v>0</v>
          </cell>
          <cell r="J496">
            <v>13.83</v>
          </cell>
          <cell r="K496">
            <v>0</v>
          </cell>
          <cell r="L496">
            <v>0</v>
          </cell>
        </row>
        <row r="497">
          <cell r="B497" t="str">
            <v>SCI2</v>
          </cell>
          <cell r="C497" t="str">
            <v>Scampi Central (East)</v>
          </cell>
          <cell r="D497" t="str">
            <v>Scampi</v>
          </cell>
          <cell r="E497" t="str">
            <v>Deepwater</v>
          </cell>
          <cell r="F497" t="str">
            <v>Quota</v>
          </cell>
          <cell r="G497">
            <v>161</v>
          </cell>
          <cell r="H497">
            <v>153</v>
          </cell>
          <cell r="I497">
            <v>0.9503105590062112</v>
          </cell>
          <cell r="J497">
            <v>16.099799642416965</v>
          </cell>
          <cell r="K497">
            <v>2592.0677424291312</v>
          </cell>
          <cell r="L497">
            <v>2463.2693452897956</v>
          </cell>
        </row>
        <row r="498">
          <cell r="B498" t="str">
            <v>SCI3</v>
          </cell>
          <cell r="C498" t="str">
            <v>Scampi South East Coast &amp; Western Chatham Is</v>
          </cell>
          <cell r="D498" t="str">
            <v>Scampi</v>
          </cell>
          <cell r="E498" t="str">
            <v>Deepwater</v>
          </cell>
          <cell r="F498" t="str">
            <v>Quota</v>
          </cell>
          <cell r="G498">
            <v>428</v>
          </cell>
          <cell r="H498">
            <v>408</v>
          </cell>
          <cell r="I498">
            <v>0.95327102803738317</v>
          </cell>
          <cell r="J498">
            <v>17.935865635505749</v>
          </cell>
          <cell r="K498">
            <v>7676.5504919964606</v>
          </cell>
          <cell r="L498">
            <v>7317.8331792863455</v>
          </cell>
        </row>
        <row r="499">
          <cell r="B499" t="str">
            <v>SCI4A</v>
          </cell>
          <cell r="C499" t="str">
            <v>Scampi Chatham Islands East</v>
          </cell>
          <cell r="D499" t="str">
            <v>Scampi</v>
          </cell>
          <cell r="E499" t="str">
            <v>Deepwater</v>
          </cell>
          <cell r="F499" t="str">
            <v>Quota</v>
          </cell>
          <cell r="G499">
            <v>126</v>
          </cell>
          <cell r="H499">
            <v>120</v>
          </cell>
          <cell r="I499">
            <v>0.95238095238095233</v>
          </cell>
          <cell r="J499">
            <v>16.181875092154623</v>
          </cell>
          <cell r="K499">
            <v>2038.9162616114825</v>
          </cell>
          <cell r="L499">
            <v>1941.8250110585548</v>
          </cell>
        </row>
        <row r="500">
          <cell r="B500" t="str">
            <v>SCI5</v>
          </cell>
          <cell r="C500" t="str">
            <v>Scampi Southland</v>
          </cell>
          <cell r="D500" t="str">
            <v>Scampi</v>
          </cell>
          <cell r="E500" t="str">
            <v>Deepwater</v>
          </cell>
          <cell r="F500" t="str">
            <v>Quota</v>
          </cell>
          <cell r="G500">
            <v>42</v>
          </cell>
          <cell r="H500">
            <v>40</v>
          </cell>
          <cell r="I500">
            <v>0.95238095238095233</v>
          </cell>
          <cell r="J500">
            <v>13.83</v>
          </cell>
          <cell r="K500">
            <v>580.86</v>
          </cell>
          <cell r="L500">
            <v>553.20000000000005</v>
          </cell>
        </row>
        <row r="501">
          <cell r="B501" t="str">
            <v>SCI6A</v>
          </cell>
          <cell r="C501" t="str">
            <v>Scampi Auckland Islands</v>
          </cell>
          <cell r="D501" t="str">
            <v>Scampi</v>
          </cell>
          <cell r="E501" t="str">
            <v>Deepwater</v>
          </cell>
          <cell r="F501" t="str">
            <v>Quota</v>
          </cell>
          <cell r="G501">
            <v>321</v>
          </cell>
          <cell r="H501">
            <v>306</v>
          </cell>
          <cell r="I501">
            <v>0.95327102803738317</v>
          </cell>
          <cell r="J501">
            <v>15.252523292446028</v>
          </cell>
          <cell r="K501">
            <v>4896.0599768751754</v>
          </cell>
          <cell r="L501">
            <v>4667.2721274884843</v>
          </cell>
        </row>
        <row r="502">
          <cell r="B502" t="str">
            <v>SCI6B</v>
          </cell>
          <cell r="C502" t="str">
            <v>Scampi Part Sub-Antarctic</v>
          </cell>
          <cell r="D502" t="str">
            <v>Scampi</v>
          </cell>
          <cell r="E502" t="str">
            <v>Deepwater</v>
          </cell>
          <cell r="F502" t="str">
            <v>Quota</v>
          </cell>
          <cell r="G502">
            <v>53</v>
          </cell>
          <cell r="H502">
            <v>50</v>
          </cell>
          <cell r="I502">
            <v>0.94339622641509435</v>
          </cell>
          <cell r="J502">
            <v>13.83</v>
          </cell>
          <cell r="K502">
            <v>732.99</v>
          </cell>
          <cell r="L502">
            <v>691.5</v>
          </cell>
        </row>
        <row r="503">
          <cell r="B503" t="str">
            <v>SCI7</v>
          </cell>
          <cell r="C503" t="str">
            <v>Scampi Challenger/Central (Plateau)</v>
          </cell>
          <cell r="D503" t="str">
            <v>Scampi</v>
          </cell>
          <cell r="E503" t="str">
            <v>Deepwater</v>
          </cell>
          <cell r="F503" t="str">
            <v>Quota</v>
          </cell>
          <cell r="G503">
            <v>79</v>
          </cell>
          <cell r="H503">
            <v>75</v>
          </cell>
          <cell r="I503">
            <v>0.94936708860759489</v>
          </cell>
          <cell r="J503">
            <v>18.498883885810407</v>
          </cell>
          <cell r="K503">
            <v>1461.4118269790222</v>
          </cell>
          <cell r="L503">
            <v>1387.4162914357805</v>
          </cell>
        </row>
        <row r="504">
          <cell r="B504" t="str">
            <v>SCI8</v>
          </cell>
          <cell r="C504" t="str">
            <v>Scampi Central (Egmont)</v>
          </cell>
          <cell r="D504" t="str">
            <v>Scampi</v>
          </cell>
          <cell r="E504" t="str">
            <v>Deepwater</v>
          </cell>
          <cell r="F504" t="str">
            <v>Quota</v>
          </cell>
          <cell r="G504">
            <v>5</v>
          </cell>
          <cell r="H504">
            <v>5</v>
          </cell>
          <cell r="I504">
            <v>1</v>
          </cell>
          <cell r="J504">
            <v>13.83</v>
          </cell>
          <cell r="K504">
            <v>69.150000000000006</v>
          </cell>
          <cell r="L504">
            <v>69.150000000000006</v>
          </cell>
        </row>
        <row r="505">
          <cell r="B505" t="str">
            <v>SCI9</v>
          </cell>
          <cell r="C505" t="str">
            <v>Scampi Auckland (West)</v>
          </cell>
          <cell r="D505" t="str">
            <v>Scampi</v>
          </cell>
          <cell r="E505" t="str">
            <v>Deepwater</v>
          </cell>
          <cell r="F505" t="str">
            <v>Quota</v>
          </cell>
          <cell r="G505">
            <v>37</v>
          </cell>
          <cell r="H505">
            <v>35</v>
          </cell>
          <cell r="I505">
            <v>0.94594594594594594</v>
          </cell>
          <cell r="J505">
            <v>13.83</v>
          </cell>
          <cell r="K505">
            <v>511.71</v>
          </cell>
          <cell r="L505">
            <v>484.05</v>
          </cell>
        </row>
        <row r="506">
          <cell r="B506" t="str">
            <v>SFE11</v>
          </cell>
          <cell r="C506" t="str">
            <v>Short-finned eel Nelson/Marlborough</v>
          </cell>
          <cell r="D506" t="str">
            <v>Freshwater Eels</v>
          </cell>
          <cell r="E506" t="str">
            <v>Freshwater</v>
          </cell>
          <cell r="F506" t="str">
            <v>Quota</v>
          </cell>
          <cell r="G506">
            <v>24.87</v>
          </cell>
          <cell r="H506">
            <v>19</v>
          </cell>
          <cell r="I506">
            <v>0.76397265782066748</v>
          </cell>
          <cell r="J506">
            <v>5.3815245714357065</v>
          </cell>
          <cell r="K506">
            <v>133.83851609160604</v>
          </cell>
          <cell r="L506">
            <v>102.24896685727842</v>
          </cell>
        </row>
        <row r="507">
          <cell r="B507" t="str">
            <v>SFE12</v>
          </cell>
          <cell r="C507" t="str">
            <v>Short-finned eel North Canterbury/South Marlborough</v>
          </cell>
          <cell r="D507" t="str">
            <v>Freshwater Eels</v>
          </cell>
          <cell r="E507" t="str">
            <v>Freshwater</v>
          </cell>
          <cell r="F507" t="str">
            <v>Quota</v>
          </cell>
          <cell r="G507">
            <v>26.1</v>
          </cell>
          <cell r="H507">
            <v>20</v>
          </cell>
          <cell r="I507">
            <v>0.76628352490421447</v>
          </cell>
          <cell r="J507">
            <v>5.37</v>
          </cell>
          <cell r="K507">
            <v>140.15700000000001</v>
          </cell>
          <cell r="L507">
            <v>107.4</v>
          </cell>
        </row>
        <row r="508">
          <cell r="B508" t="str">
            <v>SFE13</v>
          </cell>
          <cell r="C508" t="str">
            <v>Short-finned eel Lake Ellesmere</v>
          </cell>
          <cell r="D508" t="str">
            <v>Freshwater Eels</v>
          </cell>
          <cell r="E508" t="str">
            <v>Freshwater</v>
          </cell>
          <cell r="F508" t="str">
            <v>Quota</v>
          </cell>
          <cell r="G508">
            <v>171.94</v>
          </cell>
          <cell r="H508">
            <v>134.12</v>
          </cell>
          <cell r="I508">
            <v>0.7800395486797721</v>
          </cell>
          <cell r="J508">
            <v>6.2311463309332478</v>
          </cell>
          <cell r="K508">
            <v>1071.3833001406626</v>
          </cell>
          <cell r="L508">
            <v>835.72134590476719</v>
          </cell>
        </row>
        <row r="509">
          <cell r="B509" t="str">
            <v>SFE14</v>
          </cell>
          <cell r="C509" t="str">
            <v>Short-finned eel South Canterbury/Waitaki</v>
          </cell>
          <cell r="D509" t="str">
            <v>Freshwater Eels</v>
          </cell>
          <cell r="E509" t="str">
            <v>Freshwater</v>
          </cell>
          <cell r="F509" t="str">
            <v>Quota</v>
          </cell>
          <cell r="G509">
            <v>13.57</v>
          </cell>
          <cell r="H509">
            <v>10</v>
          </cell>
          <cell r="I509">
            <v>0.73691967575534267</v>
          </cell>
          <cell r="J509">
            <v>5.37</v>
          </cell>
          <cell r="K509">
            <v>72.870900000000006</v>
          </cell>
          <cell r="L509">
            <v>53.7</v>
          </cell>
        </row>
        <row r="510">
          <cell r="B510" t="str">
            <v>SFE15</v>
          </cell>
          <cell r="C510" t="str">
            <v>Short-finned eel Otago/Southland</v>
          </cell>
          <cell r="D510" t="str">
            <v>Freshwater Eels</v>
          </cell>
          <cell r="E510" t="str">
            <v>Freshwater</v>
          </cell>
          <cell r="F510" t="str">
            <v>Quota</v>
          </cell>
          <cell r="G510">
            <v>37.42</v>
          </cell>
          <cell r="H510">
            <v>29</v>
          </cell>
          <cell r="I510">
            <v>0.774986638161411</v>
          </cell>
          <cell r="J510">
            <v>5.37</v>
          </cell>
          <cell r="K510">
            <v>200.94540000000001</v>
          </cell>
          <cell r="L510">
            <v>155.72999999999999</v>
          </cell>
        </row>
        <row r="511">
          <cell r="B511" t="str">
            <v>SFE16</v>
          </cell>
          <cell r="C511" t="str">
            <v>Short-finned eel Westcoast</v>
          </cell>
          <cell r="D511" t="str">
            <v>Freshwater Eels</v>
          </cell>
          <cell r="E511" t="str">
            <v>Freshwater</v>
          </cell>
          <cell r="F511" t="str">
            <v>Quota</v>
          </cell>
          <cell r="G511">
            <v>38.69</v>
          </cell>
          <cell r="H511">
            <v>30</v>
          </cell>
          <cell r="I511">
            <v>0.77539415869733785</v>
          </cell>
          <cell r="J511">
            <v>4.5375208722129461</v>
          </cell>
          <cell r="K511">
            <v>175.55668254591887</v>
          </cell>
          <cell r="L511">
            <v>136.12562616638837</v>
          </cell>
        </row>
        <row r="512">
          <cell r="B512" t="str">
            <v>SFE17</v>
          </cell>
          <cell r="C512" t="str">
            <v>Short-finned eel South-East(Chatham Rise)</v>
          </cell>
          <cell r="D512" t="str">
            <v>Shortfinned eel</v>
          </cell>
          <cell r="E512" t="str">
            <v>Freshwater</v>
          </cell>
          <cell r="F512" t="str">
            <v>Quota</v>
          </cell>
          <cell r="G512">
            <v>15</v>
          </cell>
          <cell r="H512">
            <v>10</v>
          </cell>
          <cell r="I512">
            <v>0.66666666666666663</v>
          </cell>
          <cell r="J512">
            <v>5.37</v>
          </cell>
          <cell r="K512">
            <v>80.55</v>
          </cell>
          <cell r="L512">
            <v>53.7</v>
          </cell>
        </row>
        <row r="513">
          <cell r="B513" t="str">
            <v>SFE20</v>
          </cell>
          <cell r="C513" t="str">
            <v>Short-finned eel Northland/Auckland</v>
          </cell>
          <cell r="D513" t="str">
            <v>Shortfinned eel</v>
          </cell>
          <cell r="E513" t="str">
            <v>Freshwater</v>
          </cell>
          <cell r="F513" t="str">
            <v>Quota</v>
          </cell>
          <cell r="G513">
            <v>148</v>
          </cell>
          <cell r="H513">
            <v>86</v>
          </cell>
          <cell r="I513">
            <v>0.58108108108108103</v>
          </cell>
          <cell r="J513">
            <v>4.9850577927610864</v>
          </cell>
          <cell r="K513">
            <v>737.78855332864077</v>
          </cell>
          <cell r="L513">
            <v>428.71497017745344</v>
          </cell>
        </row>
        <row r="514">
          <cell r="B514" t="str">
            <v>SFE21</v>
          </cell>
          <cell r="C514" t="str">
            <v>Short-finned eel Waikato/Poverty Bay</v>
          </cell>
          <cell r="D514" t="str">
            <v>Shortfinned eel</v>
          </cell>
          <cell r="E514" t="str">
            <v>Freshwater</v>
          </cell>
          <cell r="F514" t="str">
            <v>Quota</v>
          </cell>
          <cell r="G514">
            <v>181</v>
          </cell>
          <cell r="H514">
            <v>134</v>
          </cell>
          <cell r="I514">
            <v>0.74033149171270718</v>
          </cell>
          <cell r="J514">
            <v>5.2502170726206581</v>
          </cell>
          <cell r="K514">
            <v>950.28929014433913</v>
          </cell>
          <cell r="L514">
            <v>703.52908773116815</v>
          </cell>
        </row>
        <row r="515">
          <cell r="B515" t="str">
            <v>SFE22</v>
          </cell>
          <cell r="C515" t="str">
            <v>Short-finned eel Hawke Bay/Wellington</v>
          </cell>
          <cell r="D515" t="str">
            <v>Shortfinned eel</v>
          </cell>
          <cell r="E515" t="str">
            <v>Freshwater</v>
          </cell>
          <cell r="F515" t="str">
            <v>Quota</v>
          </cell>
          <cell r="G515">
            <v>121</v>
          </cell>
          <cell r="H515">
            <v>94</v>
          </cell>
          <cell r="I515">
            <v>0.77685950413223137</v>
          </cell>
          <cell r="J515">
            <v>5.3569554455445552</v>
          </cell>
          <cell r="K515">
            <v>648.1916089108912</v>
          </cell>
          <cell r="L515">
            <v>503.55381188118821</v>
          </cell>
        </row>
        <row r="516">
          <cell r="B516" t="str">
            <v>SFE23</v>
          </cell>
          <cell r="C516" t="str">
            <v>Short-finned eel Taranaki/Rangitikei</v>
          </cell>
          <cell r="D516" t="str">
            <v>Shortfinned eel</v>
          </cell>
          <cell r="E516" t="str">
            <v>Freshwater</v>
          </cell>
          <cell r="F516" t="str">
            <v>Quota</v>
          </cell>
          <cell r="G516">
            <v>36</v>
          </cell>
          <cell r="H516">
            <v>23</v>
          </cell>
          <cell r="I516">
            <v>0.63888888888888884</v>
          </cell>
          <cell r="J516">
            <v>5.8695303550973659</v>
          </cell>
          <cell r="K516">
            <v>211.30309278350518</v>
          </cell>
          <cell r="L516">
            <v>134.99919816723943</v>
          </cell>
        </row>
        <row r="517">
          <cell r="B517" t="str">
            <v>SKI1</v>
          </cell>
          <cell r="C517" t="str">
            <v>Gemfish Auckland (East)</v>
          </cell>
          <cell r="D517" t="str">
            <v>Gemfish</v>
          </cell>
          <cell r="E517" t="str">
            <v>Inshore</v>
          </cell>
          <cell r="F517" t="str">
            <v>Quota</v>
          </cell>
          <cell r="G517">
            <v>218</v>
          </cell>
          <cell r="H517">
            <v>210</v>
          </cell>
          <cell r="I517">
            <v>0.96330275229357798</v>
          </cell>
          <cell r="J517">
            <v>2.6775106466698007</v>
          </cell>
          <cell r="K517">
            <v>583.69732097401652</v>
          </cell>
          <cell r="L517">
            <v>562.2772358006581</v>
          </cell>
        </row>
        <row r="518">
          <cell r="B518" t="str">
            <v>SKI10</v>
          </cell>
          <cell r="C518" t="str">
            <v>Gemfish Kermadec</v>
          </cell>
          <cell r="D518" t="str">
            <v>Gemfish</v>
          </cell>
          <cell r="E518" t="str">
            <v>Deepwater</v>
          </cell>
          <cell r="F518" t="str">
            <v>Quota</v>
          </cell>
          <cell r="G518">
            <v>10</v>
          </cell>
          <cell r="H518">
            <v>10</v>
          </cell>
          <cell r="I518">
            <v>1</v>
          </cell>
          <cell r="J518">
            <v>1.62</v>
          </cell>
          <cell r="K518">
            <v>16.200000000000003</v>
          </cell>
          <cell r="L518">
            <v>16.200000000000003</v>
          </cell>
        </row>
        <row r="519">
          <cell r="B519" t="str">
            <v>SKI2</v>
          </cell>
          <cell r="C519" t="str">
            <v>Gemfish Central (East)</v>
          </cell>
          <cell r="D519" t="str">
            <v>Gemfish</v>
          </cell>
          <cell r="E519" t="str">
            <v>Inshore</v>
          </cell>
          <cell r="F519" t="str">
            <v>Quota</v>
          </cell>
          <cell r="G519">
            <v>248</v>
          </cell>
          <cell r="H519">
            <v>240</v>
          </cell>
          <cell r="I519">
            <v>0.967741935483871</v>
          </cell>
          <cell r="J519">
            <v>2.3630116618449106</v>
          </cell>
          <cell r="K519">
            <v>586.02689213753786</v>
          </cell>
          <cell r="L519">
            <v>567.12279884277859</v>
          </cell>
        </row>
        <row r="520">
          <cell r="B520" t="str">
            <v>SKI3</v>
          </cell>
          <cell r="C520" t="str">
            <v>Gemfish South East (Coast)</v>
          </cell>
          <cell r="D520" t="str">
            <v>Gemfish</v>
          </cell>
          <cell r="E520" t="str">
            <v>Deepwater</v>
          </cell>
          <cell r="F520" t="str">
            <v>Quota</v>
          </cell>
          <cell r="G520">
            <v>606</v>
          </cell>
          <cell r="H520">
            <v>599</v>
          </cell>
          <cell r="I520">
            <v>0.98844884488448848</v>
          </cell>
          <cell r="J520">
            <v>1.3449992823004164</v>
          </cell>
          <cell r="K520">
            <v>815.06956507405232</v>
          </cell>
          <cell r="L520">
            <v>805.65457009794943</v>
          </cell>
        </row>
        <row r="521">
          <cell r="B521" t="str">
            <v>SKI7</v>
          </cell>
          <cell r="C521" t="str">
            <v>Gemfish Challenger</v>
          </cell>
          <cell r="D521" t="str">
            <v>Gemfish</v>
          </cell>
          <cell r="E521" t="str">
            <v>Deepwater</v>
          </cell>
          <cell r="F521" t="str">
            <v>Quota</v>
          </cell>
          <cell r="G521">
            <v>300</v>
          </cell>
          <cell r="H521">
            <v>300</v>
          </cell>
          <cell r="I521">
            <v>1</v>
          </cell>
          <cell r="J521">
            <v>1.4995390202986261</v>
          </cell>
          <cell r="K521">
            <v>449.86170608958781</v>
          </cell>
          <cell r="L521">
            <v>449.86170608958781</v>
          </cell>
        </row>
        <row r="522">
          <cell r="B522" t="str">
            <v>SNA1</v>
          </cell>
          <cell r="C522" t="str">
            <v>Snapper Auckland (East)</v>
          </cell>
          <cell r="D522" t="str">
            <v>Snapper</v>
          </cell>
          <cell r="E522" t="str">
            <v>Inshore</v>
          </cell>
          <cell r="F522" t="str">
            <v>Quota</v>
          </cell>
          <cell r="G522">
            <v>8050</v>
          </cell>
          <cell r="H522">
            <v>4500</v>
          </cell>
          <cell r="I522">
            <v>0.55900621118012417</v>
          </cell>
          <cell r="J522">
            <v>6.1341600173132118</v>
          </cell>
          <cell r="K522">
            <v>49379.988139371359</v>
          </cell>
          <cell r="L522">
            <v>27603.720077909453</v>
          </cell>
        </row>
        <row r="523">
          <cell r="B523" t="str">
            <v>SNA10</v>
          </cell>
          <cell r="C523" t="str">
            <v>Snapper Kermadec</v>
          </cell>
          <cell r="D523" t="str">
            <v>Snapper</v>
          </cell>
          <cell r="E523" t="str">
            <v>Inshore</v>
          </cell>
          <cell r="F523" t="str">
            <v>Quota</v>
          </cell>
          <cell r="G523">
            <v>13.333333333333334</v>
          </cell>
          <cell r="H523">
            <v>10</v>
          </cell>
          <cell r="I523">
            <v>0.75</v>
          </cell>
          <cell r="J523">
            <v>5.7</v>
          </cell>
          <cell r="K523">
            <v>76</v>
          </cell>
          <cell r="L523">
            <v>57</v>
          </cell>
        </row>
        <row r="524">
          <cell r="B524" t="str">
            <v>SNA2</v>
          </cell>
          <cell r="C524" t="str">
            <v>Snapper Central (East)</v>
          </cell>
          <cell r="D524" t="str">
            <v>Snapper</v>
          </cell>
          <cell r="E524" t="str">
            <v>Inshore</v>
          </cell>
          <cell r="F524" t="str">
            <v>Quota</v>
          </cell>
          <cell r="G524">
            <v>450</v>
          </cell>
          <cell r="H524">
            <v>315</v>
          </cell>
          <cell r="I524">
            <v>0.7</v>
          </cell>
          <cell r="J524">
            <v>5.412010852295154</v>
          </cell>
          <cell r="K524">
            <v>2435.4048835328194</v>
          </cell>
          <cell r="L524">
            <v>1704.7834184729736</v>
          </cell>
        </row>
        <row r="525">
          <cell r="B525" t="str">
            <v>SNA3</v>
          </cell>
          <cell r="C525" t="str">
            <v>Snapper South East (Coast)</v>
          </cell>
          <cell r="D525" t="str">
            <v>Snapper</v>
          </cell>
          <cell r="E525" t="str">
            <v>Inshore</v>
          </cell>
          <cell r="F525" t="str">
            <v>Quota</v>
          </cell>
          <cell r="G525">
            <v>43.066666666666663</v>
          </cell>
          <cell r="H525">
            <v>32.299999999999997</v>
          </cell>
          <cell r="I525">
            <v>0.75</v>
          </cell>
          <cell r="J525">
            <v>5.7852534558114828</v>
          </cell>
          <cell r="K525">
            <v>249.15158216361451</v>
          </cell>
          <cell r="L525">
            <v>186.86368662271087</v>
          </cell>
        </row>
        <row r="526">
          <cell r="B526" t="str">
            <v>SNA7</v>
          </cell>
          <cell r="C526" t="str">
            <v>Snapper Challenger</v>
          </cell>
          <cell r="D526" t="str">
            <v>Snapper</v>
          </cell>
          <cell r="E526" t="str">
            <v>Inshore</v>
          </cell>
          <cell r="F526" t="str">
            <v>Quota</v>
          </cell>
          <cell r="G526">
            <v>545</v>
          </cell>
          <cell r="H526">
            <v>250</v>
          </cell>
          <cell r="I526">
            <v>0.45871559633027525</v>
          </cell>
          <cell r="J526">
            <v>4.3904807861239821</v>
          </cell>
          <cell r="K526">
            <v>2392.81202843757</v>
          </cell>
          <cell r="L526">
            <v>1097.6201965309956</v>
          </cell>
        </row>
        <row r="527">
          <cell r="B527" t="str">
            <v>SNA8</v>
          </cell>
          <cell r="C527" t="str">
            <v>Snapper Central (Egmont)</v>
          </cell>
          <cell r="D527" t="str">
            <v>Snapper</v>
          </cell>
          <cell r="E527" t="str">
            <v>Inshore</v>
          </cell>
          <cell r="F527" t="str">
            <v>Quota</v>
          </cell>
          <cell r="G527">
            <v>1785</v>
          </cell>
          <cell r="H527">
            <v>1300</v>
          </cell>
          <cell r="I527">
            <v>0.72829131652661061</v>
          </cell>
          <cell r="J527">
            <v>4.9290187672424128</v>
          </cell>
          <cell r="K527">
            <v>8798.2984995277075</v>
          </cell>
          <cell r="L527">
            <v>6407.724397415137</v>
          </cell>
        </row>
        <row r="528">
          <cell r="B528" t="str">
            <v>SPD1</v>
          </cell>
          <cell r="C528" t="str">
            <v>Spiny Dogfish 1 and 2 (Combined)</v>
          </cell>
          <cell r="D528" t="str">
            <v>Spiny Dogfish</v>
          </cell>
          <cell r="E528" t="str">
            <v>Inshore</v>
          </cell>
          <cell r="F528" t="str">
            <v>Quota</v>
          </cell>
          <cell r="G528">
            <v>413</v>
          </cell>
          <cell r="H528">
            <v>331</v>
          </cell>
          <cell r="I528">
            <v>0.801452784503632</v>
          </cell>
          <cell r="J528">
            <v>0.58166378923608208</v>
          </cell>
          <cell r="K528">
            <v>240.22714495450191</v>
          </cell>
          <cell r="L528">
            <v>192.53071423714317</v>
          </cell>
        </row>
        <row r="529">
          <cell r="B529" t="str">
            <v>SPD10</v>
          </cell>
          <cell r="C529" t="str">
            <v>Spiny Dogfish Kermadec</v>
          </cell>
          <cell r="D529" t="str">
            <v>Spiny Dogfish</v>
          </cell>
          <cell r="E529" t="str">
            <v>Deepwater</v>
          </cell>
          <cell r="F529" t="str">
            <v>Quota</v>
          </cell>
          <cell r="G529">
            <v>2</v>
          </cell>
          <cell r="H529">
            <v>0</v>
          </cell>
          <cell r="I529">
            <v>0</v>
          </cell>
          <cell r="J529">
            <v>0.32</v>
          </cell>
          <cell r="K529">
            <v>0.64</v>
          </cell>
          <cell r="L529">
            <v>0</v>
          </cell>
        </row>
        <row r="530">
          <cell r="B530" t="str">
            <v>SPD3</v>
          </cell>
          <cell r="C530" t="str">
            <v>Spiny Dogfish South-East(Coast)</v>
          </cell>
          <cell r="D530" t="str">
            <v>Spiny Dogfish</v>
          </cell>
          <cell r="E530" t="str">
            <v>Inshore</v>
          </cell>
          <cell r="F530" t="str">
            <v>Quota</v>
          </cell>
          <cell r="G530">
            <v>5075</v>
          </cell>
          <cell r="H530">
            <v>4794</v>
          </cell>
          <cell r="I530">
            <v>0.94463054187192119</v>
          </cell>
          <cell r="J530">
            <v>0.17</v>
          </cell>
          <cell r="K530">
            <v>862.75000000000011</v>
          </cell>
          <cell r="L530">
            <v>814.98</v>
          </cell>
        </row>
        <row r="531">
          <cell r="B531" t="str">
            <v>SPD4</v>
          </cell>
          <cell r="C531" t="str">
            <v>Spiny Dogfish South-East(Chatham Rise)</v>
          </cell>
          <cell r="D531" t="str">
            <v>Spiny Dogfish</v>
          </cell>
          <cell r="E531" t="str">
            <v>Deepwater</v>
          </cell>
          <cell r="F531" t="str">
            <v>Quota</v>
          </cell>
          <cell r="G531">
            <v>1662</v>
          </cell>
          <cell r="H531">
            <v>1626</v>
          </cell>
          <cell r="I531">
            <v>0.97833935018050544</v>
          </cell>
          <cell r="J531">
            <v>9.3997843213367557E-2</v>
          </cell>
          <cell r="K531">
            <v>156.22441542061688</v>
          </cell>
          <cell r="L531">
            <v>152.84049306493566</v>
          </cell>
        </row>
        <row r="532">
          <cell r="B532" t="str">
            <v>SPD5</v>
          </cell>
          <cell r="C532" t="str">
            <v>Spiny Dogfish 5 and 6 (Combined)</v>
          </cell>
          <cell r="D532" t="str">
            <v>Spiny Dogfish</v>
          </cell>
          <cell r="E532" t="str">
            <v>Deepwater</v>
          </cell>
          <cell r="F532" t="str">
            <v>Quota</v>
          </cell>
          <cell r="G532">
            <v>3753</v>
          </cell>
          <cell r="H532">
            <v>3700</v>
          </cell>
          <cell r="I532">
            <v>0.98587796429523045</v>
          </cell>
          <cell r="J532">
            <v>0.17</v>
          </cell>
          <cell r="K532">
            <v>638.01</v>
          </cell>
          <cell r="L532">
            <v>629</v>
          </cell>
        </row>
        <row r="533">
          <cell r="B533" t="str">
            <v>SPD7</v>
          </cell>
          <cell r="C533" t="str">
            <v>Spiny Dogfish Challenger</v>
          </cell>
          <cell r="D533" t="str">
            <v>Spiny Dogfish</v>
          </cell>
          <cell r="E533" t="str">
            <v>Inshore</v>
          </cell>
          <cell r="F533" t="str">
            <v>Quota</v>
          </cell>
          <cell r="G533">
            <v>1983</v>
          </cell>
          <cell r="H533">
            <v>1902</v>
          </cell>
          <cell r="I533">
            <v>0.9591527987897126</v>
          </cell>
          <cell r="J533">
            <v>0.16</v>
          </cell>
          <cell r="K533">
            <v>317.28000000000003</v>
          </cell>
          <cell r="L533">
            <v>304.32</v>
          </cell>
        </row>
        <row r="534">
          <cell r="B534" t="str">
            <v>SPD8</v>
          </cell>
          <cell r="C534" t="str">
            <v>Spiny Dogfish 8 and 9 (Combined)</v>
          </cell>
          <cell r="D534" t="str">
            <v>Spiny Dogfish</v>
          </cell>
          <cell r="E534" t="str">
            <v>Inshore</v>
          </cell>
          <cell r="F534" t="str">
            <v>Quota</v>
          </cell>
          <cell r="G534">
            <v>392</v>
          </cell>
          <cell r="H534">
            <v>307</v>
          </cell>
          <cell r="I534">
            <v>0.78316326530612246</v>
          </cell>
          <cell r="J534">
            <v>0.32</v>
          </cell>
          <cell r="K534">
            <v>125.44</v>
          </cell>
          <cell r="L534">
            <v>98.240000000000009</v>
          </cell>
        </row>
        <row r="535">
          <cell r="B535" t="str">
            <v>SPE1</v>
          </cell>
          <cell r="C535" t="str">
            <v>Sea Perch Auckland(East)</v>
          </cell>
          <cell r="D535" t="str">
            <v>Sea Perch</v>
          </cell>
          <cell r="E535" t="str">
            <v>Inshore</v>
          </cell>
          <cell r="F535" t="str">
            <v>Quota</v>
          </cell>
          <cell r="G535">
            <v>58</v>
          </cell>
          <cell r="H535">
            <v>53</v>
          </cell>
          <cell r="I535">
            <v>0.91379310344827591</v>
          </cell>
          <cell r="J535">
            <v>1.3139730696390901</v>
          </cell>
          <cell r="K535">
            <v>76.210438039067228</v>
          </cell>
          <cell r="L535">
            <v>69.640572690871778</v>
          </cell>
        </row>
        <row r="536">
          <cell r="B536" t="str">
            <v>SPE10</v>
          </cell>
          <cell r="C536" t="str">
            <v>Sea Perch Kermadec</v>
          </cell>
          <cell r="D536" t="str">
            <v>Sea Perch</v>
          </cell>
          <cell r="E536" t="str">
            <v>Deepwater</v>
          </cell>
          <cell r="F536" t="str">
            <v>Quota</v>
          </cell>
          <cell r="G536">
            <v>0</v>
          </cell>
          <cell r="H536">
            <v>0</v>
          </cell>
          <cell r="I536">
            <v>0</v>
          </cell>
          <cell r="J536">
            <v>0.65</v>
          </cell>
          <cell r="K536">
            <v>0</v>
          </cell>
          <cell r="L536">
            <v>0</v>
          </cell>
        </row>
        <row r="537">
          <cell r="B537" t="str">
            <v>SPE2</v>
          </cell>
          <cell r="C537" t="str">
            <v>Sea Perch Central(East)</v>
          </cell>
          <cell r="D537" t="str">
            <v>Sea Perch</v>
          </cell>
          <cell r="E537" t="str">
            <v>Inshore</v>
          </cell>
          <cell r="F537" t="str">
            <v>Quota</v>
          </cell>
          <cell r="G537">
            <v>93</v>
          </cell>
          <cell r="H537">
            <v>79</v>
          </cell>
          <cell r="I537">
            <v>0.84946236559139787</v>
          </cell>
          <cell r="J537">
            <v>1.2757822937936272</v>
          </cell>
          <cell r="K537">
            <v>118.64775332280733</v>
          </cell>
          <cell r="L537">
            <v>100.78680120969655</v>
          </cell>
        </row>
        <row r="538">
          <cell r="B538" t="str">
            <v>SPE3</v>
          </cell>
          <cell r="C538" t="str">
            <v>Sea Perch South-East(Coast)</v>
          </cell>
          <cell r="D538" t="str">
            <v>Sea Perch</v>
          </cell>
          <cell r="E538" t="str">
            <v>Deepwater</v>
          </cell>
          <cell r="F538" t="str">
            <v>Quota</v>
          </cell>
          <cell r="G538">
            <v>1022</v>
          </cell>
          <cell r="H538">
            <v>1000</v>
          </cell>
          <cell r="I538">
            <v>0.97847358121330719</v>
          </cell>
          <cell r="J538">
            <v>0.7564736330694547</v>
          </cell>
          <cell r="K538">
            <v>773.11605299698272</v>
          </cell>
          <cell r="L538">
            <v>756.47363306945465</v>
          </cell>
        </row>
        <row r="539">
          <cell r="B539" t="str">
            <v>SPE4</v>
          </cell>
          <cell r="C539" t="str">
            <v>Sea Perch South-East(Chatham Rise)</v>
          </cell>
          <cell r="D539" t="str">
            <v>Sea Perch</v>
          </cell>
          <cell r="E539" t="str">
            <v>Deepwater</v>
          </cell>
          <cell r="F539" t="str">
            <v>Quota</v>
          </cell>
          <cell r="G539">
            <v>956</v>
          </cell>
          <cell r="H539">
            <v>910</v>
          </cell>
          <cell r="I539">
            <v>0.95188284518828448</v>
          </cell>
          <cell r="J539">
            <v>0.64843575431085376</v>
          </cell>
          <cell r="K539">
            <v>619.90458112117619</v>
          </cell>
          <cell r="L539">
            <v>590.07653642287687</v>
          </cell>
        </row>
        <row r="540">
          <cell r="B540" t="str">
            <v>SPE5</v>
          </cell>
          <cell r="C540" t="str">
            <v>Sea Perch Southland</v>
          </cell>
          <cell r="D540" t="str">
            <v>Sea Perch</v>
          </cell>
          <cell r="E540" t="str">
            <v>Deepwater</v>
          </cell>
          <cell r="F540" t="str">
            <v>Quota</v>
          </cell>
          <cell r="G540">
            <v>38</v>
          </cell>
          <cell r="H540">
            <v>36</v>
          </cell>
          <cell r="I540">
            <v>0.94736842105263153</v>
          </cell>
          <cell r="J540">
            <v>0.51771714783883804</v>
          </cell>
          <cell r="K540">
            <v>19.673251617875845</v>
          </cell>
          <cell r="L540">
            <v>18.63781732219817</v>
          </cell>
        </row>
        <row r="541">
          <cell r="B541" t="str">
            <v>SPE6</v>
          </cell>
          <cell r="C541" t="str">
            <v>Sea Perch Sub-Antartic</v>
          </cell>
          <cell r="D541" t="str">
            <v>Sea Perch</v>
          </cell>
          <cell r="E541" t="str">
            <v>Deepwater</v>
          </cell>
          <cell r="F541" t="str">
            <v>Quota</v>
          </cell>
          <cell r="G541">
            <v>9</v>
          </cell>
          <cell r="H541">
            <v>9</v>
          </cell>
          <cell r="I541">
            <v>1</v>
          </cell>
          <cell r="J541">
            <v>0.51194406343666243</v>
          </cell>
          <cell r="K541">
            <v>4.6074965709299622</v>
          </cell>
          <cell r="L541">
            <v>4.6074965709299622</v>
          </cell>
        </row>
        <row r="542">
          <cell r="B542" t="str">
            <v>SPE7</v>
          </cell>
          <cell r="C542" t="str">
            <v>Sea Perch Challenger</v>
          </cell>
          <cell r="D542" t="str">
            <v>Sea Perch</v>
          </cell>
          <cell r="E542" t="str">
            <v>Deepwater</v>
          </cell>
          <cell r="F542" t="str">
            <v>Quota</v>
          </cell>
          <cell r="G542">
            <v>98</v>
          </cell>
          <cell r="H542">
            <v>82</v>
          </cell>
          <cell r="I542">
            <v>0.83673469387755106</v>
          </cell>
          <cell r="J542">
            <v>0.6845942050934406</v>
          </cell>
          <cell r="K542">
            <v>67.090232099157177</v>
          </cell>
          <cell r="L542">
            <v>56.136724817662127</v>
          </cell>
        </row>
        <row r="543">
          <cell r="B543" t="str">
            <v>SPE8</v>
          </cell>
          <cell r="C543" t="str">
            <v>Sea Perch Central(West)</v>
          </cell>
          <cell r="D543" t="str">
            <v>Sea Perch</v>
          </cell>
          <cell r="E543" t="str">
            <v>Inshore</v>
          </cell>
          <cell r="F543" t="str">
            <v>Quota</v>
          </cell>
          <cell r="G543">
            <v>21</v>
          </cell>
          <cell r="H543">
            <v>15</v>
          </cell>
          <cell r="I543">
            <v>0.7142857142857143</v>
          </cell>
          <cell r="J543">
            <v>0.75293748729913856</v>
          </cell>
          <cell r="K543">
            <v>15.81168723328191</v>
          </cell>
          <cell r="L543">
            <v>11.294062309487078</v>
          </cell>
        </row>
        <row r="544">
          <cell r="B544" t="str">
            <v>SPE9</v>
          </cell>
          <cell r="C544" t="str">
            <v>Sea Perch Auckland(West)</v>
          </cell>
          <cell r="D544" t="str">
            <v>Sea Perch</v>
          </cell>
          <cell r="E544" t="str">
            <v>Inshore</v>
          </cell>
          <cell r="F544" t="str">
            <v>Quota</v>
          </cell>
          <cell r="G544">
            <v>8</v>
          </cell>
          <cell r="H544">
            <v>6</v>
          </cell>
          <cell r="I544">
            <v>0.75</v>
          </cell>
          <cell r="J544">
            <v>1.0822771268229581</v>
          </cell>
          <cell r="K544">
            <v>8.6582170145836646</v>
          </cell>
          <cell r="L544">
            <v>6.4936627609377489</v>
          </cell>
        </row>
        <row r="545">
          <cell r="B545" t="str">
            <v>SPO1</v>
          </cell>
          <cell r="C545" t="str">
            <v>Rig Auckland (East)</v>
          </cell>
          <cell r="D545" t="str">
            <v>Rig</v>
          </cell>
          <cell r="E545" t="str">
            <v>Inshore</v>
          </cell>
          <cell r="F545" t="str">
            <v>Quota</v>
          </cell>
          <cell r="G545">
            <v>752.06399999999996</v>
          </cell>
          <cell r="H545">
            <v>692.06399999999996</v>
          </cell>
          <cell r="I545">
            <v>0.9202195557824866</v>
          </cell>
          <cell r="J545">
            <v>3.5471634908763701</v>
          </cell>
          <cell r="K545">
            <v>2667.6939636024463</v>
          </cell>
          <cell r="L545">
            <v>2454.8641541498641</v>
          </cell>
        </row>
        <row r="546">
          <cell r="B546" t="str">
            <v>SPO10</v>
          </cell>
          <cell r="C546" t="str">
            <v>Rig Kermadec</v>
          </cell>
          <cell r="D546" t="str">
            <v>Rig</v>
          </cell>
          <cell r="E546" t="str">
            <v>Inshore</v>
          </cell>
          <cell r="F546" t="str">
            <v>Quota</v>
          </cell>
          <cell r="G546">
            <v>13.333333333333334</v>
          </cell>
          <cell r="H546">
            <v>10</v>
          </cell>
          <cell r="I546">
            <v>0.75</v>
          </cell>
          <cell r="J546">
            <v>3.71</v>
          </cell>
          <cell r="K546">
            <v>49.466666666666669</v>
          </cell>
          <cell r="L546">
            <v>37.1</v>
          </cell>
        </row>
        <row r="547">
          <cell r="B547" t="str">
            <v>SPO2</v>
          </cell>
          <cell r="C547" t="str">
            <v>Rig Central (East)</v>
          </cell>
          <cell r="D547" t="str">
            <v>Rig</v>
          </cell>
          <cell r="E547" t="str">
            <v>Inshore</v>
          </cell>
          <cell r="F547" t="str">
            <v>Quota</v>
          </cell>
          <cell r="G547">
            <v>130</v>
          </cell>
          <cell r="H547">
            <v>108</v>
          </cell>
          <cell r="I547">
            <v>0.83076923076923082</v>
          </cell>
          <cell r="J547">
            <v>3.6805627772926139</v>
          </cell>
          <cell r="K547">
            <v>478.4731610480398</v>
          </cell>
          <cell r="L547">
            <v>397.50077994760233</v>
          </cell>
        </row>
        <row r="548">
          <cell r="B548" t="str">
            <v>SPO3</v>
          </cell>
          <cell r="C548" t="str">
            <v>Rig South East (Coast)</v>
          </cell>
          <cell r="D548" t="str">
            <v>Rig</v>
          </cell>
          <cell r="E548" t="str">
            <v>Inshore</v>
          </cell>
          <cell r="F548" t="str">
            <v>Quota</v>
          </cell>
          <cell r="G548">
            <v>710</v>
          </cell>
          <cell r="H548">
            <v>600</v>
          </cell>
          <cell r="I548">
            <v>0.84507042253521125</v>
          </cell>
          <cell r="J548">
            <v>3.8870282272126273</v>
          </cell>
          <cell r="K548">
            <v>2759.7900413209654</v>
          </cell>
          <cell r="L548">
            <v>2332.2169363275766</v>
          </cell>
        </row>
        <row r="549">
          <cell r="B549" t="str">
            <v>SPO7</v>
          </cell>
          <cell r="C549" t="str">
            <v>Rig Challenger</v>
          </cell>
          <cell r="D549" t="str">
            <v>Rig</v>
          </cell>
          <cell r="E549" t="str">
            <v>Inshore</v>
          </cell>
          <cell r="F549" t="str">
            <v>Quota</v>
          </cell>
          <cell r="G549">
            <v>373</v>
          </cell>
          <cell r="H549">
            <v>298</v>
          </cell>
          <cell r="I549">
            <v>0.79892761394101874</v>
          </cell>
          <cell r="J549">
            <v>3.6215039031641236</v>
          </cell>
          <cell r="K549">
            <v>1350.8209558802182</v>
          </cell>
          <cell r="L549">
            <v>1079.2081631429089</v>
          </cell>
        </row>
        <row r="550">
          <cell r="B550" t="str">
            <v>SPO8</v>
          </cell>
          <cell r="C550" t="str">
            <v>Rig Central (Egmont)</v>
          </cell>
          <cell r="D550" t="str">
            <v>Rig</v>
          </cell>
          <cell r="E550" t="str">
            <v>Inshore</v>
          </cell>
          <cell r="F550" t="str">
            <v>Quota</v>
          </cell>
          <cell r="G550">
            <v>401</v>
          </cell>
          <cell r="H550">
            <v>310</v>
          </cell>
          <cell r="I550">
            <v>0.77306733167082298</v>
          </cell>
          <cell r="J550">
            <v>3.7970756414036582</v>
          </cell>
          <cell r="K550">
            <v>1522.6273322028669</v>
          </cell>
          <cell r="L550">
            <v>1177.093448835134</v>
          </cell>
        </row>
        <row r="551">
          <cell r="B551" t="str">
            <v>SPR1</v>
          </cell>
          <cell r="C551" t="str">
            <v>Sprats Auckland(East), Central(East), Central(West), Auckland(West)</v>
          </cell>
          <cell r="D551" t="str">
            <v>Sprats</v>
          </cell>
          <cell r="E551" t="str">
            <v>Inshore</v>
          </cell>
          <cell r="F551" t="str">
            <v>Quota</v>
          </cell>
          <cell r="G551">
            <v>100</v>
          </cell>
          <cell r="H551">
            <v>70</v>
          </cell>
          <cell r="I551">
            <v>0.7</v>
          </cell>
          <cell r="J551">
            <v>1.2</v>
          </cell>
          <cell r="K551">
            <v>120</v>
          </cell>
          <cell r="L551">
            <v>84</v>
          </cell>
        </row>
        <row r="552">
          <cell r="B552" t="str">
            <v>SPR10</v>
          </cell>
          <cell r="C552" t="str">
            <v>Sprats  Kermadec</v>
          </cell>
          <cell r="D552" t="str">
            <v>Sprats</v>
          </cell>
          <cell r="E552" t="str">
            <v>Inshore</v>
          </cell>
          <cell r="F552" t="str">
            <v>Quota</v>
          </cell>
          <cell r="G552">
            <v>0</v>
          </cell>
          <cell r="H552">
            <v>0</v>
          </cell>
          <cell r="I552">
            <v>0</v>
          </cell>
          <cell r="J552">
            <v>1.2</v>
          </cell>
          <cell r="K552">
            <v>0</v>
          </cell>
          <cell r="L552">
            <v>0</v>
          </cell>
        </row>
        <row r="553">
          <cell r="B553" t="str">
            <v>SPR3</v>
          </cell>
          <cell r="C553" t="str">
            <v>Sprats South-East(Coast), Southland, Sub-Antartic</v>
          </cell>
          <cell r="D553" t="str">
            <v>Sprats</v>
          </cell>
          <cell r="E553" t="str">
            <v>Inshore</v>
          </cell>
          <cell r="F553" t="str">
            <v>Quota</v>
          </cell>
          <cell r="G553">
            <v>300</v>
          </cell>
          <cell r="H553">
            <v>285</v>
          </cell>
          <cell r="I553">
            <v>0.95</v>
          </cell>
          <cell r="J553">
            <v>1.2</v>
          </cell>
          <cell r="K553">
            <v>360</v>
          </cell>
          <cell r="L553">
            <v>342</v>
          </cell>
        </row>
        <row r="554">
          <cell r="B554" t="str">
            <v>SPR4</v>
          </cell>
          <cell r="C554" t="str">
            <v>Sprats  South-East(Chatham Rise)</v>
          </cell>
          <cell r="D554" t="str">
            <v>Sprats</v>
          </cell>
          <cell r="E554" t="str">
            <v>Inshore</v>
          </cell>
          <cell r="F554" t="str">
            <v>Quota</v>
          </cell>
          <cell r="G554">
            <v>15</v>
          </cell>
          <cell r="H554">
            <v>10</v>
          </cell>
          <cell r="I554">
            <v>0.66666666666666663</v>
          </cell>
          <cell r="J554">
            <v>1.2</v>
          </cell>
          <cell r="K554">
            <v>18</v>
          </cell>
          <cell r="L554">
            <v>12</v>
          </cell>
        </row>
        <row r="555">
          <cell r="B555" t="str">
            <v>SPR7</v>
          </cell>
          <cell r="C555" t="str">
            <v>Sprats  Challenger</v>
          </cell>
          <cell r="D555" t="str">
            <v>Sprats</v>
          </cell>
          <cell r="E555" t="str">
            <v>Inshore</v>
          </cell>
          <cell r="F555" t="str">
            <v>Quota</v>
          </cell>
          <cell r="G555">
            <v>100</v>
          </cell>
          <cell r="H555">
            <v>85</v>
          </cell>
          <cell r="I555">
            <v>0.85</v>
          </cell>
          <cell r="J555">
            <v>1.2</v>
          </cell>
          <cell r="K555">
            <v>120</v>
          </cell>
          <cell r="L555">
            <v>102</v>
          </cell>
        </row>
        <row r="556">
          <cell r="B556" t="str">
            <v>SQU10T</v>
          </cell>
          <cell r="C556" t="str">
            <v>Arrow squid Kermadec, All methods</v>
          </cell>
          <cell r="D556" t="str">
            <v>Squid</v>
          </cell>
          <cell r="E556" t="str">
            <v>Deepwater</v>
          </cell>
          <cell r="F556" t="str">
            <v>Quota</v>
          </cell>
          <cell r="G556">
            <v>10</v>
          </cell>
          <cell r="H556">
            <v>10</v>
          </cell>
          <cell r="I556">
            <v>1</v>
          </cell>
          <cell r="J556">
            <v>1.1399999999999999</v>
          </cell>
          <cell r="K556">
            <v>11.399999999999999</v>
          </cell>
          <cell r="L556">
            <v>11.399999999999999</v>
          </cell>
        </row>
        <row r="557">
          <cell r="B557" t="str">
            <v>SQU1J</v>
          </cell>
          <cell r="C557" t="str">
            <v>Arrow squid All NZ waters except 6T &amp; 10T, Jigging</v>
          </cell>
          <cell r="D557" t="str">
            <v>Squid</v>
          </cell>
          <cell r="E557" t="str">
            <v>Deepwater</v>
          </cell>
          <cell r="F557" t="str">
            <v>Quota</v>
          </cell>
          <cell r="G557">
            <v>5030</v>
          </cell>
          <cell r="H557">
            <v>5000</v>
          </cell>
          <cell r="I557">
            <v>0.99403578528827041</v>
          </cell>
          <cell r="J557">
            <v>1.1399999999999999</v>
          </cell>
          <cell r="K557">
            <v>5734.2</v>
          </cell>
          <cell r="L557">
            <v>5699.9999999999991</v>
          </cell>
        </row>
        <row r="558">
          <cell r="B558" t="str">
            <v>SQU1T</v>
          </cell>
          <cell r="C558" t="str">
            <v>Arrow squid All NZ waters except 6T &amp; 10T, All methods</v>
          </cell>
          <cell r="D558" t="str">
            <v>Squid</v>
          </cell>
          <cell r="E558" t="str">
            <v>Deepwater</v>
          </cell>
          <cell r="F558" t="str">
            <v>Quota</v>
          </cell>
          <cell r="G558">
            <v>44740.881000000001</v>
          </cell>
          <cell r="H558">
            <v>44740.881000000001</v>
          </cell>
          <cell r="I558">
            <v>1</v>
          </cell>
          <cell r="J558">
            <v>1.3283261218394997</v>
          </cell>
          <cell r="K558">
            <v>59430.480946412557</v>
          </cell>
          <cell r="L558">
            <v>59430.480946412557</v>
          </cell>
        </row>
        <row r="559">
          <cell r="B559" t="str">
            <v>SQU6T</v>
          </cell>
          <cell r="C559" t="str">
            <v>Arrow squid Southern Islands, All methods</v>
          </cell>
          <cell r="D559" t="str">
            <v>Squid</v>
          </cell>
          <cell r="E559" t="str">
            <v>Deepwater</v>
          </cell>
          <cell r="F559" t="str">
            <v>Quota</v>
          </cell>
          <cell r="G559">
            <v>32369.4</v>
          </cell>
          <cell r="H559">
            <v>32369.4</v>
          </cell>
          <cell r="I559">
            <v>1</v>
          </cell>
          <cell r="J559">
            <v>1.2083075950806008</v>
          </cell>
          <cell r="K559">
            <v>39112.191868202004</v>
          </cell>
          <cell r="L559">
            <v>39112.191868202004</v>
          </cell>
        </row>
        <row r="560">
          <cell r="B560" t="str">
            <v>SSK1</v>
          </cell>
          <cell r="C560" t="str">
            <v>Smooth Skate 1 and 2 (Combined)</v>
          </cell>
          <cell r="D560" t="str">
            <v>Smooth Skate</v>
          </cell>
          <cell r="E560" t="str">
            <v>Inshore</v>
          </cell>
          <cell r="F560" t="str">
            <v>Quota</v>
          </cell>
          <cell r="G560">
            <v>40</v>
          </cell>
          <cell r="H560">
            <v>37</v>
          </cell>
          <cell r="I560">
            <v>0.92500000000000004</v>
          </cell>
          <cell r="J560">
            <v>0.43828801093528669</v>
          </cell>
          <cell r="K560">
            <v>17.531520437411466</v>
          </cell>
          <cell r="L560">
            <v>16.216656404605608</v>
          </cell>
        </row>
        <row r="561">
          <cell r="B561" t="str">
            <v>SSK10</v>
          </cell>
          <cell r="C561" t="str">
            <v>Smooth Skate Kermadec</v>
          </cell>
          <cell r="D561" t="str">
            <v>Smooth Skate</v>
          </cell>
          <cell r="E561" t="str">
            <v>Inshore</v>
          </cell>
          <cell r="F561" t="str">
            <v>Quota</v>
          </cell>
          <cell r="G561">
            <v>0</v>
          </cell>
          <cell r="H561">
            <v>0</v>
          </cell>
          <cell r="I561">
            <v>0</v>
          </cell>
          <cell r="J561">
            <v>0.49</v>
          </cell>
          <cell r="K561">
            <v>0</v>
          </cell>
          <cell r="L561">
            <v>0</v>
          </cell>
        </row>
        <row r="562">
          <cell r="B562" t="str">
            <v>SSK3</v>
          </cell>
          <cell r="C562" t="str">
            <v>Smooth Skate 3, 4, 5 and 6 (Combined)</v>
          </cell>
          <cell r="D562" t="str">
            <v>Smooth Skate</v>
          </cell>
          <cell r="E562" t="str">
            <v>Inshore</v>
          </cell>
          <cell r="F562" t="str">
            <v>Quota</v>
          </cell>
          <cell r="G562">
            <v>587</v>
          </cell>
          <cell r="H562">
            <v>579</v>
          </cell>
          <cell r="I562">
            <v>0.98637137989778534</v>
          </cell>
          <cell r="J562">
            <v>0.4428784770582887</v>
          </cell>
          <cell r="K562">
            <v>259.96966603321545</v>
          </cell>
          <cell r="L562">
            <v>256.42663821674915</v>
          </cell>
        </row>
        <row r="563">
          <cell r="B563" t="str">
            <v>SSK7</v>
          </cell>
          <cell r="C563" t="str">
            <v>Smooth Skate Challenger</v>
          </cell>
          <cell r="D563" t="str">
            <v>Smooth Skate</v>
          </cell>
          <cell r="E563" t="str">
            <v>Inshore</v>
          </cell>
          <cell r="F563" t="str">
            <v>Quota</v>
          </cell>
          <cell r="G563">
            <v>217</v>
          </cell>
          <cell r="H563">
            <v>213</v>
          </cell>
          <cell r="I563">
            <v>0.98156682027649766</v>
          </cell>
          <cell r="J563">
            <v>0.4752729369751979</v>
          </cell>
          <cell r="K563">
            <v>103.13422732361795</v>
          </cell>
          <cell r="L563">
            <v>101.23313557571716</v>
          </cell>
        </row>
        <row r="564">
          <cell r="B564" t="str">
            <v>SSK8</v>
          </cell>
          <cell r="C564" t="str">
            <v>Smooth Skate 8 and 9 (Combined)</v>
          </cell>
          <cell r="D564" t="str">
            <v>Smooth Skate</v>
          </cell>
          <cell r="E564" t="str">
            <v>Inshore</v>
          </cell>
          <cell r="F564" t="str">
            <v>Quota</v>
          </cell>
          <cell r="G564">
            <v>23</v>
          </cell>
          <cell r="H564">
            <v>20</v>
          </cell>
          <cell r="I564">
            <v>0.86956521739130432</v>
          </cell>
          <cell r="J564">
            <v>0.45288889896690532</v>
          </cell>
          <cell r="K564">
            <v>10.416444676238822</v>
          </cell>
          <cell r="L564">
            <v>9.0577779793381055</v>
          </cell>
        </row>
        <row r="565">
          <cell r="B565" t="str">
            <v>STA1</v>
          </cell>
          <cell r="C565" t="str">
            <v>Stargazer Auckland (East)</v>
          </cell>
          <cell r="D565" t="str">
            <v>Stargazer</v>
          </cell>
          <cell r="E565" t="str">
            <v>Inshore</v>
          </cell>
          <cell r="F565" t="str">
            <v>Quota</v>
          </cell>
          <cell r="G565">
            <v>21</v>
          </cell>
          <cell r="H565">
            <v>21</v>
          </cell>
          <cell r="I565">
            <v>1</v>
          </cell>
          <cell r="J565">
            <v>2.0382222176124443</v>
          </cell>
          <cell r="K565">
            <v>42.80266656986133</v>
          </cell>
          <cell r="L565">
            <v>42.80266656986133</v>
          </cell>
        </row>
        <row r="566">
          <cell r="B566" t="str">
            <v>STA10</v>
          </cell>
          <cell r="C566" t="str">
            <v>Stargazer Kermadec</v>
          </cell>
          <cell r="D566" t="str">
            <v>Stargazer</v>
          </cell>
          <cell r="E566" t="str">
            <v>Inshore</v>
          </cell>
          <cell r="F566" t="str">
            <v>Quota</v>
          </cell>
          <cell r="G566">
            <v>13.333333333333334</v>
          </cell>
          <cell r="H566">
            <v>10</v>
          </cell>
          <cell r="I566">
            <v>0.75</v>
          </cell>
          <cell r="J566">
            <v>1.24</v>
          </cell>
          <cell r="K566">
            <v>16.533333333333335</v>
          </cell>
          <cell r="L566">
            <v>12.4</v>
          </cell>
        </row>
        <row r="567">
          <cell r="B567" t="str">
            <v>STA2</v>
          </cell>
          <cell r="C567" t="str">
            <v>Stargazer Central (East)</v>
          </cell>
          <cell r="D567" t="str">
            <v>Stargazer</v>
          </cell>
          <cell r="E567" t="str">
            <v>Inshore</v>
          </cell>
          <cell r="F567" t="str">
            <v>Quota</v>
          </cell>
          <cell r="G567">
            <v>38</v>
          </cell>
          <cell r="H567">
            <v>38</v>
          </cell>
          <cell r="I567">
            <v>1</v>
          </cell>
          <cell r="J567">
            <v>1.2255168215960421</v>
          </cell>
          <cell r="K567">
            <v>46.569639220649599</v>
          </cell>
          <cell r="L567">
            <v>46.569639220649599</v>
          </cell>
        </row>
        <row r="568">
          <cell r="B568" t="str">
            <v>STA3</v>
          </cell>
          <cell r="C568" t="str">
            <v>Stargazer South East (Coast)</v>
          </cell>
          <cell r="D568" t="str">
            <v>Stargazer</v>
          </cell>
          <cell r="E568" t="str">
            <v>Inshore</v>
          </cell>
          <cell r="F568" t="str">
            <v>Quota</v>
          </cell>
          <cell r="G568">
            <v>904.6</v>
          </cell>
          <cell r="H568">
            <v>901.6</v>
          </cell>
          <cell r="I568">
            <v>0.99668361706831754</v>
          </cell>
          <cell r="J568">
            <v>1.313160974124939</v>
          </cell>
          <cell r="K568">
            <v>1187.8854171934199</v>
          </cell>
          <cell r="L568">
            <v>1183.945934271045</v>
          </cell>
        </row>
        <row r="569">
          <cell r="B569" t="str">
            <v>STA4</v>
          </cell>
          <cell r="C569" t="str">
            <v>Stargazer Chatham Rise</v>
          </cell>
          <cell r="D569" t="str">
            <v>Stargazer</v>
          </cell>
          <cell r="E569" t="str">
            <v>Inshore</v>
          </cell>
          <cell r="F569" t="str">
            <v>Quota</v>
          </cell>
          <cell r="G569">
            <v>2877.0666666666671</v>
          </cell>
          <cell r="H569">
            <v>2157.8000000000002</v>
          </cell>
          <cell r="I569">
            <v>0.75</v>
          </cell>
          <cell r="J569">
            <v>1.2255168215960421</v>
          </cell>
          <cell r="K569">
            <v>3525.8935968532533</v>
          </cell>
          <cell r="L569">
            <v>2644.4201976399399</v>
          </cell>
        </row>
        <row r="570">
          <cell r="B570" t="str">
            <v>STA5</v>
          </cell>
          <cell r="C570" t="str">
            <v>Stargazer Southland</v>
          </cell>
          <cell r="D570" t="str">
            <v>Stargazer</v>
          </cell>
          <cell r="E570" t="str">
            <v>Inshore</v>
          </cell>
          <cell r="F570" t="str">
            <v>Quota</v>
          </cell>
          <cell r="G570">
            <v>1264</v>
          </cell>
          <cell r="H570">
            <v>1264</v>
          </cell>
          <cell r="I570">
            <v>1</v>
          </cell>
          <cell r="J570">
            <v>1.1800044959012892</v>
          </cell>
          <cell r="K570">
            <v>1491.5256828192296</v>
          </cell>
          <cell r="L570">
            <v>1491.5256828192296</v>
          </cell>
        </row>
        <row r="571">
          <cell r="B571" t="str">
            <v>STA7</v>
          </cell>
          <cell r="C571" t="str">
            <v>Stargazer Challenger</v>
          </cell>
          <cell r="D571" t="str">
            <v>Stargazer</v>
          </cell>
          <cell r="E571" t="str">
            <v>Inshore</v>
          </cell>
          <cell r="F571" t="str">
            <v>Quota</v>
          </cell>
          <cell r="G571">
            <v>1181</v>
          </cell>
          <cell r="H571">
            <v>1122</v>
          </cell>
          <cell r="I571">
            <v>0.95004233700254026</v>
          </cell>
          <cell r="J571">
            <v>1.1958106779806954</v>
          </cell>
          <cell r="K571">
            <v>1412.2524106952012</v>
          </cell>
          <cell r="L571">
            <v>1341.6995806943403</v>
          </cell>
        </row>
        <row r="572">
          <cell r="B572" t="str">
            <v>STA8</v>
          </cell>
          <cell r="C572" t="str">
            <v>Stargazer Central (Egmont)</v>
          </cell>
          <cell r="D572" t="str">
            <v>Stargazer</v>
          </cell>
          <cell r="E572" t="str">
            <v>Inshore</v>
          </cell>
          <cell r="F572" t="str">
            <v>Quota</v>
          </cell>
          <cell r="G572">
            <v>22</v>
          </cell>
          <cell r="H572">
            <v>22</v>
          </cell>
          <cell r="I572">
            <v>1</v>
          </cell>
          <cell r="J572">
            <v>1.2629783978534623</v>
          </cell>
          <cell r="K572">
            <v>27.785524752776173</v>
          </cell>
          <cell r="L572">
            <v>27.785524752776173</v>
          </cell>
        </row>
        <row r="573">
          <cell r="B573" t="str">
            <v>STN1</v>
          </cell>
          <cell r="C573" t="str">
            <v>Southern Bluefin Tuna 1-10 &amp; high seas (combined)</v>
          </cell>
          <cell r="D573" t="str">
            <v>Southern Bluefin Tuna</v>
          </cell>
          <cell r="E573" t="str">
            <v>HMS</v>
          </cell>
          <cell r="F573" t="str">
            <v>Quota</v>
          </cell>
          <cell r="G573">
            <v>1088</v>
          </cell>
          <cell r="H573">
            <v>1046</v>
          </cell>
          <cell r="I573">
            <v>0.96139705882352944</v>
          </cell>
          <cell r="J573">
            <v>8.211288654935295</v>
          </cell>
          <cell r="K573">
            <v>8933.8820565696005</v>
          </cell>
          <cell r="L573">
            <v>8589.0079330623194</v>
          </cell>
        </row>
        <row r="574">
          <cell r="B574" t="str">
            <v>SUR10</v>
          </cell>
          <cell r="C574" t="str">
            <v>Kina Kermadec</v>
          </cell>
          <cell r="D574" t="str">
            <v>Kina</v>
          </cell>
          <cell r="E574" t="str">
            <v>Shellfish</v>
          </cell>
          <cell r="F574" t="str">
            <v>Quota</v>
          </cell>
          <cell r="G574">
            <v>0</v>
          </cell>
          <cell r="H574">
            <v>0</v>
          </cell>
          <cell r="I574">
            <v>0</v>
          </cell>
          <cell r="J574">
            <v>1.76</v>
          </cell>
          <cell r="K574">
            <v>0</v>
          </cell>
          <cell r="L574">
            <v>0</v>
          </cell>
        </row>
        <row r="575">
          <cell r="B575" t="str">
            <v>SUR1A</v>
          </cell>
          <cell r="C575" t="str">
            <v>Kina East Northland</v>
          </cell>
          <cell r="D575" t="str">
            <v>Kina</v>
          </cell>
          <cell r="E575" t="str">
            <v>Shellfish</v>
          </cell>
          <cell r="F575" t="str">
            <v>Quota</v>
          </cell>
          <cell r="G575">
            <v>172</v>
          </cell>
          <cell r="H575">
            <v>40</v>
          </cell>
          <cell r="I575">
            <v>0.23255813953488372</v>
          </cell>
          <cell r="J575">
            <v>1.5220567152739359</v>
          </cell>
          <cell r="K575">
            <v>261.79375502711696</v>
          </cell>
          <cell r="L575">
            <v>60.882268610957439</v>
          </cell>
        </row>
        <row r="576">
          <cell r="B576" t="str">
            <v>SUR1B</v>
          </cell>
          <cell r="C576" t="str">
            <v>Kina Hauraki Gulf and Bay of Plenty</v>
          </cell>
          <cell r="D576" t="str">
            <v>Kina</v>
          </cell>
          <cell r="E576" t="str">
            <v>Shellfish</v>
          </cell>
          <cell r="F576" t="str">
            <v>Quota</v>
          </cell>
          <cell r="G576">
            <v>324</v>
          </cell>
          <cell r="H576">
            <v>140</v>
          </cell>
          <cell r="I576">
            <v>0.43209876543209874</v>
          </cell>
          <cell r="J576">
            <v>0.9029136029045064</v>
          </cell>
          <cell r="K576">
            <v>292.54400734106008</v>
          </cell>
          <cell r="L576">
            <v>126.40790440663089</v>
          </cell>
        </row>
        <row r="577">
          <cell r="B577" t="str">
            <v>SUR2A</v>
          </cell>
          <cell r="C577" t="str">
            <v>Kina East Coast</v>
          </cell>
          <cell r="D577" t="str">
            <v>Kina</v>
          </cell>
          <cell r="E577" t="str">
            <v>Shellfish</v>
          </cell>
          <cell r="F577" t="str">
            <v>Quota</v>
          </cell>
          <cell r="G577">
            <v>204</v>
          </cell>
          <cell r="H577">
            <v>80</v>
          </cell>
          <cell r="I577">
            <v>0.39215686274509803</v>
          </cell>
          <cell r="J577">
            <v>1.76</v>
          </cell>
          <cell r="K577">
            <v>359.04</v>
          </cell>
          <cell r="L577">
            <v>140.80000000000001</v>
          </cell>
        </row>
        <row r="578">
          <cell r="B578" t="str">
            <v>SUR2B</v>
          </cell>
          <cell r="C578" t="str">
            <v>Kina Wairarapa and Wellington</v>
          </cell>
          <cell r="D578" t="str">
            <v>Kina</v>
          </cell>
          <cell r="E578" t="str">
            <v>Shellfish</v>
          </cell>
          <cell r="F578" t="str">
            <v>Quota</v>
          </cell>
          <cell r="G578">
            <v>102</v>
          </cell>
          <cell r="H578">
            <v>30</v>
          </cell>
          <cell r="I578">
            <v>0.29411764705882354</v>
          </cell>
          <cell r="J578">
            <v>1.76</v>
          </cell>
          <cell r="K578">
            <v>179.52</v>
          </cell>
          <cell r="L578">
            <v>52.8</v>
          </cell>
        </row>
        <row r="579">
          <cell r="B579" t="str">
            <v>SUR3</v>
          </cell>
          <cell r="C579" t="str">
            <v>Kina South-East (Coast)</v>
          </cell>
          <cell r="D579" t="str">
            <v>Kina</v>
          </cell>
          <cell r="E579" t="str">
            <v>Shellfish</v>
          </cell>
          <cell r="F579" t="str">
            <v>Quota</v>
          </cell>
          <cell r="G579">
            <v>42</v>
          </cell>
          <cell r="H579">
            <v>21</v>
          </cell>
          <cell r="I579">
            <v>0.5</v>
          </cell>
          <cell r="J579">
            <v>1.98</v>
          </cell>
          <cell r="K579">
            <v>83.16</v>
          </cell>
          <cell r="L579">
            <v>41.58</v>
          </cell>
        </row>
        <row r="580">
          <cell r="B580" t="str">
            <v>SUR4</v>
          </cell>
          <cell r="C580" t="str">
            <v>Kina South-East (Chatham Rise)</v>
          </cell>
          <cell r="D580" t="str">
            <v>Kina</v>
          </cell>
          <cell r="E580" t="str">
            <v>Shellfish</v>
          </cell>
          <cell r="F580" t="str">
            <v>Quota</v>
          </cell>
          <cell r="G580">
            <v>255</v>
          </cell>
          <cell r="H580">
            <v>225</v>
          </cell>
          <cell r="I580">
            <v>0.88235294117647056</v>
          </cell>
          <cell r="J580">
            <v>1.76</v>
          </cell>
          <cell r="K580">
            <v>448.8</v>
          </cell>
          <cell r="L580">
            <v>396</v>
          </cell>
        </row>
        <row r="581">
          <cell r="B581" t="str">
            <v>SUR5</v>
          </cell>
          <cell r="C581" t="str">
            <v>Kina Southland</v>
          </cell>
          <cell r="D581" t="str">
            <v>Kina</v>
          </cell>
          <cell r="E581" t="str">
            <v>Shellfish</v>
          </cell>
          <cell r="F581" t="str">
            <v>Quota</v>
          </cell>
          <cell r="G581">
            <v>480</v>
          </cell>
          <cell r="H581">
            <v>455</v>
          </cell>
          <cell r="I581">
            <v>0.94791666666666663</v>
          </cell>
          <cell r="J581">
            <v>1.1628249097051222</v>
          </cell>
          <cell r="K581">
            <v>558.15595665845865</v>
          </cell>
          <cell r="L581">
            <v>529.08533391583057</v>
          </cell>
        </row>
        <row r="582">
          <cell r="B582" t="str">
            <v>SUR7A</v>
          </cell>
          <cell r="C582" t="str">
            <v>Kina Challenger (Nelson/Marlborough)</v>
          </cell>
          <cell r="D582" t="str">
            <v>Kina</v>
          </cell>
          <cell r="E582" t="str">
            <v>Shellfish</v>
          </cell>
          <cell r="F582" t="str">
            <v>Quota</v>
          </cell>
          <cell r="G582">
            <v>238</v>
          </cell>
          <cell r="H582">
            <v>135</v>
          </cell>
          <cell r="I582">
            <v>0.5672268907563025</v>
          </cell>
          <cell r="J582">
            <v>1.4538262124287706</v>
          </cell>
          <cell r="K582">
            <v>346.01063855804739</v>
          </cell>
          <cell r="L582">
            <v>196.26653867788403</v>
          </cell>
        </row>
        <row r="583">
          <cell r="B583" t="str">
            <v>SUR7B</v>
          </cell>
          <cell r="C583" t="str">
            <v>Kina Challenger (Westland)</v>
          </cell>
          <cell r="D583" t="str">
            <v>Kina</v>
          </cell>
          <cell r="E583" t="str">
            <v>Shellfish</v>
          </cell>
          <cell r="F583" t="str">
            <v>Quota</v>
          </cell>
          <cell r="G583">
            <v>26</v>
          </cell>
          <cell r="H583">
            <v>10</v>
          </cell>
          <cell r="I583">
            <v>0.38461538461538464</v>
          </cell>
          <cell r="J583">
            <v>1.76</v>
          </cell>
          <cell r="K583">
            <v>45.76</v>
          </cell>
          <cell r="L583">
            <v>17.600000000000001</v>
          </cell>
        </row>
        <row r="584">
          <cell r="B584" t="str">
            <v>SUR8</v>
          </cell>
          <cell r="C584" t="str">
            <v>Kina Central (Egmont)</v>
          </cell>
          <cell r="D584" t="str">
            <v>Kina</v>
          </cell>
          <cell r="E584" t="str">
            <v>Shellfish</v>
          </cell>
          <cell r="F584" t="str">
            <v>Quota</v>
          </cell>
          <cell r="G584">
            <v>26</v>
          </cell>
          <cell r="H584">
            <v>1</v>
          </cell>
          <cell r="I584">
            <v>3.8461538461538464E-2</v>
          </cell>
          <cell r="J584">
            <v>1.76</v>
          </cell>
          <cell r="K584">
            <v>45.76</v>
          </cell>
          <cell r="L584">
            <v>1.76</v>
          </cell>
        </row>
        <row r="585">
          <cell r="B585" t="str">
            <v>SUR9</v>
          </cell>
          <cell r="C585" t="str">
            <v>Kina Auckland (West)</v>
          </cell>
          <cell r="D585" t="str">
            <v>Kina</v>
          </cell>
          <cell r="E585" t="str">
            <v>Shellfish</v>
          </cell>
          <cell r="F585" t="str">
            <v>Quota</v>
          </cell>
          <cell r="G585">
            <v>33</v>
          </cell>
          <cell r="H585">
            <v>10</v>
          </cell>
          <cell r="I585">
            <v>0.30303030303030304</v>
          </cell>
          <cell r="J585">
            <v>1.76</v>
          </cell>
          <cell r="K585">
            <v>58.08</v>
          </cell>
          <cell r="L585">
            <v>17.600000000000001</v>
          </cell>
        </row>
        <row r="586">
          <cell r="B586" t="str">
            <v>SWA1</v>
          </cell>
          <cell r="C586" t="str">
            <v>Silver Warehou Auckland (East)</v>
          </cell>
          <cell r="D586" t="str">
            <v>Silver Warehou</v>
          </cell>
          <cell r="E586" t="str">
            <v>Deepwater</v>
          </cell>
          <cell r="F586" t="str">
            <v>Quota</v>
          </cell>
          <cell r="G586">
            <v>3003</v>
          </cell>
          <cell r="H586">
            <v>3000</v>
          </cell>
          <cell r="I586">
            <v>0.99900099900099903</v>
          </cell>
          <cell r="J586">
            <v>0.75302346486520455</v>
          </cell>
          <cell r="K586">
            <v>2261.3294649902091</v>
          </cell>
          <cell r="L586">
            <v>2259.0703945956138</v>
          </cell>
        </row>
        <row r="587">
          <cell r="B587" t="str">
            <v>SWA10</v>
          </cell>
          <cell r="C587" t="str">
            <v>Silver Warehou Kermadec</v>
          </cell>
          <cell r="D587" t="str">
            <v>Silver Warehou</v>
          </cell>
          <cell r="E587" t="str">
            <v>Deepwater</v>
          </cell>
          <cell r="F587" t="str">
            <v>Quota</v>
          </cell>
          <cell r="G587">
            <v>10</v>
          </cell>
          <cell r="H587">
            <v>10</v>
          </cell>
          <cell r="I587">
            <v>1</v>
          </cell>
          <cell r="J587">
            <v>0.83</v>
          </cell>
          <cell r="K587">
            <v>8.2999999999999989</v>
          </cell>
          <cell r="L587">
            <v>8.2999999999999989</v>
          </cell>
        </row>
        <row r="588">
          <cell r="B588" t="str">
            <v>SWA3</v>
          </cell>
          <cell r="C588" t="str">
            <v>Silver Warehou South East (Coast)</v>
          </cell>
          <cell r="D588" t="str">
            <v>Silver Warehou</v>
          </cell>
          <cell r="E588" t="str">
            <v>Deepwater</v>
          </cell>
          <cell r="F588" t="str">
            <v>Quota</v>
          </cell>
          <cell r="G588">
            <v>3280.3</v>
          </cell>
          <cell r="H588">
            <v>3280.3</v>
          </cell>
          <cell r="I588">
            <v>1</v>
          </cell>
          <cell r="J588">
            <v>0.77763361402069142</v>
          </cell>
          <cell r="K588">
            <v>2550.8715440720744</v>
          </cell>
          <cell r="L588">
            <v>2550.8715440720744</v>
          </cell>
        </row>
        <row r="589">
          <cell r="B589" t="str">
            <v>SWA4</v>
          </cell>
          <cell r="C589" t="str">
            <v>Silver Warehou Chatham Rise</v>
          </cell>
          <cell r="D589" t="str">
            <v>Silver Warehou</v>
          </cell>
          <cell r="E589" t="str">
            <v>Deepwater</v>
          </cell>
          <cell r="F589" t="str">
            <v>Quota</v>
          </cell>
          <cell r="G589">
            <v>4089.9009999999998</v>
          </cell>
          <cell r="H589">
            <v>4089.9009999999998</v>
          </cell>
          <cell r="I589">
            <v>1</v>
          </cell>
          <cell r="J589">
            <v>0.74275723055030818</v>
          </cell>
          <cell r="K589">
            <v>3037.8035399849359</v>
          </cell>
          <cell r="L589">
            <v>3037.8035399849359</v>
          </cell>
        </row>
        <row r="590">
          <cell r="B590" t="str">
            <v>SWO1</v>
          </cell>
          <cell r="C590" t="str">
            <v>Swordfish 1 - 10 (Combined)</v>
          </cell>
          <cell r="D590" t="str">
            <v>Broadbill Swordfish</v>
          </cell>
          <cell r="E590" t="str">
            <v>HMS</v>
          </cell>
          <cell r="F590" t="str">
            <v>Quota</v>
          </cell>
          <cell r="G590">
            <v>919</v>
          </cell>
          <cell r="H590">
            <v>885</v>
          </cell>
          <cell r="I590">
            <v>0.96300326441784545</v>
          </cell>
          <cell r="J590">
            <v>6.224935854558824</v>
          </cell>
          <cell r="K590">
            <v>5720.7160503395589</v>
          </cell>
          <cell r="L590">
            <v>5509.0682312845593</v>
          </cell>
        </row>
        <row r="591">
          <cell r="B591" t="str">
            <v>TAR1</v>
          </cell>
          <cell r="C591" t="str">
            <v>Tarakihi Auckland (East)</v>
          </cell>
          <cell r="D591" t="str">
            <v>Tarakihi</v>
          </cell>
          <cell r="E591" t="str">
            <v>Inshore</v>
          </cell>
          <cell r="F591" t="str">
            <v>Quota</v>
          </cell>
          <cell r="G591">
            <v>1333</v>
          </cell>
          <cell r="H591">
            <v>1045</v>
          </cell>
          <cell r="I591">
            <v>0.78394598649662417</v>
          </cell>
          <cell r="J591">
            <v>2.7413765995888455</v>
          </cell>
          <cell r="K591">
            <v>3654.2550072519311</v>
          </cell>
          <cell r="L591">
            <v>2864.7385465703437</v>
          </cell>
        </row>
        <row r="592">
          <cell r="B592" t="str">
            <v>TAR10</v>
          </cell>
          <cell r="C592" t="str">
            <v>Tarakihi Kermadec</v>
          </cell>
          <cell r="D592" t="str">
            <v>Tarakihi</v>
          </cell>
          <cell r="E592" t="str">
            <v>Inshore</v>
          </cell>
          <cell r="F592" t="str">
            <v>Quota</v>
          </cell>
          <cell r="G592">
            <v>13.333333333333334</v>
          </cell>
          <cell r="H592">
            <v>10</v>
          </cell>
          <cell r="I592">
            <v>0.75</v>
          </cell>
          <cell r="J592">
            <v>3</v>
          </cell>
          <cell r="K592">
            <v>40</v>
          </cell>
          <cell r="L592">
            <v>30</v>
          </cell>
        </row>
        <row r="593">
          <cell r="B593" t="str">
            <v>TAR2</v>
          </cell>
          <cell r="C593" t="str">
            <v>Tarakihi Central (East)</v>
          </cell>
          <cell r="D593" t="str">
            <v>Tarakihi</v>
          </cell>
          <cell r="E593" t="str">
            <v>Inshore</v>
          </cell>
          <cell r="F593" t="str">
            <v>Quota</v>
          </cell>
          <cell r="G593">
            <v>1658</v>
          </cell>
          <cell r="H593">
            <v>1350</v>
          </cell>
          <cell r="I593">
            <v>0.8142340168878166</v>
          </cell>
          <cell r="J593">
            <v>3.5799329209295725</v>
          </cell>
          <cell r="K593">
            <v>5935.5287829012314</v>
          </cell>
          <cell r="L593">
            <v>4832.9094432549227</v>
          </cell>
        </row>
        <row r="594">
          <cell r="B594" t="str">
            <v>TAR3</v>
          </cell>
          <cell r="C594" t="str">
            <v>Tarakihi South East (Coast)</v>
          </cell>
          <cell r="D594" t="str">
            <v>Tarakihi</v>
          </cell>
          <cell r="E594" t="str">
            <v>Inshore</v>
          </cell>
          <cell r="F594" t="str">
            <v>Quota</v>
          </cell>
          <cell r="G594">
            <v>1060</v>
          </cell>
          <cell r="H594">
            <v>936</v>
          </cell>
          <cell r="I594">
            <v>0.88301886792452833</v>
          </cell>
          <cell r="J594">
            <v>2.4442202489684952</v>
          </cell>
          <cell r="K594">
            <v>2590.8734639066051</v>
          </cell>
          <cell r="L594">
            <v>2287.7901530345116</v>
          </cell>
        </row>
        <row r="595">
          <cell r="B595" t="str">
            <v>TAR4</v>
          </cell>
          <cell r="C595" t="str">
            <v>Tarakihi Chatham Rise</v>
          </cell>
          <cell r="D595" t="str">
            <v>Tarakihi</v>
          </cell>
          <cell r="E595" t="str">
            <v>Inshore</v>
          </cell>
          <cell r="F595" t="str">
            <v>Quota</v>
          </cell>
          <cell r="G595">
            <v>421.59999999999997</v>
          </cell>
          <cell r="H595">
            <v>316.2</v>
          </cell>
          <cell r="I595">
            <v>0.75</v>
          </cell>
          <cell r="J595">
            <v>1.9000299647978958</v>
          </cell>
          <cell r="K595">
            <v>801.05263315879279</v>
          </cell>
          <cell r="L595">
            <v>600.78947486909465</v>
          </cell>
        </row>
        <row r="596">
          <cell r="B596" t="str">
            <v>TAR5</v>
          </cell>
          <cell r="C596" t="str">
            <v>Tarakihi Southland</v>
          </cell>
          <cell r="D596" t="str">
            <v>Tarakihi</v>
          </cell>
          <cell r="E596" t="str">
            <v>Inshore</v>
          </cell>
          <cell r="F596" t="str">
            <v>Quota</v>
          </cell>
          <cell r="G596">
            <v>203.46666666666667</v>
          </cell>
          <cell r="H596">
            <v>152.6</v>
          </cell>
          <cell r="I596">
            <v>0.75</v>
          </cell>
          <cell r="J596">
            <v>1.994010592660755</v>
          </cell>
          <cell r="K596">
            <v>405.71468858670829</v>
          </cell>
          <cell r="L596">
            <v>304.28601644003118</v>
          </cell>
        </row>
        <row r="597">
          <cell r="B597" t="str">
            <v>TAR7</v>
          </cell>
          <cell r="C597" t="str">
            <v>Tarakihi Challenger</v>
          </cell>
          <cell r="D597" t="str">
            <v>Tarakihi</v>
          </cell>
          <cell r="E597" t="str">
            <v>Inshore</v>
          </cell>
          <cell r="F597" t="str">
            <v>Quota</v>
          </cell>
          <cell r="G597">
            <v>1365.3333333333333</v>
          </cell>
          <cell r="H597">
            <v>1024</v>
          </cell>
          <cell r="I597">
            <v>0.75</v>
          </cell>
          <cell r="J597">
            <v>2.4162300740400635</v>
          </cell>
          <cell r="K597">
            <v>3298.9594610893664</v>
          </cell>
          <cell r="L597">
            <v>2474.219595817025</v>
          </cell>
        </row>
        <row r="598">
          <cell r="B598" t="str">
            <v>TAR8</v>
          </cell>
          <cell r="C598" t="str">
            <v>Tarakihi Central (Egmont)</v>
          </cell>
          <cell r="D598" t="str">
            <v>Tarakihi</v>
          </cell>
          <cell r="E598" t="str">
            <v>Inshore</v>
          </cell>
          <cell r="F598" t="str">
            <v>Quota</v>
          </cell>
          <cell r="G598">
            <v>300.53333333333336</v>
          </cell>
          <cell r="H598">
            <v>225.4</v>
          </cell>
          <cell r="I598">
            <v>0.75</v>
          </cell>
          <cell r="J598">
            <v>3.0461000959402478</v>
          </cell>
          <cell r="K598">
            <v>915.45461549990921</v>
          </cell>
          <cell r="L598">
            <v>686.59096162493188</v>
          </cell>
        </row>
        <row r="599">
          <cell r="B599" t="str">
            <v>TOR1</v>
          </cell>
          <cell r="C599" t="str">
            <v>Pacific Bluefin Tuna 1-10 (Combined)</v>
          </cell>
          <cell r="D599" t="str">
            <v>Pacific Bluefin Tuna</v>
          </cell>
          <cell r="E599" t="str">
            <v>HMS</v>
          </cell>
          <cell r="F599" t="str">
            <v>Quota</v>
          </cell>
          <cell r="G599">
            <v>145</v>
          </cell>
          <cell r="H599">
            <v>116</v>
          </cell>
          <cell r="I599">
            <v>0.8</v>
          </cell>
          <cell r="J599">
            <v>31.31</v>
          </cell>
          <cell r="K599">
            <v>4539.95</v>
          </cell>
          <cell r="L599">
            <v>3631.96</v>
          </cell>
        </row>
        <row r="600">
          <cell r="B600" t="str">
            <v>TRE1</v>
          </cell>
          <cell r="C600" t="str">
            <v>Trevally Auckland (East)</v>
          </cell>
          <cell r="D600" t="str">
            <v>Trevally</v>
          </cell>
          <cell r="E600" t="str">
            <v>Inshore</v>
          </cell>
          <cell r="F600" t="str">
            <v>Quota</v>
          </cell>
          <cell r="G600">
            <v>2009.1826666666666</v>
          </cell>
          <cell r="H600">
            <v>1506.8869999999999</v>
          </cell>
          <cell r="I600">
            <v>0.75</v>
          </cell>
          <cell r="J600">
            <v>1.581088325931715</v>
          </cell>
          <cell r="K600">
            <v>3176.695258931019</v>
          </cell>
          <cell r="L600">
            <v>2382.5214441982639</v>
          </cell>
        </row>
        <row r="601">
          <cell r="B601" t="str">
            <v>TRE10</v>
          </cell>
          <cell r="C601" t="str">
            <v>Trevally Kermadec</v>
          </cell>
          <cell r="D601" t="str">
            <v>Trevally</v>
          </cell>
          <cell r="E601" t="str">
            <v>Inshore</v>
          </cell>
          <cell r="F601" t="str">
            <v>Quota</v>
          </cell>
          <cell r="G601">
            <v>13.333333333333334</v>
          </cell>
          <cell r="H601">
            <v>10</v>
          </cell>
          <cell r="I601">
            <v>0.75</v>
          </cell>
          <cell r="J601">
            <v>1.91</v>
          </cell>
          <cell r="K601">
            <v>25.466666666666665</v>
          </cell>
          <cell r="L601">
            <v>19.099999999999998</v>
          </cell>
        </row>
        <row r="602">
          <cell r="B602" t="str">
            <v>TRE2</v>
          </cell>
          <cell r="C602" t="str">
            <v>Trevally Central (East)</v>
          </cell>
          <cell r="D602" t="str">
            <v>Trevally</v>
          </cell>
          <cell r="E602" t="str">
            <v>Inshore</v>
          </cell>
          <cell r="F602" t="str">
            <v>Quota</v>
          </cell>
          <cell r="G602">
            <v>349.26299999999998</v>
          </cell>
          <cell r="H602">
            <v>241.26300000000001</v>
          </cell>
          <cell r="I602">
            <v>0.69077743706032424</v>
          </cell>
          <cell r="J602">
            <v>2.0231581175305209</v>
          </cell>
          <cell r="K602">
            <v>706.61427360306232</v>
          </cell>
          <cell r="L602">
            <v>488.11319690976609</v>
          </cell>
        </row>
        <row r="603">
          <cell r="B603" t="str">
            <v>TRE3</v>
          </cell>
          <cell r="C603" t="str">
            <v>Trevally South East (Coast)</v>
          </cell>
          <cell r="D603" t="str">
            <v>Trevally</v>
          </cell>
          <cell r="E603" t="str">
            <v>Inshore</v>
          </cell>
          <cell r="F603" t="str">
            <v>Quota</v>
          </cell>
          <cell r="G603">
            <v>28.8</v>
          </cell>
          <cell r="H603">
            <v>21.6</v>
          </cell>
          <cell r="I603">
            <v>0.75</v>
          </cell>
          <cell r="J603">
            <v>1.4984983831911007</v>
          </cell>
          <cell r="K603">
            <v>43.156753435903703</v>
          </cell>
          <cell r="L603">
            <v>32.367565076927775</v>
          </cell>
        </row>
        <row r="604">
          <cell r="B604" t="str">
            <v>TRE7</v>
          </cell>
          <cell r="C604" t="str">
            <v>Trevally Challenger</v>
          </cell>
          <cell r="D604" t="str">
            <v>Trevally</v>
          </cell>
          <cell r="E604" t="str">
            <v>Inshore</v>
          </cell>
          <cell r="F604" t="str">
            <v>Quota</v>
          </cell>
          <cell r="G604">
            <v>2871.1373333333336</v>
          </cell>
          <cell r="H604">
            <v>2153.3530000000001</v>
          </cell>
          <cell r="I604">
            <v>0.75</v>
          </cell>
          <cell r="J604">
            <v>1.3702476436558588</v>
          </cell>
          <cell r="K604">
            <v>3934.1691656123662</v>
          </cell>
          <cell r="L604">
            <v>2950.6268742092748</v>
          </cell>
        </row>
        <row r="605">
          <cell r="B605" t="str">
            <v>TRU1</v>
          </cell>
          <cell r="C605" t="str">
            <v>Trumpeter Auckland(East)</v>
          </cell>
          <cell r="D605" t="str">
            <v>Trumpeter</v>
          </cell>
          <cell r="E605" t="str">
            <v>Inshore</v>
          </cell>
          <cell r="F605" t="str">
            <v>Quota</v>
          </cell>
          <cell r="G605">
            <v>5</v>
          </cell>
          <cell r="H605">
            <v>3</v>
          </cell>
          <cell r="I605">
            <v>0.6</v>
          </cell>
          <cell r="J605">
            <v>2.11</v>
          </cell>
          <cell r="K605">
            <v>10.549999999999999</v>
          </cell>
          <cell r="L605">
            <v>6.33</v>
          </cell>
        </row>
        <row r="606">
          <cell r="B606" t="str">
            <v>TRU10</v>
          </cell>
          <cell r="C606" t="str">
            <v>Trumpeter Kermadec</v>
          </cell>
          <cell r="D606" t="str">
            <v>Trumpeter</v>
          </cell>
          <cell r="E606" t="str">
            <v>Inshore</v>
          </cell>
          <cell r="F606" t="str">
            <v>Quota</v>
          </cell>
          <cell r="G606">
            <v>0</v>
          </cell>
          <cell r="H606">
            <v>0</v>
          </cell>
          <cell r="I606">
            <v>0</v>
          </cell>
          <cell r="J606">
            <v>2.11</v>
          </cell>
          <cell r="K606">
            <v>0</v>
          </cell>
          <cell r="L606">
            <v>0</v>
          </cell>
        </row>
        <row r="607">
          <cell r="B607" t="str">
            <v>TRU2</v>
          </cell>
          <cell r="C607" t="str">
            <v>Trumpeter Central(East)</v>
          </cell>
          <cell r="D607" t="str">
            <v>Trumpeter</v>
          </cell>
          <cell r="E607" t="str">
            <v>Inshore</v>
          </cell>
          <cell r="F607" t="str">
            <v>Quota</v>
          </cell>
          <cell r="G607">
            <v>22</v>
          </cell>
          <cell r="H607">
            <v>20</v>
          </cell>
          <cell r="I607">
            <v>0.90909090909090906</v>
          </cell>
          <cell r="J607">
            <v>2.9497674158063427</v>
          </cell>
          <cell r="K607">
            <v>64.894883147739534</v>
          </cell>
          <cell r="L607">
            <v>58.995348316126851</v>
          </cell>
        </row>
        <row r="608">
          <cell r="B608" t="str">
            <v>TRU3</v>
          </cell>
          <cell r="C608" t="str">
            <v>Trumpeter South-East(Coast)</v>
          </cell>
          <cell r="D608" t="str">
            <v>Trumpeter</v>
          </cell>
          <cell r="E608" t="str">
            <v>Inshore</v>
          </cell>
          <cell r="F608" t="str">
            <v>Quota</v>
          </cell>
          <cell r="G608">
            <v>53</v>
          </cell>
          <cell r="H608">
            <v>33</v>
          </cell>
          <cell r="I608">
            <v>0.62264150943396224</v>
          </cell>
          <cell r="J608">
            <v>3.4292779966847369</v>
          </cell>
          <cell r="K608">
            <v>181.75173382429105</v>
          </cell>
          <cell r="L608">
            <v>113.16617389059631</v>
          </cell>
        </row>
        <row r="609">
          <cell r="B609" t="str">
            <v>TRU4</v>
          </cell>
          <cell r="C609" t="str">
            <v>Trumpeter South-East(Chatham Rise)</v>
          </cell>
          <cell r="D609" t="str">
            <v>Trumpeter</v>
          </cell>
          <cell r="E609" t="str">
            <v>Inshore</v>
          </cell>
          <cell r="F609" t="str">
            <v>Quota</v>
          </cell>
          <cell r="G609">
            <v>59</v>
          </cell>
          <cell r="H609">
            <v>59</v>
          </cell>
          <cell r="I609">
            <v>1</v>
          </cell>
          <cell r="J609">
            <v>3.003746247953234</v>
          </cell>
          <cell r="K609">
            <v>177.22102862924081</v>
          </cell>
          <cell r="L609">
            <v>177.22102862924081</v>
          </cell>
        </row>
        <row r="610">
          <cell r="B610" t="str">
            <v>TRU5</v>
          </cell>
          <cell r="C610" t="str">
            <v>Trumpeter Southland</v>
          </cell>
          <cell r="D610" t="str">
            <v>Trumpeter</v>
          </cell>
          <cell r="E610" t="str">
            <v>Inshore</v>
          </cell>
          <cell r="F610" t="str">
            <v>Quota</v>
          </cell>
          <cell r="G610">
            <v>54</v>
          </cell>
          <cell r="H610">
            <v>22</v>
          </cell>
          <cell r="I610">
            <v>0.40740740740740738</v>
          </cell>
          <cell r="J610">
            <v>2.9497674158063427</v>
          </cell>
          <cell r="K610">
            <v>159.2874404535425</v>
          </cell>
          <cell r="L610">
            <v>64.894883147739534</v>
          </cell>
        </row>
        <row r="611">
          <cell r="B611" t="str">
            <v>TRU6</v>
          </cell>
          <cell r="C611" t="str">
            <v>Trumpeter Sub-Antartic</v>
          </cell>
          <cell r="D611" t="str">
            <v>Trumpeter</v>
          </cell>
          <cell r="E611" t="str">
            <v>Inshore</v>
          </cell>
          <cell r="F611" t="str">
            <v>Quota</v>
          </cell>
          <cell r="G611">
            <v>0</v>
          </cell>
          <cell r="H611">
            <v>0</v>
          </cell>
          <cell r="I611">
            <v>0</v>
          </cell>
          <cell r="J611">
            <v>2.0699999999999998</v>
          </cell>
          <cell r="K611">
            <v>0</v>
          </cell>
          <cell r="L611">
            <v>0</v>
          </cell>
        </row>
        <row r="612">
          <cell r="B612" t="str">
            <v>TRU7</v>
          </cell>
          <cell r="C612" t="str">
            <v>Trumpeter Challenger</v>
          </cell>
          <cell r="D612" t="str">
            <v>Trumpeter</v>
          </cell>
          <cell r="E612" t="str">
            <v>Inshore</v>
          </cell>
          <cell r="F612" t="str">
            <v>Quota</v>
          </cell>
          <cell r="G612">
            <v>11</v>
          </cell>
          <cell r="H612">
            <v>6</v>
          </cell>
          <cell r="I612">
            <v>0.54545454545454541</v>
          </cell>
          <cell r="J612">
            <v>1.9681632653061223</v>
          </cell>
          <cell r="K612">
            <v>21.649795918367346</v>
          </cell>
          <cell r="L612">
            <v>11.808979591836733</v>
          </cell>
        </row>
        <row r="613">
          <cell r="B613" t="str">
            <v>TRU8</v>
          </cell>
          <cell r="C613" t="str">
            <v>Trumpeter Central(West)</v>
          </cell>
          <cell r="D613" t="str">
            <v>Trumpeter</v>
          </cell>
          <cell r="E613" t="str">
            <v>Inshore</v>
          </cell>
          <cell r="F613" t="str">
            <v>Quota</v>
          </cell>
          <cell r="G613">
            <v>1</v>
          </cell>
          <cell r="H613">
            <v>1</v>
          </cell>
          <cell r="I613">
            <v>1</v>
          </cell>
          <cell r="J613">
            <v>2.1406722689075628</v>
          </cell>
          <cell r="K613">
            <v>2.1406722689075628</v>
          </cell>
          <cell r="L613">
            <v>2.1406722689075628</v>
          </cell>
        </row>
        <row r="614">
          <cell r="B614" t="str">
            <v>TRU9</v>
          </cell>
          <cell r="C614" t="str">
            <v>Trumpeter Auckland(West)</v>
          </cell>
          <cell r="D614" t="str">
            <v>Trumpeter</v>
          </cell>
          <cell r="E614" t="str">
            <v>Inshore</v>
          </cell>
          <cell r="F614" t="str">
            <v>Quota</v>
          </cell>
          <cell r="G614">
            <v>0</v>
          </cell>
          <cell r="H614">
            <v>0</v>
          </cell>
          <cell r="I614">
            <v>0</v>
          </cell>
          <cell r="J614">
            <v>4.1157142857142848</v>
          </cell>
          <cell r="K614">
            <v>0</v>
          </cell>
          <cell r="L614">
            <v>0</v>
          </cell>
        </row>
        <row r="615">
          <cell r="B615" t="str">
            <v>TUA1A</v>
          </cell>
          <cell r="C615" t="str">
            <v>Tuatua East Northland</v>
          </cell>
          <cell r="D615" t="str">
            <v>Tuatua</v>
          </cell>
          <cell r="E615" t="str">
            <v>Shellfish</v>
          </cell>
          <cell r="F615" t="str">
            <v>Quota</v>
          </cell>
          <cell r="G615">
            <v>84</v>
          </cell>
          <cell r="H615">
            <v>0</v>
          </cell>
          <cell r="I615">
            <v>0</v>
          </cell>
          <cell r="J615">
            <v>1.51</v>
          </cell>
          <cell r="K615">
            <v>126.84</v>
          </cell>
          <cell r="L615">
            <v>0</v>
          </cell>
        </row>
        <row r="616">
          <cell r="B616" t="str">
            <v>TUA1B</v>
          </cell>
          <cell r="C616" t="str">
            <v>Tuatua Hauraki Gulf and Bay of Plenty</v>
          </cell>
          <cell r="D616" t="str">
            <v>Tuatua</v>
          </cell>
          <cell r="E616" t="str">
            <v>Shellfish</v>
          </cell>
          <cell r="F616" t="str">
            <v>Quota</v>
          </cell>
          <cell r="G616">
            <v>126</v>
          </cell>
          <cell r="H616">
            <v>0</v>
          </cell>
          <cell r="I616">
            <v>0</v>
          </cell>
          <cell r="J616">
            <v>1.51</v>
          </cell>
          <cell r="K616">
            <v>190.26</v>
          </cell>
          <cell r="L616">
            <v>0</v>
          </cell>
        </row>
        <row r="617">
          <cell r="B617" t="str">
            <v>TUA2</v>
          </cell>
          <cell r="C617" t="str">
            <v>Tuatua Central (East)</v>
          </cell>
          <cell r="D617" t="str">
            <v>Tuatua</v>
          </cell>
          <cell r="E617" t="str">
            <v>Shellfish</v>
          </cell>
          <cell r="F617" t="str">
            <v>Quota</v>
          </cell>
          <cell r="G617">
            <v>7</v>
          </cell>
          <cell r="H617">
            <v>0</v>
          </cell>
          <cell r="I617">
            <v>0</v>
          </cell>
          <cell r="J617">
            <v>1.51</v>
          </cell>
          <cell r="K617">
            <v>10.57</v>
          </cell>
          <cell r="L617">
            <v>0</v>
          </cell>
        </row>
        <row r="618">
          <cell r="B618" t="str">
            <v>TUA3</v>
          </cell>
          <cell r="C618" t="str">
            <v>Tuatua South-East (Coast)</v>
          </cell>
          <cell r="D618" t="str">
            <v>Tuatua</v>
          </cell>
          <cell r="E618" t="str">
            <v>Shellfish</v>
          </cell>
          <cell r="F618" t="str">
            <v>Quota</v>
          </cell>
          <cell r="G618">
            <v>7</v>
          </cell>
          <cell r="H618">
            <v>0</v>
          </cell>
          <cell r="I618">
            <v>0</v>
          </cell>
          <cell r="J618">
            <v>1.51</v>
          </cell>
          <cell r="K618">
            <v>10.57</v>
          </cell>
          <cell r="L618">
            <v>0</v>
          </cell>
        </row>
        <row r="619">
          <cell r="B619" t="str">
            <v>TUA4</v>
          </cell>
          <cell r="C619" t="str">
            <v>Tuatua South-East (Chatham Rise)</v>
          </cell>
          <cell r="D619" t="str">
            <v>Tuatua</v>
          </cell>
          <cell r="E619" t="str">
            <v>Shellfish</v>
          </cell>
          <cell r="F619" t="str">
            <v>Quota</v>
          </cell>
          <cell r="G619">
            <v>3</v>
          </cell>
          <cell r="H619">
            <v>0</v>
          </cell>
          <cell r="I619">
            <v>0</v>
          </cell>
          <cell r="J619">
            <v>1.51</v>
          </cell>
          <cell r="K619">
            <v>4.53</v>
          </cell>
          <cell r="L619">
            <v>0</v>
          </cell>
        </row>
        <row r="620">
          <cell r="B620" t="str">
            <v>TUA5</v>
          </cell>
          <cell r="C620" t="str">
            <v>Tuatua Southland and Sub-Antarctic (Combined)</v>
          </cell>
          <cell r="D620" t="str">
            <v>Tuatua</v>
          </cell>
          <cell r="E620" t="str">
            <v>Shellfish</v>
          </cell>
          <cell r="F620" t="str">
            <v>Quota</v>
          </cell>
          <cell r="G620">
            <v>3</v>
          </cell>
          <cell r="H620">
            <v>0</v>
          </cell>
          <cell r="I620">
            <v>0</v>
          </cell>
          <cell r="J620">
            <v>1.51</v>
          </cell>
          <cell r="K620">
            <v>4.53</v>
          </cell>
          <cell r="L620">
            <v>0</v>
          </cell>
        </row>
        <row r="621">
          <cell r="B621" t="str">
            <v>TUA7</v>
          </cell>
          <cell r="C621" t="str">
            <v>Tuatua Challenger/Central (Plateau)</v>
          </cell>
          <cell r="D621" t="str">
            <v>Tuatua</v>
          </cell>
          <cell r="E621" t="str">
            <v>Shellfish</v>
          </cell>
          <cell r="F621" t="str">
            <v>Quota</v>
          </cell>
          <cell r="G621">
            <v>3</v>
          </cell>
          <cell r="H621">
            <v>0</v>
          </cell>
          <cell r="I621">
            <v>0</v>
          </cell>
          <cell r="J621">
            <v>1.51</v>
          </cell>
          <cell r="K621">
            <v>4.53</v>
          </cell>
          <cell r="L621">
            <v>0</v>
          </cell>
        </row>
        <row r="622">
          <cell r="B622" t="str">
            <v>TUA8</v>
          </cell>
          <cell r="C622" t="str">
            <v>Tuatua Challenger (South)</v>
          </cell>
          <cell r="D622" t="str">
            <v>Tuatua</v>
          </cell>
          <cell r="E622" t="str">
            <v>Shellfish</v>
          </cell>
          <cell r="F622" t="str">
            <v>Quota</v>
          </cell>
          <cell r="G622">
            <v>5</v>
          </cell>
          <cell r="H622">
            <v>0</v>
          </cell>
          <cell r="I622">
            <v>0</v>
          </cell>
          <cell r="J622">
            <v>1.51</v>
          </cell>
          <cell r="K622">
            <v>7.55</v>
          </cell>
          <cell r="L622">
            <v>0</v>
          </cell>
        </row>
        <row r="623">
          <cell r="B623" t="str">
            <v>TUA9</v>
          </cell>
          <cell r="C623" t="str">
            <v>Tuatua Auckland (West)</v>
          </cell>
          <cell r="D623" t="str">
            <v>Tuatua</v>
          </cell>
          <cell r="E623" t="str">
            <v>Shellfish</v>
          </cell>
          <cell r="F623" t="str">
            <v>Quota</v>
          </cell>
          <cell r="G623">
            <v>102</v>
          </cell>
          <cell r="H623">
            <v>43</v>
          </cell>
          <cell r="I623">
            <v>0.42156862745098039</v>
          </cell>
          <cell r="J623">
            <v>1.51</v>
          </cell>
          <cell r="K623">
            <v>154.02000000000001</v>
          </cell>
          <cell r="L623">
            <v>64.930000000000007</v>
          </cell>
        </row>
        <row r="624">
          <cell r="B624" t="str">
            <v>WAR1</v>
          </cell>
          <cell r="C624" t="str">
            <v>Blue Warehou Auckland (East)</v>
          </cell>
          <cell r="D624" t="str">
            <v>Blue Warehou</v>
          </cell>
          <cell r="E624" t="str">
            <v>Inshore</v>
          </cell>
          <cell r="F624" t="str">
            <v>Quota</v>
          </cell>
          <cell r="G624">
            <v>54.933333333333337</v>
          </cell>
          <cell r="H624">
            <v>41.2</v>
          </cell>
          <cell r="I624">
            <v>0.75</v>
          </cell>
          <cell r="J624">
            <v>1.4607900174244419</v>
          </cell>
          <cell r="K624">
            <v>80.246064957182682</v>
          </cell>
          <cell r="L624">
            <v>60.184548717887012</v>
          </cell>
        </row>
        <row r="625">
          <cell r="B625" t="str">
            <v>WAR10</v>
          </cell>
          <cell r="C625" t="str">
            <v>Blue Warehou Kermadec</v>
          </cell>
          <cell r="D625" t="str">
            <v>Blue Warehou</v>
          </cell>
          <cell r="E625" t="str">
            <v>Inshore</v>
          </cell>
          <cell r="F625" t="str">
            <v>Quota</v>
          </cell>
          <cell r="G625">
            <v>13.333333333333334</v>
          </cell>
          <cell r="H625">
            <v>10</v>
          </cell>
          <cell r="I625">
            <v>0.75</v>
          </cell>
          <cell r="J625">
            <v>1.08</v>
          </cell>
          <cell r="K625">
            <v>14.400000000000002</v>
          </cell>
          <cell r="L625">
            <v>10.8</v>
          </cell>
        </row>
        <row r="626">
          <cell r="B626" t="str">
            <v>WAR2</v>
          </cell>
          <cell r="C626" t="str">
            <v>Blue Warehou Central (East)</v>
          </cell>
          <cell r="D626" t="str">
            <v>Blue Warehou</v>
          </cell>
          <cell r="E626" t="str">
            <v>Inshore</v>
          </cell>
          <cell r="F626" t="str">
            <v>Quota</v>
          </cell>
          <cell r="G626">
            <v>770.44666666666672</v>
          </cell>
          <cell r="H626">
            <v>577.83500000000004</v>
          </cell>
          <cell r="I626">
            <v>0.75</v>
          </cell>
          <cell r="J626">
            <v>1.4607900174244419</v>
          </cell>
          <cell r="K626">
            <v>1125.4607996246032</v>
          </cell>
          <cell r="L626">
            <v>844.09559971845249</v>
          </cell>
        </row>
        <row r="627">
          <cell r="B627" t="str">
            <v>WAR3</v>
          </cell>
          <cell r="C627" t="str">
            <v>Blue Warehou South East (Coast)</v>
          </cell>
          <cell r="D627" t="str">
            <v>Blue Warehou</v>
          </cell>
          <cell r="E627" t="str">
            <v>Inshore</v>
          </cell>
          <cell r="F627" t="str">
            <v>Quota</v>
          </cell>
          <cell r="G627">
            <v>3374.4</v>
          </cell>
          <cell r="H627">
            <v>2530.8000000000002</v>
          </cell>
          <cell r="I627">
            <v>0.75</v>
          </cell>
          <cell r="J627">
            <v>1.3076704182257635</v>
          </cell>
          <cell r="K627">
            <v>4412.6030592610159</v>
          </cell>
          <cell r="L627">
            <v>3309.4522944457626</v>
          </cell>
        </row>
        <row r="628">
          <cell r="B628" t="str">
            <v>WAR7</v>
          </cell>
          <cell r="C628" t="str">
            <v>Blue Warehou Challenger</v>
          </cell>
          <cell r="D628" t="str">
            <v>Blue Warehou</v>
          </cell>
          <cell r="E628" t="str">
            <v>Inshore</v>
          </cell>
          <cell r="F628" t="str">
            <v>Quota</v>
          </cell>
          <cell r="G628">
            <v>1492.9639999999999</v>
          </cell>
          <cell r="H628">
            <v>1119.723</v>
          </cell>
          <cell r="I628">
            <v>0.75</v>
          </cell>
          <cell r="J628">
            <v>1.6842674535115845</v>
          </cell>
          <cell r="K628">
            <v>2514.550674464469</v>
          </cell>
          <cell r="L628">
            <v>1885.9130058483518</v>
          </cell>
        </row>
        <row r="629">
          <cell r="B629" t="str">
            <v>WAR8</v>
          </cell>
          <cell r="C629" t="str">
            <v>Blue Warehou Central (Egmont)</v>
          </cell>
          <cell r="D629" t="str">
            <v>Blue Warehou</v>
          </cell>
          <cell r="E629" t="str">
            <v>Inshore</v>
          </cell>
          <cell r="F629" t="str">
            <v>Quota</v>
          </cell>
          <cell r="G629">
            <v>310.40000000000003</v>
          </cell>
          <cell r="H629">
            <v>232.8</v>
          </cell>
          <cell r="I629">
            <v>0.75</v>
          </cell>
          <cell r="J629">
            <v>1.4607900174244419</v>
          </cell>
          <cell r="K629">
            <v>453.42922140854682</v>
          </cell>
          <cell r="L629">
            <v>340.07191605641009</v>
          </cell>
        </row>
        <row r="630">
          <cell r="B630" t="str">
            <v>WWA1</v>
          </cell>
          <cell r="C630" t="str">
            <v>White Warehou Auckland(East)</v>
          </cell>
          <cell r="D630" t="str">
            <v>White Warehou</v>
          </cell>
          <cell r="E630" t="str">
            <v>Deepwater</v>
          </cell>
          <cell r="F630" t="str">
            <v>Quota</v>
          </cell>
          <cell r="G630">
            <v>4</v>
          </cell>
          <cell r="H630">
            <v>4</v>
          </cell>
          <cell r="I630">
            <v>1</v>
          </cell>
          <cell r="J630">
            <v>1.4094432989690724</v>
          </cell>
          <cell r="K630">
            <v>5.6377731958762896</v>
          </cell>
          <cell r="L630">
            <v>5.6377731958762896</v>
          </cell>
        </row>
        <row r="631">
          <cell r="B631" t="str">
            <v>WWA10</v>
          </cell>
          <cell r="C631" t="str">
            <v>White Warehou Kermadec</v>
          </cell>
          <cell r="D631" t="str">
            <v>White Warehou</v>
          </cell>
          <cell r="E631" t="str">
            <v>Deepwater</v>
          </cell>
          <cell r="F631" t="str">
            <v>Quota</v>
          </cell>
          <cell r="G631">
            <v>0</v>
          </cell>
          <cell r="H631">
            <v>0</v>
          </cell>
          <cell r="I631">
            <v>0</v>
          </cell>
          <cell r="J631">
            <v>1.51</v>
          </cell>
          <cell r="K631">
            <v>0</v>
          </cell>
          <cell r="L631">
            <v>0</v>
          </cell>
        </row>
        <row r="632">
          <cell r="B632" t="str">
            <v>WWA2</v>
          </cell>
          <cell r="C632" t="str">
            <v>White Warehou Central(East)</v>
          </cell>
          <cell r="D632" t="str">
            <v>White Warehou</v>
          </cell>
          <cell r="E632" t="str">
            <v>Deepwater</v>
          </cell>
          <cell r="F632" t="str">
            <v>Quota</v>
          </cell>
          <cell r="G632">
            <v>75</v>
          </cell>
          <cell r="H632">
            <v>73</v>
          </cell>
          <cell r="I632">
            <v>0.97333333333333338</v>
          </cell>
          <cell r="J632">
            <v>1.9321158345741285</v>
          </cell>
          <cell r="K632">
            <v>144.90868759305962</v>
          </cell>
          <cell r="L632">
            <v>141.04445592391139</v>
          </cell>
        </row>
        <row r="633">
          <cell r="B633" t="str">
            <v>WWA3</v>
          </cell>
          <cell r="C633" t="str">
            <v>White Warehou South-East(Coast)</v>
          </cell>
          <cell r="D633" t="str">
            <v>White Warehou</v>
          </cell>
          <cell r="E633" t="str">
            <v>Deepwater</v>
          </cell>
          <cell r="F633" t="str">
            <v>Quota</v>
          </cell>
          <cell r="G633">
            <v>585</v>
          </cell>
          <cell r="H633">
            <v>583</v>
          </cell>
          <cell r="I633">
            <v>0.99658119658119659</v>
          </cell>
          <cell r="J633">
            <v>1.8130761152589203</v>
          </cell>
          <cell r="K633">
            <v>1060.6495274264685</v>
          </cell>
          <cell r="L633">
            <v>1057.0233751959506</v>
          </cell>
        </row>
        <row r="634">
          <cell r="B634" t="str">
            <v>WWA4</v>
          </cell>
          <cell r="C634" t="str">
            <v>White Warehou South-East(Chatham Rise)</v>
          </cell>
          <cell r="D634" t="str">
            <v>White Warehou</v>
          </cell>
          <cell r="E634" t="str">
            <v>Deepwater</v>
          </cell>
          <cell r="F634" t="str">
            <v>Quota</v>
          </cell>
          <cell r="G634">
            <v>332</v>
          </cell>
          <cell r="H634">
            <v>330</v>
          </cell>
          <cell r="I634">
            <v>0.99397590361445787</v>
          </cell>
          <cell r="J634">
            <v>1.8947639665915386</v>
          </cell>
          <cell r="K634">
            <v>629.06163690839082</v>
          </cell>
          <cell r="L634">
            <v>625.27210897520774</v>
          </cell>
        </row>
        <row r="635">
          <cell r="B635" t="str">
            <v>WWA5B</v>
          </cell>
          <cell r="C635" t="str">
            <v>White Warehou Southland and Sub-Antarctic</v>
          </cell>
          <cell r="D635" t="str">
            <v>White Warehou</v>
          </cell>
          <cell r="E635" t="str">
            <v>Deepwater</v>
          </cell>
          <cell r="F635" t="str">
            <v>Quota</v>
          </cell>
          <cell r="G635">
            <v>2621</v>
          </cell>
          <cell r="H635">
            <v>2617</v>
          </cell>
          <cell r="I635">
            <v>0.99847386493704693</v>
          </cell>
          <cell r="J635">
            <v>2.0175998659451562</v>
          </cell>
          <cell r="K635">
            <v>5288.1292486422544</v>
          </cell>
          <cell r="L635">
            <v>5280.0588491784738</v>
          </cell>
        </row>
        <row r="636">
          <cell r="B636" t="str">
            <v>WWA7</v>
          </cell>
          <cell r="C636" t="str">
            <v>White Warehou Challenger</v>
          </cell>
          <cell r="D636" t="str">
            <v>White Warehou</v>
          </cell>
          <cell r="E636" t="str">
            <v>Deepwater</v>
          </cell>
          <cell r="F636" t="str">
            <v>Quota</v>
          </cell>
          <cell r="G636">
            <v>129</v>
          </cell>
          <cell r="H636">
            <v>127</v>
          </cell>
          <cell r="I636">
            <v>0.98449612403100772</v>
          </cell>
          <cell r="J636">
            <v>2.0186058725554918</v>
          </cell>
          <cell r="K636">
            <v>260.40015755965845</v>
          </cell>
          <cell r="L636">
            <v>256.36294581454746</v>
          </cell>
        </row>
        <row r="637">
          <cell r="B637" t="str">
            <v>WWA8</v>
          </cell>
          <cell r="C637" t="str">
            <v>White Warehou Central(West)</v>
          </cell>
          <cell r="D637" t="str">
            <v>White Warehou</v>
          </cell>
          <cell r="E637" t="str">
            <v>Deepwater</v>
          </cell>
          <cell r="F637" t="str">
            <v>Quota</v>
          </cell>
          <cell r="G637">
            <v>1</v>
          </cell>
          <cell r="H637">
            <v>1</v>
          </cell>
          <cell r="I637">
            <v>1</v>
          </cell>
          <cell r="J637">
            <v>1.51</v>
          </cell>
          <cell r="K637">
            <v>1.51</v>
          </cell>
          <cell r="L637">
            <v>1.51</v>
          </cell>
        </row>
        <row r="638">
          <cell r="B638" t="str">
            <v>WWA9</v>
          </cell>
          <cell r="C638" t="str">
            <v>White Warehou Auckland(West)</v>
          </cell>
          <cell r="D638" t="str">
            <v>White Warehou</v>
          </cell>
          <cell r="E638" t="str">
            <v>Deepwater</v>
          </cell>
          <cell r="F638" t="str">
            <v>Quota</v>
          </cell>
          <cell r="G638">
            <v>0</v>
          </cell>
          <cell r="H638">
            <v>0</v>
          </cell>
          <cell r="I638">
            <v>0</v>
          </cell>
          <cell r="J638">
            <v>1.5</v>
          </cell>
          <cell r="K638">
            <v>0</v>
          </cell>
          <cell r="L638">
            <v>0</v>
          </cell>
        </row>
        <row r="639">
          <cell r="B639" t="str">
            <v>YEM1</v>
          </cell>
          <cell r="C639" t="str">
            <v>Yellow Eyed Mullet  Auckland(East)</v>
          </cell>
          <cell r="D639" t="str">
            <v>Yellow-eyed Mullet</v>
          </cell>
          <cell r="E639" t="str">
            <v>Inshore</v>
          </cell>
          <cell r="F639" t="str">
            <v>Quota</v>
          </cell>
          <cell r="G639">
            <v>50</v>
          </cell>
          <cell r="H639">
            <v>20</v>
          </cell>
          <cell r="I639">
            <v>0.4</v>
          </cell>
          <cell r="J639">
            <v>3.4736478879557713</v>
          </cell>
          <cell r="K639">
            <v>173.68239439778856</v>
          </cell>
          <cell r="L639">
            <v>69.472957759115431</v>
          </cell>
        </row>
        <row r="640">
          <cell r="B640" t="str">
            <v>YEM10</v>
          </cell>
          <cell r="C640" t="str">
            <v>Yellow Eyed Mullet  Kermadec</v>
          </cell>
          <cell r="D640" t="str">
            <v>Yellow-eyed Mullet</v>
          </cell>
          <cell r="E640" t="str">
            <v>Inshore</v>
          </cell>
          <cell r="F640" t="str">
            <v>Quota</v>
          </cell>
          <cell r="G640">
            <v>0</v>
          </cell>
          <cell r="H640">
            <v>0</v>
          </cell>
          <cell r="I640">
            <v>0</v>
          </cell>
          <cell r="J640">
            <v>3.72</v>
          </cell>
          <cell r="K640">
            <v>0</v>
          </cell>
          <cell r="L640">
            <v>0</v>
          </cell>
        </row>
        <row r="641">
          <cell r="B641" t="str">
            <v>YEM2</v>
          </cell>
          <cell r="C641" t="str">
            <v>Yellow Eyed Mullet  Central(East)</v>
          </cell>
          <cell r="D641" t="str">
            <v>Yellow-eyed Mullet</v>
          </cell>
          <cell r="E641" t="str">
            <v>Inshore</v>
          </cell>
          <cell r="F641" t="str">
            <v>Quota</v>
          </cell>
          <cell r="G641">
            <v>14</v>
          </cell>
          <cell r="H641">
            <v>2</v>
          </cell>
          <cell r="I641">
            <v>0.14285714285714285</v>
          </cell>
          <cell r="J641">
            <v>3.72</v>
          </cell>
          <cell r="K641">
            <v>52.080000000000005</v>
          </cell>
          <cell r="L641">
            <v>7.44</v>
          </cell>
        </row>
        <row r="642">
          <cell r="B642" t="str">
            <v>YEM3</v>
          </cell>
          <cell r="C642" t="str">
            <v>Yellow Eyed Mullet  South-East(Coast)</v>
          </cell>
          <cell r="D642" t="str">
            <v>Yellow-eyed Mullet</v>
          </cell>
          <cell r="E642" t="str">
            <v>Inshore</v>
          </cell>
          <cell r="F642" t="str">
            <v>Quota</v>
          </cell>
          <cell r="G642">
            <v>14</v>
          </cell>
          <cell r="H642">
            <v>8</v>
          </cell>
          <cell r="I642">
            <v>0.5714285714285714</v>
          </cell>
          <cell r="J642">
            <v>3.72</v>
          </cell>
          <cell r="K642">
            <v>52.080000000000005</v>
          </cell>
          <cell r="L642">
            <v>29.76</v>
          </cell>
        </row>
        <row r="643">
          <cell r="B643" t="str">
            <v>YEM4</v>
          </cell>
          <cell r="C643" t="str">
            <v>Yellow Eyed Mullet  South-East(Chatham Rise)</v>
          </cell>
          <cell r="D643" t="str">
            <v>Yellow-eyed Mullet</v>
          </cell>
          <cell r="E643" t="str">
            <v>Inshore</v>
          </cell>
          <cell r="F643" t="str">
            <v>Quota</v>
          </cell>
          <cell r="G643">
            <v>0</v>
          </cell>
          <cell r="H643">
            <v>0</v>
          </cell>
          <cell r="I643">
            <v>0</v>
          </cell>
          <cell r="J643">
            <v>3.71</v>
          </cell>
          <cell r="K643">
            <v>0</v>
          </cell>
          <cell r="L643">
            <v>0</v>
          </cell>
        </row>
        <row r="644">
          <cell r="B644" t="str">
            <v>YEM5</v>
          </cell>
          <cell r="C644" t="str">
            <v>Yellow Eyed Mullet  Southland</v>
          </cell>
          <cell r="D644" t="str">
            <v>Yellow-eyed Mullet</v>
          </cell>
          <cell r="E644" t="str">
            <v>Inshore</v>
          </cell>
          <cell r="F644" t="str">
            <v>Quota</v>
          </cell>
          <cell r="G644">
            <v>2</v>
          </cell>
          <cell r="H644">
            <v>0</v>
          </cell>
          <cell r="I644">
            <v>0</v>
          </cell>
          <cell r="J644">
            <v>3.62</v>
          </cell>
          <cell r="K644">
            <v>7.24</v>
          </cell>
          <cell r="L644">
            <v>0</v>
          </cell>
        </row>
        <row r="645">
          <cell r="B645" t="str">
            <v>YEM6</v>
          </cell>
          <cell r="C645" t="str">
            <v>Yellow Eyed Mullet  Sub-Antartic</v>
          </cell>
          <cell r="D645" t="str">
            <v>Yellow-eyed Mullet</v>
          </cell>
          <cell r="E645" t="str">
            <v>Inshore</v>
          </cell>
          <cell r="F645" t="str">
            <v>Quota</v>
          </cell>
          <cell r="G645">
            <v>0</v>
          </cell>
          <cell r="H645">
            <v>0</v>
          </cell>
          <cell r="I645">
            <v>0</v>
          </cell>
          <cell r="J645">
            <v>3.71</v>
          </cell>
          <cell r="K645">
            <v>0</v>
          </cell>
          <cell r="L645">
            <v>0</v>
          </cell>
        </row>
        <row r="646">
          <cell r="B646" t="str">
            <v>YEM7</v>
          </cell>
          <cell r="C646" t="str">
            <v>Yellow Eyed Mullet  Challenger</v>
          </cell>
          <cell r="D646" t="str">
            <v>Yellow-eyed Mullet</v>
          </cell>
          <cell r="E646" t="str">
            <v>Inshore</v>
          </cell>
          <cell r="F646" t="str">
            <v>Quota</v>
          </cell>
          <cell r="G646">
            <v>20</v>
          </cell>
          <cell r="H646">
            <v>5</v>
          </cell>
          <cell r="I646">
            <v>0.25</v>
          </cell>
          <cell r="J646">
            <v>3.62</v>
          </cell>
          <cell r="K646">
            <v>72.400000000000006</v>
          </cell>
          <cell r="L646">
            <v>18.100000000000001</v>
          </cell>
        </row>
        <row r="647">
          <cell r="B647" t="str">
            <v>YEM8</v>
          </cell>
          <cell r="C647" t="str">
            <v>Yellow Eyed Mullet  Central(West)</v>
          </cell>
          <cell r="D647" t="str">
            <v>Yellow-eyed Mullet</v>
          </cell>
          <cell r="E647" t="str">
            <v>Inshore</v>
          </cell>
          <cell r="F647" t="str">
            <v>Quota</v>
          </cell>
          <cell r="G647">
            <v>18</v>
          </cell>
          <cell r="H647">
            <v>3</v>
          </cell>
          <cell r="I647">
            <v>0.16666666666666666</v>
          </cell>
          <cell r="J647">
            <v>3.72</v>
          </cell>
          <cell r="K647">
            <v>66.960000000000008</v>
          </cell>
          <cell r="L647">
            <v>11.16</v>
          </cell>
        </row>
        <row r="648">
          <cell r="B648" t="str">
            <v>YEM9</v>
          </cell>
          <cell r="C648" t="str">
            <v>Yellow Eyed Mullet  Auckland(West)</v>
          </cell>
          <cell r="D648" t="str">
            <v>Yellow-eyed Mullet</v>
          </cell>
          <cell r="E648" t="str">
            <v>Inshore</v>
          </cell>
          <cell r="F648" t="str">
            <v>Quota</v>
          </cell>
          <cell r="G648">
            <v>38</v>
          </cell>
          <cell r="H648">
            <v>30</v>
          </cell>
          <cell r="I648">
            <v>0.78947368421052633</v>
          </cell>
          <cell r="J648">
            <v>4.0555555555555554</v>
          </cell>
          <cell r="K648">
            <v>154.11111111111111</v>
          </cell>
          <cell r="L648">
            <v>121.66666666666666</v>
          </cell>
        </row>
        <row r="649">
          <cell r="B649" t="str">
            <v>YFN1</v>
          </cell>
          <cell r="C649" t="str">
            <v>Yellowfin Tuna 1 - 10 (Combined)</v>
          </cell>
          <cell r="D649" t="str">
            <v>Yellowfin Tuna</v>
          </cell>
          <cell r="E649" t="str">
            <v>HMS</v>
          </cell>
          <cell r="F649" t="str">
            <v>Quota</v>
          </cell>
          <cell r="G649">
            <v>358</v>
          </cell>
          <cell r="H649">
            <v>263</v>
          </cell>
          <cell r="I649">
            <v>0.73463687150837986</v>
          </cell>
          <cell r="J649">
            <v>6.46</v>
          </cell>
          <cell r="K649">
            <v>2312.6799999999998</v>
          </cell>
          <cell r="L649">
            <v>1698.98</v>
          </cell>
        </row>
        <row r="650">
          <cell r="B650" t="str">
            <v>ALB</v>
          </cell>
          <cell r="C650" t="str">
            <v>Albacore tuna</v>
          </cell>
          <cell r="D650" t="str">
            <v>Albacore</v>
          </cell>
          <cell r="E650" t="str">
            <v>HMS</v>
          </cell>
          <cell r="F650" t="str">
            <v>Non-Quota</v>
          </cell>
          <cell r="G650">
            <v>2491.58</v>
          </cell>
          <cell r="H650">
            <v>2367</v>
          </cell>
          <cell r="I650">
            <v>0.94999959864824735</v>
          </cell>
          <cell r="J650">
            <v>3.7</v>
          </cell>
          <cell r="K650">
            <v>9218.8459999999995</v>
          </cell>
          <cell r="L650">
            <v>8757.9</v>
          </cell>
        </row>
        <row r="651">
          <cell r="B651" t="str">
            <v>BSH</v>
          </cell>
          <cell r="C651" t="str">
            <v>Seal shark</v>
          </cell>
          <cell r="D651" t="str">
            <v>Seal Shark</v>
          </cell>
          <cell r="E651" t="str">
            <v>Inshore</v>
          </cell>
          <cell r="F651" t="str">
            <v>Non-Quota</v>
          </cell>
          <cell r="G651">
            <v>238</v>
          </cell>
          <cell r="H651">
            <v>238</v>
          </cell>
          <cell r="I651">
            <v>1</v>
          </cell>
          <cell r="J651">
            <v>1.1100000000000001</v>
          </cell>
          <cell r="K651">
            <v>264.18</v>
          </cell>
          <cell r="L651">
            <v>264.18</v>
          </cell>
        </row>
        <row r="652">
          <cell r="B652" t="str">
            <v>OCT</v>
          </cell>
          <cell r="C652" t="str">
            <v>Octopus</v>
          </cell>
          <cell r="D652" t="str">
            <v>Octopus</v>
          </cell>
          <cell r="E652" t="str">
            <v>Inshore</v>
          </cell>
          <cell r="F652" t="str">
            <v>Non-Quota</v>
          </cell>
          <cell r="G652">
            <v>170.67</v>
          </cell>
          <cell r="H652">
            <v>128</v>
          </cell>
          <cell r="I652">
            <v>0.74998535184859672</v>
          </cell>
          <cell r="J652">
            <v>3.03</v>
          </cell>
          <cell r="K652">
            <v>517.13009999999997</v>
          </cell>
          <cell r="L652">
            <v>387.84</v>
          </cell>
        </row>
        <row r="653">
          <cell r="B653" t="str">
            <v>SKJ</v>
          </cell>
          <cell r="C653" t="str">
            <v>Skipjack tuna</v>
          </cell>
          <cell r="D653" t="str">
            <v>Skipjacktuna</v>
          </cell>
          <cell r="E653" t="str">
            <v>HMS</v>
          </cell>
          <cell r="F653" t="str">
            <v>Non-Quota</v>
          </cell>
          <cell r="G653">
            <v>6068.42</v>
          </cell>
          <cell r="H653">
            <v>5765</v>
          </cell>
          <cell r="I653">
            <v>0.95000016478753946</v>
          </cell>
          <cell r="J653">
            <v>0.46</v>
          </cell>
          <cell r="K653">
            <v>2791.4732000000004</v>
          </cell>
          <cell r="L653">
            <v>2651.9</v>
          </cell>
        </row>
        <row r="654">
          <cell r="B654" t="str">
            <v/>
          </cell>
          <cell r="C654" t="str">
            <v/>
          </cell>
          <cell r="D654" t="str">
            <v/>
          </cell>
          <cell r="E654" t="str">
            <v/>
          </cell>
          <cell r="F654" t="str">
            <v/>
          </cell>
          <cell r="G654" t="str">
            <v/>
          </cell>
          <cell r="H654" t="str">
            <v/>
          </cell>
          <cell r="I654" t="str">
            <v/>
          </cell>
          <cell r="J654">
            <v>0</v>
          </cell>
          <cell r="K654" t="str">
            <v/>
          </cell>
          <cell r="L654" t="str">
            <v/>
          </cell>
        </row>
        <row r="655">
          <cell r="B655" t="str">
            <v/>
          </cell>
          <cell r="C655" t="str">
            <v/>
          </cell>
          <cell r="D655" t="str">
            <v/>
          </cell>
          <cell r="E655" t="str">
            <v/>
          </cell>
          <cell r="F655" t="str">
            <v/>
          </cell>
          <cell r="G655" t="str">
            <v/>
          </cell>
          <cell r="H655" t="str">
            <v/>
          </cell>
          <cell r="I655" t="str">
            <v/>
          </cell>
          <cell r="J655">
            <v>0</v>
          </cell>
          <cell r="K655" t="str">
            <v/>
          </cell>
          <cell r="L655" t="str">
            <v/>
          </cell>
        </row>
        <row r="656">
          <cell r="B656" t="str">
            <v/>
          </cell>
          <cell r="C656" t="str">
            <v/>
          </cell>
          <cell r="D656" t="str">
            <v/>
          </cell>
          <cell r="E656" t="str">
            <v/>
          </cell>
          <cell r="F656" t="str">
            <v/>
          </cell>
          <cell r="G656" t="str">
            <v/>
          </cell>
          <cell r="H656" t="str">
            <v/>
          </cell>
          <cell r="I656" t="str">
            <v/>
          </cell>
          <cell r="J656">
            <v>0</v>
          </cell>
          <cell r="K656" t="str">
            <v/>
          </cell>
          <cell r="L656" t="str">
            <v/>
          </cell>
        </row>
        <row r="657">
          <cell r="B657" t="str">
            <v/>
          </cell>
          <cell r="C657" t="str">
            <v/>
          </cell>
          <cell r="D657" t="str">
            <v/>
          </cell>
          <cell r="E657" t="str">
            <v/>
          </cell>
          <cell r="F657" t="str">
            <v/>
          </cell>
          <cell r="G657" t="str">
            <v/>
          </cell>
          <cell r="H657" t="str">
            <v/>
          </cell>
          <cell r="I657" t="str">
            <v/>
          </cell>
          <cell r="J657">
            <v>0</v>
          </cell>
          <cell r="K657" t="str">
            <v/>
          </cell>
          <cell r="L657" t="str">
            <v/>
          </cell>
        </row>
        <row r="658">
          <cell r="B658" t="str">
            <v/>
          </cell>
          <cell r="C658" t="str">
            <v/>
          </cell>
          <cell r="D658" t="str">
            <v/>
          </cell>
          <cell r="E658" t="str">
            <v/>
          </cell>
          <cell r="F658" t="str">
            <v/>
          </cell>
          <cell r="G658" t="str">
            <v/>
          </cell>
          <cell r="H658" t="str">
            <v/>
          </cell>
          <cell r="I658" t="str">
            <v/>
          </cell>
          <cell r="J658">
            <v>0</v>
          </cell>
          <cell r="K658" t="str">
            <v/>
          </cell>
          <cell r="L658" t="str">
            <v/>
          </cell>
        </row>
        <row r="659">
          <cell r="B659" t="str">
            <v/>
          </cell>
          <cell r="C659" t="str">
            <v/>
          </cell>
          <cell r="D659" t="str">
            <v/>
          </cell>
          <cell r="E659" t="str">
            <v/>
          </cell>
          <cell r="F659" t="str">
            <v/>
          </cell>
          <cell r="G659" t="str">
            <v/>
          </cell>
          <cell r="H659" t="str">
            <v/>
          </cell>
          <cell r="I659" t="str">
            <v/>
          </cell>
          <cell r="J659">
            <v>0</v>
          </cell>
          <cell r="K659" t="str">
            <v/>
          </cell>
          <cell r="L659" t="str">
            <v/>
          </cell>
        </row>
        <row r="660">
          <cell r="B660" t="str">
            <v/>
          </cell>
          <cell r="C660" t="str">
            <v/>
          </cell>
          <cell r="D660" t="str">
            <v/>
          </cell>
          <cell r="E660" t="str">
            <v/>
          </cell>
          <cell r="F660" t="str">
            <v/>
          </cell>
          <cell r="G660" t="str">
            <v/>
          </cell>
          <cell r="H660" t="str">
            <v/>
          </cell>
          <cell r="I660" t="str">
            <v/>
          </cell>
          <cell r="J660">
            <v>0</v>
          </cell>
          <cell r="K660" t="str">
            <v/>
          </cell>
          <cell r="L660" t="str">
            <v/>
          </cell>
        </row>
        <row r="661">
          <cell r="B661" t="str">
            <v/>
          </cell>
          <cell r="C661" t="str">
            <v/>
          </cell>
          <cell r="D661" t="str">
            <v/>
          </cell>
          <cell r="E661" t="str">
            <v/>
          </cell>
          <cell r="F661" t="str">
            <v/>
          </cell>
          <cell r="G661" t="str">
            <v/>
          </cell>
          <cell r="H661" t="str">
            <v/>
          </cell>
          <cell r="I661" t="str">
            <v/>
          </cell>
          <cell r="J661">
            <v>0</v>
          </cell>
          <cell r="K661" t="str">
            <v/>
          </cell>
          <cell r="L661" t="str">
            <v/>
          </cell>
        </row>
        <row r="662">
          <cell r="B662" t="str">
            <v/>
          </cell>
          <cell r="C662" t="str">
            <v/>
          </cell>
          <cell r="D662" t="str">
            <v/>
          </cell>
          <cell r="E662" t="str">
            <v/>
          </cell>
          <cell r="F662" t="str">
            <v/>
          </cell>
          <cell r="G662" t="str">
            <v/>
          </cell>
          <cell r="H662" t="str">
            <v/>
          </cell>
          <cell r="I662" t="str">
            <v/>
          </cell>
          <cell r="J662">
            <v>0</v>
          </cell>
          <cell r="K662" t="str">
            <v/>
          </cell>
          <cell r="L662" t="str">
            <v/>
          </cell>
        </row>
        <row r="663">
          <cell r="B663" t="str">
            <v/>
          </cell>
          <cell r="C663" t="str">
            <v/>
          </cell>
          <cell r="D663" t="str">
            <v/>
          </cell>
          <cell r="E663" t="str">
            <v/>
          </cell>
          <cell r="F663" t="str">
            <v/>
          </cell>
          <cell r="G663" t="str">
            <v/>
          </cell>
          <cell r="H663" t="str">
            <v/>
          </cell>
          <cell r="I663" t="str">
            <v/>
          </cell>
          <cell r="J663">
            <v>0</v>
          </cell>
          <cell r="K663" t="str">
            <v/>
          </cell>
          <cell r="L663" t="str">
            <v/>
          </cell>
        </row>
        <row r="664">
          <cell r="B664" t="str">
            <v/>
          </cell>
          <cell r="C664" t="str">
            <v/>
          </cell>
          <cell r="D664" t="str">
            <v/>
          </cell>
          <cell r="E664" t="str">
            <v/>
          </cell>
          <cell r="F664" t="str">
            <v/>
          </cell>
          <cell r="G664" t="str">
            <v/>
          </cell>
          <cell r="H664" t="str">
            <v/>
          </cell>
          <cell r="I664" t="str">
            <v/>
          </cell>
          <cell r="J664">
            <v>0</v>
          </cell>
          <cell r="K664" t="str">
            <v/>
          </cell>
          <cell r="L664" t="str">
            <v/>
          </cell>
        </row>
        <row r="665">
          <cell r="B665" t="str">
            <v/>
          </cell>
          <cell r="C665" t="str">
            <v/>
          </cell>
          <cell r="D665" t="str">
            <v/>
          </cell>
          <cell r="E665" t="str">
            <v/>
          </cell>
          <cell r="F665" t="str">
            <v/>
          </cell>
          <cell r="G665" t="str">
            <v/>
          </cell>
          <cell r="H665" t="str">
            <v/>
          </cell>
          <cell r="I665" t="str">
            <v/>
          </cell>
          <cell r="J665">
            <v>0</v>
          </cell>
          <cell r="K665" t="str">
            <v/>
          </cell>
          <cell r="L665" t="str">
            <v/>
          </cell>
        </row>
        <row r="666">
          <cell r="B666" t="str">
            <v/>
          </cell>
          <cell r="C666" t="str">
            <v/>
          </cell>
          <cell r="D666" t="str">
            <v/>
          </cell>
          <cell r="E666" t="str">
            <v/>
          </cell>
          <cell r="F666" t="str">
            <v/>
          </cell>
          <cell r="G666" t="str">
            <v/>
          </cell>
          <cell r="H666" t="str">
            <v/>
          </cell>
          <cell r="I666" t="str">
            <v/>
          </cell>
          <cell r="J666">
            <v>0</v>
          </cell>
          <cell r="K666" t="str">
            <v/>
          </cell>
          <cell r="L666" t="str">
            <v/>
          </cell>
        </row>
        <row r="667">
          <cell r="B667" t="str">
            <v/>
          </cell>
          <cell r="C667" t="str">
            <v/>
          </cell>
          <cell r="D667" t="str">
            <v/>
          </cell>
          <cell r="E667" t="str">
            <v/>
          </cell>
          <cell r="F667" t="str">
            <v/>
          </cell>
          <cell r="G667" t="str">
            <v/>
          </cell>
          <cell r="H667" t="str">
            <v/>
          </cell>
          <cell r="I667" t="str">
            <v/>
          </cell>
          <cell r="J667">
            <v>0</v>
          </cell>
          <cell r="K667" t="str">
            <v/>
          </cell>
          <cell r="L667" t="str">
            <v/>
          </cell>
        </row>
        <row r="668">
          <cell r="B668" t="str">
            <v/>
          </cell>
          <cell r="C668" t="str">
            <v/>
          </cell>
          <cell r="D668" t="str">
            <v/>
          </cell>
          <cell r="E668" t="str">
            <v/>
          </cell>
          <cell r="F668" t="str">
            <v/>
          </cell>
          <cell r="G668" t="str">
            <v/>
          </cell>
          <cell r="H668" t="str">
            <v/>
          </cell>
          <cell r="I668" t="str">
            <v/>
          </cell>
          <cell r="J668">
            <v>0</v>
          </cell>
          <cell r="K668" t="str">
            <v/>
          </cell>
          <cell r="L668" t="str">
            <v/>
          </cell>
        </row>
        <row r="669">
          <cell r="B669" t="str">
            <v/>
          </cell>
          <cell r="C669" t="str">
            <v/>
          </cell>
          <cell r="D669" t="str">
            <v/>
          </cell>
          <cell r="E669" t="str">
            <v/>
          </cell>
          <cell r="F669" t="str">
            <v/>
          </cell>
          <cell r="G669" t="str">
            <v/>
          </cell>
          <cell r="H669" t="str">
            <v/>
          </cell>
          <cell r="I669" t="str">
            <v/>
          </cell>
          <cell r="J669">
            <v>0</v>
          </cell>
          <cell r="K669" t="str">
            <v/>
          </cell>
          <cell r="L669" t="str">
            <v/>
          </cell>
        </row>
        <row r="670">
          <cell r="B670" t="str">
            <v/>
          </cell>
          <cell r="C670" t="str">
            <v/>
          </cell>
          <cell r="D670" t="str">
            <v/>
          </cell>
          <cell r="E670" t="str">
            <v/>
          </cell>
          <cell r="F670" t="str">
            <v/>
          </cell>
          <cell r="G670" t="str">
            <v/>
          </cell>
          <cell r="H670" t="str">
            <v/>
          </cell>
          <cell r="I670" t="str">
            <v/>
          </cell>
          <cell r="J670">
            <v>0</v>
          </cell>
          <cell r="K670" t="str">
            <v/>
          </cell>
          <cell r="L670" t="str">
            <v/>
          </cell>
        </row>
        <row r="671">
          <cell r="B671" t="str">
            <v/>
          </cell>
          <cell r="C671" t="str">
            <v/>
          </cell>
          <cell r="D671" t="str">
            <v/>
          </cell>
          <cell r="E671" t="str">
            <v/>
          </cell>
          <cell r="F671" t="str">
            <v/>
          </cell>
          <cell r="G671" t="str">
            <v/>
          </cell>
          <cell r="H671" t="str">
            <v/>
          </cell>
          <cell r="I671" t="str">
            <v/>
          </cell>
          <cell r="J671">
            <v>0</v>
          </cell>
          <cell r="K671" t="str">
            <v/>
          </cell>
          <cell r="L671" t="str">
            <v/>
          </cell>
        </row>
        <row r="672">
          <cell r="B672" t="str">
            <v/>
          </cell>
          <cell r="C672" t="str">
            <v/>
          </cell>
          <cell r="D672" t="str">
            <v/>
          </cell>
          <cell r="E672" t="str">
            <v/>
          </cell>
          <cell r="F672" t="str">
            <v/>
          </cell>
          <cell r="G672" t="str">
            <v/>
          </cell>
          <cell r="H672" t="str">
            <v/>
          </cell>
          <cell r="I672" t="str">
            <v/>
          </cell>
          <cell r="J672">
            <v>0</v>
          </cell>
          <cell r="K672" t="str">
            <v/>
          </cell>
          <cell r="L672" t="str">
            <v/>
          </cell>
        </row>
        <row r="673">
          <cell r="B673" t="str">
            <v/>
          </cell>
          <cell r="C673" t="str">
            <v/>
          </cell>
          <cell r="D673" t="str">
            <v/>
          </cell>
          <cell r="E673" t="str">
            <v/>
          </cell>
          <cell r="F673" t="str">
            <v/>
          </cell>
          <cell r="G673" t="str">
            <v/>
          </cell>
          <cell r="H673" t="str">
            <v/>
          </cell>
          <cell r="I673" t="str">
            <v/>
          </cell>
          <cell r="J673">
            <v>0</v>
          </cell>
          <cell r="K673" t="str">
            <v/>
          </cell>
          <cell r="L673" t="str">
            <v/>
          </cell>
        </row>
        <row r="674">
          <cell r="B674" t="str">
            <v/>
          </cell>
          <cell r="C674" t="str">
            <v/>
          </cell>
          <cell r="D674" t="str">
            <v/>
          </cell>
          <cell r="E674" t="str">
            <v/>
          </cell>
          <cell r="F674" t="str">
            <v/>
          </cell>
          <cell r="G674" t="str">
            <v/>
          </cell>
          <cell r="H674" t="str">
            <v/>
          </cell>
          <cell r="I674" t="str">
            <v/>
          </cell>
          <cell r="J674">
            <v>0</v>
          </cell>
          <cell r="K674" t="str">
            <v/>
          </cell>
          <cell r="L674" t="str">
            <v/>
          </cell>
        </row>
        <row r="675">
          <cell r="B675" t="str">
            <v/>
          </cell>
          <cell r="C675" t="str">
            <v/>
          </cell>
          <cell r="D675" t="str">
            <v/>
          </cell>
          <cell r="E675" t="str">
            <v/>
          </cell>
          <cell r="F675" t="str">
            <v/>
          </cell>
          <cell r="G675" t="str">
            <v/>
          </cell>
          <cell r="H675" t="str">
            <v/>
          </cell>
          <cell r="I675" t="str">
            <v/>
          </cell>
          <cell r="J675">
            <v>0</v>
          </cell>
          <cell r="K675" t="str">
            <v/>
          </cell>
          <cell r="L675" t="str">
            <v/>
          </cell>
        </row>
        <row r="676">
          <cell r="B676" t="str">
            <v/>
          </cell>
          <cell r="C676" t="str">
            <v/>
          </cell>
          <cell r="D676" t="str">
            <v/>
          </cell>
          <cell r="E676" t="str">
            <v/>
          </cell>
          <cell r="F676" t="str">
            <v/>
          </cell>
          <cell r="G676" t="str">
            <v/>
          </cell>
          <cell r="H676" t="str">
            <v/>
          </cell>
          <cell r="I676" t="str">
            <v/>
          </cell>
          <cell r="J676">
            <v>0</v>
          </cell>
          <cell r="K676" t="str">
            <v/>
          </cell>
          <cell r="L676" t="str">
            <v/>
          </cell>
        </row>
        <row r="677">
          <cell r="B677" t="str">
            <v/>
          </cell>
          <cell r="C677" t="str">
            <v/>
          </cell>
          <cell r="D677" t="str">
            <v/>
          </cell>
          <cell r="E677" t="str">
            <v/>
          </cell>
          <cell r="F677" t="str">
            <v/>
          </cell>
          <cell r="G677" t="str">
            <v/>
          </cell>
          <cell r="H677" t="str">
            <v/>
          </cell>
          <cell r="I677" t="str">
            <v/>
          </cell>
          <cell r="J677">
            <v>0</v>
          </cell>
          <cell r="K677" t="str">
            <v/>
          </cell>
          <cell r="L677" t="str">
            <v/>
          </cell>
        </row>
        <row r="678">
          <cell r="B678" t="str">
            <v/>
          </cell>
          <cell r="C678" t="str">
            <v/>
          </cell>
          <cell r="D678" t="str">
            <v/>
          </cell>
          <cell r="E678" t="str">
            <v/>
          </cell>
          <cell r="F678" t="str">
            <v/>
          </cell>
          <cell r="G678" t="str">
            <v/>
          </cell>
          <cell r="H678" t="str">
            <v/>
          </cell>
          <cell r="I678" t="str">
            <v/>
          </cell>
          <cell r="J678">
            <v>0</v>
          </cell>
          <cell r="K678" t="str">
            <v/>
          </cell>
          <cell r="L678" t="str">
            <v/>
          </cell>
        </row>
        <row r="679">
          <cell r="B679" t="str">
            <v/>
          </cell>
          <cell r="C679" t="str">
            <v/>
          </cell>
          <cell r="D679" t="str">
            <v/>
          </cell>
          <cell r="E679" t="str">
            <v/>
          </cell>
          <cell r="F679" t="str">
            <v/>
          </cell>
          <cell r="G679" t="str">
            <v/>
          </cell>
          <cell r="H679" t="str">
            <v/>
          </cell>
          <cell r="I679" t="str">
            <v/>
          </cell>
          <cell r="J679">
            <v>0</v>
          </cell>
          <cell r="K679" t="str">
            <v/>
          </cell>
          <cell r="L679" t="str">
            <v/>
          </cell>
        </row>
        <row r="680">
          <cell r="B680" t="str">
            <v/>
          </cell>
          <cell r="C680" t="str">
            <v/>
          </cell>
          <cell r="D680" t="str">
            <v/>
          </cell>
          <cell r="E680" t="str">
            <v/>
          </cell>
          <cell r="F680" t="str">
            <v/>
          </cell>
          <cell r="G680" t="str">
            <v/>
          </cell>
          <cell r="H680" t="str">
            <v/>
          </cell>
          <cell r="I680" t="str">
            <v/>
          </cell>
          <cell r="J680">
            <v>0</v>
          </cell>
          <cell r="K680" t="str">
            <v/>
          </cell>
          <cell r="L680" t="str">
            <v/>
          </cell>
        </row>
        <row r="681">
          <cell r="B681" t="str">
            <v/>
          </cell>
          <cell r="C681" t="str">
            <v/>
          </cell>
          <cell r="D681" t="str">
            <v/>
          </cell>
          <cell r="E681" t="str">
            <v/>
          </cell>
          <cell r="F681" t="str">
            <v/>
          </cell>
          <cell r="G681" t="str">
            <v/>
          </cell>
          <cell r="H681" t="str">
            <v/>
          </cell>
          <cell r="I681" t="str">
            <v/>
          </cell>
          <cell r="J681">
            <v>0</v>
          </cell>
          <cell r="K681" t="str">
            <v/>
          </cell>
          <cell r="L681" t="str">
            <v/>
          </cell>
        </row>
        <row r="682">
          <cell r="B682" t="str">
            <v/>
          </cell>
          <cell r="C682" t="str">
            <v/>
          </cell>
          <cell r="D682" t="str">
            <v/>
          </cell>
          <cell r="E682" t="str">
            <v/>
          </cell>
          <cell r="F682" t="str">
            <v/>
          </cell>
          <cell r="G682" t="str">
            <v/>
          </cell>
          <cell r="H682" t="str">
            <v/>
          </cell>
          <cell r="I682" t="str">
            <v/>
          </cell>
          <cell r="J682">
            <v>0</v>
          </cell>
          <cell r="K682" t="str">
            <v/>
          </cell>
          <cell r="L682" t="str">
            <v/>
          </cell>
        </row>
        <row r="683">
          <cell r="B683" t="str">
            <v/>
          </cell>
          <cell r="C683" t="str">
            <v/>
          </cell>
          <cell r="D683" t="str">
            <v/>
          </cell>
          <cell r="E683" t="str">
            <v/>
          </cell>
          <cell r="F683" t="str">
            <v/>
          </cell>
          <cell r="G683" t="str">
            <v/>
          </cell>
          <cell r="H683" t="str">
            <v/>
          </cell>
          <cell r="I683" t="str">
            <v/>
          </cell>
          <cell r="J683">
            <v>0</v>
          </cell>
          <cell r="K683" t="str">
            <v/>
          </cell>
          <cell r="L683" t="str">
            <v/>
          </cell>
        </row>
        <row r="684">
          <cell r="B684" t="str">
            <v/>
          </cell>
          <cell r="C684" t="str">
            <v/>
          </cell>
          <cell r="D684" t="str">
            <v/>
          </cell>
          <cell r="E684" t="str">
            <v/>
          </cell>
          <cell r="F684" t="str">
            <v/>
          </cell>
          <cell r="G684" t="str">
            <v/>
          </cell>
          <cell r="H684" t="str">
            <v/>
          </cell>
          <cell r="I684" t="str">
            <v/>
          </cell>
          <cell r="J684">
            <v>0</v>
          </cell>
          <cell r="K684" t="str">
            <v/>
          </cell>
          <cell r="L684" t="str">
            <v/>
          </cell>
        </row>
        <row r="685">
          <cell r="B685" t="str">
            <v/>
          </cell>
          <cell r="C685" t="str">
            <v/>
          </cell>
          <cell r="D685" t="str">
            <v/>
          </cell>
          <cell r="E685" t="str">
            <v/>
          </cell>
          <cell r="F685" t="str">
            <v/>
          </cell>
          <cell r="G685" t="str">
            <v/>
          </cell>
          <cell r="H685" t="str">
            <v/>
          </cell>
          <cell r="I685" t="str">
            <v/>
          </cell>
          <cell r="J685">
            <v>0</v>
          </cell>
          <cell r="K685" t="str">
            <v/>
          </cell>
          <cell r="L685" t="str">
            <v/>
          </cell>
        </row>
        <row r="686">
          <cell r="B686" t="str">
            <v/>
          </cell>
          <cell r="C686" t="str">
            <v/>
          </cell>
          <cell r="D686" t="str">
            <v/>
          </cell>
          <cell r="E686" t="str">
            <v/>
          </cell>
          <cell r="F686" t="str">
            <v/>
          </cell>
          <cell r="G686" t="str">
            <v/>
          </cell>
          <cell r="H686" t="str">
            <v/>
          </cell>
          <cell r="I686" t="str">
            <v/>
          </cell>
          <cell r="J686">
            <v>0</v>
          </cell>
          <cell r="K686" t="str">
            <v/>
          </cell>
          <cell r="L686" t="str">
            <v/>
          </cell>
        </row>
        <row r="687">
          <cell r="B687" t="str">
            <v/>
          </cell>
          <cell r="C687" t="str">
            <v/>
          </cell>
          <cell r="D687" t="str">
            <v/>
          </cell>
          <cell r="E687" t="str">
            <v/>
          </cell>
          <cell r="F687" t="str">
            <v/>
          </cell>
          <cell r="G687" t="str">
            <v/>
          </cell>
          <cell r="H687" t="str">
            <v/>
          </cell>
          <cell r="I687" t="str">
            <v/>
          </cell>
          <cell r="J687">
            <v>0</v>
          </cell>
          <cell r="K687" t="str">
            <v/>
          </cell>
          <cell r="L687" t="str">
            <v/>
          </cell>
        </row>
        <row r="688">
          <cell r="B688" t="str">
            <v/>
          </cell>
          <cell r="C688" t="str">
            <v/>
          </cell>
          <cell r="D688" t="str">
            <v/>
          </cell>
          <cell r="E688" t="str">
            <v/>
          </cell>
          <cell r="F688" t="str">
            <v/>
          </cell>
          <cell r="G688" t="str">
            <v/>
          </cell>
          <cell r="H688" t="str">
            <v/>
          </cell>
          <cell r="I688" t="str">
            <v/>
          </cell>
          <cell r="J688">
            <v>0</v>
          </cell>
          <cell r="K688" t="str">
            <v/>
          </cell>
          <cell r="L688" t="str">
            <v/>
          </cell>
        </row>
        <row r="689">
          <cell r="B689" t="str">
            <v/>
          </cell>
          <cell r="C689" t="str">
            <v/>
          </cell>
          <cell r="D689" t="str">
            <v/>
          </cell>
          <cell r="E689" t="str">
            <v/>
          </cell>
          <cell r="F689" t="str">
            <v/>
          </cell>
          <cell r="G689" t="str">
            <v/>
          </cell>
          <cell r="H689" t="str">
            <v/>
          </cell>
          <cell r="I689" t="str">
            <v/>
          </cell>
          <cell r="J689">
            <v>0</v>
          </cell>
          <cell r="K689" t="str">
            <v/>
          </cell>
          <cell r="L689" t="str">
            <v/>
          </cell>
        </row>
        <row r="690">
          <cell r="B690" t="str">
            <v/>
          </cell>
          <cell r="C690" t="str">
            <v/>
          </cell>
          <cell r="D690" t="str">
            <v/>
          </cell>
          <cell r="E690" t="str">
            <v/>
          </cell>
          <cell r="F690" t="str">
            <v/>
          </cell>
          <cell r="G690" t="str">
            <v/>
          </cell>
          <cell r="H690" t="str">
            <v/>
          </cell>
          <cell r="I690" t="str">
            <v/>
          </cell>
          <cell r="J690">
            <v>0</v>
          </cell>
          <cell r="K690" t="str">
            <v/>
          </cell>
          <cell r="L690" t="str">
            <v/>
          </cell>
        </row>
        <row r="691">
          <cell r="B691" t="str">
            <v/>
          </cell>
          <cell r="C691" t="str">
            <v/>
          </cell>
          <cell r="D691" t="str">
            <v/>
          </cell>
          <cell r="E691" t="str">
            <v/>
          </cell>
          <cell r="F691" t="str">
            <v/>
          </cell>
          <cell r="G691" t="str">
            <v/>
          </cell>
          <cell r="H691" t="str">
            <v/>
          </cell>
          <cell r="I691" t="str">
            <v/>
          </cell>
          <cell r="J691">
            <v>0</v>
          </cell>
          <cell r="K691" t="str">
            <v/>
          </cell>
          <cell r="L691" t="str">
            <v/>
          </cell>
        </row>
        <row r="692">
          <cell r="B692" t="str">
            <v/>
          </cell>
          <cell r="C692" t="str">
            <v/>
          </cell>
          <cell r="D692" t="str">
            <v/>
          </cell>
          <cell r="E692" t="str">
            <v/>
          </cell>
          <cell r="F692" t="str">
            <v/>
          </cell>
          <cell r="G692" t="str">
            <v/>
          </cell>
          <cell r="H692" t="str">
            <v/>
          </cell>
          <cell r="I692" t="str">
            <v/>
          </cell>
          <cell r="J692">
            <v>0</v>
          </cell>
          <cell r="K692" t="str">
            <v/>
          </cell>
          <cell r="L692" t="str">
            <v/>
          </cell>
        </row>
        <row r="693">
          <cell r="B693" t="str">
            <v/>
          </cell>
          <cell r="C693" t="str">
            <v/>
          </cell>
          <cell r="D693" t="str">
            <v/>
          </cell>
          <cell r="E693" t="str">
            <v/>
          </cell>
          <cell r="F693" t="str">
            <v/>
          </cell>
          <cell r="G693" t="str">
            <v/>
          </cell>
          <cell r="H693" t="str">
            <v/>
          </cell>
          <cell r="I693" t="str">
            <v/>
          </cell>
          <cell r="J693">
            <v>0</v>
          </cell>
          <cell r="K693" t="str">
            <v/>
          </cell>
          <cell r="L693" t="str">
            <v/>
          </cell>
        </row>
        <row r="694">
          <cell r="B694" t="str">
            <v/>
          </cell>
          <cell r="C694" t="str">
            <v/>
          </cell>
          <cell r="D694" t="str">
            <v/>
          </cell>
          <cell r="E694" t="str">
            <v/>
          </cell>
          <cell r="F694" t="str">
            <v/>
          </cell>
          <cell r="G694" t="str">
            <v/>
          </cell>
          <cell r="H694" t="str">
            <v/>
          </cell>
          <cell r="I694" t="str">
            <v/>
          </cell>
          <cell r="J694">
            <v>0</v>
          </cell>
          <cell r="K694" t="str">
            <v/>
          </cell>
          <cell r="L694" t="str">
            <v/>
          </cell>
        </row>
        <row r="695">
          <cell r="B695" t="str">
            <v/>
          </cell>
          <cell r="C695" t="str">
            <v/>
          </cell>
          <cell r="D695" t="str">
            <v/>
          </cell>
          <cell r="E695" t="str">
            <v/>
          </cell>
          <cell r="F695" t="str">
            <v/>
          </cell>
          <cell r="G695" t="str">
            <v/>
          </cell>
          <cell r="H695" t="str">
            <v/>
          </cell>
          <cell r="I695" t="str">
            <v/>
          </cell>
          <cell r="J695">
            <v>0</v>
          </cell>
          <cell r="K695" t="str">
            <v/>
          </cell>
          <cell r="L695" t="str">
            <v/>
          </cell>
        </row>
        <row r="696">
          <cell r="B696" t="str">
            <v/>
          </cell>
          <cell r="C696" t="str">
            <v/>
          </cell>
          <cell r="D696" t="str">
            <v/>
          </cell>
          <cell r="E696" t="str">
            <v/>
          </cell>
          <cell r="F696" t="str">
            <v/>
          </cell>
          <cell r="G696" t="str">
            <v/>
          </cell>
          <cell r="H696" t="str">
            <v/>
          </cell>
          <cell r="I696" t="str">
            <v/>
          </cell>
          <cell r="J696">
            <v>0</v>
          </cell>
          <cell r="K696" t="str">
            <v/>
          </cell>
          <cell r="L696" t="str">
            <v/>
          </cell>
        </row>
        <row r="697">
          <cell r="B697" t="str">
            <v/>
          </cell>
          <cell r="C697" t="str">
            <v/>
          </cell>
          <cell r="D697" t="str">
            <v/>
          </cell>
          <cell r="E697" t="str">
            <v/>
          </cell>
          <cell r="F697" t="str">
            <v/>
          </cell>
          <cell r="G697" t="str">
            <v/>
          </cell>
          <cell r="H697" t="str">
            <v/>
          </cell>
          <cell r="I697" t="str">
            <v/>
          </cell>
          <cell r="J697">
            <v>0</v>
          </cell>
          <cell r="K697" t="str">
            <v/>
          </cell>
          <cell r="L697" t="str">
            <v/>
          </cell>
        </row>
        <row r="698">
          <cell r="B698" t="str">
            <v/>
          </cell>
          <cell r="C698" t="str">
            <v/>
          </cell>
          <cell r="D698" t="str">
            <v/>
          </cell>
          <cell r="E698" t="str">
            <v/>
          </cell>
          <cell r="F698" t="str">
            <v/>
          </cell>
          <cell r="G698" t="str">
            <v/>
          </cell>
          <cell r="H698" t="str">
            <v/>
          </cell>
          <cell r="I698" t="str">
            <v/>
          </cell>
          <cell r="J698">
            <v>0</v>
          </cell>
          <cell r="K698" t="str">
            <v/>
          </cell>
          <cell r="L698" t="str">
            <v/>
          </cell>
        </row>
        <row r="699">
          <cell r="B699" t="str">
            <v/>
          </cell>
          <cell r="C699" t="str">
            <v/>
          </cell>
          <cell r="D699" t="str">
            <v/>
          </cell>
          <cell r="E699" t="str">
            <v/>
          </cell>
          <cell r="F699" t="str">
            <v/>
          </cell>
          <cell r="G699" t="str">
            <v/>
          </cell>
          <cell r="H699" t="str">
            <v/>
          </cell>
          <cell r="I699" t="str">
            <v/>
          </cell>
          <cell r="J699">
            <v>0</v>
          </cell>
          <cell r="K699" t="str">
            <v/>
          </cell>
          <cell r="L699" t="str">
            <v/>
          </cell>
        </row>
        <row r="700">
          <cell r="B700" t="str">
            <v/>
          </cell>
          <cell r="C700" t="str">
            <v/>
          </cell>
          <cell r="D700" t="str">
            <v/>
          </cell>
          <cell r="E700" t="str">
            <v/>
          </cell>
          <cell r="F700" t="str">
            <v/>
          </cell>
          <cell r="G700" t="str">
            <v/>
          </cell>
          <cell r="H700" t="str">
            <v/>
          </cell>
          <cell r="I700" t="str">
            <v/>
          </cell>
          <cell r="J700">
            <v>0</v>
          </cell>
          <cell r="K700" t="str">
            <v/>
          </cell>
          <cell r="L700" t="str">
            <v/>
          </cell>
        </row>
        <row r="701">
          <cell r="B701" t="str">
            <v/>
          </cell>
          <cell r="C701" t="str">
            <v/>
          </cell>
          <cell r="D701" t="str">
            <v/>
          </cell>
          <cell r="E701" t="str">
            <v/>
          </cell>
          <cell r="F701" t="str">
            <v/>
          </cell>
          <cell r="G701" t="str">
            <v/>
          </cell>
          <cell r="H701" t="str">
            <v/>
          </cell>
          <cell r="I701" t="str">
            <v/>
          </cell>
          <cell r="J701">
            <v>0</v>
          </cell>
          <cell r="K701" t="str">
            <v/>
          </cell>
          <cell r="L701" t="str">
            <v/>
          </cell>
        </row>
        <row r="702">
          <cell r="B702" t="str">
            <v/>
          </cell>
          <cell r="C702" t="str">
            <v/>
          </cell>
          <cell r="D702" t="str">
            <v/>
          </cell>
          <cell r="E702" t="str">
            <v/>
          </cell>
          <cell r="F702" t="str">
            <v/>
          </cell>
          <cell r="G702" t="str">
            <v/>
          </cell>
          <cell r="H702" t="str">
            <v/>
          </cell>
          <cell r="I702" t="str">
            <v/>
          </cell>
          <cell r="J702">
            <v>0</v>
          </cell>
          <cell r="K702" t="str">
            <v/>
          </cell>
          <cell r="L702" t="str">
            <v/>
          </cell>
        </row>
        <row r="703">
          <cell r="B703" t="str">
            <v/>
          </cell>
          <cell r="C703" t="str">
            <v/>
          </cell>
          <cell r="D703" t="str">
            <v/>
          </cell>
          <cell r="E703" t="str">
            <v/>
          </cell>
          <cell r="F703" t="str">
            <v/>
          </cell>
          <cell r="G703" t="str">
            <v/>
          </cell>
          <cell r="H703" t="str">
            <v/>
          </cell>
          <cell r="I703" t="str">
            <v/>
          </cell>
          <cell r="J703">
            <v>0</v>
          </cell>
          <cell r="K703" t="str">
            <v/>
          </cell>
          <cell r="L703" t="str">
            <v/>
          </cell>
        </row>
        <row r="704">
          <cell r="B704" t="str">
            <v/>
          </cell>
          <cell r="C704" t="str">
            <v/>
          </cell>
          <cell r="D704" t="str">
            <v/>
          </cell>
          <cell r="E704" t="str">
            <v/>
          </cell>
          <cell r="F704" t="str">
            <v/>
          </cell>
          <cell r="G704" t="str">
            <v/>
          </cell>
          <cell r="H704" t="str">
            <v/>
          </cell>
          <cell r="I704" t="str">
            <v/>
          </cell>
          <cell r="J704">
            <v>0</v>
          </cell>
          <cell r="K704" t="str">
            <v/>
          </cell>
          <cell r="L704" t="str">
            <v/>
          </cell>
        </row>
        <row r="705">
          <cell r="B705" t="str">
            <v/>
          </cell>
          <cell r="C705" t="str">
            <v/>
          </cell>
          <cell r="D705" t="str">
            <v/>
          </cell>
          <cell r="E705" t="str">
            <v/>
          </cell>
          <cell r="F705" t="str">
            <v/>
          </cell>
          <cell r="G705" t="str">
            <v/>
          </cell>
          <cell r="H705" t="str">
            <v/>
          </cell>
          <cell r="I705" t="str">
            <v/>
          </cell>
          <cell r="J705">
            <v>0</v>
          </cell>
          <cell r="K705" t="str">
            <v/>
          </cell>
          <cell r="L705" t="str">
            <v/>
          </cell>
        </row>
        <row r="706">
          <cell r="B706" t="str">
            <v/>
          </cell>
          <cell r="C706" t="str">
            <v/>
          </cell>
          <cell r="D706" t="str">
            <v/>
          </cell>
          <cell r="E706" t="str">
            <v/>
          </cell>
          <cell r="F706" t="str">
            <v/>
          </cell>
          <cell r="G706" t="str">
            <v/>
          </cell>
          <cell r="H706" t="str">
            <v/>
          </cell>
          <cell r="I706" t="str">
            <v/>
          </cell>
          <cell r="J706">
            <v>0</v>
          </cell>
          <cell r="K706" t="str">
            <v/>
          </cell>
          <cell r="L706" t="str">
            <v/>
          </cell>
        </row>
        <row r="707">
          <cell r="B707" t="str">
            <v/>
          </cell>
          <cell r="C707" t="str">
            <v/>
          </cell>
          <cell r="D707" t="str">
            <v/>
          </cell>
          <cell r="E707" t="str">
            <v/>
          </cell>
          <cell r="F707" t="str">
            <v/>
          </cell>
          <cell r="G707" t="str">
            <v/>
          </cell>
          <cell r="H707" t="str">
            <v/>
          </cell>
          <cell r="I707" t="str">
            <v/>
          </cell>
          <cell r="J707">
            <v>0</v>
          </cell>
          <cell r="K707" t="str">
            <v/>
          </cell>
          <cell r="L707" t="str">
            <v/>
          </cell>
        </row>
        <row r="708">
          <cell r="B708" t="str">
            <v/>
          </cell>
          <cell r="C708" t="str">
            <v/>
          </cell>
          <cell r="D708" t="str">
            <v/>
          </cell>
          <cell r="E708" t="str">
            <v/>
          </cell>
          <cell r="F708" t="str">
            <v/>
          </cell>
          <cell r="G708" t="str">
            <v/>
          </cell>
          <cell r="H708" t="str">
            <v/>
          </cell>
          <cell r="I708" t="str">
            <v/>
          </cell>
          <cell r="J708">
            <v>0</v>
          </cell>
          <cell r="K708" t="str">
            <v/>
          </cell>
          <cell r="L708" t="str">
            <v/>
          </cell>
        </row>
        <row r="709">
          <cell r="B709" t="str">
            <v/>
          </cell>
          <cell r="C709" t="str">
            <v/>
          </cell>
          <cell r="D709" t="str">
            <v/>
          </cell>
          <cell r="E709" t="str">
            <v/>
          </cell>
          <cell r="F709" t="str">
            <v/>
          </cell>
          <cell r="G709" t="str">
            <v/>
          </cell>
          <cell r="H709" t="str">
            <v/>
          </cell>
          <cell r="I709" t="str">
            <v/>
          </cell>
          <cell r="J709">
            <v>0</v>
          </cell>
          <cell r="K709" t="str">
            <v/>
          </cell>
          <cell r="L709" t="str">
            <v/>
          </cell>
        </row>
        <row r="710">
          <cell r="B710" t="str">
            <v/>
          </cell>
          <cell r="C710" t="str">
            <v/>
          </cell>
          <cell r="D710" t="str">
            <v/>
          </cell>
          <cell r="E710" t="str">
            <v/>
          </cell>
          <cell r="F710" t="str">
            <v/>
          </cell>
          <cell r="G710" t="str">
            <v/>
          </cell>
          <cell r="H710" t="str">
            <v/>
          </cell>
          <cell r="I710" t="str">
            <v/>
          </cell>
          <cell r="J710">
            <v>0</v>
          </cell>
          <cell r="K710" t="str">
            <v/>
          </cell>
          <cell r="L710" t="str">
            <v/>
          </cell>
        </row>
        <row r="711">
          <cell r="B711" t="str">
            <v/>
          </cell>
          <cell r="C711" t="str">
            <v/>
          </cell>
          <cell r="D711" t="str">
            <v/>
          </cell>
          <cell r="E711" t="str">
            <v/>
          </cell>
          <cell r="F711" t="str">
            <v/>
          </cell>
          <cell r="G711" t="str">
            <v/>
          </cell>
          <cell r="H711" t="str">
            <v/>
          </cell>
          <cell r="I711" t="str">
            <v/>
          </cell>
          <cell r="J711">
            <v>0</v>
          </cell>
          <cell r="K711" t="str">
            <v/>
          </cell>
          <cell r="L711" t="str">
            <v/>
          </cell>
        </row>
        <row r="712">
          <cell r="B712" t="str">
            <v/>
          </cell>
          <cell r="C712" t="str">
            <v/>
          </cell>
          <cell r="D712" t="str">
            <v/>
          </cell>
          <cell r="E712" t="str">
            <v/>
          </cell>
          <cell r="F712" t="str">
            <v/>
          </cell>
          <cell r="G712" t="str">
            <v/>
          </cell>
          <cell r="H712" t="str">
            <v/>
          </cell>
          <cell r="I712" t="str">
            <v/>
          </cell>
          <cell r="J712">
            <v>0</v>
          </cell>
          <cell r="K712" t="str">
            <v/>
          </cell>
          <cell r="L712" t="str">
            <v/>
          </cell>
        </row>
        <row r="713">
          <cell r="B713" t="str">
            <v/>
          </cell>
          <cell r="C713" t="str">
            <v/>
          </cell>
          <cell r="D713" t="str">
            <v/>
          </cell>
          <cell r="E713" t="str">
            <v/>
          </cell>
          <cell r="F713" t="str">
            <v/>
          </cell>
          <cell r="G713" t="str">
            <v/>
          </cell>
          <cell r="H713" t="str">
            <v/>
          </cell>
          <cell r="I713" t="str">
            <v/>
          </cell>
          <cell r="J713">
            <v>0</v>
          </cell>
          <cell r="K713" t="str">
            <v/>
          </cell>
          <cell r="L713" t="str">
            <v/>
          </cell>
        </row>
        <row r="714">
          <cell r="B714" t="str">
            <v/>
          </cell>
          <cell r="C714" t="str">
            <v/>
          </cell>
          <cell r="D714" t="str">
            <v/>
          </cell>
          <cell r="E714" t="str">
            <v/>
          </cell>
          <cell r="F714" t="str">
            <v/>
          </cell>
          <cell r="G714" t="str">
            <v/>
          </cell>
          <cell r="H714" t="str">
            <v/>
          </cell>
          <cell r="I714" t="str">
            <v/>
          </cell>
          <cell r="J714">
            <v>0</v>
          </cell>
          <cell r="K714" t="str">
            <v/>
          </cell>
          <cell r="L714" t="str">
            <v/>
          </cell>
        </row>
        <row r="715">
          <cell r="B715" t="str">
            <v/>
          </cell>
          <cell r="C715" t="str">
            <v/>
          </cell>
          <cell r="D715" t="str">
            <v/>
          </cell>
          <cell r="E715" t="str">
            <v/>
          </cell>
          <cell r="F715" t="str">
            <v/>
          </cell>
          <cell r="G715" t="str">
            <v/>
          </cell>
          <cell r="H715" t="str">
            <v/>
          </cell>
          <cell r="I715" t="str">
            <v/>
          </cell>
          <cell r="J715">
            <v>0</v>
          </cell>
          <cell r="K715" t="str">
            <v/>
          </cell>
          <cell r="L715" t="str">
            <v/>
          </cell>
        </row>
        <row r="716">
          <cell r="B716" t="str">
            <v/>
          </cell>
          <cell r="C716" t="str">
            <v/>
          </cell>
          <cell r="D716" t="str">
            <v/>
          </cell>
          <cell r="E716" t="str">
            <v/>
          </cell>
          <cell r="F716" t="str">
            <v/>
          </cell>
          <cell r="G716" t="str">
            <v/>
          </cell>
          <cell r="H716" t="str">
            <v/>
          </cell>
          <cell r="I716" t="str">
            <v/>
          </cell>
          <cell r="J716">
            <v>0</v>
          </cell>
          <cell r="K716" t="str">
            <v/>
          </cell>
          <cell r="L716" t="str">
            <v/>
          </cell>
        </row>
        <row r="717">
          <cell r="B717" t="str">
            <v/>
          </cell>
          <cell r="C717" t="str">
            <v/>
          </cell>
          <cell r="D717" t="str">
            <v/>
          </cell>
          <cell r="E717" t="str">
            <v/>
          </cell>
          <cell r="F717" t="str">
            <v/>
          </cell>
          <cell r="G717" t="str">
            <v/>
          </cell>
          <cell r="H717" t="str">
            <v/>
          </cell>
          <cell r="I717" t="str">
            <v/>
          </cell>
          <cell r="J717">
            <v>0</v>
          </cell>
          <cell r="K717" t="str">
            <v/>
          </cell>
          <cell r="L717" t="str">
            <v/>
          </cell>
        </row>
        <row r="718">
          <cell r="B718" t="str">
            <v/>
          </cell>
          <cell r="C718" t="str">
            <v/>
          </cell>
          <cell r="D718" t="str">
            <v/>
          </cell>
          <cell r="E718" t="str">
            <v/>
          </cell>
          <cell r="F718" t="str">
            <v/>
          </cell>
          <cell r="G718" t="str">
            <v/>
          </cell>
          <cell r="H718" t="str">
            <v/>
          </cell>
          <cell r="I718" t="str">
            <v/>
          </cell>
          <cell r="J718">
            <v>0</v>
          </cell>
          <cell r="K718" t="str">
            <v/>
          </cell>
          <cell r="L718" t="str">
            <v/>
          </cell>
        </row>
        <row r="719">
          <cell r="B719" t="str">
            <v/>
          </cell>
          <cell r="C719" t="str">
            <v/>
          </cell>
          <cell r="D719" t="str">
            <v/>
          </cell>
          <cell r="E719" t="str">
            <v/>
          </cell>
          <cell r="F719" t="str">
            <v/>
          </cell>
          <cell r="G719" t="str">
            <v/>
          </cell>
          <cell r="H719" t="str">
            <v/>
          </cell>
          <cell r="I719" t="str">
            <v/>
          </cell>
          <cell r="J719">
            <v>0</v>
          </cell>
          <cell r="K719" t="str">
            <v/>
          </cell>
          <cell r="L719" t="str">
            <v/>
          </cell>
        </row>
        <row r="720">
          <cell r="B720" t="str">
            <v/>
          </cell>
          <cell r="C720" t="str">
            <v/>
          </cell>
          <cell r="D720" t="str">
            <v/>
          </cell>
          <cell r="E720" t="str">
            <v/>
          </cell>
          <cell r="F720" t="str">
            <v/>
          </cell>
          <cell r="G720" t="str">
            <v/>
          </cell>
          <cell r="H720" t="str">
            <v/>
          </cell>
          <cell r="I720" t="str">
            <v/>
          </cell>
          <cell r="J720">
            <v>0</v>
          </cell>
          <cell r="K720" t="str">
            <v/>
          </cell>
          <cell r="L720" t="str">
            <v/>
          </cell>
        </row>
        <row r="721">
          <cell r="B721" t="str">
            <v/>
          </cell>
          <cell r="C721" t="str">
            <v/>
          </cell>
          <cell r="D721" t="str">
            <v/>
          </cell>
          <cell r="E721" t="str">
            <v/>
          </cell>
          <cell r="F721" t="str">
            <v/>
          </cell>
          <cell r="G721" t="str">
            <v/>
          </cell>
          <cell r="H721" t="str">
            <v/>
          </cell>
          <cell r="I721" t="str">
            <v/>
          </cell>
          <cell r="J721">
            <v>0</v>
          </cell>
          <cell r="K721" t="str">
            <v/>
          </cell>
          <cell r="L721" t="str">
            <v/>
          </cell>
        </row>
        <row r="722">
          <cell r="B722" t="str">
            <v/>
          </cell>
          <cell r="C722" t="str">
            <v/>
          </cell>
          <cell r="D722" t="str">
            <v/>
          </cell>
          <cell r="E722" t="str">
            <v/>
          </cell>
          <cell r="F722" t="str">
            <v/>
          </cell>
          <cell r="G722" t="str">
            <v/>
          </cell>
          <cell r="H722" t="str">
            <v/>
          </cell>
          <cell r="I722" t="str">
            <v/>
          </cell>
          <cell r="J722">
            <v>0</v>
          </cell>
          <cell r="K722" t="str">
            <v/>
          </cell>
          <cell r="L722" t="str">
            <v/>
          </cell>
        </row>
        <row r="723">
          <cell r="B723" t="str">
            <v/>
          </cell>
          <cell r="C723" t="str">
            <v/>
          </cell>
          <cell r="D723" t="str">
            <v/>
          </cell>
          <cell r="E723" t="str">
            <v/>
          </cell>
          <cell r="F723" t="str">
            <v/>
          </cell>
          <cell r="G723" t="str">
            <v/>
          </cell>
          <cell r="H723" t="str">
            <v/>
          </cell>
          <cell r="I723" t="str">
            <v/>
          </cell>
          <cell r="J723">
            <v>0</v>
          </cell>
          <cell r="K723" t="str">
            <v/>
          </cell>
          <cell r="L723" t="str">
            <v/>
          </cell>
        </row>
        <row r="724">
          <cell r="B724" t="str">
            <v/>
          </cell>
          <cell r="C724" t="str">
            <v/>
          </cell>
          <cell r="D724" t="str">
            <v/>
          </cell>
          <cell r="E724" t="str">
            <v/>
          </cell>
          <cell r="F724" t="str">
            <v/>
          </cell>
          <cell r="G724" t="str">
            <v/>
          </cell>
          <cell r="H724" t="str">
            <v/>
          </cell>
          <cell r="I724" t="str">
            <v/>
          </cell>
          <cell r="J724">
            <v>0</v>
          </cell>
          <cell r="K724" t="str">
            <v/>
          </cell>
          <cell r="L724" t="str">
            <v/>
          </cell>
        </row>
        <row r="725">
          <cell r="B725" t="str">
            <v/>
          </cell>
          <cell r="C725" t="str">
            <v/>
          </cell>
          <cell r="D725" t="str">
            <v/>
          </cell>
          <cell r="E725" t="str">
            <v/>
          </cell>
          <cell r="F725" t="str">
            <v/>
          </cell>
          <cell r="G725" t="str">
            <v/>
          </cell>
          <cell r="H725" t="str">
            <v/>
          </cell>
          <cell r="I725" t="str">
            <v/>
          </cell>
          <cell r="J725">
            <v>0</v>
          </cell>
          <cell r="K725" t="str">
            <v/>
          </cell>
          <cell r="L725" t="str">
            <v/>
          </cell>
        </row>
        <row r="726">
          <cell r="B726" t="str">
            <v/>
          </cell>
          <cell r="C726" t="str">
            <v/>
          </cell>
          <cell r="D726" t="str">
            <v/>
          </cell>
          <cell r="E726" t="str">
            <v/>
          </cell>
          <cell r="F726" t="str">
            <v/>
          </cell>
          <cell r="G726" t="str">
            <v/>
          </cell>
          <cell r="H726" t="str">
            <v/>
          </cell>
          <cell r="I726" t="str">
            <v/>
          </cell>
          <cell r="J726">
            <v>0</v>
          </cell>
          <cell r="K726" t="str">
            <v/>
          </cell>
          <cell r="L726" t="str">
            <v/>
          </cell>
        </row>
        <row r="727">
          <cell r="B727" t="str">
            <v/>
          </cell>
          <cell r="C727" t="str">
            <v/>
          </cell>
          <cell r="D727" t="str">
            <v/>
          </cell>
          <cell r="E727" t="str">
            <v/>
          </cell>
          <cell r="F727" t="str">
            <v/>
          </cell>
          <cell r="G727" t="str">
            <v/>
          </cell>
          <cell r="H727" t="str">
            <v/>
          </cell>
          <cell r="I727" t="str">
            <v/>
          </cell>
          <cell r="J727">
            <v>0</v>
          </cell>
          <cell r="K727" t="str">
            <v/>
          </cell>
          <cell r="L727" t="str">
            <v/>
          </cell>
        </row>
        <row r="728">
          <cell r="B728" t="str">
            <v/>
          </cell>
          <cell r="C728" t="str">
            <v/>
          </cell>
          <cell r="D728" t="str">
            <v/>
          </cell>
          <cell r="E728" t="str">
            <v/>
          </cell>
          <cell r="F728" t="str">
            <v/>
          </cell>
          <cell r="G728" t="str">
            <v/>
          </cell>
          <cell r="H728" t="str">
            <v/>
          </cell>
          <cell r="I728" t="str">
            <v/>
          </cell>
          <cell r="J728">
            <v>0</v>
          </cell>
          <cell r="K728" t="str">
            <v/>
          </cell>
          <cell r="L728" t="str">
            <v/>
          </cell>
        </row>
        <row r="729">
          <cell r="B729" t="str">
            <v/>
          </cell>
          <cell r="C729" t="str">
            <v/>
          </cell>
          <cell r="D729" t="str">
            <v/>
          </cell>
          <cell r="E729" t="str">
            <v/>
          </cell>
          <cell r="F729" t="str">
            <v/>
          </cell>
          <cell r="G729" t="str">
            <v/>
          </cell>
          <cell r="H729" t="str">
            <v/>
          </cell>
          <cell r="I729" t="str">
            <v/>
          </cell>
          <cell r="J729">
            <v>0</v>
          </cell>
          <cell r="K729" t="str">
            <v/>
          </cell>
          <cell r="L729" t="str">
            <v/>
          </cell>
        </row>
        <row r="730">
          <cell r="B730" t="str">
            <v/>
          </cell>
          <cell r="C730" t="str">
            <v/>
          </cell>
          <cell r="D730" t="str">
            <v/>
          </cell>
          <cell r="E730" t="str">
            <v/>
          </cell>
          <cell r="F730" t="str">
            <v/>
          </cell>
          <cell r="G730" t="str">
            <v/>
          </cell>
          <cell r="H730" t="str">
            <v/>
          </cell>
          <cell r="I730" t="str">
            <v/>
          </cell>
          <cell r="J730">
            <v>0</v>
          </cell>
          <cell r="K730" t="str">
            <v/>
          </cell>
          <cell r="L730" t="str">
            <v/>
          </cell>
        </row>
        <row r="731">
          <cell r="B731" t="str">
            <v/>
          </cell>
          <cell r="C731" t="str">
            <v/>
          </cell>
          <cell r="D731" t="str">
            <v/>
          </cell>
          <cell r="E731" t="str">
            <v/>
          </cell>
          <cell r="F731" t="str">
            <v/>
          </cell>
          <cell r="G731" t="str">
            <v/>
          </cell>
          <cell r="H731" t="str">
            <v/>
          </cell>
          <cell r="I731" t="str">
            <v/>
          </cell>
          <cell r="J731">
            <v>0</v>
          </cell>
          <cell r="K731" t="str">
            <v/>
          </cell>
          <cell r="L731" t="str">
            <v/>
          </cell>
        </row>
        <row r="732">
          <cell r="B732" t="str">
            <v/>
          </cell>
          <cell r="C732" t="str">
            <v/>
          </cell>
          <cell r="D732" t="str">
            <v/>
          </cell>
          <cell r="E732" t="str">
            <v/>
          </cell>
          <cell r="F732" t="str">
            <v/>
          </cell>
          <cell r="G732" t="str">
            <v/>
          </cell>
          <cell r="H732" t="str">
            <v/>
          </cell>
          <cell r="I732" t="str">
            <v/>
          </cell>
          <cell r="J732">
            <v>0</v>
          </cell>
          <cell r="K732" t="str">
            <v/>
          </cell>
          <cell r="L732" t="str">
            <v/>
          </cell>
        </row>
        <row r="733">
          <cell r="B733" t="str">
            <v/>
          </cell>
          <cell r="C733" t="str">
            <v/>
          </cell>
          <cell r="D733" t="str">
            <v/>
          </cell>
          <cell r="E733" t="str">
            <v/>
          </cell>
          <cell r="F733" t="str">
            <v/>
          </cell>
          <cell r="G733" t="str">
            <v/>
          </cell>
          <cell r="H733" t="str">
            <v/>
          </cell>
          <cell r="I733" t="str">
            <v/>
          </cell>
          <cell r="J733">
            <v>0</v>
          </cell>
          <cell r="K733" t="str">
            <v/>
          </cell>
          <cell r="L733" t="str">
            <v/>
          </cell>
        </row>
        <row r="734">
          <cell r="B734" t="str">
            <v/>
          </cell>
          <cell r="C734" t="str">
            <v/>
          </cell>
          <cell r="D734" t="str">
            <v/>
          </cell>
          <cell r="E734" t="str">
            <v/>
          </cell>
          <cell r="F734" t="str">
            <v/>
          </cell>
          <cell r="G734" t="str">
            <v/>
          </cell>
          <cell r="H734" t="str">
            <v/>
          </cell>
          <cell r="I734" t="str">
            <v/>
          </cell>
          <cell r="J734">
            <v>0</v>
          </cell>
          <cell r="K734" t="str">
            <v/>
          </cell>
          <cell r="L734" t="str">
            <v/>
          </cell>
        </row>
        <row r="735">
          <cell r="B735" t="str">
            <v/>
          </cell>
          <cell r="C735" t="str">
            <v/>
          </cell>
          <cell r="D735" t="str">
            <v/>
          </cell>
          <cell r="E735" t="str">
            <v/>
          </cell>
          <cell r="F735" t="str">
            <v/>
          </cell>
          <cell r="G735" t="str">
            <v/>
          </cell>
          <cell r="H735" t="str">
            <v/>
          </cell>
          <cell r="I735" t="str">
            <v/>
          </cell>
          <cell r="J735">
            <v>0</v>
          </cell>
          <cell r="K735" t="str">
            <v/>
          </cell>
          <cell r="L735" t="str">
            <v/>
          </cell>
        </row>
        <row r="736">
          <cell r="B736" t="str">
            <v/>
          </cell>
          <cell r="C736" t="str">
            <v/>
          </cell>
          <cell r="D736" t="str">
            <v/>
          </cell>
          <cell r="E736" t="str">
            <v/>
          </cell>
          <cell r="F736" t="str">
            <v/>
          </cell>
          <cell r="G736" t="str">
            <v/>
          </cell>
          <cell r="H736" t="str">
            <v/>
          </cell>
          <cell r="I736" t="str">
            <v/>
          </cell>
          <cell r="J736">
            <v>0</v>
          </cell>
          <cell r="K736" t="str">
            <v/>
          </cell>
          <cell r="L736" t="str">
            <v/>
          </cell>
        </row>
        <row r="737">
          <cell r="B737" t="str">
            <v/>
          </cell>
          <cell r="C737" t="str">
            <v/>
          </cell>
          <cell r="D737" t="str">
            <v/>
          </cell>
          <cell r="E737" t="str">
            <v/>
          </cell>
          <cell r="F737" t="str">
            <v/>
          </cell>
          <cell r="G737" t="str">
            <v/>
          </cell>
          <cell r="H737" t="str">
            <v/>
          </cell>
          <cell r="I737" t="str">
            <v/>
          </cell>
          <cell r="J737">
            <v>0</v>
          </cell>
          <cell r="K737" t="str">
            <v/>
          </cell>
          <cell r="L737" t="str">
            <v/>
          </cell>
        </row>
        <row r="738">
          <cell r="B738" t="str">
            <v/>
          </cell>
          <cell r="C738" t="str">
            <v/>
          </cell>
          <cell r="D738" t="str">
            <v/>
          </cell>
          <cell r="E738" t="str">
            <v/>
          </cell>
          <cell r="F738" t="str">
            <v/>
          </cell>
          <cell r="G738" t="str">
            <v/>
          </cell>
          <cell r="H738" t="str">
            <v/>
          </cell>
          <cell r="I738" t="str">
            <v/>
          </cell>
          <cell r="J738">
            <v>0</v>
          </cell>
          <cell r="K738" t="str">
            <v/>
          </cell>
          <cell r="L738" t="str">
            <v/>
          </cell>
        </row>
        <row r="739">
          <cell r="B739" t="str">
            <v/>
          </cell>
          <cell r="C739" t="str">
            <v/>
          </cell>
          <cell r="D739" t="str">
            <v/>
          </cell>
          <cell r="E739" t="str">
            <v/>
          </cell>
          <cell r="F739" t="str">
            <v/>
          </cell>
          <cell r="G739" t="str">
            <v/>
          </cell>
          <cell r="H739" t="str">
            <v/>
          </cell>
          <cell r="I739" t="str">
            <v/>
          </cell>
          <cell r="J739">
            <v>0</v>
          </cell>
          <cell r="K739" t="str">
            <v/>
          </cell>
          <cell r="L739" t="str">
            <v/>
          </cell>
        </row>
        <row r="740">
          <cell r="B740" t="str">
            <v/>
          </cell>
          <cell r="C740" t="str">
            <v/>
          </cell>
          <cell r="D740" t="str">
            <v/>
          </cell>
          <cell r="E740" t="str">
            <v/>
          </cell>
          <cell r="F740" t="str">
            <v/>
          </cell>
          <cell r="G740" t="str">
            <v/>
          </cell>
          <cell r="H740" t="str">
            <v/>
          </cell>
          <cell r="I740" t="str">
            <v/>
          </cell>
          <cell r="J740">
            <v>0</v>
          </cell>
          <cell r="K740" t="str">
            <v/>
          </cell>
          <cell r="L740" t="str">
            <v/>
          </cell>
        </row>
        <row r="741">
          <cell r="B741" t="str">
            <v/>
          </cell>
          <cell r="C741" t="str">
            <v/>
          </cell>
          <cell r="D741" t="str">
            <v/>
          </cell>
          <cell r="E741" t="str">
            <v/>
          </cell>
          <cell r="F741" t="str">
            <v/>
          </cell>
          <cell r="G741" t="str">
            <v/>
          </cell>
          <cell r="H741" t="str">
            <v/>
          </cell>
          <cell r="I741" t="str">
            <v/>
          </cell>
          <cell r="J741">
            <v>0</v>
          </cell>
          <cell r="K741" t="str">
            <v/>
          </cell>
          <cell r="L741" t="str">
            <v/>
          </cell>
        </row>
        <row r="742">
          <cell r="B742" t="str">
            <v/>
          </cell>
          <cell r="C742" t="str">
            <v/>
          </cell>
          <cell r="D742" t="str">
            <v/>
          </cell>
          <cell r="E742" t="str">
            <v/>
          </cell>
          <cell r="F742" t="str">
            <v/>
          </cell>
          <cell r="G742" t="str">
            <v/>
          </cell>
          <cell r="H742" t="str">
            <v/>
          </cell>
          <cell r="I742" t="str">
            <v/>
          </cell>
          <cell r="J742">
            <v>0</v>
          </cell>
          <cell r="K742" t="str">
            <v/>
          </cell>
          <cell r="L742" t="str">
            <v/>
          </cell>
        </row>
        <row r="743">
          <cell r="B743" t="str">
            <v/>
          </cell>
          <cell r="C743" t="str">
            <v/>
          </cell>
          <cell r="D743" t="str">
            <v/>
          </cell>
          <cell r="E743" t="str">
            <v/>
          </cell>
          <cell r="F743" t="str">
            <v/>
          </cell>
          <cell r="G743" t="str">
            <v/>
          </cell>
          <cell r="H743" t="str">
            <v/>
          </cell>
          <cell r="I743" t="str">
            <v/>
          </cell>
          <cell r="J743">
            <v>0</v>
          </cell>
          <cell r="K743" t="str">
            <v/>
          </cell>
          <cell r="L743" t="str">
            <v/>
          </cell>
        </row>
        <row r="744">
          <cell r="B744" t="str">
            <v/>
          </cell>
          <cell r="C744" t="str">
            <v/>
          </cell>
          <cell r="D744" t="str">
            <v/>
          </cell>
          <cell r="E744" t="str">
            <v/>
          </cell>
          <cell r="F744" t="str">
            <v/>
          </cell>
          <cell r="G744" t="str">
            <v/>
          </cell>
          <cell r="H744" t="str">
            <v/>
          </cell>
          <cell r="I744" t="str">
            <v/>
          </cell>
          <cell r="J744">
            <v>0</v>
          </cell>
          <cell r="K744" t="str">
            <v/>
          </cell>
          <cell r="L744" t="str">
            <v/>
          </cell>
        </row>
        <row r="745">
          <cell r="B745" t="str">
            <v/>
          </cell>
          <cell r="C745" t="str">
            <v/>
          </cell>
          <cell r="D745" t="str">
            <v/>
          </cell>
          <cell r="E745" t="str">
            <v/>
          </cell>
          <cell r="F745" t="str">
            <v/>
          </cell>
          <cell r="G745" t="str">
            <v/>
          </cell>
          <cell r="H745" t="str">
            <v/>
          </cell>
          <cell r="I745" t="str">
            <v/>
          </cell>
          <cell r="J745">
            <v>0</v>
          </cell>
          <cell r="K745" t="str">
            <v/>
          </cell>
          <cell r="L745" t="str">
            <v/>
          </cell>
        </row>
        <row r="746">
          <cell r="B746" t="str">
            <v/>
          </cell>
          <cell r="C746" t="str">
            <v/>
          </cell>
          <cell r="D746" t="str">
            <v/>
          </cell>
          <cell r="E746" t="str">
            <v/>
          </cell>
          <cell r="F746" t="str">
            <v/>
          </cell>
          <cell r="G746" t="str">
            <v/>
          </cell>
          <cell r="H746" t="str">
            <v/>
          </cell>
          <cell r="I746" t="str">
            <v/>
          </cell>
          <cell r="J746">
            <v>0</v>
          </cell>
          <cell r="K746" t="str">
            <v/>
          </cell>
          <cell r="L746" t="str">
            <v/>
          </cell>
        </row>
        <row r="747">
          <cell r="B747" t="str">
            <v/>
          </cell>
          <cell r="C747" t="str">
            <v/>
          </cell>
          <cell r="D747" t="str">
            <v/>
          </cell>
          <cell r="E747" t="str">
            <v/>
          </cell>
          <cell r="F747" t="str">
            <v/>
          </cell>
          <cell r="G747" t="str">
            <v/>
          </cell>
          <cell r="H747" t="str">
            <v/>
          </cell>
          <cell r="I747" t="str">
            <v/>
          </cell>
          <cell r="J747">
            <v>0</v>
          </cell>
          <cell r="K747" t="str">
            <v/>
          </cell>
          <cell r="L747" t="str">
            <v/>
          </cell>
        </row>
        <row r="748">
          <cell r="B748" t="str">
            <v/>
          </cell>
          <cell r="C748" t="str">
            <v/>
          </cell>
          <cell r="D748" t="str">
            <v/>
          </cell>
          <cell r="E748" t="str">
            <v/>
          </cell>
          <cell r="F748" t="str">
            <v/>
          </cell>
          <cell r="G748" t="str">
            <v/>
          </cell>
          <cell r="H748" t="str">
            <v/>
          </cell>
          <cell r="I748" t="str">
            <v/>
          </cell>
          <cell r="J748">
            <v>0</v>
          </cell>
          <cell r="K748" t="str">
            <v/>
          </cell>
          <cell r="L748" t="str">
            <v/>
          </cell>
        </row>
        <row r="749">
          <cell r="B749" t="str">
            <v/>
          </cell>
          <cell r="C749" t="str">
            <v/>
          </cell>
          <cell r="D749" t="str">
            <v/>
          </cell>
          <cell r="E749" t="str">
            <v/>
          </cell>
          <cell r="F749" t="str">
            <v/>
          </cell>
          <cell r="G749" t="str">
            <v/>
          </cell>
          <cell r="H749" t="str">
            <v/>
          </cell>
          <cell r="I749" t="str">
            <v/>
          </cell>
          <cell r="J749">
            <v>0</v>
          </cell>
          <cell r="K749" t="str">
            <v/>
          </cell>
          <cell r="L749" t="str">
            <v/>
          </cell>
        </row>
        <row r="750">
          <cell r="B750" t="str">
            <v/>
          </cell>
          <cell r="C750" t="str">
            <v/>
          </cell>
          <cell r="D750" t="str">
            <v/>
          </cell>
          <cell r="E750" t="str">
            <v/>
          </cell>
          <cell r="F750" t="str">
            <v/>
          </cell>
          <cell r="G750" t="str">
            <v/>
          </cell>
          <cell r="H750" t="str">
            <v/>
          </cell>
          <cell r="I750" t="str">
            <v/>
          </cell>
          <cell r="J750">
            <v>0</v>
          </cell>
          <cell r="K750" t="str">
            <v/>
          </cell>
          <cell r="L750" t="str">
            <v/>
          </cell>
        </row>
        <row r="751">
          <cell r="B751" t="str">
            <v/>
          </cell>
          <cell r="C751" t="str">
            <v/>
          </cell>
          <cell r="D751" t="str">
            <v/>
          </cell>
          <cell r="E751" t="str">
            <v/>
          </cell>
          <cell r="F751" t="str">
            <v/>
          </cell>
          <cell r="G751" t="str">
            <v/>
          </cell>
          <cell r="H751" t="str">
            <v/>
          </cell>
          <cell r="I751" t="str">
            <v/>
          </cell>
          <cell r="J751">
            <v>0</v>
          </cell>
          <cell r="K751" t="str">
            <v/>
          </cell>
          <cell r="L751" t="str">
            <v/>
          </cell>
        </row>
        <row r="752">
          <cell r="B752" t="str">
            <v/>
          </cell>
          <cell r="C752" t="str">
            <v/>
          </cell>
          <cell r="D752" t="str">
            <v/>
          </cell>
          <cell r="E752" t="str">
            <v/>
          </cell>
          <cell r="F752" t="str">
            <v/>
          </cell>
          <cell r="G752" t="str">
            <v/>
          </cell>
          <cell r="H752" t="str">
            <v/>
          </cell>
          <cell r="I752" t="str">
            <v/>
          </cell>
          <cell r="J752">
            <v>0</v>
          </cell>
          <cell r="K752" t="str">
            <v/>
          </cell>
          <cell r="L752" t="str">
            <v/>
          </cell>
        </row>
        <row r="753">
          <cell r="B753" t="str">
            <v/>
          </cell>
          <cell r="C753" t="str">
            <v/>
          </cell>
          <cell r="D753" t="str">
            <v/>
          </cell>
          <cell r="E753" t="str">
            <v/>
          </cell>
          <cell r="F753" t="str">
            <v/>
          </cell>
          <cell r="G753" t="str">
            <v/>
          </cell>
          <cell r="H753" t="str">
            <v/>
          </cell>
          <cell r="I753" t="str">
            <v/>
          </cell>
          <cell r="J753">
            <v>0</v>
          </cell>
          <cell r="K753" t="str">
            <v/>
          </cell>
          <cell r="L753" t="str">
            <v/>
          </cell>
        </row>
        <row r="754">
          <cell r="B754" t="str">
            <v/>
          </cell>
          <cell r="C754" t="str">
            <v/>
          </cell>
          <cell r="D754" t="str">
            <v/>
          </cell>
          <cell r="E754" t="str">
            <v/>
          </cell>
          <cell r="F754" t="str">
            <v/>
          </cell>
          <cell r="G754" t="str">
            <v/>
          </cell>
          <cell r="H754" t="str">
            <v/>
          </cell>
          <cell r="I754" t="str">
            <v/>
          </cell>
          <cell r="J754">
            <v>0</v>
          </cell>
          <cell r="K754" t="str">
            <v/>
          </cell>
          <cell r="L754" t="str">
            <v/>
          </cell>
        </row>
        <row r="755">
          <cell r="B755" t="str">
            <v/>
          </cell>
          <cell r="C755" t="str">
            <v/>
          </cell>
          <cell r="D755" t="str">
            <v/>
          </cell>
          <cell r="E755" t="str">
            <v/>
          </cell>
          <cell r="F755" t="str">
            <v/>
          </cell>
          <cell r="G755" t="str">
            <v/>
          </cell>
          <cell r="H755" t="str">
            <v/>
          </cell>
          <cell r="I755" t="str">
            <v/>
          </cell>
          <cell r="J755">
            <v>0</v>
          </cell>
          <cell r="K755" t="str">
            <v/>
          </cell>
          <cell r="L755" t="str">
            <v/>
          </cell>
        </row>
        <row r="756">
          <cell r="B756" t="str">
            <v/>
          </cell>
          <cell r="C756" t="str">
            <v/>
          </cell>
          <cell r="D756" t="str">
            <v/>
          </cell>
          <cell r="E756" t="str">
            <v/>
          </cell>
          <cell r="F756" t="str">
            <v/>
          </cell>
          <cell r="G756" t="str">
            <v/>
          </cell>
          <cell r="H756" t="str">
            <v/>
          </cell>
          <cell r="I756" t="str">
            <v/>
          </cell>
          <cell r="J756">
            <v>0</v>
          </cell>
          <cell r="K756" t="str">
            <v/>
          </cell>
          <cell r="L756" t="str">
            <v/>
          </cell>
        </row>
        <row r="757">
          <cell r="B757" t="str">
            <v/>
          </cell>
          <cell r="C757" t="str">
            <v/>
          </cell>
          <cell r="D757" t="str">
            <v/>
          </cell>
          <cell r="E757" t="str">
            <v/>
          </cell>
          <cell r="F757" t="str">
            <v/>
          </cell>
          <cell r="G757" t="str">
            <v/>
          </cell>
          <cell r="H757" t="str">
            <v/>
          </cell>
          <cell r="I757" t="str">
            <v/>
          </cell>
          <cell r="J757">
            <v>0</v>
          </cell>
          <cell r="K757" t="str">
            <v/>
          </cell>
          <cell r="L757" t="str">
            <v/>
          </cell>
        </row>
        <row r="907">
          <cell r="B907" t="str">
            <v/>
          </cell>
        </row>
        <row r="908">
          <cell r="B908" t="str">
            <v/>
          </cell>
        </row>
        <row r="909">
          <cell r="B909" t="str">
            <v/>
          </cell>
        </row>
        <row r="910">
          <cell r="B910" t="str">
            <v/>
          </cell>
        </row>
        <row r="911">
          <cell r="B911" t="str">
            <v/>
          </cell>
        </row>
        <row r="912">
          <cell r="B912" t="str">
            <v/>
          </cell>
        </row>
        <row r="913">
          <cell r="B913" t="str">
            <v/>
          </cell>
        </row>
        <row r="914">
          <cell r="B914" t="str">
            <v/>
          </cell>
        </row>
        <row r="915">
          <cell r="B915" t="str">
            <v/>
          </cell>
        </row>
        <row r="916">
          <cell r="B916" t="str">
            <v/>
          </cell>
        </row>
        <row r="917">
          <cell r="B917" t="str">
            <v/>
          </cell>
        </row>
        <row r="918">
          <cell r="B918" t="str">
            <v/>
          </cell>
        </row>
        <row r="919">
          <cell r="B919" t="str">
            <v/>
          </cell>
        </row>
        <row r="920">
          <cell r="B920" t="str">
            <v/>
          </cell>
        </row>
        <row r="921">
          <cell r="B921" t="str">
            <v/>
          </cell>
        </row>
        <row r="922">
          <cell r="B922" t="str">
            <v/>
          </cell>
        </row>
        <row r="923">
          <cell r="B923" t="str">
            <v/>
          </cell>
        </row>
        <row r="924">
          <cell r="B924" t="str">
            <v/>
          </cell>
        </row>
        <row r="925">
          <cell r="B925" t="str">
            <v/>
          </cell>
        </row>
        <row r="926">
          <cell r="B926" t="str">
            <v/>
          </cell>
        </row>
        <row r="927">
          <cell r="B927" t="str">
            <v/>
          </cell>
        </row>
        <row r="928">
          <cell r="B928" t="str">
            <v/>
          </cell>
        </row>
        <row r="929">
          <cell r="B929" t="str">
            <v/>
          </cell>
        </row>
        <row r="930">
          <cell r="B930" t="str">
            <v/>
          </cell>
        </row>
        <row r="931">
          <cell r="B931" t="str">
            <v/>
          </cell>
        </row>
        <row r="932">
          <cell r="B932" t="str">
            <v/>
          </cell>
        </row>
        <row r="933">
          <cell r="B933" t="str">
            <v/>
          </cell>
        </row>
        <row r="934">
          <cell r="B934" t="str">
            <v/>
          </cell>
        </row>
        <row r="935">
          <cell r="B935" t="str">
            <v/>
          </cell>
        </row>
        <row r="936">
          <cell r="B936" t="str">
            <v/>
          </cell>
        </row>
        <row r="937">
          <cell r="B937" t="str">
            <v/>
          </cell>
        </row>
        <row r="938">
          <cell r="B938" t="str">
            <v/>
          </cell>
        </row>
        <row r="939">
          <cell r="B939" t="str">
            <v/>
          </cell>
        </row>
        <row r="940">
          <cell r="B940" t="str">
            <v/>
          </cell>
        </row>
        <row r="941">
          <cell r="B941" t="str">
            <v/>
          </cell>
        </row>
        <row r="942">
          <cell r="B942" t="str">
            <v/>
          </cell>
        </row>
        <row r="943">
          <cell r="B943" t="str">
            <v/>
          </cell>
        </row>
        <row r="944">
          <cell r="B944" t="str">
            <v/>
          </cell>
        </row>
        <row r="945">
          <cell r="B945" t="str">
            <v/>
          </cell>
        </row>
        <row r="946">
          <cell r="B946" t="str">
            <v/>
          </cell>
        </row>
        <row r="947">
          <cell r="B947" t="str">
            <v/>
          </cell>
        </row>
        <row r="948">
          <cell r="B948" t="str">
            <v/>
          </cell>
        </row>
        <row r="949">
          <cell r="B949" t="str">
            <v/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">
          <cell r="A1" t="str">
            <v>Schedule Item</v>
          </cell>
        </row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</row>
        <row r="5">
          <cell r="A5">
            <v>4</v>
          </cell>
        </row>
        <row r="6">
          <cell r="A6" t="str">
            <v>4A</v>
          </cell>
        </row>
        <row r="7">
          <cell r="A7" t="str">
            <v>4B</v>
          </cell>
        </row>
        <row r="8">
          <cell r="A8">
            <v>5</v>
          </cell>
        </row>
        <row r="9">
          <cell r="A9">
            <v>6</v>
          </cell>
        </row>
        <row r="10">
          <cell r="A10">
            <v>7</v>
          </cell>
        </row>
        <row r="11">
          <cell r="A11">
            <v>8</v>
          </cell>
        </row>
        <row r="12">
          <cell r="A12">
            <v>9</v>
          </cell>
        </row>
        <row r="13">
          <cell r="A13">
            <v>10</v>
          </cell>
        </row>
        <row r="14">
          <cell r="A14">
            <v>11</v>
          </cell>
        </row>
        <row r="15">
          <cell r="A15" t="str">
            <v>Crown</v>
          </cell>
        </row>
      </sheetData>
      <sheetData sheetId="23"/>
      <sheetData sheetId="24"/>
      <sheetData sheetId="25"/>
      <sheetData sheetId="26"/>
      <sheetData sheetId="27"/>
      <sheetData sheetId="2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Diagram"/>
      <sheetName val="Model Notes"/>
      <sheetName val="Model Checks"/>
      <sheetName val="Model Procedures"/>
      <sheetName val="Missing Rates Process"/>
      <sheetName val="Missing Rates Notes"/>
      <sheetName val="Missing Rates Procedure"/>
      <sheetName val="Extract FTE ALL"/>
      <sheetName val="Extract Cont ALL"/>
      <sheetName val="Extracted Budget Data ALL"/>
      <sheetName val="NOHCC Summary"/>
      <sheetName val="Analysis Matrix"/>
      <sheetName val="Notes on Memo Accts"/>
      <sheetName val="Dependancies"/>
      <sheetName val="Relationships"/>
      <sheetName val="Q&amp;A"/>
      <sheetName val="Options - Memo to Output Class"/>
      <sheetName val="Decision Tree Industry Reports"/>
      <sheetName val="Decision Tree Memo Accounts"/>
      <sheetName val="Alloc Steps Diagram"/>
      <sheetName val="Ref - General"/>
      <sheetName val="Ref - CC List"/>
      <sheetName val="Ref - Outputs"/>
      <sheetName val="Ref - Memo Balances"/>
      <sheetName val="Ref - Memo Accounts"/>
      <sheetName val="Drivers 2"/>
      <sheetName val="Ref - Old Output Codes"/>
      <sheetName val="Ref - Interim Alloc 1112"/>
      <sheetName val="Revenue Summary"/>
      <sheetName val="Revenue Detail"/>
      <sheetName val="NOHCC Budget - Total"/>
      <sheetName val="NOHCC Amounts - Direct"/>
      <sheetName val="NOHCC Amounts - Indirect"/>
      <sheetName val="NOHCC Amounts - TOTAL"/>
      <sheetName val="NOHCC Industry Pct"/>
      <sheetName val="NOHCC Memo Accounts"/>
      <sheetName val="Exp Alloc 1 - From Source"/>
      <sheetName val="Exp Alloc 2 - Reordered"/>
      <sheetName val="Adhoc Workings"/>
      <sheetName val="Exp Alloc 3 - Manual"/>
      <sheetName val="Exp Alloc 3 - Static"/>
      <sheetName val="Exp Alloc 4 - All"/>
      <sheetName val="OP Expenses"/>
      <sheetName val="Rev Alloc 1 - From Source"/>
      <sheetName val="Rev Alloc 2 - Amount"/>
      <sheetName val="Rev Alloc 3 - ASG Amt Direct"/>
      <sheetName val="Rev Alloc 4 - ASG Amt Indirect"/>
      <sheetName val="Rev Alloc 5 - ASG Amt Total"/>
      <sheetName val="Rev Alloc 6 - ASG Percentage"/>
      <sheetName val="OP Summary"/>
      <sheetName val="OP Rates"/>
      <sheetName val="Additional OP Rates"/>
      <sheetName val="ex Vote - Fisheri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6">
          <cell r="B6">
            <v>113</v>
          </cell>
        </row>
        <row r="7">
          <cell r="B7">
            <v>27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mie White" refreshedDate="43963.803859143518" createdVersion="5" refreshedVersion="5" minRefreshableVersion="3" recordCount="1502">
  <cacheSource type="worksheet">
    <worksheetSource ref="A10:Q1512" sheet="DOC Data (H)"/>
  </cacheSource>
  <cacheFields count="18">
    <cacheField name="Categorisation" numFmtId="0">
      <sharedItems count="5">
        <s v="Observers"/>
        <s v="Population Projects"/>
        <s v="Interaction Projects"/>
        <s v="Mitigation Projects"/>
        <s v="Under&amp;Over"/>
      </sharedItems>
    </cacheField>
    <cacheField name="Project Code" numFmtId="0">
      <sharedItems count="21">
        <s v="Deepwater Trawl"/>
        <s v="Middle Depth Trawl"/>
        <s v="Deepwater Bottom Longline"/>
        <s v="Surface Longline"/>
        <s v="Inshore"/>
        <s v="POP2018-03"/>
        <s v="POP2018-04"/>
        <s v="POP2019-04"/>
        <s v="POP2020-01"/>
        <s v="POP2020-02"/>
        <s v="POP2020-03"/>
        <s v="POP2020-04"/>
        <s v="POP2020-05"/>
        <s v="INT2019-02"/>
        <s v="INT2019-04"/>
        <s v="INT2020-02"/>
        <s v="MIT2019-03"/>
        <s v="MIT2020-01"/>
        <s v="MIT2020-02"/>
        <s v="MIT2020-03"/>
        <s v="Under&amp;Over"/>
      </sharedItems>
    </cacheField>
    <cacheField name="Project/ Service Description" numFmtId="0">
      <sharedItems containsBlank="1" count="21">
        <s v="Deepwater Trawl Fisheries"/>
        <s v="Middle Depth Trawl Fisheries"/>
        <s v="Deepwater Bottom Longline"/>
        <s v="Surface Longline"/>
        <s v="Inshore Fisheries"/>
        <s v="New Zealand sea lion: Auckland Island pup count"/>
        <s v="Flesh-footed shearwater population monitoring"/>
        <s v="Southern Buller’s albatross: Snares/Tini Heke population project"/>
        <s v="Auckland Islands seabird population research "/>
        <s v="Protected coral identification and awareness"/>
        <s v="Basking shark habitat suitability modelling"/>
        <s v="Grey petrel population estimate – Antipodes Island"/>
        <s v="Utilisation of the marine habitat of yellow-eyed penguins from Stewart Island/Rakiura"/>
        <s v="Identification of seabirds captured in New Zealand Fisheries"/>
        <s v="Identification and storage of cold-water coral bycatch specimens"/>
        <s v="Identification of marine mammals, turtles and protected fish captured in New Zealand fisheries"/>
        <s v="Lighting adjustments to mitigate against deck strikes/vessel impacts"/>
        <s v="Hook-shielding use in the surface longline fishery"/>
        <s v="Protected Species Liaison Project"/>
        <s v="Mitigation gaps analysis towards reducing protected species bycatch "/>
        <m/>
      </sharedItems>
    </cacheField>
    <cacheField name="Direct Cost" numFmtId="164">
      <sharedItems containsString="0" containsBlank="1" containsNumber="1" minValue="15000" maxValue="703050"/>
    </cacheField>
    <cacheField name="Indirect Cost" numFmtId="164">
      <sharedItems containsString="0" containsBlank="1" containsNumber="1" minValue="1831" maxValue="57232"/>
    </cacheField>
    <cacheField name="Total Cost" numFmtId="164">
      <sharedItems containsString="0" containsBlank="1" containsNumber="1" minValue="16831" maxValue="745566"/>
    </cacheField>
    <cacheField name="CR Schedule Item" numFmtId="0">
      <sharedItems containsBlank="1" containsMixedTypes="1" containsNumber="1" containsInteger="1" minValue="2" maxValue="8" count="7">
        <n v="8"/>
        <n v="2"/>
        <n v="3"/>
        <s v="Crown"/>
        <n v="4"/>
        <s v="4B"/>
        <m/>
      </sharedItems>
    </cacheField>
    <cacheField name="Schedule Item 2 _x000a_(Industry Share)" numFmtId="9">
      <sharedItems containsString="0" containsBlank="1" containsNumber="1" minValue="0.9" maxValue="0.9"/>
    </cacheField>
    <cacheField name="% of costs to be borne by industry" numFmtId="0">
      <sharedItems containsBlank="1" containsMixedTypes="1" containsNumber="1" minValue="0.9" maxValue="1"/>
    </cacheField>
    <cacheField name="Fishstock" numFmtId="0">
      <sharedItems containsMixedTypes="1" containsNumber="1" containsInteger="1" minValue="0" maxValue="0" count="647">
        <s v="BYX2"/>
        <s v="BYX3"/>
        <s v="CDL2"/>
        <s v="OEO1"/>
        <s v="OEO3A"/>
        <s v="OEO4"/>
        <s v="OEO6"/>
        <s v="ORH1"/>
        <s v="ORH2A"/>
        <s v="ORH2B"/>
        <s v="ORH3A"/>
        <s v="ORH3B"/>
        <s v="ORH7A"/>
        <s v="BAR5"/>
        <s v="BAR7"/>
        <s v="EMA7"/>
        <s v="HAK7"/>
        <s v="HOK1"/>
        <s v="JMA3"/>
        <s v="JMA7"/>
        <s v="LIN5"/>
        <s v="LIN6"/>
        <s v="LIN7"/>
        <s v="SBW6B"/>
        <s v="SBW6I"/>
        <s v="SCI1"/>
        <s v="SCI2"/>
        <s v="SCI3"/>
        <s v="SCI4A"/>
        <s v="SCI5"/>
        <s v="SCI6A"/>
        <s v="SCI6B"/>
        <s v="SCI7"/>
        <s v="SCI8"/>
        <s v="SCI9"/>
        <s v="SQU1T"/>
        <s v="SQU6T"/>
        <s v="SWA1"/>
        <s v="SWA4"/>
        <s v="WWA5B"/>
        <s v="LIN3"/>
        <s v="LIN4"/>
        <s v="BIG1"/>
        <s v="STN1"/>
        <s v="SWO1"/>
        <s v="BNS1"/>
        <s v="BNS8"/>
        <s v="BUT5"/>
        <s v="ELE3"/>
        <s v="FLA3"/>
        <s v="GUR3"/>
        <s v="GUR8"/>
        <s v="HPB1"/>
        <s v="HPB3"/>
        <s v="HPB8"/>
        <s v="JDO1"/>
        <s v="KAH8"/>
        <s v="RCO3"/>
        <s v="SCH1"/>
        <s v="SCH3"/>
        <s v="SCH5"/>
        <s v="SCH8"/>
        <s v="SNA1"/>
        <s v="SNA8"/>
        <s v="SPE3"/>
        <s v="SPO1"/>
        <s v="SPO3"/>
        <s v="SPO8"/>
        <s v="STA5"/>
        <s v="TAR1"/>
        <s v="TAR2"/>
        <s v="TAR3"/>
        <s v="TAR8"/>
        <s v="TRE7"/>
        <s v="WAR1"/>
        <s v="WAR8"/>
        <s v="BAR1"/>
        <s v="BAR4"/>
        <s v="ALB"/>
        <n v="0"/>
        <s v="BCO4"/>
        <s v="BNS2"/>
        <s v="BNS3"/>
        <s v="BNS7"/>
        <s v="BUT7"/>
        <s v="BWS1"/>
        <s v="ELE5"/>
        <s v="ELE7"/>
        <s v="EMA1"/>
        <s v="EMA3"/>
        <s v="FLA1"/>
        <s v="FLA2"/>
        <s v="FLA7"/>
        <s v="GMU1"/>
        <s v="GSH1"/>
        <s v="GSH3"/>
        <s v="GSH4"/>
        <s v="GSH7"/>
        <s v="GSH8"/>
        <s v="GSH9"/>
        <s v="GSP1"/>
        <s v="GSP7"/>
        <s v="GUR1"/>
        <s v="GUR2"/>
        <s v="GUR7"/>
        <s v="HAK1"/>
        <s v="HAK4"/>
        <s v="HPB2"/>
        <s v="HPB4"/>
        <s v="HPB7"/>
        <s v="JDO2"/>
        <s v="JDO3"/>
        <s v="JDO7"/>
        <s v="JMA1"/>
        <s v="KIN1"/>
        <s v="KIN7"/>
        <s v="KIN8"/>
        <s v="LEA1"/>
        <s v="LEA2"/>
        <s v="LEA3"/>
        <s v="LIN1"/>
        <s v="LIN2"/>
        <s v="MAK1"/>
        <s v="MOK1"/>
        <s v="MOK3"/>
        <s v="MOK5"/>
        <s v="MOO1"/>
        <s v="PAR1"/>
        <s v="PAR9"/>
        <s v="POR1"/>
        <s v="POS1"/>
        <s v="RBM1"/>
        <s v="RSN1"/>
        <s v="RSN2"/>
        <s v="RIB1"/>
        <s v="RIB2"/>
        <s v="RCO1"/>
        <s v="RCO7"/>
        <s v="RSK1"/>
        <s v="RSK3"/>
        <s v="RSK7"/>
        <s v="RSK8"/>
        <s v="SBW6A"/>
        <s v="SBW6R"/>
        <s v="SCH2"/>
        <s v="SCH4"/>
        <s v="SCH7"/>
        <s v="SKI1"/>
        <s v="SKI3"/>
        <s v="SKI7"/>
        <s v="SNA2"/>
        <s v="SNA3"/>
        <s v="SNA7"/>
        <s v="SPD1"/>
        <s v="SPD3"/>
        <s v="SPD4"/>
        <s v="SPD5"/>
        <s v="SPD7"/>
        <s v="SPD8"/>
        <s v="SPE1"/>
        <s v="SPE4"/>
        <s v="SPE7"/>
        <s v="SPO7"/>
        <s v="SSK1"/>
        <s v="SSK3"/>
        <s v="SSK7"/>
        <s v="SSK8"/>
        <s v="STA1"/>
        <s v="STA3"/>
        <s v="STA4"/>
        <s v="STA7"/>
        <s v="SWA3"/>
        <s v="TAR4"/>
        <s v="TAR5"/>
        <s v="TAR7"/>
        <s v="TOR1"/>
        <s v="TRE1"/>
        <s v="TRE2"/>
        <s v="TRU3"/>
        <s v="TRU4"/>
        <s v="WAR2"/>
        <s v="WAR3"/>
        <s v="WAR7"/>
        <s v="WWA2"/>
        <s v="WWA3"/>
        <s v="WWA4"/>
        <s v="WWA7"/>
        <s v="YEM1"/>
        <s v="YEM8"/>
        <s v="YEM9"/>
        <s v="BYX1"/>
        <s v="RBY1"/>
        <s v="SBW1"/>
        <s v="ANC1"/>
        <s v="ANC10"/>
        <s v="ANC2"/>
        <s v="ANC3"/>
        <s v="ANC4"/>
        <s v="ANC7"/>
        <s v="ANC8"/>
        <s v="ANG13"/>
        <s v="BAR10"/>
        <s v="BCO1"/>
        <s v="BCO10"/>
        <s v="BCO2"/>
        <s v="BCO3"/>
        <s v="BCO5"/>
        <s v="BCO7"/>
        <s v="BCO8"/>
        <s v="BNS10"/>
        <s v="BUT1"/>
        <s v="BUT10"/>
        <s v="BUT2"/>
        <s v="BUT3"/>
        <s v="BUT4"/>
        <s v="BUT6"/>
        <s v="BYA1"/>
        <s v="BYA2"/>
        <s v="BYA3"/>
        <s v="BYA4"/>
        <s v="BYA5"/>
        <s v="BYA7"/>
        <s v="BYA8"/>
        <s v="BYA9"/>
        <s v="BYX10"/>
        <s v="BYX7"/>
        <s v="BYX8"/>
        <s v="CDL1"/>
        <s v="CDL10"/>
        <s v="CDL3"/>
        <s v="CDL4"/>
        <s v="CDL5"/>
        <s v="CDL6"/>
        <s v="CDL7"/>
        <s v="CDL8"/>
        <s v="CDL9"/>
        <s v="CHC1"/>
        <s v="CHC10"/>
        <s v="CHC2"/>
        <s v="CHC3"/>
        <s v="CHC4"/>
        <s v="CHC5"/>
        <s v="CHC6"/>
        <s v="CHC7"/>
        <s v="CHC8"/>
        <s v="CHC9"/>
        <s v="COC1A"/>
        <s v="COC1B"/>
        <s v="COC1C"/>
        <s v="COC2"/>
        <s v="COC3"/>
        <s v="COC3B"/>
        <s v="COC4"/>
        <s v="COC5"/>
        <s v="COC7A"/>
        <s v="COC7B"/>
        <s v="COC7C"/>
        <s v="COC8"/>
        <s v="COC9"/>
        <s v="CRA1"/>
        <s v="CRA10"/>
        <s v="CRA2"/>
        <s v="CRA3"/>
        <s v="CRA4"/>
        <s v="CRA5"/>
        <s v="CRA6"/>
        <s v="CRA7"/>
        <s v="CRA8"/>
        <s v="CRA9"/>
        <s v="DAN1"/>
        <s v="DAN2"/>
        <s v="DAN3"/>
        <s v="DAN4"/>
        <s v="DAN5"/>
        <s v="DAN7"/>
        <s v="DAN8"/>
        <s v="DAN9"/>
        <s v="DSU1"/>
        <s v="DSU2"/>
        <s v="DSU3"/>
        <s v="DSU4"/>
        <s v="DSU5"/>
        <s v="DSU7"/>
        <s v="DSU8"/>
        <s v="DSU9"/>
        <s v="ELE1"/>
        <s v="ELE10"/>
        <s v="ELE2"/>
        <s v="EMA10"/>
        <s v="EMA2"/>
        <s v="FLA10"/>
        <s v="FRO1"/>
        <s v="FRO10"/>
        <s v="FRO2"/>
        <s v="FRO3"/>
        <s v="FRO4"/>
        <s v="FRO5"/>
        <s v="FRO6"/>
        <s v="FRO7"/>
        <s v="FRO8"/>
        <s v="FRO9"/>
        <s v="GAR1"/>
        <s v="GAR10"/>
        <s v="GAR2"/>
        <s v="GAR3"/>
        <s v="GAR4"/>
        <s v="GAR7"/>
        <s v="GAR8"/>
        <s v="GLM1"/>
        <s v="GLM10"/>
        <s v="GLM2"/>
        <s v="GLM3"/>
        <s v="GLM7A"/>
        <s v="GLM7B"/>
        <s v="GLM8"/>
        <s v="GLM9"/>
        <s v="GMU10"/>
        <s v="GMU2"/>
        <s v="GMU3"/>
        <s v="GMU7"/>
        <s v="GSC1"/>
        <s v="GSC10"/>
        <s v="GSC3"/>
        <s v="GSC5"/>
        <s v="GSC6A"/>
        <s v="GSC6B"/>
        <s v="GSH10"/>
        <s v="GSH2"/>
        <s v="GSH5"/>
        <s v="GSH6"/>
        <s v="GSP5"/>
        <s v="GUR10"/>
        <s v="HAK10"/>
        <s v="HOK10"/>
        <s v="HOR1"/>
        <s v="HOR10"/>
        <s v="HOR2"/>
        <s v="HOR3"/>
        <s v="HOR4"/>
        <s v="HOR5"/>
        <s v="HOR6"/>
        <s v="HOR7"/>
        <s v="HOR8"/>
        <s v="HOR9"/>
        <s v="HPB10"/>
        <s v="HPB5"/>
        <s v="JDO10"/>
        <s v="JMA10"/>
        <s v="KAH1"/>
        <s v="KAH10"/>
        <s v="KAH2"/>
        <s v="KAH3"/>
        <s v="KAH4"/>
        <s v="KBB3G"/>
        <s v="KBB4G"/>
        <s v="KIC1"/>
        <s v="KIC10"/>
        <s v="KIC2"/>
        <s v="KIC3"/>
        <s v="KIC4"/>
        <s v="KIC5"/>
        <s v="KIC6"/>
        <s v="KIC7"/>
        <s v="KIC8"/>
        <s v="KIC9"/>
        <s v="KIN10"/>
        <s v="KIN2"/>
        <s v="KIN3"/>
        <s v="KIN4"/>
        <s v="KWH1"/>
        <s v="KWH2"/>
        <s v="KWH3"/>
        <s v="KWH4"/>
        <s v="KWH5"/>
        <s v="KWH6"/>
        <s v="KWH7A"/>
        <s v="KWH7B"/>
        <s v="KWH8"/>
        <s v="KWH9"/>
        <s v="LDO1"/>
        <s v="LDO10"/>
        <s v="LDO3"/>
        <s v="LEA10"/>
        <s v="LEA4"/>
        <s v="LFE11"/>
        <s v="LFE12"/>
        <s v="LFE13"/>
        <s v="LFE14"/>
        <s v="LFE15"/>
        <s v="LFE16"/>
        <s v="LFE17"/>
        <s v="LFE20"/>
        <s v="LFE21"/>
        <s v="LFE22"/>
        <s v="LFE23"/>
        <s v="LIN10"/>
        <s v="MDI1"/>
        <s v="MDI2"/>
        <s v="MDI3"/>
        <s v="MDI4"/>
        <s v="MDI5"/>
        <s v="MDI7"/>
        <s v="MDI8"/>
        <s v="MDI9"/>
        <s v="MMI1"/>
        <s v="MMI2"/>
        <s v="MMI3"/>
        <s v="MMI4"/>
        <s v="MMI5"/>
        <s v="MMI7"/>
        <s v="MMI8"/>
        <s v="MMI9"/>
        <s v="MOK10"/>
        <s v="MOK4"/>
        <s v="OEO10"/>
        <s v="ORH10"/>
        <s v="ORH7B"/>
        <s v="OYS1"/>
        <s v="OYS2A"/>
        <s v="OYS3"/>
        <s v="OYS4"/>
        <s v="OYS5A"/>
        <s v="OYS7"/>
        <s v="OYS7A"/>
        <s v="OYS7B"/>
        <s v="OYS7C"/>
        <s v="OYS8A"/>
        <s v="OYS9"/>
        <s v="OYU5"/>
        <s v="PAD1"/>
        <s v="PAD10"/>
        <s v="PAD2"/>
        <s v="PAD3"/>
        <s v="PAD4"/>
        <s v="PAD5"/>
        <s v="PAD6"/>
        <s v="PAD7"/>
        <s v="PAD8"/>
        <s v="PAD9"/>
        <s v="PAR10"/>
        <s v="PAR2"/>
        <s v="PAU1"/>
        <s v="PAU10"/>
        <s v="PAU2"/>
        <s v="PAU3"/>
        <s v="PAU4"/>
        <s v="PAU5A"/>
        <s v="PAU5B"/>
        <s v="PAU5D"/>
        <s v="PAU6"/>
        <s v="PAU7"/>
        <s v="PDO1"/>
        <s v="PDO2"/>
        <s v="PDO3"/>
        <s v="PDO4"/>
        <s v="PDO5"/>
        <s v="PDO7"/>
        <s v="PDO8"/>
        <s v="PDO9"/>
        <s v="PHC1"/>
        <s v="PIL1"/>
        <s v="PIL10"/>
        <s v="PIL2"/>
        <s v="PIL3"/>
        <s v="PIL4"/>
        <s v="PIL7"/>
        <s v="PIL8"/>
        <s v="POR10"/>
        <s v="POR2"/>
        <s v="POR3"/>
        <s v="PPI1A"/>
        <s v="PPI1B"/>
        <s v="PPI1C"/>
        <s v="PPI2"/>
        <s v="PPI3"/>
        <s v="PPI4"/>
        <s v="PPI5"/>
        <s v="PPI7"/>
        <s v="PPI8"/>
        <s v="PPI9"/>
        <s v="PRK1"/>
        <s v="PRK10"/>
        <s v="PRK2"/>
        <s v="PRK3"/>
        <s v="PRK4A"/>
        <s v="PRK5"/>
        <s v="PRK6A"/>
        <s v="PRK6B"/>
        <s v="PRK7"/>
        <s v="PRK8"/>
        <s v="PRK9"/>
        <s v="PTO1"/>
        <s v="PZL1"/>
        <s v="PZL2"/>
        <s v="PZL3"/>
        <s v="PZL4"/>
        <s v="PZL5"/>
        <s v="PZL7"/>
        <s v="PZL8"/>
        <s v="PZL9"/>
        <s v="QSC3"/>
        <s v="RBT1"/>
        <s v="RBT10"/>
        <s v="RBT3"/>
        <s v="RBT7"/>
        <s v="RBY10"/>
        <s v="RBY2"/>
        <s v="RBY3"/>
        <s v="RBY4"/>
        <s v="RBY5"/>
        <s v="RBY6"/>
        <s v="RBY7"/>
        <s v="RBY8"/>
        <s v="RBY9"/>
        <s v="RCO10"/>
        <s v="RCO2"/>
        <s v="RIB10"/>
        <s v="RIB3"/>
        <s v="RIB4"/>
        <s v="RIB5"/>
        <s v="RIB6"/>
        <s v="RIB7"/>
        <s v="RIB8"/>
        <s v="RIB9"/>
        <s v="RSK10"/>
        <s v="RSN10"/>
        <s v="SAE1"/>
        <s v="SAE2"/>
        <s v="SAE3"/>
        <s v="SAE4"/>
        <s v="SAE5"/>
        <s v="SAE7"/>
        <s v="SAE8"/>
        <s v="SAE9"/>
        <s v="SCA1"/>
        <s v="SCA1A"/>
        <s v="SCA2A"/>
        <s v="SCA3"/>
        <s v="SCA4"/>
        <s v="SCA5"/>
        <s v="SCA7"/>
        <s v="SCA7A"/>
        <s v="SCA7B"/>
        <s v="SCA7C"/>
        <s v="SCA8A"/>
        <s v="SCA9A"/>
        <s v="SCACS"/>
        <s v="SCC10"/>
        <s v="SCC1A"/>
        <s v="SCC1B"/>
        <s v="SCC2A"/>
        <s v="SCC2B"/>
        <s v="SCC3"/>
        <s v="SCC4"/>
        <s v="SCC5A"/>
        <s v="SCC5B"/>
        <s v="SCC6"/>
        <s v="SCC7A"/>
        <s v="SCC7B"/>
        <s v="SCC7D"/>
        <s v="SCC8"/>
        <s v="SCC9"/>
        <s v="SCH10"/>
        <s v="SCI10"/>
        <s v="SFE11"/>
        <s v="SFE12"/>
        <s v="SFE13"/>
        <s v="SFE14"/>
        <s v="SFE15"/>
        <s v="SFE16"/>
        <s v="SFE17"/>
        <s v="SFE20"/>
        <s v="SFE21"/>
        <s v="SFE22"/>
        <s v="SFE23"/>
        <s v="SKI10"/>
        <s v="SKI2"/>
        <s v="SNA10"/>
        <s v="SPD10"/>
        <s v="SPE10"/>
        <s v="SPE2"/>
        <s v="SPE5"/>
        <s v="SPE6"/>
        <s v="SPE8"/>
        <s v="SPE9"/>
        <s v="SPO10"/>
        <s v="SPO2"/>
        <s v="SPR1"/>
        <s v="SPR10"/>
        <s v="SPR3"/>
        <s v="SPR4"/>
        <s v="SPR7"/>
        <s v="SQU10T"/>
        <s v="SQU1J"/>
        <s v="SSK10"/>
        <s v="STA10"/>
        <s v="STA2"/>
        <s v="STA8"/>
        <s v="SUR10"/>
        <s v="SUR1A"/>
        <s v="SUR1B"/>
        <s v="SUR2A"/>
        <s v="SUR2B"/>
        <s v="SUR3"/>
        <s v="SUR4"/>
        <s v="SUR5"/>
        <s v="SUR7A"/>
        <s v="SUR7B"/>
        <s v="SUR8"/>
        <s v="SUR9"/>
        <s v="SWA10"/>
        <s v="TAR10"/>
        <s v="TRE10"/>
        <s v="TRE3"/>
        <s v="TRU1"/>
        <s v="TRU10"/>
        <s v="TRU2"/>
        <s v="TRU5"/>
        <s v="TRU6"/>
        <s v="TRU7"/>
        <s v="TRU8"/>
        <s v="TRU9"/>
        <s v="TUA1A"/>
        <s v="TUA1B"/>
        <s v="TUA2"/>
        <s v="TUA3"/>
        <s v="TUA4"/>
        <s v="TUA5"/>
        <s v="TUA7"/>
        <s v="TUA8"/>
        <s v="TUA9"/>
        <s v="WAR10"/>
        <s v="WWA1"/>
        <s v="WWA10"/>
        <s v="WWA8"/>
        <s v="WWA9"/>
        <s v="YEM10"/>
        <s v="YEM2"/>
        <s v="YEM3"/>
        <s v="YEM4"/>
        <s v="YEM5"/>
        <s v="YEM6"/>
        <s v="YEM7"/>
        <s v="YFN1"/>
        <s v="BSH"/>
        <s v="OCT"/>
        <s v="SKJ"/>
      </sharedItems>
    </cacheField>
    <cacheField name="Chief Executive Assessment of Effort" numFmtId="0">
      <sharedItems containsNonDate="0" containsString="0" containsBlank="1"/>
    </cacheField>
    <cacheField name="Observer Days" numFmtId="0">
      <sharedItems containsString="0" containsBlank="1" containsNumber="1" minValue="0.1" maxValue="203.75"/>
    </cacheField>
    <cacheField name="Species" numFmtId="0">
      <sharedItems/>
    </cacheField>
    <cacheField name="Fishery Manager" numFmtId="0">
      <sharedItems count="6">
        <s v="Deepwater"/>
        <s v="HMS"/>
        <s v="Inshore"/>
        <e v="#N/A"/>
        <s v="Shellfish"/>
        <s v="Freshwater"/>
      </sharedItems>
    </cacheField>
    <cacheField name="Allocation Between Stocks" numFmtId="43">
      <sharedItems containsString="0" containsBlank="1" containsNumber="1" minValue="0" maxValue="74157.33999578697"/>
    </cacheField>
    <cacheField name="Cost recovery $" numFmtId="0">
      <sharedItems containsSemiMixedTypes="0" containsString="0" containsNumber="1" minValue="-32701.888233573991" maxValue="206045.27124451534"/>
    </cacheField>
    <cacheField name="Levy ($/share)" numFmtId="167">
      <sharedItems containsSemiMixedTypes="0" containsString="0" containsNumber="1" minValue="0" maxValue="3.5399999999999999E-4" count="39">
        <n v="1.9999999999999999E-6"/>
        <n v="9.9999999999999995E-7"/>
        <n v="0"/>
        <n v="3.0000000000000001E-6"/>
        <n v="2.1999999999999999E-5"/>
        <n v="4.1E-5"/>
        <n v="6.9999999999999999E-6"/>
        <n v="3.9999999999999998E-6"/>
        <n v="1.5300000000000001E-4"/>
        <n v="3.8000000000000002E-5"/>
        <n v="1.2999999999999999E-5"/>
        <n v="2.8E-5"/>
        <n v="2.3E-5"/>
        <n v="4.8000000000000001E-5"/>
        <n v="5.0000000000000004E-6"/>
        <n v="6.0000000000000002E-6"/>
        <n v="2.0999999999999999E-5"/>
        <n v="1.7699999999999999E-4"/>
        <n v="2.04E-4"/>
        <n v="7.9999999999999996E-6"/>
        <n v="3.8999999999999999E-5"/>
        <n v="6.6000000000000005E-5"/>
        <n v="1.8E-5"/>
        <n v="3.6999999999999998E-5"/>
        <n v="5.3000000000000001E-5"/>
        <n v="7.2000000000000002E-5"/>
        <n v="2.5999999999999998E-5"/>
        <n v="2.0000000000000002E-5"/>
        <n v="1.5999999999999999E-5"/>
        <n v="3.1000000000000001E-5"/>
        <n v="1.0000000000000001E-5"/>
        <n v="2.4000000000000001E-5"/>
        <n v="3.5399999999999999E-4"/>
        <n v="1.7E-5"/>
        <n v="5.8E-5"/>
        <n v="1.9000000000000001E-5"/>
        <n v="4.6999999999999997E-5"/>
        <n v="5.5000000000000002E-5"/>
        <n v="1.1E-5"/>
      </sharedItems>
    </cacheField>
    <cacheField name="Observer $/day" numFmtId="0" formula="'Cost recovery $'/'Observer Days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mie White" refreshedDate="43978.644878587962" createdVersion="5" refreshedVersion="5" minRefreshableVersion="3" recordCount="4426">
  <cacheSource type="worksheet">
    <worksheetSource ref="A10:Q4436" sheet="MPI Data (H)"/>
  </cacheSource>
  <cacheFields count="25">
    <cacheField name="Categorisation" numFmtId="0">
      <sharedItems containsBlank="1" count="16">
        <s v="Commercial Compliance"/>
        <s v="Observers"/>
        <s v="Registry Services"/>
        <s v="Research - Inshore Shellfish"/>
        <s v="Research - HMS"/>
        <s v="Research - Inshore Finfish"/>
        <s v="Research - Aquatic Environment"/>
        <s v="Research - Deepwater"/>
        <s v="Research - Freshwater"/>
        <s v="Research - Recreational"/>
        <s v="Research - Other"/>
        <s v="Research - Biodiversity"/>
        <s v="Research - Inshore"/>
        <s v="Research - International"/>
        <s v="Under&amp;Over"/>
        <m/>
      </sharedItems>
    </cacheField>
    <cacheField name="Project Code" numFmtId="0">
      <sharedItems containsBlank="1" count="150">
        <s v="Comm Comp"/>
        <s v="Observers - Deepwater trawl"/>
        <s v="Observers - Middle Depth Trawl Fisheries"/>
        <s v="Observers - Deepwater bottom longline"/>
        <s v="Observers - Surface longline"/>
        <s v="Observers - Inshore fisheries"/>
        <s v="Observers - Compliance"/>
        <s v="Registry Serv"/>
        <s v="AKI2018-01"/>
        <s v="ALB2018-01"/>
        <s v="BCO2019-01"/>
        <s v="BCO2019-02"/>
        <s v="BEN2019-01 INS"/>
        <s v="BEN2019-05"/>
        <s v="CRA2018-02"/>
        <s v="DAE2018-01"/>
        <s v="DAE2018-04"/>
        <s v="EEL2018-02"/>
        <s v="EEL2018-03"/>
        <s v="EEL2019-01"/>
        <s v="HAK2019-01"/>
        <s v="HMS2017-01"/>
        <s v="HMS2019-01"/>
        <s v="INT2018-02"/>
        <s v="INT2019-01"/>
        <s v="INT2019-02"/>
        <s v="JMA2018-01"/>
        <s v="LIN2019-03"/>
        <s v="MAF2018-02"/>
        <s v="MAF2019-01"/>
        <s v="MAF2019-05"/>
        <s v="MID2018-01"/>
        <s v="PAU2019-03"/>
        <s v="PRO2019-01"/>
        <s v="PRO2019-09"/>
        <s v="PRO2019-11"/>
        <s v="PSB2018-01A"/>
        <s v="PSB2019-01"/>
        <s v="PSB2019-04"/>
        <s v="PSB2019-06"/>
        <s v="PSB2019-09"/>
        <s v="SAM2019-02"/>
        <s v="SBW2018-01"/>
        <s v="SBW2018-02"/>
        <s v="SBW2019-03"/>
        <s v="SCH2019-01"/>
        <s v="SCI2019-01"/>
        <s v="SNA2014-01"/>
        <s v="SNA2019-02"/>
        <s v="SNA2019-03"/>
        <s v="STM2019-01"/>
        <s v="STN2018-01"/>
        <s v="STN2019-02"/>
        <s v="TAR2018-01"/>
        <s v="TRE2017-01"/>
        <s v="ZBD2018-01"/>
        <s v="ZBD2018-05"/>
        <s v="ZBD2019-01"/>
        <s v="BEN2019-01 DEE"/>
        <s v="INT2018-02 CR"/>
        <s v="MID2018-01 CR"/>
        <s v="ALB2020-01"/>
        <s v="BAR2020-01"/>
        <s v="BEN2020-01"/>
        <s v="BEN2020-02"/>
        <s v="BEN2020-07"/>
        <s v="BYX2020-01"/>
        <s v="CRA2020-01"/>
        <s v="DAT2020-01"/>
        <s v="DAT2020-05"/>
        <s v="DAT2020-07"/>
        <s v="DAT2020-08"/>
        <s v="ENV2020-01"/>
        <s v="ENV2020-04"/>
        <s v="ENV2020-20"/>
        <s v="ENV2020-27"/>
        <s v="FLA2020-01"/>
        <s v="HAK2020-01"/>
        <s v="HMS2020-01"/>
        <s v="HOK2020-01"/>
        <s v="HOK2020-02"/>
        <s v="INT2020-01"/>
        <s v="INT2020-02"/>
        <s v="JDO2020-01"/>
        <s v="KAH2020-01"/>
        <s v="KAI2020-01"/>
        <s v="LIN2020-01"/>
        <s v="LIN2020-02"/>
        <s v="MAF2020-01"/>
        <s v="MAF2020-03"/>
        <s v="MAF2020-04"/>
        <s v="MAF2020-05"/>
        <s v="MAF2020-06"/>
        <s v="MAT2020-01"/>
        <s v="MID2020-01"/>
        <s v="MOK2020-01"/>
        <s v="OEO2020-01"/>
        <s v="ORH2020-01"/>
        <s v="ORH2020-03"/>
        <s v="OYS2020-01"/>
        <s v="OYS2020-02"/>
        <s v="OYS2020-03"/>
        <s v="PAU2020-01"/>
        <s v="PAU2020-02"/>
        <s v="PAU2020-03"/>
        <s v="PAU2020-04"/>
        <s v="PAU2020-06"/>
        <s v="PMM2020-06"/>
        <s v="PMM2020-07"/>
        <s v="PMM2020-08"/>
        <s v="PMM2020-09"/>
        <s v="PMM2020-10"/>
        <s v="PSB2020-01"/>
        <s v="PSB2020-04"/>
        <s v="PSB2020-05"/>
        <s v="PSB2020-06"/>
        <s v="PSB2020-07"/>
        <s v="PSB2020-08"/>
        <s v="PSB2020-09"/>
        <s v="PSB2020-10"/>
        <s v="SCA2020-01"/>
        <s v="SCA2020-02"/>
        <s v="SCA2020-03"/>
        <s v="SCA2020-07"/>
        <s v="SCC2020-01"/>
        <s v="SCI2020-01"/>
        <s v="SCI2020-02"/>
        <s v="SHA2020-01"/>
        <s v="SKI2020-01"/>
        <s v="SNA2020-01"/>
        <s v="SNA2020-02"/>
        <s v="SPR2020-01"/>
        <s v="SQU2020-01"/>
        <s v="STM2020-01"/>
        <s v="STM2020-02"/>
        <s v="STN2020-01"/>
        <s v="SUR2020-01"/>
        <s v="TAR2020-01"/>
        <s v="TRE2020-01"/>
        <s v="TRE2020-02"/>
        <s v="ZBD2020-01"/>
        <s v="ZBD2020-06"/>
        <s v="ZBD2020-07"/>
        <s v="ZBD2020-08"/>
        <s v="ZBD2020-09"/>
        <s v="ZBD2020-11"/>
        <s v="ZBD2020-12"/>
        <s v="CUS2020-00"/>
        <s v="Under&amp;Over"/>
        <m/>
      </sharedItems>
    </cacheField>
    <cacheField name="Project/ Service Description" numFmtId="0">
      <sharedItems containsBlank="1" count="146">
        <s v="Commercial Compliance"/>
        <s v="Deepwater Trawl Fisheries"/>
        <s v="Middle Depth Trawl Fisheries"/>
        <s v="Deepwater Bottom Longline"/>
        <s v="Surface Longline"/>
        <s v="Inshore Fisheries"/>
        <s v="Compliance"/>
        <s v="Registry Services"/>
        <s v="Northern Intertidal Shellfish Survey"/>
        <s v="Albacore catch sampling"/>
        <s v="Banks Peninsula BCO potting survey"/>
        <s v="Abundance of blue cod off North Canterbury (BCO 3)"/>
        <s v="Monitor the extent and intensity of bottom contact by trawl and dredge fishing in the Territorial Sea and Exclusive Economic Zone"/>
        <s v="Spatial decision support tool development for managing the impacts of bottom fishing on in-zone, particularly vulnerable or sensitive habitats."/>
        <s v="Monitor Puerulus settlement"/>
        <s v="Bycatch monitoring and quantification in deepwater fisheries"/>
        <s v="Taxonomic identification of benthic samples"/>
        <s v="Commercial catch composition of NZ eels (3yrs)"/>
        <s v="Elver Recruitment (3yrs)"/>
        <s v="South Island Eel CPUE"/>
        <s v="Stock assessment of hake in HAK4"/>
        <s v="Catch sampling of BIG, YFN, SWO and TOR"/>
        <s v="Data reports for New Zealand HMS fisheries for national and international obligations"/>
        <s v="WCNI trawl survey (full area survey includes tarakihi)"/>
        <s v="ECSI inshore trawl survey"/>
        <s v="Feasibility of FMA2 inshore trawl survey"/>
        <s v="Stock assessment of jack mackeral in JMA7"/>
        <s v="Stock assessment of ling in LIN7"/>
        <s v="Ongoing monitoring of national marine amateur fisher panel"/>
        <s v="Web camera monitoring of key marine amateur fisher access points"/>
        <s v="Monitoring of recreational harvest of rock lobsters in CRA 2"/>
        <s v="Estimation of hoki and middle depth fish abundance using trawl surveys"/>
        <s v="Paua commercial catch length frequency programme"/>
        <s v="Preparation and documentation of a standardised linked dataset -- including commercial effort reporting, fisheries observer data, and protected species captures"/>
        <s v="Spatial distribution modelling of at-risk seabirds in New Zealand commercial fisheries"/>
        <s v="Historical reconstruction and characterisation of spatially explicit historical set-net fishing effort data "/>
        <s v="Research into the demographic parameters for Antipodean albatross"/>
        <s v="Estimation of total captures of seabirds using standardised estimation methods"/>
        <s v="Black petrel population monitoring and distribution study"/>
        <s v="Review of footage collected from the 2018/19 Black Petrel Electronic Monitoring Project"/>
        <s v="Aerial survey of white-capped albatross on the Auckland Islands"/>
        <s v="Development of imaging analysis technology to determine ages from otoliths"/>
        <s v="Estimation of southern blue whiting biomass using acoustic methods (Bounties Platform)"/>
        <s v="Stock assessment of southern blue whiting in SBW6B"/>
        <s v="Stock assessment of southern blue whiting in SBW6I"/>
        <s v="Fishery characterisation and CPUE analysis of SCH 1, 2, 3, 4, 5, 7 and 8"/>
        <s v="Estimation of the abundance of scampi in SCI3 using photographic surveys"/>
        <s v="CANCELLED - Biomass estimate of SNA1"/>
        <s v="Catch-at-age of snapper in SNA 7"/>
        <s v="SNA 8 Stock Assessment"/>
        <s v="Multi-year stock monitoring of striped marlin including logbook programme implementation"/>
        <s v="Catch-at-age of southern bluefin"/>
        <s v="Estimation of recreational harvest of Southern Bluefin Tuna in New Zealand"/>
        <s v="Catch-at-age for TAR1,2&amp;3"/>
        <s v="TRE1 Catch-at-age"/>
        <s v="5 year continuous plankton survey (Phase 3)"/>
        <s v="Ecosystem function and regime shifts in the Sub-Antarctic"/>
        <s v="Quantifying benthic habitats part 2"/>
        <s v="Analysis of CPUE from commercial troll fishery of Albacore in New Zealand waters"/>
        <s v="Update of Barracouta in BAR 4 &amp; 5"/>
        <s v="Extent and intensity of seabed contact by mobile bottom fishing in the New Zealand Territorial Sea and Exclusive Economic Zone"/>
        <s v="POSTPONED - Training image library for benthic fauna to progress the use of automated image analysis"/>
        <s v="Extent and intensity of trawl effort on or near underwater topographic features in New Zealand’s Exclusive Economic Zone"/>
        <s v="POSTPONED - Characterisation for BYX 2"/>
        <s v="Tagging programme and biological data collection for Rock Lobster"/>
        <s v="POSTPONED - Image and video storage, access, and metadata management system. "/>
        <s v="Risk atlas development for protected species risk models"/>
        <s v="POSTPONED - Spatial data library and online-accessible interface"/>
        <s v="POSTPONED - Training videos for identification, sample retention, and photography of benthic invertebrates by fishery observers"/>
        <s v="Distributional study of Antipodean albatross using satellite reporting GPS tags "/>
        <s v="Spatial distribution modelling of inshore finfish and cephalopods with a focus on protected species prey"/>
        <s v="Temporal and spatial distribution of non-target catch, and no-target species, in deepwater fisheries"/>
        <s v="POSTPONED - Scallop habitat restoration; methods in the Marlborough Sounds"/>
        <s v="POSTPONED - Characterisation and CPUE of FLA1"/>
        <s v="Stock assessment of Sub-Antarctic hake in HAK 1"/>
        <s v="Catch sampling of Bigeye, Yellowfin, Swordfish and Pacific bluefin tuna"/>
        <s v="Estimation of spawning Hoki biomass in Cook Strait using acoustic surveys"/>
        <s v="Land-based sampling of Hoki"/>
        <s v="West Coast South Island Trawl survey"/>
        <s v="ECNI inshore trawl survey (SNA1 recruitment in Hauraki Gulf &amp; Bay of Plenty)"/>
        <s v="POSTPONED - Characterisation and CPUE for JDO 1"/>
        <s v="Stock Assessment of Kahawai in KAH 1"/>
        <s v="Monitoring of rocky reef habitats across degrees of uplift caused by the 2016 Kaikōura earthquake"/>
        <s v="Stock assessment of Sub-Antarctic Ling in LIN 5 and 6"/>
        <s v="POSTPONED - Characterisation and CPUE update for LIN 6B"/>
        <s v="Monitoring recreational harvest using onsite surveys"/>
        <s v="Implementation of automated image analysis for monitoring recreational fishing effort"/>
        <s v="Estimation of total seabird captures in amateur fisheries using the SEFRA spatial overlap approach"/>
        <s v="Monitoring of the Kaikōura and Motunau boat based marine amateur fisheries for BCO, CRA, and SPE"/>
        <s v="Mortality rates of fish released by recreational fishers"/>
        <s v="Matauranga Maori Project?"/>
        <s v="Routine age determination of middle depth and deepwater species from commercial fisheries and resource surveys"/>
        <s v="POSTPONED - Catch-at-age and the commercial landings of blue moki in MOK1 and MOK3"/>
        <s v="Investigating monitoring and assessment approaches for Oreo species"/>
        <s v="Acoustic survey of orange roughy in ORH MEC (ORH 2A, 2B and 3A)"/>
        <s v="Stock assessment of orange roughy in ORH3B"/>
        <s v="Foveaux Strait oyster abundance, Bonamia and bycatch surveys, and stock assessment "/>
        <s v="Foveaux Strait oyster stock assessment review"/>
        <s v="Key drivers of long-term change in the oyster fishery"/>
        <s v="PAU 7 Stock assessment "/>
        <s v="Biomass survey for Pāua in the Kaikōura region"/>
        <s v="PAU 4 Stock assessment "/>
        <s v="PAU 3 Stock assessment "/>
        <s v="Management Procedures for Pāua"/>
        <s v="Auckland Islands New Zealand Sea Lion tracking"/>
        <s v="Novel technologies to monitor Maui and Hector's dolphin spatial distribution, behaviour, and reproductive success"/>
        <s v="Novel technologies to mitigate the risk of dolphin capture in inshore trawl fisheries"/>
        <s v="Local-scale spatial distribution modelling of Hector's dolphins in key areas, to improve risk management"/>
        <s v="POSTPONED - Passive acoustic deployment in WCNI harbours to detect presence of Maui dolphins"/>
        <s v="At sea re-captures of Black Petrels (juvenile survivability) and continued population monitoring"/>
        <s v="Spatial ditribution modelling for hoiho"/>
        <s v="Grooming and preparation of the hoiho database"/>
        <s v="Characterisation of all fishing activity that overlaps with hoiho including fish bycatch"/>
        <s v="Factors affecting protected species captures in domestic surface longline fisheries"/>
        <s v="Desktop update of estimation of seabird cryptic mortality in trawls, via warp and net captures in the NZ domestic fleet using standard mitigation"/>
        <s v="Southern hemisphere seabird risk assessment"/>
        <s v="Review and continuation of footage collection from the 2020/21 Black Petrel Electronic Monitoring project"/>
        <s v="POSTPONED - SCA 1 and SCA CS biomass survey and dredge efficiency"/>
        <s v="SCA 1 and/or SCA CS Biomass survey in recreational fishing only areas"/>
        <s v="SCA 7 biomass survey of core scallop beds (Marlborough Sounds, Golden Bay and Tasman Bay)"/>
        <s v="SCA 7 Marlborough Sounds non-contact bottom survey of the recreational fishing areas "/>
        <s v="POSTPONED - Fishery characterisation and development of a monitoring approach for sea cucumber (SCC1A, SCC1B, SCC2B, SCC3, SCC5A, SCC5B, SCC7A, SCC7B)"/>
        <s v="Stock assessment for SCI 3"/>
        <s v="Estimation of the abundance of scampi in SCI 1 and SCI 2 using photographic surveys"/>
        <s v="POSTPONED - Determination of mitigation options for shark species taken as bycatch in NZ surface longline fisheries"/>
        <s v="Gemfish monitoring"/>
        <s v="Stock Assessment of SNA 1 "/>
        <s v="Stock Assessment of SNA 7"/>
        <s v="SPRFMO science support"/>
        <s v="Squid stock assessment"/>
        <s v="POSTPONED - Age and growth of striped marlin"/>
        <s v="POSTPONED - Long term movements of striped marlin"/>
        <s v="Estimation of recreational harvest of southern bluefin tuna in New Zealand waters in 20/21"/>
        <s v="POSTPONED - Survey to assess condition index for Kina in SUR 1A, SUR 1B and SUR 7A and develop monitoring approach "/>
        <s v="Stock assessment of East Coast Tarakihi"/>
        <s v="Stock Assessment of Trevally in TRE 1"/>
        <s v="POSTPONED - Monitoring the age and length structure of commercial landings of Trevally in TRE 7"/>
        <s v="POSTPONED - Modelling trophic energy transfer in New Zealand waters"/>
        <s v="Recovery of biogenic habitats: assessing the recovery potential offered by spatial planning scenarios proposed in the Sea Change Plan"/>
        <s v="Recovery of seamount communities"/>
        <s v="Role of low- and mid-trophic level fish in the Hauraki Gulf ecosystem"/>
        <s v="Cumulative effects of stressors on scallops and scallop habitats in the Marlborough Sounds"/>
        <s v="Review of land-based effects on coastal fisheries and kaimoana and their habitats "/>
        <s v="POSTPONED - Development of indicators for EBFM. "/>
        <s v="Customary Programme"/>
        <m/>
      </sharedItems>
    </cacheField>
    <cacheField name="Direct Cost" numFmtId="164">
      <sharedItems containsString="0" containsBlank="1" containsNumber="1" minValue="0" maxValue="12739944"/>
    </cacheField>
    <cacheField name="Indirect Cost" numFmtId="164">
      <sharedItems containsString="0" containsBlank="1" containsNumber="1" minValue="0" maxValue="324538.3558371088"/>
    </cacheField>
    <cacheField name="Total Cost" numFmtId="164">
      <sharedItems containsString="0" containsBlank="1" containsNumber="1" minValue="0" maxValue="12739944"/>
    </cacheField>
    <cacheField name="CR Schedule Item" numFmtId="0">
      <sharedItems containsBlank="1" containsMixedTypes="1" containsNumber="1" containsInteger="1" minValue="1" maxValue="10" count="12">
        <n v="1"/>
        <n v="8"/>
        <n v="10"/>
        <s v="Crown"/>
        <n v="6"/>
        <n v="4"/>
        <n v="7"/>
        <s v="4A"/>
        <n v="5"/>
        <n v="3"/>
        <n v="2"/>
        <m/>
      </sharedItems>
    </cacheField>
    <cacheField name="Schedule Item 2 _x000a_(Industry Share)" numFmtId="0">
      <sharedItems containsNonDate="0" containsString="0" containsBlank="1"/>
    </cacheField>
    <cacheField name="% of costs to be borne by industry" numFmtId="0">
      <sharedItems containsBlank="1" containsMixedTypes="1" containsNumber="1" minValue="0" maxValue="1"/>
    </cacheField>
    <cacheField name="Fishstock" numFmtId="0">
      <sharedItems containsBlank="1" containsMixedTypes="1" containsNumber="1" containsInteger="1" minValue="0" maxValue="0" count="648">
        <s v="ANC1"/>
        <s v="ANC10"/>
        <s v="ANC2"/>
        <s v="ANC3"/>
        <s v="ANC4"/>
        <s v="ANC7"/>
        <s v="ANC8"/>
        <s v="SFE11"/>
        <s v="SFE12"/>
        <s v="SFE13"/>
        <s v="SFE14"/>
        <s v="SFE15"/>
        <s v="SFE16"/>
        <s v="BAR1"/>
        <s v="BAR10"/>
        <s v="BAR4"/>
        <s v="BAR5"/>
        <s v="BAR7"/>
        <s v="BCO1"/>
        <s v="BCO10"/>
        <s v="BCO2"/>
        <s v="BCO3"/>
        <s v="BCO4"/>
        <s v="BCO5"/>
        <s v="BCO7"/>
        <s v="BCO8"/>
        <s v="BIG1"/>
        <s v="BNS1"/>
        <s v="BNS10"/>
        <s v="BNS2"/>
        <s v="BNS3"/>
        <s v="BNS7"/>
        <s v="BNS8"/>
        <s v="BUT1"/>
        <s v="BUT10"/>
        <s v="BUT2"/>
        <s v="BUT3"/>
        <s v="BUT4"/>
        <s v="BUT5"/>
        <s v="BUT6"/>
        <s v="BUT7"/>
        <s v="BWS1"/>
        <s v="BYA1"/>
        <s v="BYA2"/>
        <s v="BYA3"/>
        <s v="BYA4"/>
        <s v="BYA5"/>
        <s v="BYA7"/>
        <s v="BYA8"/>
        <s v="BYA9"/>
        <s v="BYX1"/>
        <s v="BYX10"/>
        <s v="BYX2"/>
        <s v="BYX3"/>
        <s v="BYX7"/>
        <s v="BYX8"/>
        <s v="CDL1"/>
        <s v="CDL10"/>
        <s v="CDL2"/>
        <s v="CDL3"/>
        <s v="CDL4"/>
        <s v="CDL5"/>
        <s v="CDL6"/>
        <s v="CDL7"/>
        <s v="CDL8"/>
        <s v="CDL9"/>
        <s v="CHC1"/>
        <s v="CHC10"/>
        <s v="CHC2"/>
        <s v="CHC3"/>
        <s v="CHC4"/>
        <s v="CHC5"/>
        <s v="CHC6"/>
        <s v="CHC7"/>
        <s v="CHC8"/>
        <s v="CHC9"/>
        <s v="COC1A"/>
        <s v="COC1B"/>
        <s v="COC1C"/>
        <s v="COC2"/>
        <s v="COC3"/>
        <s v="COC3B"/>
        <s v="COC4"/>
        <s v="COC5"/>
        <s v="COC7A"/>
        <s v="COC7B"/>
        <s v="COC7C"/>
        <s v="COC8"/>
        <s v="COC9"/>
        <s v="CRA1"/>
        <s v="CRA10"/>
        <s v="CRA2"/>
        <s v="CRA3"/>
        <s v="CRA4"/>
        <s v="CRA5"/>
        <s v="CRA6"/>
        <s v="CRA7"/>
        <s v="CRA8"/>
        <s v="CRA9"/>
        <s v="DAN1"/>
        <s v="DAN2"/>
        <s v="DAN3"/>
        <s v="DAN4"/>
        <s v="DAN5"/>
        <s v="DAN7"/>
        <s v="DAN8"/>
        <s v="DAN9"/>
        <s v="DSU1"/>
        <s v="DSU2"/>
        <s v="DSU3"/>
        <s v="DSU4"/>
        <s v="DSU5"/>
        <s v="DSU7"/>
        <s v="DSU8"/>
        <s v="DSU9"/>
        <s v="ELE1"/>
        <s v="ELE10"/>
        <s v="ELE2"/>
        <s v="ELE3"/>
        <s v="ELE5"/>
        <s v="ELE7"/>
        <s v="EMA1"/>
        <s v="EMA10"/>
        <s v="EMA2"/>
        <s v="EMA3"/>
        <s v="EMA7"/>
        <s v="FLA1"/>
        <s v="FLA10"/>
        <s v="FLA2"/>
        <s v="FLA3"/>
        <s v="FLA7"/>
        <s v="FRO1"/>
        <s v="FRO10"/>
        <s v="FRO2"/>
        <s v="FRO3"/>
        <s v="FRO4"/>
        <s v="FRO5"/>
        <s v="FRO6"/>
        <s v="FRO7"/>
        <s v="FRO8"/>
        <s v="FRO9"/>
        <s v="GAR1"/>
        <s v="GAR10"/>
        <s v="GAR2"/>
        <s v="GAR3"/>
        <s v="GAR4"/>
        <s v="GAR7"/>
        <s v="GAR8"/>
        <s v="GLM1"/>
        <s v="GLM10"/>
        <s v="GLM2"/>
        <s v="GLM3"/>
        <s v="GLM7A"/>
        <s v="GLM7B"/>
        <s v="GLM8"/>
        <s v="GLM9"/>
        <s v="GMU1"/>
        <s v="GMU10"/>
        <s v="GMU2"/>
        <s v="GMU3"/>
        <s v="GMU7"/>
        <s v="GSC1"/>
        <s v="GSC10"/>
        <s v="GSC3"/>
        <s v="GSC5"/>
        <s v="GSC6A"/>
        <s v="GSC6B"/>
        <s v="GSH1"/>
        <s v="GSH10"/>
        <s v="GSH2"/>
        <s v="GSH3"/>
        <s v="GSH4"/>
        <s v="GSH5"/>
        <s v="GSH6"/>
        <s v="GSH7"/>
        <s v="GSH8"/>
        <s v="GSH9"/>
        <s v="GSP1"/>
        <s v="GSP5"/>
        <s v="GSP7"/>
        <s v="GUR1"/>
        <s v="GUR10"/>
        <s v="GUR2"/>
        <s v="GUR3"/>
        <s v="GUR7"/>
        <s v="GUR8"/>
        <s v="HAK1"/>
        <s v="HAK10"/>
        <s v="HAK4"/>
        <s v="HAK7"/>
        <s v="HOK1"/>
        <s v="HOK10"/>
        <s v="HOR1"/>
        <s v="HOR10"/>
        <s v="HOR2"/>
        <s v="HOR3"/>
        <s v="HOR4"/>
        <s v="HOR5"/>
        <s v="HOR6"/>
        <s v="HOR7"/>
        <s v="HOR8"/>
        <s v="HOR9"/>
        <s v="HPB1"/>
        <s v="HPB10"/>
        <s v="HPB2"/>
        <s v="HPB3"/>
        <s v="HPB4"/>
        <s v="HPB5"/>
        <s v="HPB7"/>
        <s v="HPB8"/>
        <s v="JDO1"/>
        <s v="JDO10"/>
        <s v="JDO2"/>
        <s v="JDO3"/>
        <s v="JDO7"/>
        <s v="JMA1"/>
        <s v="JMA10"/>
        <s v="JMA3"/>
        <s v="JMA7"/>
        <s v="KAH1"/>
        <s v="KAH10"/>
        <s v="KAH2"/>
        <s v="KAH3"/>
        <s v="KAH4"/>
        <s v="KAH8"/>
        <s v="KBB3G"/>
        <s v="KBB4G"/>
        <s v="KIC1"/>
        <s v="KIC10"/>
        <s v="KIC2"/>
        <s v="KIC3"/>
        <s v="KIC4"/>
        <s v="KIC5"/>
        <s v="KIC6"/>
        <s v="KIC7"/>
        <s v="KIC8"/>
        <s v="KIC9"/>
        <s v="KIN1"/>
        <s v="KIN10"/>
        <s v="KIN2"/>
        <s v="KIN3"/>
        <s v="KIN4"/>
        <s v="KIN7"/>
        <s v="KIN8"/>
        <s v="KWH1"/>
        <s v="KWH2"/>
        <s v="KWH3"/>
        <s v="KWH4"/>
        <s v="KWH5"/>
        <s v="KWH6"/>
        <s v="KWH7A"/>
        <s v="KWH7B"/>
        <s v="KWH8"/>
        <s v="KWH9"/>
        <s v="LDO1"/>
        <s v="LDO10"/>
        <s v="LDO3"/>
        <s v="LEA1"/>
        <s v="LEA10"/>
        <s v="LEA2"/>
        <s v="LEA3"/>
        <s v="LEA4"/>
        <s v="LFE16"/>
        <s v="LFE20"/>
        <s v="LFE21"/>
        <s v="LFE22"/>
        <s v="LFE23"/>
        <s v="LIN1"/>
        <s v="LIN10"/>
        <s v="LIN2"/>
        <s v="LIN3"/>
        <s v="LIN4"/>
        <s v="LIN5"/>
        <s v="LIN6"/>
        <s v="LIN7"/>
        <s v="MAK1"/>
        <s v="MDI1"/>
        <s v="MDI2"/>
        <s v="MDI3"/>
        <s v="MDI4"/>
        <s v="MDI5"/>
        <s v="MDI7"/>
        <s v="MDI8"/>
        <s v="MDI9"/>
        <s v="MMI1"/>
        <s v="MMI2"/>
        <s v="MMI3"/>
        <s v="MMI4"/>
        <s v="MMI5"/>
        <s v="MMI7"/>
        <s v="MMI8"/>
        <s v="MMI9"/>
        <s v="MOK1"/>
        <s v="MOK10"/>
        <s v="MOK3"/>
        <s v="MOK4"/>
        <s v="MOK5"/>
        <s v="MOO1"/>
        <s v="OEO1"/>
        <s v="OEO10"/>
        <s v="OEO3A"/>
        <s v="OEO4"/>
        <s v="OEO6"/>
        <s v="ORH1"/>
        <s v="ORH10"/>
        <s v="ORH2A"/>
        <s v="ORH2B"/>
        <s v="ORH3A"/>
        <s v="ORH3B"/>
        <s v="ORH7A"/>
        <s v="ORH7B"/>
        <s v="OYS1"/>
        <s v="OYS2A"/>
        <s v="OYS3"/>
        <s v="OYS4"/>
        <s v="OYS5A"/>
        <s v="OYS7"/>
        <s v="OYS7A"/>
        <s v="OYS7B"/>
        <s v="OYS7C"/>
        <s v="OYS8A"/>
        <s v="OYS9"/>
        <s v="OYU5"/>
        <s v="PAD1"/>
        <s v="PAD10"/>
        <s v="PAD2"/>
        <s v="PAD3"/>
        <s v="PAD4"/>
        <s v="PAD5"/>
        <s v="PAD6"/>
        <s v="PAD7"/>
        <s v="PAD8"/>
        <s v="PAD9"/>
        <s v="PAR1"/>
        <s v="PAR10"/>
        <s v="PAR2"/>
        <s v="PAR9"/>
        <s v="PAU1"/>
        <s v="PAU10"/>
        <s v="PAU2"/>
        <s v="PAU3"/>
        <s v="PAU4"/>
        <s v="PAU5A"/>
        <s v="PAU5B"/>
        <s v="PAU5D"/>
        <s v="PAU6"/>
        <s v="PAU7"/>
        <s v="PDO1"/>
        <s v="PDO2"/>
        <s v="PDO3"/>
        <s v="PDO4"/>
        <s v="PDO5"/>
        <s v="PDO7"/>
        <s v="PDO8"/>
        <s v="PDO9"/>
        <s v="PHC1"/>
        <s v="PIL1"/>
        <s v="PIL10"/>
        <s v="PIL2"/>
        <s v="PIL3"/>
        <s v="PIL4"/>
        <s v="PIL7"/>
        <s v="PIL8"/>
        <s v="POR1"/>
        <s v="POR10"/>
        <s v="POR2"/>
        <s v="POR3"/>
        <s v="POS1"/>
        <s v="PPI1A"/>
        <s v="PPI1B"/>
        <s v="PPI1C"/>
        <s v="PPI2"/>
        <s v="PPI3"/>
        <s v="PPI4"/>
        <s v="PPI5"/>
        <s v="PPI7"/>
        <s v="PPI8"/>
        <s v="PPI9"/>
        <s v="PRK1"/>
        <s v="PRK10"/>
        <s v="PRK2"/>
        <s v="PRK3"/>
        <s v="PRK4A"/>
        <s v="PRK5"/>
        <s v="PRK6A"/>
        <s v="PRK6B"/>
        <s v="PRK7"/>
        <s v="PRK8"/>
        <s v="PRK9"/>
        <s v="PTO1"/>
        <s v="PZL1"/>
        <s v="PZL2"/>
        <s v="PZL3"/>
        <s v="PZL4"/>
        <s v="PZL5"/>
        <s v="PZL7"/>
        <s v="PZL8"/>
        <s v="PZL9"/>
        <s v="QSC3"/>
        <s v="RBM1"/>
        <s v="RBT1"/>
        <s v="RBT10"/>
        <s v="RBT3"/>
        <s v="RBT7"/>
        <s v="RBY1"/>
        <s v="RBY10"/>
        <s v="RBY2"/>
        <s v="RBY3"/>
        <s v="RBY4"/>
        <s v="RBY5"/>
        <s v="RBY6"/>
        <s v="RBY7"/>
        <s v="RBY8"/>
        <s v="RBY9"/>
        <s v="RCO1"/>
        <s v="RCO10"/>
        <s v="RCO2"/>
        <s v="RCO3"/>
        <s v="RCO7"/>
        <s v="RIB1"/>
        <s v="RIB10"/>
        <s v="RIB2"/>
        <s v="RIB3"/>
        <s v="RIB4"/>
        <s v="RIB5"/>
        <s v="RIB6"/>
        <s v="RIB7"/>
        <s v="RIB8"/>
        <s v="RIB9"/>
        <s v="RSK1"/>
        <s v="RSK10"/>
        <s v="RSK3"/>
        <s v="RSK7"/>
        <s v="RSK8"/>
        <s v="RSN1"/>
        <s v="RSN10"/>
        <s v="RSN2"/>
        <s v="SAE1"/>
        <s v="SAE2"/>
        <s v="SAE3"/>
        <s v="SAE4"/>
        <s v="SAE5"/>
        <s v="SAE7"/>
        <s v="SAE8"/>
        <s v="SAE9"/>
        <s v="SBW1"/>
        <s v="SBW6A"/>
        <s v="SBW6B"/>
        <s v="SBW6I"/>
        <s v="SBW6R"/>
        <s v="SCA1"/>
        <s v="SCA1A"/>
        <s v="SCA2A"/>
        <s v="SCA3"/>
        <s v="SCA4"/>
        <s v="SCA5"/>
        <s v="SCA7"/>
        <s v="SCA7A"/>
        <s v="SCA7B"/>
        <s v="SCA7C"/>
        <s v="SCA8A"/>
        <s v="SCA9A"/>
        <s v="SCACS"/>
        <s v="SCC10"/>
        <s v="SCC1A"/>
        <s v="SCC1B"/>
        <s v="SCC2A"/>
        <s v="SCC2B"/>
        <s v="SCC3"/>
        <s v="SCC4"/>
        <s v="SCC5A"/>
        <s v="SCC5B"/>
        <s v="SCC6"/>
        <s v="SCC7A"/>
        <s v="SCC7B"/>
        <s v="SCC7D"/>
        <s v="SCC8"/>
        <s v="SCC9"/>
        <s v="SCH1"/>
        <s v="SCH10"/>
        <s v="SCH2"/>
        <s v="SCH3"/>
        <s v="SCH4"/>
        <s v="SCH5"/>
        <s v="SCH7"/>
        <s v="SCH8"/>
        <s v="SCI1"/>
        <s v="SCI10"/>
        <s v="SCI2"/>
        <s v="SCI3"/>
        <s v="SCI4A"/>
        <s v="SCI5"/>
        <s v="SCI6A"/>
        <s v="SCI6B"/>
        <s v="SCI7"/>
        <s v="SCI8"/>
        <s v="SCI9"/>
        <s v="SFE17"/>
        <s v="SFE20"/>
        <s v="SFE21"/>
        <s v="SFE22"/>
        <s v="SFE23"/>
        <s v="SKI1"/>
        <s v="SKI10"/>
        <s v="SKI2"/>
        <s v="SKI3"/>
        <s v="SKI7"/>
        <s v="SNA1"/>
        <s v="SNA10"/>
        <s v="SNA2"/>
        <s v="SNA3"/>
        <s v="SNA7"/>
        <s v="SNA8"/>
        <s v="SPD1"/>
        <s v="SPD10"/>
        <s v="SPD3"/>
        <s v="SPD4"/>
        <s v="SPD5"/>
        <s v="SPD7"/>
        <s v="SPD8"/>
        <s v="SPE1"/>
        <s v="SPE10"/>
        <s v="SPE2"/>
        <s v="SPE3"/>
        <s v="SPE4"/>
        <s v="SPE5"/>
        <s v="SPE6"/>
        <s v="SPE7"/>
        <s v="SPE8"/>
        <s v="SPE9"/>
        <s v="SPO1"/>
        <s v="SPO10"/>
        <s v="SPO2"/>
        <s v="SPO3"/>
        <s v="SPO7"/>
        <s v="SPO8"/>
        <s v="SPR1"/>
        <s v="SPR10"/>
        <s v="SPR3"/>
        <s v="SPR4"/>
        <s v="SPR7"/>
        <s v="SQU10T"/>
        <s v="SQU1J"/>
        <s v="SQU1T"/>
        <s v="SQU6T"/>
        <s v="SSK1"/>
        <s v="SSK10"/>
        <s v="SSK3"/>
        <s v="SSK7"/>
        <s v="SSK8"/>
        <s v="STA1"/>
        <s v="STA10"/>
        <s v="STA2"/>
        <s v="STA3"/>
        <s v="STA4"/>
        <s v="STA5"/>
        <s v="STA7"/>
        <s v="STA8"/>
        <s v="STN1"/>
        <s v="SUR10"/>
        <s v="SUR1A"/>
        <s v="SUR1B"/>
        <s v="SUR2A"/>
        <s v="SUR2B"/>
        <s v="SUR3"/>
        <s v="SUR4"/>
        <s v="SUR5"/>
        <s v="SUR7A"/>
        <s v="SUR7B"/>
        <s v="SUR8"/>
        <s v="SUR9"/>
        <s v="SWA1"/>
        <s v="SWA10"/>
        <s v="SWA3"/>
        <s v="SWA4"/>
        <s v="SWO1"/>
        <s v="TAR1"/>
        <s v="TAR10"/>
        <s v="TAR2"/>
        <s v="TAR3"/>
        <s v="TAR4"/>
        <s v="TAR5"/>
        <s v="TAR7"/>
        <s v="TAR8"/>
        <s v="TOR1"/>
        <s v="TRE1"/>
        <s v="TRE10"/>
        <s v="TRE2"/>
        <s v="TRE3"/>
        <s v="TRE7"/>
        <s v="TRU1"/>
        <s v="TRU10"/>
        <s v="TRU2"/>
        <s v="TRU3"/>
        <s v="TRU4"/>
        <s v="TRU5"/>
        <s v="TRU6"/>
        <s v="TRU7"/>
        <s v="TRU8"/>
        <s v="TRU9"/>
        <s v="TUA1A"/>
        <s v="TUA1B"/>
        <s v="TUA2"/>
        <s v="TUA3"/>
        <s v="TUA4"/>
        <s v="TUA5"/>
        <s v="TUA7"/>
        <s v="TUA8"/>
        <s v="TUA9"/>
        <s v="WAR1"/>
        <s v="WAR10"/>
        <s v="WAR2"/>
        <s v="WAR3"/>
        <s v="WAR7"/>
        <s v="WAR8"/>
        <s v="WWA1"/>
        <s v="WWA10"/>
        <s v="WWA2"/>
        <s v="WWA3"/>
        <s v="WWA4"/>
        <s v="WWA5B"/>
        <s v="WWA7"/>
        <s v="WWA8"/>
        <s v="WWA9"/>
        <s v="YEM1"/>
        <s v="YEM10"/>
        <s v="YEM2"/>
        <s v="YEM3"/>
        <s v="YEM4"/>
        <s v="YEM5"/>
        <s v="YEM6"/>
        <s v="YEM7"/>
        <s v="YEM8"/>
        <s v="YEM9"/>
        <s v="YFN1"/>
        <s v="ALB"/>
        <s v="BSH"/>
        <s v="OCT"/>
        <s v="SKJ"/>
        <n v="0"/>
        <s v="LFE11"/>
        <s v="LFE12"/>
        <s v="LFE13"/>
        <s v="LFE14"/>
        <s v="LFE15"/>
        <s v="LFE17"/>
        <s v="ANG13"/>
        <m/>
      </sharedItems>
    </cacheField>
    <cacheField name="Chief Executive Assessment of Effort" numFmtId="0">
      <sharedItems containsString="0" containsBlank="1" containsNumber="1" minValue="1E-3" maxValue="0.94"/>
    </cacheField>
    <cacheField name="Observer Days" numFmtId="0">
      <sharedItems containsString="0" containsBlank="1" containsNumber="1" minValue="0.1" maxValue="1345.03"/>
    </cacheField>
    <cacheField name="Species" numFmtId="0">
      <sharedItems containsBlank="1"/>
    </cacheField>
    <cacheField name="Fishery Manager" numFmtId="0">
      <sharedItems containsBlank="1" count="7">
        <s v="Inshore"/>
        <s v="Freshwater"/>
        <s v="Deepwater"/>
        <s v="HMS"/>
        <s v="Shellfish"/>
        <e v="#N/A"/>
        <m/>
      </sharedItems>
    </cacheField>
    <cacheField name="Allocation Between Stocks" numFmtId="43">
      <sharedItems containsString="0" containsBlank="1" containsNumber="1" minValue="0" maxValue="90285.331616187963"/>
    </cacheField>
    <cacheField name="Cost recovery $" numFmtId="168">
      <sharedItems containsString="0" containsBlank="1" containsNumber="1" minValue="-351202.40678731911" maxValue="1220122.561847283"/>
    </cacheField>
    <cacheField name="Levy ($/share)" numFmtId="167">
      <sharedItems containsString="0" containsBlank="1" containsNumber="1" minValue="0" maxValue="2.271E-3"/>
    </cacheField>
    <cacheField name="Rule 9(2)_x000a_c*d*h" numFmtId="43">
      <sharedItems containsBlank="1" containsMixedTypes="1" containsNumber="1" minValue="0" maxValue="409860.98037545057"/>
    </cacheField>
    <cacheField name="Calculate 'e' for Rule 9(3)" numFmtId="43">
      <sharedItems containsBlank="1" containsMixedTypes="1" containsNumber="1" minValue="0" maxValue="623832.52160086937"/>
    </cacheField>
    <cacheField name="Calculate 'f' for Rule 9(3)" numFmtId="43">
      <sharedItems containsBlank="1" containsMixedTypes="1" containsNumber="1" minValue="7.3423469387755098" maxValue="74924.707253134678"/>
    </cacheField>
    <cacheField name="Calculate 'g' for Rule 9(3)" numFmtId="43">
      <sharedItems containsBlank="1" containsMixedTypes="1" containsNumber="1" minValue="1797.0400000000002" maxValue="74924.707253134678"/>
    </cacheField>
    <cacheField name="Rule 9(3)_x000a_(c-e)*(f/g)*h" numFmtId="43">
      <sharedItems containsBlank="1" containsMixedTypes="1" containsNumber="1" minValue="0" maxValue="272241.32515456568"/>
    </cacheField>
    <cacheField name="Rule 9 flag" numFmtId="0">
      <sharedItems containsBlank="1" containsMixedTypes="1" containsNumber="1" containsInteger="1" minValue="1" maxValue="1"/>
    </cacheField>
    <cacheField name="Field1" numFmtId="0" formula="'Cost recovery $'/'Observer Days'" databaseField="0"/>
    <cacheField name="Observer $/day" numFmtId="0" formula="'Cost recovery $'/'Observer Days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502">
  <r>
    <x v="0"/>
    <x v="0"/>
    <x v="0"/>
    <n v="27140.15"/>
    <n v="3032"/>
    <n v="30172.15"/>
    <x v="0"/>
    <m/>
    <s v="100%"/>
    <x v="0"/>
    <m/>
    <n v="2.57"/>
    <s v="Alfonsino"/>
    <x v="0"/>
    <n v="2.57"/>
    <n v="1670.8128743805214"/>
    <x v="0"/>
  </r>
  <r>
    <x v="0"/>
    <x v="0"/>
    <x v="0"/>
    <n v="27140.15"/>
    <n v="3032"/>
    <n v="30172.15"/>
    <x v="0"/>
    <m/>
    <s v="100%"/>
    <x v="1"/>
    <m/>
    <n v="2.29"/>
    <s v="Alfonsino"/>
    <x v="0"/>
    <n v="2.29"/>
    <n v="1488.7787868993753"/>
    <x v="1"/>
  </r>
  <r>
    <x v="0"/>
    <x v="0"/>
    <x v="0"/>
    <n v="27140.15"/>
    <n v="3032"/>
    <n v="30172.15"/>
    <x v="0"/>
    <m/>
    <s v="100%"/>
    <x v="2"/>
    <m/>
    <n v="0.34"/>
    <s v="Black Cardinal Fish"/>
    <x v="0"/>
    <n v="0.34"/>
    <n v="221.04139194139196"/>
    <x v="2"/>
  </r>
  <r>
    <x v="0"/>
    <x v="0"/>
    <x v="0"/>
    <n v="27140.15"/>
    <n v="3032"/>
    <n v="30172.15"/>
    <x v="0"/>
    <m/>
    <s v="100%"/>
    <x v="3"/>
    <m/>
    <n v="0.51"/>
    <s v="Oreo"/>
    <x v="0"/>
    <n v="0.51"/>
    <n v="331.56208791208792"/>
    <x v="2"/>
  </r>
  <r>
    <x v="0"/>
    <x v="0"/>
    <x v="0"/>
    <n v="27140.15"/>
    <n v="3032"/>
    <n v="30172.15"/>
    <x v="0"/>
    <m/>
    <s v="100%"/>
    <x v="4"/>
    <m/>
    <n v="2.59"/>
    <s v="Oreo"/>
    <x v="0"/>
    <n v="2.59"/>
    <n v="1683.8153092006035"/>
    <x v="0"/>
  </r>
  <r>
    <x v="0"/>
    <x v="0"/>
    <x v="0"/>
    <n v="27140.15"/>
    <n v="3032"/>
    <n v="30172.15"/>
    <x v="0"/>
    <m/>
    <s v="100%"/>
    <x v="5"/>
    <m/>
    <n v="1.96"/>
    <s v="Oreo"/>
    <x v="0"/>
    <n v="1.96"/>
    <n v="1274.2386123680244"/>
    <x v="0"/>
  </r>
  <r>
    <x v="0"/>
    <x v="0"/>
    <x v="0"/>
    <n v="27140.15"/>
    <n v="3032"/>
    <n v="30172.15"/>
    <x v="0"/>
    <m/>
    <s v="100%"/>
    <x v="6"/>
    <m/>
    <n v="1.22"/>
    <s v="Oreo"/>
    <x v="0"/>
    <n v="1.22"/>
    <n v="793.14852402499469"/>
    <x v="0"/>
  </r>
  <r>
    <x v="0"/>
    <x v="0"/>
    <x v="0"/>
    <n v="27140.15"/>
    <n v="3032"/>
    <n v="30172.15"/>
    <x v="0"/>
    <m/>
    <s v="100%"/>
    <x v="7"/>
    <m/>
    <n v="2.84"/>
    <s v="Orange Roughy"/>
    <x v="0"/>
    <n v="2.84"/>
    <n v="1846.3457444516271"/>
    <x v="3"/>
  </r>
  <r>
    <x v="0"/>
    <x v="0"/>
    <x v="0"/>
    <n v="27140.15"/>
    <n v="3032"/>
    <n v="30172.15"/>
    <x v="0"/>
    <m/>
    <s v="100%"/>
    <x v="8"/>
    <m/>
    <n v="1.1599999999999999"/>
    <s v="Orange Roughy"/>
    <x v="0"/>
    <n v="1.1599999999999999"/>
    <n v="754.14121956474889"/>
    <x v="1"/>
  </r>
  <r>
    <x v="0"/>
    <x v="0"/>
    <x v="0"/>
    <n v="27140.15"/>
    <n v="3032"/>
    <n v="30172.15"/>
    <x v="0"/>
    <m/>
    <s v="100%"/>
    <x v="9"/>
    <m/>
    <n v="0.15"/>
    <s v="Orange Roughy"/>
    <x v="0"/>
    <n v="0.15"/>
    <n v="97.518261150614109"/>
    <x v="2"/>
  </r>
  <r>
    <x v="0"/>
    <x v="0"/>
    <x v="0"/>
    <n v="27140.15"/>
    <n v="3032"/>
    <n v="30172.15"/>
    <x v="0"/>
    <m/>
    <s v="100%"/>
    <x v="10"/>
    <m/>
    <n v="0.44"/>
    <s v="Orange Roughy"/>
    <x v="0"/>
    <n v="0.44"/>
    <n v="286.05356604180139"/>
    <x v="2"/>
  </r>
  <r>
    <x v="0"/>
    <x v="0"/>
    <x v="0"/>
    <n v="27140.15"/>
    <n v="3032"/>
    <n v="30172.15"/>
    <x v="0"/>
    <m/>
    <s v="100%"/>
    <x v="11"/>
    <m/>
    <n v="24.34"/>
    <s v="Orange Roughy"/>
    <x v="0"/>
    <n v="24.34"/>
    <n v="15823.96317603965"/>
    <x v="4"/>
  </r>
  <r>
    <x v="0"/>
    <x v="0"/>
    <x v="0"/>
    <n v="27140.15"/>
    <n v="3032"/>
    <n v="30172.15"/>
    <x v="0"/>
    <m/>
    <s v="100%"/>
    <x v="12"/>
    <m/>
    <n v="6"/>
    <s v="Orange Roughy"/>
    <x v="0"/>
    <n v="6"/>
    <n v="3900.7304460245646"/>
    <x v="0"/>
  </r>
  <r>
    <x v="0"/>
    <x v="1"/>
    <x v="1"/>
    <n v="512267"/>
    <n v="57232"/>
    <n v="569499"/>
    <x v="0"/>
    <m/>
    <s v="100%"/>
    <x v="13"/>
    <m/>
    <n v="1.6"/>
    <s v="Barracouta"/>
    <x v="0"/>
    <n v="1.6"/>
    <n v="1049.4775638072424"/>
    <x v="2"/>
  </r>
  <r>
    <x v="0"/>
    <x v="1"/>
    <x v="1"/>
    <n v="512267"/>
    <n v="57232"/>
    <n v="569499"/>
    <x v="0"/>
    <m/>
    <s v="100%"/>
    <x v="14"/>
    <m/>
    <n v="64.87"/>
    <s v="Barracouta"/>
    <x v="0"/>
    <n v="64.87"/>
    <n v="42549.755977609886"/>
    <x v="5"/>
  </r>
  <r>
    <x v="0"/>
    <x v="1"/>
    <x v="1"/>
    <n v="512267"/>
    <n v="57232"/>
    <n v="569499"/>
    <x v="0"/>
    <m/>
    <s v="100%"/>
    <x v="15"/>
    <m/>
    <n v="11.46"/>
    <s v="Blue Mackerel"/>
    <x v="0"/>
    <n v="11.46"/>
    <n v="7516.8830507693738"/>
    <x v="6"/>
  </r>
  <r>
    <x v="0"/>
    <x v="1"/>
    <x v="1"/>
    <n v="512267"/>
    <n v="57232"/>
    <n v="569499"/>
    <x v="0"/>
    <m/>
    <s v="100%"/>
    <x v="16"/>
    <m/>
    <n v="6"/>
    <s v="Hake"/>
    <x v="0"/>
    <n v="6"/>
    <n v="3935.540864277159"/>
    <x v="7"/>
  </r>
  <r>
    <x v="0"/>
    <x v="1"/>
    <x v="1"/>
    <n v="512267"/>
    <n v="57232"/>
    <n v="569499"/>
    <x v="0"/>
    <m/>
    <s v="100%"/>
    <x v="17"/>
    <m/>
    <n v="203.75"/>
    <s v="Hoki"/>
    <x v="0"/>
    <n v="203.75"/>
    <n v="133644.40851607852"/>
    <x v="8"/>
  </r>
  <r>
    <x v="0"/>
    <x v="1"/>
    <x v="1"/>
    <n v="512267"/>
    <n v="57232"/>
    <n v="569499"/>
    <x v="0"/>
    <m/>
    <s v="100%"/>
    <x v="18"/>
    <m/>
    <n v="1.34"/>
    <s v="Jack Mackerel"/>
    <x v="0"/>
    <n v="1.34"/>
    <n v="878.93745968856547"/>
    <x v="2"/>
  </r>
  <r>
    <x v="0"/>
    <x v="1"/>
    <x v="1"/>
    <n v="512267"/>
    <n v="57232"/>
    <n v="569499"/>
    <x v="0"/>
    <m/>
    <s v="100%"/>
    <x v="19"/>
    <m/>
    <n v="54.91"/>
    <s v="Jack Mackerel"/>
    <x v="0"/>
    <n v="54.91"/>
    <n v="36016.758142909799"/>
    <x v="9"/>
  </r>
  <r>
    <x v="0"/>
    <x v="1"/>
    <x v="1"/>
    <n v="512267"/>
    <n v="57232"/>
    <n v="569499"/>
    <x v="0"/>
    <m/>
    <s v="100%"/>
    <x v="20"/>
    <m/>
    <n v="6.88"/>
    <s v="Ling"/>
    <x v="0"/>
    <n v="6.88"/>
    <n v="4512.7535243711427"/>
    <x v="10"/>
  </r>
  <r>
    <x v="0"/>
    <x v="1"/>
    <x v="1"/>
    <n v="512267"/>
    <n v="57232"/>
    <n v="569499"/>
    <x v="0"/>
    <m/>
    <s v="100%"/>
    <x v="21"/>
    <m/>
    <n v="14.96"/>
    <s v="Ling"/>
    <x v="0"/>
    <n v="14.96"/>
    <n v="9812.6152215977181"/>
    <x v="11"/>
  </r>
  <r>
    <x v="0"/>
    <x v="1"/>
    <x v="1"/>
    <n v="512267"/>
    <n v="57232"/>
    <n v="569499"/>
    <x v="0"/>
    <m/>
    <s v="100%"/>
    <x v="22"/>
    <m/>
    <n v="8.86"/>
    <s v="Ling"/>
    <x v="0"/>
    <n v="8.86"/>
    <n v="5811.4820095826044"/>
    <x v="12"/>
  </r>
  <r>
    <x v="0"/>
    <x v="1"/>
    <x v="1"/>
    <n v="512267"/>
    <n v="57232"/>
    <n v="569499"/>
    <x v="0"/>
    <m/>
    <s v="100%"/>
    <x v="23"/>
    <m/>
    <n v="4.5999999999999996"/>
    <s v="Southern Blue Whiting"/>
    <x v="0"/>
    <n v="4.5999999999999996"/>
    <n v="3017.2479959458219"/>
    <x v="3"/>
  </r>
  <r>
    <x v="0"/>
    <x v="1"/>
    <x v="1"/>
    <n v="512267"/>
    <n v="57232"/>
    <n v="569499"/>
    <x v="0"/>
    <m/>
    <s v="100%"/>
    <x v="24"/>
    <m/>
    <n v="85.4"/>
    <s v="Southern Blue Whiting"/>
    <x v="0"/>
    <n v="85.4"/>
    <n v="56015.864968211565"/>
    <x v="13"/>
  </r>
  <r>
    <x v="0"/>
    <x v="1"/>
    <x v="1"/>
    <n v="512267"/>
    <n v="57232"/>
    <n v="569499"/>
    <x v="0"/>
    <m/>
    <s v="100%"/>
    <x v="25"/>
    <m/>
    <n v="7.52"/>
    <s v="Scampi"/>
    <x v="0"/>
    <n v="7.52"/>
    <n v="4932.5445498940389"/>
    <x v="14"/>
  </r>
  <r>
    <x v="0"/>
    <x v="1"/>
    <x v="1"/>
    <n v="512267"/>
    <n v="57232"/>
    <n v="569499"/>
    <x v="0"/>
    <m/>
    <s v="100%"/>
    <x v="26"/>
    <m/>
    <n v="9.06"/>
    <s v="Scampi"/>
    <x v="0"/>
    <n v="9.06"/>
    <n v="5942.6667050585102"/>
    <x v="15"/>
  </r>
  <r>
    <x v="0"/>
    <x v="1"/>
    <x v="1"/>
    <n v="512267"/>
    <n v="57232"/>
    <n v="569499"/>
    <x v="0"/>
    <m/>
    <s v="100%"/>
    <x v="27"/>
    <m/>
    <n v="22.42"/>
    <s v="Scampi"/>
    <x v="0"/>
    <n v="22.42"/>
    <n v="14705.804362848983"/>
    <x v="10"/>
  </r>
  <r>
    <x v="0"/>
    <x v="1"/>
    <x v="1"/>
    <n v="512267"/>
    <n v="57232"/>
    <n v="569499"/>
    <x v="0"/>
    <m/>
    <s v="100%"/>
    <x v="28"/>
    <m/>
    <n v="7.14"/>
    <s v="Scampi"/>
    <x v="0"/>
    <n v="7.14"/>
    <n v="4683.2936284898187"/>
    <x v="14"/>
  </r>
  <r>
    <x v="0"/>
    <x v="1"/>
    <x v="1"/>
    <n v="512267"/>
    <n v="57232"/>
    <n v="569499"/>
    <x v="0"/>
    <m/>
    <s v="100%"/>
    <x v="29"/>
    <m/>
    <n v="2.0299999999999998"/>
    <s v="Scampi"/>
    <x v="0"/>
    <n v="2.0299999999999998"/>
    <n v="1331.5246590804388"/>
    <x v="1"/>
  </r>
  <r>
    <x v="0"/>
    <x v="1"/>
    <x v="1"/>
    <n v="512267"/>
    <n v="57232"/>
    <n v="569499"/>
    <x v="0"/>
    <m/>
    <s v="100%"/>
    <x v="30"/>
    <m/>
    <n v="17.16"/>
    <s v="Scampi"/>
    <x v="0"/>
    <n v="17.16"/>
    <n v="11255.646871832674"/>
    <x v="16"/>
  </r>
  <r>
    <x v="0"/>
    <x v="1"/>
    <x v="1"/>
    <n v="512267"/>
    <n v="57232"/>
    <n v="569499"/>
    <x v="0"/>
    <m/>
    <s v="100%"/>
    <x v="31"/>
    <m/>
    <n v="2.54"/>
    <s v="Scampi"/>
    <x v="0"/>
    <n v="2.54"/>
    <n v="1666.0456325439973"/>
    <x v="0"/>
  </r>
  <r>
    <x v="0"/>
    <x v="1"/>
    <x v="1"/>
    <n v="512267"/>
    <n v="57232"/>
    <n v="569499"/>
    <x v="0"/>
    <m/>
    <s v="100%"/>
    <x v="32"/>
    <m/>
    <n v="5.0999999999999996"/>
    <s v="Scampi"/>
    <x v="0"/>
    <n v="5.0999999999999996"/>
    <n v="3345.2097346355849"/>
    <x v="3"/>
  </r>
  <r>
    <x v="0"/>
    <x v="1"/>
    <x v="1"/>
    <n v="512267"/>
    <n v="57232"/>
    <n v="569499"/>
    <x v="0"/>
    <m/>
    <s v="100%"/>
    <x v="33"/>
    <m/>
    <n v="0.25"/>
    <s v="Scampi"/>
    <x v="0"/>
    <n v="0.25"/>
    <n v="163.98086934488163"/>
    <x v="2"/>
  </r>
  <r>
    <x v="0"/>
    <x v="1"/>
    <x v="1"/>
    <n v="512267"/>
    <n v="57232"/>
    <n v="569499"/>
    <x v="0"/>
    <m/>
    <s v="100%"/>
    <x v="34"/>
    <m/>
    <n v="1.78"/>
    <s v="Scampi"/>
    <x v="0"/>
    <n v="1.78"/>
    <n v="1167.5437897355571"/>
    <x v="1"/>
  </r>
  <r>
    <x v="0"/>
    <x v="1"/>
    <x v="1"/>
    <n v="512267"/>
    <n v="57232"/>
    <n v="569499"/>
    <x v="0"/>
    <m/>
    <s v="100%"/>
    <x v="35"/>
    <m/>
    <n v="185.38"/>
    <s v="Squid"/>
    <x v="0"/>
    <n v="185.38"/>
    <n v="121595.09423661663"/>
    <x v="17"/>
  </r>
  <r>
    <x v="0"/>
    <x v="1"/>
    <x v="1"/>
    <n v="512267"/>
    <n v="57232"/>
    <n v="569499"/>
    <x v="0"/>
    <m/>
    <s v="100%"/>
    <x v="36"/>
    <m/>
    <n v="134.62"/>
    <s v="Squid"/>
    <x v="0"/>
    <n v="134.62"/>
    <n v="88300.418524831854"/>
    <x v="18"/>
  </r>
  <r>
    <x v="0"/>
    <x v="1"/>
    <x v="1"/>
    <n v="512267"/>
    <n v="57232"/>
    <n v="569499"/>
    <x v="0"/>
    <m/>
    <s v="100%"/>
    <x v="37"/>
    <m/>
    <n v="2.4"/>
    <s v="Silver Warehou"/>
    <x v="0"/>
    <n v="2.4"/>
    <n v="1574.2163457108634"/>
    <x v="2"/>
  </r>
  <r>
    <x v="0"/>
    <x v="1"/>
    <x v="1"/>
    <n v="512267"/>
    <n v="57232"/>
    <n v="569499"/>
    <x v="0"/>
    <m/>
    <s v="100%"/>
    <x v="38"/>
    <m/>
    <n v="2.37"/>
    <s v="Silver Warehou"/>
    <x v="0"/>
    <n v="2.37"/>
    <n v="1554.5386413894778"/>
    <x v="3"/>
  </r>
  <r>
    <x v="0"/>
    <x v="1"/>
    <x v="1"/>
    <n v="512267"/>
    <n v="57232"/>
    <n v="569499"/>
    <x v="0"/>
    <m/>
    <s v="100%"/>
    <x v="39"/>
    <m/>
    <n v="3.84"/>
    <s v="White Warehou"/>
    <x v="0"/>
    <n v="3.84"/>
    <n v="2518.746153137382"/>
    <x v="7"/>
  </r>
  <r>
    <x v="0"/>
    <x v="2"/>
    <x v="2"/>
    <n v="26550"/>
    <n v="2966"/>
    <n v="29516"/>
    <x v="0"/>
    <m/>
    <s v="100%"/>
    <x v="40"/>
    <m/>
    <n v="4.42"/>
    <s v="Ling"/>
    <x v="0"/>
    <n v="4.42"/>
    <n v="2898.4830037769384"/>
    <x v="3"/>
  </r>
  <r>
    <x v="0"/>
    <x v="2"/>
    <x v="2"/>
    <n v="26550"/>
    <n v="2966"/>
    <n v="29516"/>
    <x v="0"/>
    <m/>
    <s v="100%"/>
    <x v="41"/>
    <m/>
    <n v="9.06"/>
    <s v="Ling"/>
    <x v="0"/>
    <n v="9.06"/>
    <n v="5941.2343923572544"/>
    <x v="19"/>
  </r>
  <r>
    <x v="0"/>
    <x v="2"/>
    <x v="2"/>
    <n v="26550"/>
    <n v="2966"/>
    <n v="29516"/>
    <x v="0"/>
    <m/>
    <s v="100%"/>
    <x v="20"/>
    <m/>
    <n v="7.91"/>
    <s v="Ling"/>
    <x v="0"/>
    <n v="7.91"/>
    <n v="5187.1041990668746"/>
    <x v="10"/>
  </r>
  <r>
    <x v="0"/>
    <x v="2"/>
    <x v="2"/>
    <n v="26550"/>
    <n v="2966"/>
    <n v="29516"/>
    <x v="0"/>
    <m/>
    <s v="100%"/>
    <x v="21"/>
    <m/>
    <n v="17.190000000000001"/>
    <s v="Ling"/>
    <x v="0"/>
    <n v="17.190000000000001"/>
    <n v="11272.606976227506"/>
    <x v="11"/>
  </r>
  <r>
    <x v="0"/>
    <x v="2"/>
    <x v="2"/>
    <n v="26550"/>
    <n v="2966"/>
    <n v="29516"/>
    <x v="0"/>
    <m/>
    <s v="100%"/>
    <x v="22"/>
    <m/>
    <n v="6.43"/>
    <s v="Ling"/>
    <x v="0"/>
    <n v="6.43"/>
    <n v="4216.5714285714284"/>
    <x v="12"/>
  </r>
  <r>
    <x v="0"/>
    <x v="3"/>
    <x v="3"/>
    <n v="46786"/>
    <n v="4254"/>
    <n v="51040"/>
    <x v="0"/>
    <m/>
    <s v="100%"/>
    <x v="42"/>
    <m/>
    <n v="12.18"/>
    <s v="Bigeye Tuna"/>
    <x v="1"/>
    <n v="12.18"/>
    <n v="9633.7703393770335"/>
    <x v="20"/>
  </r>
  <r>
    <x v="0"/>
    <x v="3"/>
    <x v="3"/>
    <n v="46786"/>
    <n v="4254"/>
    <n v="51040"/>
    <x v="0"/>
    <m/>
    <s v="100%"/>
    <x v="43"/>
    <m/>
    <n v="44.25"/>
    <s v="Southern Bluefin Tuna"/>
    <x v="1"/>
    <n v="44.25"/>
    <n v="34999.535099953508"/>
    <x v="21"/>
  </r>
  <r>
    <x v="0"/>
    <x v="3"/>
    <x v="3"/>
    <n v="46786"/>
    <n v="4254"/>
    <n v="51040"/>
    <x v="0"/>
    <m/>
    <s v="100%"/>
    <x v="44"/>
    <m/>
    <n v="8.1"/>
    <s v="Broadbill Swordfish"/>
    <x v="1"/>
    <n v="8.1"/>
    <n v="6406.6945606694562"/>
    <x v="22"/>
  </r>
  <r>
    <x v="0"/>
    <x v="4"/>
    <x v="4"/>
    <n v="703050"/>
    <n v="42516"/>
    <n v="745566"/>
    <x v="0"/>
    <m/>
    <s v="100%"/>
    <x v="45"/>
    <m/>
    <n v="33.58"/>
    <s v="Bluenose"/>
    <x v="2"/>
    <n v="33.58"/>
    <n v="38816.270453805468"/>
    <x v="23"/>
  </r>
  <r>
    <x v="0"/>
    <x v="4"/>
    <x v="4"/>
    <n v="703050"/>
    <n v="42516"/>
    <n v="745566"/>
    <x v="0"/>
    <m/>
    <s v="100%"/>
    <x v="46"/>
    <m/>
    <n v="0.23"/>
    <s v="Bluenose"/>
    <x v="2"/>
    <n v="0.23"/>
    <n v="265.86486612195529"/>
    <x v="2"/>
  </r>
  <r>
    <x v="0"/>
    <x v="4"/>
    <x v="4"/>
    <n v="703050"/>
    <n v="42516"/>
    <n v="745566"/>
    <x v="0"/>
    <m/>
    <s v="100%"/>
    <x v="47"/>
    <m/>
    <n v="2.0299999999999998"/>
    <s v="Butterfish"/>
    <x v="2"/>
    <n v="2.0299999999999998"/>
    <n v="2346.5464270763873"/>
    <x v="0"/>
  </r>
  <r>
    <x v="0"/>
    <x v="4"/>
    <x v="4"/>
    <n v="703050"/>
    <n v="42516"/>
    <n v="745566"/>
    <x v="0"/>
    <m/>
    <s v="100%"/>
    <x v="48"/>
    <m/>
    <n v="50"/>
    <s v="Elephant Fish"/>
    <x v="2"/>
    <n v="50"/>
    <n v="57796.710026512017"/>
    <x v="24"/>
  </r>
  <r>
    <x v="0"/>
    <x v="4"/>
    <x v="4"/>
    <n v="703050"/>
    <n v="42516"/>
    <n v="745566"/>
    <x v="0"/>
    <m/>
    <s v="100%"/>
    <x v="49"/>
    <m/>
    <n v="74.25"/>
    <s v="Flatfish"/>
    <x v="2"/>
    <n v="74.25"/>
    <n v="85828.114389370341"/>
    <x v="25"/>
  </r>
  <r>
    <x v="0"/>
    <x v="4"/>
    <x v="4"/>
    <n v="703050"/>
    <n v="42516"/>
    <n v="745566"/>
    <x v="0"/>
    <m/>
    <s v="100%"/>
    <x v="50"/>
    <m/>
    <n v="27.13"/>
    <s v="Gurnard"/>
    <x v="2"/>
    <n v="27.13"/>
    <n v="31360.494860385417"/>
    <x v="26"/>
  </r>
  <r>
    <x v="0"/>
    <x v="4"/>
    <x v="4"/>
    <n v="703050"/>
    <n v="42516"/>
    <n v="745566"/>
    <x v="0"/>
    <m/>
    <s v="100%"/>
    <x v="51"/>
    <m/>
    <n v="2.76"/>
    <s v="Gurnard"/>
    <x v="2"/>
    <n v="2.76"/>
    <n v="3190.3783934634635"/>
    <x v="14"/>
  </r>
  <r>
    <x v="0"/>
    <x v="4"/>
    <x v="4"/>
    <n v="703050"/>
    <n v="42516"/>
    <n v="745566"/>
    <x v="0"/>
    <m/>
    <s v="100%"/>
    <x v="52"/>
    <m/>
    <n v="6.91"/>
    <s v="Hapuku and Bass"/>
    <x v="2"/>
    <n v="6.91"/>
    <n v="7987.5053256639612"/>
    <x v="27"/>
  </r>
  <r>
    <x v="0"/>
    <x v="4"/>
    <x v="4"/>
    <n v="703050"/>
    <n v="42516"/>
    <n v="745566"/>
    <x v="0"/>
    <m/>
    <s v="100%"/>
    <x v="53"/>
    <m/>
    <n v="16.36"/>
    <s v="Hapuku and Bass"/>
    <x v="2"/>
    <n v="16.36"/>
    <n v="18911.083520674732"/>
    <x v="28"/>
  </r>
  <r>
    <x v="0"/>
    <x v="4"/>
    <x v="4"/>
    <n v="703050"/>
    <n v="42516"/>
    <n v="745566"/>
    <x v="0"/>
    <m/>
    <s v="100%"/>
    <x v="54"/>
    <m/>
    <n v="0.85"/>
    <s v="Hapuku and Bass"/>
    <x v="2"/>
    <n v="0.85"/>
    <n v="982.54407045070423"/>
    <x v="1"/>
  </r>
  <r>
    <x v="0"/>
    <x v="4"/>
    <x v="4"/>
    <n v="703050"/>
    <n v="42516"/>
    <n v="745566"/>
    <x v="0"/>
    <m/>
    <s v="100%"/>
    <x v="55"/>
    <m/>
    <n v="8.56"/>
    <s v="John Dory"/>
    <x v="2"/>
    <n v="8.56"/>
    <n v="9894.7967565388572"/>
    <x v="28"/>
  </r>
  <r>
    <x v="0"/>
    <x v="4"/>
    <x v="4"/>
    <n v="703050"/>
    <n v="42516"/>
    <n v="745566"/>
    <x v="0"/>
    <m/>
    <s v="100%"/>
    <x v="56"/>
    <m/>
    <n v="0.38"/>
    <s v="Kahawai"/>
    <x v="2"/>
    <n v="0.38"/>
    <n v="439.25499620149134"/>
    <x v="3"/>
  </r>
  <r>
    <x v="0"/>
    <x v="4"/>
    <x v="4"/>
    <n v="703050"/>
    <n v="42516"/>
    <n v="745566"/>
    <x v="0"/>
    <m/>
    <s v="100%"/>
    <x v="57"/>
    <m/>
    <n v="26.34"/>
    <s v="Red Cod"/>
    <x v="2"/>
    <n v="26.34"/>
    <n v="30447.306841966532"/>
    <x v="29"/>
  </r>
  <r>
    <x v="0"/>
    <x v="4"/>
    <x v="4"/>
    <n v="703050"/>
    <n v="42516"/>
    <n v="745566"/>
    <x v="0"/>
    <m/>
    <s v="100%"/>
    <x v="58"/>
    <m/>
    <n v="1.37"/>
    <s v="School Shark"/>
    <x v="2"/>
    <n v="1.37"/>
    <n v="1583.6298547264294"/>
    <x v="14"/>
  </r>
  <r>
    <x v="0"/>
    <x v="4"/>
    <x v="4"/>
    <n v="703050"/>
    <n v="42516"/>
    <n v="745566"/>
    <x v="0"/>
    <m/>
    <s v="100%"/>
    <x v="59"/>
    <m/>
    <n v="9.07"/>
    <s v="School Shark"/>
    <x v="2"/>
    <n v="9.07"/>
    <n v="10484.323198809279"/>
    <x v="30"/>
  </r>
  <r>
    <x v="0"/>
    <x v="4"/>
    <x v="4"/>
    <n v="703050"/>
    <n v="42516"/>
    <n v="745566"/>
    <x v="0"/>
    <m/>
    <s v="100%"/>
    <x v="60"/>
    <m/>
    <n v="17.28"/>
    <s v="School Shark"/>
    <x v="2"/>
    <n v="17.28"/>
    <n v="19974.542985162552"/>
    <x v="31"/>
  </r>
  <r>
    <x v="0"/>
    <x v="4"/>
    <x v="4"/>
    <n v="703050"/>
    <n v="42516"/>
    <n v="745566"/>
    <x v="0"/>
    <m/>
    <s v="100%"/>
    <x v="61"/>
    <m/>
    <n v="2.74"/>
    <s v="School Shark"/>
    <x v="2"/>
    <n v="2.74"/>
    <n v="3167.2597094528587"/>
    <x v="3"/>
  </r>
  <r>
    <x v="0"/>
    <x v="4"/>
    <x v="4"/>
    <n v="703050"/>
    <n v="42516"/>
    <n v="745566"/>
    <x v="0"/>
    <m/>
    <s v="100%"/>
    <x v="62"/>
    <m/>
    <n v="178.25"/>
    <s v="Snapper"/>
    <x v="2"/>
    <n v="178.25"/>
    <n v="206045.27124451534"/>
    <x v="32"/>
  </r>
  <r>
    <x v="0"/>
    <x v="4"/>
    <x v="4"/>
    <n v="703050"/>
    <n v="42516"/>
    <n v="745566"/>
    <x v="0"/>
    <m/>
    <s v="100%"/>
    <x v="63"/>
    <m/>
    <n v="10.1"/>
    <s v="Snapper"/>
    <x v="2"/>
    <n v="10.1"/>
    <n v="11674.935425355427"/>
    <x v="33"/>
  </r>
  <r>
    <x v="0"/>
    <x v="4"/>
    <x v="4"/>
    <n v="703050"/>
    <n v="42516"/>
    <n v="745566"/>
    <x v="0"/>
    <m/>
    <s v="100%"/>
    <x v="64"/>
    <m/>
    <n v="5.66"/>
    <s v="Sea Perch"/>
    <x v="0"/>
    <n v="5.66"/>
    <n v="6542.587575001161"/>
    <x v="15"/>
  </r>
  <r>
    <x v="0"/>
    <x v="4"/>
    <x v="4"/>
    <n v="703050"/>
    <n v="42516"/>
    <n v="745566"/>
    <x v="0"/>
    <m/>
    <s v="100%"/>
    <x v="65"/>
    <m/>
    <n v="5.74"/>
    <s v="Rig"/>
    <x v="2"/>
    <n v="5.74"/>
    <n v="6635.062311043579"/>
    <x v="15"/>
  </r>
  <r>
    <x v="0"/>
    <x v="4"/>
    <x v="4"/>
    <n v="703050"/>
    <n v="42516"/>
    <n v="745566"/>
    <x v="0"/>
    <m/>
    <s v="100%"/>
    <x v="66"/>
    <m/>
    <n v="51.67"/>
    <s v="Rig"/>
    <x v="2"/>
    <n v="51.67"/>
    <n v="59727.120141397514"/>
    <x v="34"/>
  </r>
  <r>
    <x v="0"/>
    <x v="4"/>
    <x v="4"/>
    <n v="703050"/>
    <n v="42516"/>
    <n v="745566"/>
    <x v="0"/>
    <m/>
    <s v="100%"/>
    <x v="67"/>
    <m/>
    <n v="2.4700000000000002"/>
    <s v="Rig"/>
    <x v="2"/>
    <n v="2.4700000000000002"/>
    <n v="2855.1574753096943"/>
    <x v="3"/>
  </r>
  <r>
    <x v="0"/>
    <x v="4"/>
    <x v="4"/>
    <n v="703050"/>
    <n v="42516"/>
    <n v="745566"/>
    <x v="0"/>
    <m/>
    <s v="100%"/>
    <x v="68"/>
    <m/>
    <n v="7.36"/>
    <s v="Stargazer"/>
    <x v="2"/>
    <n v="7.36"/>
    <n v="8507.6757159025692"/>
    <x v="6"/>
  </r>
  <r>
    <x v="0"/>
    <x v="4"/>
    <x v="4"/>
    <n v="703050"/>
    <n v="42516"/>
    <n v="745566"/>
    <x v="0"/>
    <m/>
    <s v="100%"/>
    <x v="69"/>
    <m/>
    <n v="7.18"/>
    <s v="Tarakihi"/>
    <x v="2"/>
    <n v="7.18"/>
    <n v="8299.6075598071257"/>
    <x v="35"/>
  </r>
  <r>
    <x v="0"/>
    <x v="4"/>
    <x v="4"/>
    <n v="703050"/>
    <n v="42516"/>
    <n v="745566"/>
    <x v="0"/>
    <m/>
    <s v="100%"/>
    <x v="70"/>
    <m/>
    <n v="38.5"/>
    <s v="Tarakihi"/>
    <x v="2"/>
    <n v="38.5"/>
    <n v="44503.466720414253"/>
    <x v="36"/>
  </r>
  <r>
    <x v="0"/>
    <x v="4"/>
    <x v="4"/>
    <n v="703050"/>
    <n v="42516"/>
    <n v="745566"/>
    <x v="0"/>
    <m/>
    <s v="100%"/>
    <x v="71"/>
    <m/>
    <n v="52.59"/>
    <s v="Tarakihi"/>
    <x v="2"/>
    <n v="52.59"/>
    <n v="60790.579605885345"/>
    <x v="37"/>
  </r>
  <r>
    <x v="0"/>
    <x v="4"/>
    <x v="4"/>
    <n v="703050"/>
    <n v="42516"/>
    <n v="745566"/>
    <x v="0"/>
    <m/>
    <s v="100%"/>
    <x v="72"/>
    <m/>
    <n v="1.22"/>
    <s v="Tarakihi"/>
    <x v="2"/>
    <n v="1.22"/>
    <n v="1410.2397246468934"/>
    <x v="1"/>
  </r>
  <r>
    <x v="0"/>
    <x v="4"/>
    <x v="4"/>
    <n v="703050"/>
    <n v="42516"/>
    <n v="745566"/>
    <x v="0"/>
    <m/>
    <s v="100%"/>
    <x v="73"/>
    <m/>
    <n v="3.73"/>
    <s v="Trevally"/>
    <x v="2"/>
    <n v="3.73"/>
    <n v="4311.6345679777969"/>
    <x v="35"/>
  </r>
  <r>
    <x v="0"/>
    <x v="4"/>
    <x v="4"/>
    <n v="703050"/>
    <n v="42516"/>
    <n v="745566"/>
    <x v="0"/>
    <m/>
    <s v="100%"/>
    <x v="74"/>
    <m/>
    <n v="0.1"/>
    <s v="Blue Warehou"/>
    <x v="2"/>
    <n v="0.1"/>
    <n v="115.59342005302405"/>
    <x v="2"/>
  </r>
  <r>
    <x v="0"/>
    <x v="4"/>
    <x v="4"/>
    <n v="703050"/>
    <n v="42516"/>
    <n v="745566"/>
    <x v="0"/>
    <m/>
    <s v="100%"/>
    <x v="75"/>
    <m/>
    <n v="0.57999999999999996"/>
    <s v="Blue Warehou"/>
    <x v="2"/>
    <n v="0.57999999999999996"/>
    <n v="670.44183630753935"/>
    <x v="1"/>
  </r>
  <r>
    <x v="1"/>
    <x v="5"/>
    <x v="5"/>
    <n v="100000"/>
    <n v="12206.572769953051"/>
    <n v="112206.57276995305"/>
    <x v="1"/>
    <n v="0.9"/>
    <n v="0.9"/>
    <x v="36"/>
    <m/>
    <m/>
    <s v="Squid"/>
    <x v="0"/>
    <n v="39112.191868202004"/>
    <n v="90219.93743768541"/>
    <x v="18"/>
  </r>
  <r>
    <x v="1"/>
    <x v="5"/>
    <x v="5"/>
    <n v="100000"/>
    <n v="12206.572769953051"/>
    <n v="112206.57276995305"/>
    <x v="1"/>
    <n v="0.9"/>
    <n v="0.9"/>
    <x v="30"/>
    <m/>
    <m/>
    <s v="Scampi"/>
    <x v="0"/>
    <n v="4667.2721274884843"/>
    <n v="10765.978055272337"/>
    <x v="16"/>
  </r>
  <r>
    <x v="1"/>
    <x v="6"/>
    <x v="6"/>
    <n v="100000"/>
    <n v="12206.572769953051"/>
    <n v="112206.57276995305"/>
    <x v="2"/>
    <m/>
    <s v="50%"/>
    <x v="42"/>
    <m/>
    <m/>
    <s v="Bigeye Tuna"/>
    <x v="1"/>
    <n v="7122.2005687552883"/>
    <n v="10545.578507846207"/>
    <x v="20"/>
  </r>
  <r>
    <x v="1"/>
    <x v="6"/>
    <x v="6"/>
    <n v="100000"/>
    <n v="12206.572769953051"/>
    <n v="112206.57276995305"/>
    <x v="2"/>
    <m/>
    <s v="50%"/>
    <x v="45"/>
    <m/>
    <m/>
    <s v="Bluenose"/>
    <x v="2"/>
    <n v="1761.0179446338191"/>
    <n v="2607.4740257009439"/>
    <x v="23"/>
  </r>
  <r>
    <x v="1"/>
    <x v="6"/>
    <x v="6"/>
    <n v="100000"/>
    <n v="12206.572769953051"/>
    <n v="112206.57276995305"/>
    <x v="2"/>
    <m/>
    <s v="50%"/>
    <x v="62"/>
    <m/>
    <m/>
    <s v="Snapper"/>
    <x v="2"/>
    <n v="27603.720077909453"/>
    <n v="40871.805614016623"/>
    <x v="32"/>
  </r>
  <r>
    <x v="1"/>
    <x v="6"/>
    <x v="6"/>
    <n v="100000"/>
    <n v="12206.572769953051"/>
    <n v="112206.57276995305"/>
    <x v="2"/>
    <m/>
    <s v="50%"/>
    <x v="51"/>
    <m/>
    <m/>
    <s v="Gurnard"/>
    <x v="2"/>
    <n v="1403.7146244375608"/>
    <n v="2078.4282374127515"/>
    <x v="14"/>
  </r>
  <r>
    <x v="1"/>
    <x v="7"/>
    <x v="7"/>
    <n v="40000"/>
    <n v="4882.6291079812208"/>
    <n v="44882.629107981222"/>
    <x v="2"/>
    <m/>
    <s v="50%"/>
    <x v="76"/>
    <m/>
    <m/>
    <s v="Barracouta"/>
    <x v="2"/>
    <n v="3310.5160194947125"/>
    <n v="311.26792268821106"/>
    <x v="3"/>
  </r>
  <r>
    <x v="1"/>
    <x v="7"/>
    <x v="7"/>
    <n v="40000"/>
    <n v="4882.6291079812208"/>
    <n v="44882.629107981222"/>
    <x v="2"/>
    <m/>
    <s v="50%"/>
    <x v="77"/>
    <m/>
    <m/>
    <s v="Barracouta"/>
    <x v="0"/>
    <n v="847.29019394612521"/>
    <n v="79.665604102394852"/>
    <x v="2"/>
  </r>
  <r>
    <x v="1"/>
    <x v="7"/>
    <x v="7"/>
    <n v="40000"/>
    <n v="4882.6291079812208"/>
    <n v="44882.629107981222"/>
    <x v="2"/>
    <m/>
    <s v="50%"/>
    <x v="13"/>
    <m/>
    <m/>
    <s v="Barracouta"/>
    <x v="0"/>
    <n v="2189.0911107159804"/>
    <n v="205.82707910043391"/>
    <x v="2"/>
  </r>
  <r>
    <x v="1"/>
    <x v="7"/>
    <x v="7"/>
    <n v="40000"/>
    <n v="4882.6291079812208"/>
    <n v="44882.629107981222"/>
    <x v="2"/>
    <m/>
    <s v="50%"/>
    <x v="42"/>
    <m/>
    <m/>
    <s v="Bigeye Tuna"/>
    <x v="1"/>
    <n v="7122.2005687552883"/>
    <n v="669.6577098405412"/>
    <x v="20"/>
  </r>
  <r>
    <x v="1"/>
    <x v="7"/>
    <x v="7"/>
    <n v="40000"/>
    <n v="4882.6291079812208"/>
    <n v="44882.629107981222"/>
    <x v="2"/>
    <m/>
    <s v="50%"/>
    <x v="17"/>
    <m/>
    <m/>
    <s v="Hoki"/>
    <x v="0"/>
    <n v="74157.33999578697"/>
    <n v="6972.5689399005387"/>
    <x v="8"/>
  </r>
  <r>
    <x v="1"/>
    <x v="7"/>
    <x v="7"/>
    <n v="40000"/>
    <n v="4882.6291079812208"/>
    <n v="44882.629107981222"/>
    <x v="2"/>
    <m/>
    <s v="50%"/>
    <x v="20"/>
    <m/>
    <m/>
    <s v="Ling"/>
    <x v="0"/>
    <n v="13494.448218078351"/>
    <n v="1268.80185443295"/>
    <x v="10"/>
  </r>
  <r>
    <x v="1"/>
    <x v="7"/>
    <x v="7"/>
    <n v="40000"/>
    <n v="4882.6291079812208"/>
    <n v="44882.629107981222"/>
    <x v="2"/>
    <m/>
    <s v="50%"/>
    <x v="22"/>
    <m/>
    <m/>
    <s v="Ling"/>
    <x v="0"/>
    <n v="10120.942896730847"/>
    <n v="951.61142630333904"/>
    <x v="12"/>
  </r>
  <r>
    <x v="1"/>
    <x v="7"/>
    <x v="7"/>
    <n v="40000"/>
    <n v="4882.6291079812208"/>
    <n v="44882.629107981222"/>
    <x v="2"/>
    <m/>
    <s v="50%"/>
    <x v="27"/>
    <m/>
    <m/>
    <s v="Scampi"/>
    <x v="0"/>
    <n v="7317.8331792863455"/>
    <n v="688.05186831356639"/>
    <x v="10"/>
  </r>
  <r>
    <x v="1"/>
    <x v="7"/>
    <x v="7"/>
    <n v="40000"/>
    <n v="4882.6291079812208"/>
    <n v="44882.629107981222"/>
    <x v="2"/>
    <m/>
    <s v="50%"/>
    <x v="30"/>
    <m/>
    <m/>
    <s v="Scampi"/>
    <x v="0"/>
    <n v="4667.2721274884843"/>
    <n v="438.83554442538718"/>
    <x v="16"/>
  </r>
  <r>
    <x v="1"/>
    <x v="7"/>
    <x v="7"/>
    <n v="40000"/>
    <n v="4882.6291079812208"/>
    <n v="44882.629107981222"/>
    <x v="2"/>
    <m/>
    <s v="50%"/>
    <x v="35"/>
    <m/>
    <m/>
    <s v="Squid"/>
    <x v="0"/>
    <n v="59430.480946412557"/>
    <n v="5587.8909026921538"/>
    <x v="17"/>
  </r>
  <r>
    <x v="1"/>
    <x v="7"/>
    <x v="7"/>
    <n v="40000"/>
    <n v="4882.6291079812208"/>
    <n v="44882.629107981222"/>
    <x v="2"/>
    <m/>
    <s v="50%"/>
    <x v="36"/>
    <m/>
    <m/>
    <s v="Squid"/>
    <x v="0"/>
    <n v="39112.191868202004"/>
    <n v="3677.4843084602157"/>
    <x v="18"/>
  </r>
  <r>
    <x v="1"/>
    <x v="7"/>
    <x v="7"/>
    <n v="40000"/>
    <n v="4882.6291079812208"/>
    <n v="44882.629107981222"/>
    <x v="2"/>
    <m/>
    <s v="50%"/>
    <x v="43"/>
    <m/>
    <m/>
    <s v="Southern Bluefin Tuna"/>
    <x v="1"/>
    <n v="8589.0079330623194"/>
    <n v="807.57278972023505"/>
    <x v="21"/>
  </r>
  <r>
    <x v="1"/>
    <x v="7"/>
    <x v="7"/>
    <n v="40000"/>
    <n v="4882.6291079812208"/>
    <n v="44882.629107981222"/>
    <x v="2"/>
    <m/>
    <s v="50%"/>
    <x v="38"/>
    <m/>
    <m/>
    <s v="Silver Warehou"/>
    <x v="0"/>
    <n v="3037.8035399849359"/>
    <n v="285.62640744155902"/>
    <x v="3"/>
  </r>
  <r>
    <x v="1"/>
    <x v="7"/>
    <x v="7"/>
    <n v="40000"/>
    <n v="4882.6291079812208"/>
    <n v="44882.629107981222"/>
    <x v="2"/>
    <m/>
    <s v="50%"/>
    <x v="39"/>
    <m/>
    <m/>
    <s v="White Warehou"/>
    <x v="0"/>
    <n v="5280.0588491784738"/>
    <n v="496.45219656908375"/>
    <x v="7"/>
  </r>
  <r>
    <x v="1"/>
    <x v="8"/>
    <x v="8"/>
    <n v="120000"/>
    <n v="14647.887323943662"/>
    <n v="134647.88732394367"/>
    <x v="2"/>
    <m/>
    <s v="50%"/>
    <x v="78"/>
    <m/>
    <m/>
    <s v="Albacore"/>
    <x v="1"/>
    <n v="8757.9"/>
    <n v="2733.1979253103987"/>
    <x v="27"/>
  </r>
  <r>
    <x v="1"/>
    <x v="8"/>
    <x v="8"/>
    <n v="120000"/>
    <n v="14647.887323943662"/>
    <n v="134647.88732394367"/>
    <x v="2"/>
    <m/>
    <s v="50%"/>
    <x v="42"/>
    <m/>
    <m/>
    <s v="Bigeye Tuna"/>
    <x v="1"/>
    <n v="7122.2005687552883"/>
    <n v="2222.722778082245"/>
    <x v="20"/>
  </r>
  <r>
    <x v="1"/>
    <x v="8"/>
    <x v="8"/>
    <n v="120000"/>
    <n v="14647.887323943662"/>
    <n v="134647.88732394367"/>
    <x v="2"/>
    <m/>
    <s v="50%"/>
    <x v="43"/>
    <m/>
    <m/>
    <s v="Southern Bluefin Tuna"/>
    <x v="1"/>
    <n v="8589.0079330623194"/>
    <n v="2680.4894624419653"/>
    <x v="21"/>
  </r>
  <r>
    <x v="1"/>
    <x v="8"/>
    <x v="8"/>
    <n v="120000"/>
    <n v="14647.887323943662"/>
    <n v="134647.88732394367"/>
    <x v="2"/>
    <m/>
    <s v="50%"/>
    <x v="44"/>
    <m/>
    <m/>
    <s v="Broadbill Swordfish"/>
    <x v="1"/>
    <n v="5509.0682312845593"/>
    <n v="1719.2904532068628"/>
    <x v="22"/>
  </r>
  <r>
    <x v="1"/>
    <x v="8"/>
    <x v="8"/>
    <n v="120000"/>
    <n v="14647.887323943662"/>
    <n v="134647.88732394367"/>
    <x v="2"/>
    <m/>
    <s v="50%"/>
    <x v="13"/>
    <m/>
    <m/>
    <s v="Barracouta"/>
    <x v="0"/>
    <n v="2189.0911107159804"/>
    <n v="683.17967573554779"/>
    <x v="2"/>
  </r>
  <r>
    <x v="1"/>
    <x v="8"/>
    <x v="8"/>
    <n v="120000"/>
    <n v="14647.887323943662"/>
    <n v="134647.88732394367"/>
    <x v="2"/>
    <m/>
    <s v="50%"/>
    <x v="14"/>
    <m/>
    <m/>
    <s v="Barracouta"/>
    <x v="0"/>
    <n v="3151.6352477146047"/>
    <n v="983.57402121383916"/>
    <x v="5"/>
  </r>
  <r>
    <x v="1"/>
    <x v="8"/>
    <x v="8"/>
    <n v="120000"/>
    <n v="14647.887323943662"/>
    <n v="134647.88732394367"/>
    <x v="2"/>
    <m/>
    <s v="50%"/>
    <x v="17"/>
    <m/>
    <m/>
    <s v="Hoki"/>
    <x v="0"/>
    <n v="74157.33999578697"/>
    <n v="23143.297802329645"/>
    <x v="8"/>
  </r>
  <r>
    <x v="1"/>
    <x v="8"/>
    <x v="8"/>
    <n v="120000"/>
    <n v="14647.887323943662"/>
    <n v="134647.88732394367"/>
    <x v="2"/>
    <m/>
    <s v="50%"/>
    <x v="30"/>
    <m/>
    <m/>
    <s v="Scampi"/>
    <x v="0"/>
    <n v="4667.2721274884843"/>
    <n v="1456.5796019263266"/>
    <x v="16"/>
  </r>
  <r>
    <x v="1"/>
    <x v="8"/>
    <x v="8"/>
    <n v="120000"/>
    <n v="14647.887323943662"/>
    <n v="134647.88732394367"/>
    <x v="2"/>
    <m/>
    <s v="50%"/>
    <x v="36"/>
    <m/>
    <m/>
    <s v="Squid"/>
    <x v="0"/>
    <n v="39112.191868202004"/>
    <n v="12206.277951165459"/>
    <x v="18"/>
  </r>
  <r>
    <x v="1"/>
    <x v="8"/>
    <x v="8"/>
    <n v="120000"/>
    <n v="14647.887323943662"/>
    <n v="134647.88732394367"/>
    <x v="2"/>
    <m/>
    <s v="50%"/>
    <x v="35"/>
    <m/>
    <m/>
    <s v="Squid"/>
    <x v="0"/>
    <n v="59430.480946412557"/>
    <n v="18547.284991029126"/>
    <x v="17"/>
  </r>
  <r>
    <x v="1"/>
    <x v="8"/>
    <x v="8"/>
    <n v="120000"/>
    <n v="14647.887323943662"/>
    <n v="134647.88732394367"/>
    <x v="2"/>
    <m/>
    <s v="50%"/>
    <x v="38"/>
    <m/>
    <m/>
    <s v="Silver Warehou"/>
    <x v="0"/>
    <n v="3037.8035399849359"/>
    <n v="948.04899953041388"/>
    <x v="3"/>
  </r>
  <r>
    <x v="1"/>
    <x v="9"/>
    <x v="9"/>
    <n v="30000"/>
    <n v="3661.9718309859154"/>
    <n v="33661.971830985916"/>
    <x v="3"/>
    <m/>
    <s v="0%"/>
    <x v="79"/>
    <m/>
    <m/>
    <e v="#N/A"/>
    <x v="3"/>
    <n v="0"/>
    <n v="0"/>
    <x v="2"/>
  </r>
  <r>
    <x v="1"/>
    <x v="10"/>
    <x v="10"/>
    <n v="30000"/>
    <n v="3661.9718309859154"/>
    <n v="33661.971830985916"/>
    <x v="3"/>
    <m/>
    <s v="0%"/>
    <x v="79"/>
    <m/>
    <m/>
    <e v="#N/A"/>
    <x v="3"/>
    <n v="0"/>
    <n v="0"/>
    <x v="2"/>
  </r>
  <r>
    <x v="1"/>
    <x v="11"/>
    <x v="11"/>
    <n v="20000"/>
    <n v="2441.3145539906104"/>
    <n v="22441.314553990611"/>
    <x v="3"/>
    <m/>
    <s v="0%"/>
    <x v="79"/>
    <m/>
    <m/>
    <e v="#N/A"/>
    <x v="3"/>
    <n v="0"/>
    <n v="0"/>
    <x v="2"/>
  </r>
  <r>
    <x v="1"/>
    <x v="12"/>
    <x v="12"/>
    <n v="30000"/>
    <n v="3661.9718309859154"/>
    <n v="33661.971830985916"/>
    <x v="3"/>
    <m/>
    <s v="0%"/>
    <x v="79"/>
    <m/>
    <m/>
    <e v="#N/A"/>
    <x v="3"/>
    <n v="0"/>
    <n v="0"/>
    <x v="2"/>
  </r>
  <r>
    <x v="2"/>
    <x v="13"/>
    <x v="13"/>
    <n v="100000"/>
    <n v="12207"/>
    <n v="112207"/>
    <x v="4"/>
    <m/>
    <s v="100%"/>
    <x v="76"/>
    <m/>
    <m/>
    <s v="Barracouta"/>
    <x v="2"/>
    <n v="3310.5160194947125"/>
    <n v="669.52277889990376"/>
    <x v="3"/>
  </r>
  <r>
    <x v="2"/>
    <x v="13"/>
    <x v="13"/>
    <n v="100000"/>
    <n v="12207"/>
    <n v="112207"/>
    <x v="4"/>
    <m/>
    <s v="100%"/>
    <x v="14"/>
    <m/>
    <m/>
    <s v="Barracouta"/>
    <x v="0"/>
    <n v="3151.6352477146047"/>
    <n v="637.39053872659827"/>
    <x v="5"/>
  </r>
  <r>
    <x v="2"/>
    <x v="13"/>
    <x v="13"/>
    <n v="100000"/>
    <n v="12207"/>
    <n v="112207"/>
    <x v="4"/>
    <m/>
    <s v="100%"/>
    <x v="80"/>
    <m/>
    <m/>
    <s v="Blue Cod"/>
    <x v="2"/>
    <n v="4148.2294254346052"/>
    <n v="838.94295513943325"/>
    <x v="1"/>
  </r>
  <r>
    <x v="2"/>
    <x v="13"/>
    <x v="13"/>
    <n v="100000"/>
    <n v="12207"/>
    <n v="112207"/>
    <x v="4"/>
    <m/>
    <s v="100%"/>
    <x v="42"/>
    <m/>
    <m/>
    <s v="Bigeye Tuna"/>
    <x v="1"/>
    <n v="7122.2005687552883"/>
    <n v="1440.4024897010868"/>
    <x v="20"/>
  </r>
  <r>
    <x v="2"/>
    <x v="13"/>
    <x v="13"/>
    <n v="100000"/>
    <n v="12207"/>
    <n v="112207"/>
    <x v="4"/>
    <m/>
    <s v="100%"/>
    <x v="45"/>
    <m/>
    <m/>
    <s v="Bluenose"/>
    <x v="2"/>
    <n v="1761.0179446338191"/>
    <n v="356.15040707877006"/>
    <x v="23"/>
  </r>
  <r>
    <x v="2"/>
    <x v="13"/>
    <x v="13"/>
    <n v="100000"/>
    <n v="12207"/>
    <n v="112207"/>
    <x v="4"/>
    <m/>
    <s v="100%"/>
    <x v="81"/>
    <m/>
    <m/>
    <s v="Bluenose"/>
    <x v="2"/>
    <n v="1287.6535234111202"/>
    <n v="260.41661184471496"/>
    <x v="2"/>
  </r>
  <r>
    <x v="2"/>
    <x v="13"/>
    <x v="13"/>
    <n v="100000"/>
    <n v="12207"/>
    <n v="112207"/>
    <x v="4"/>
    <m/>
    <s v="100%"/>
    <x v="82"/>
    <m/>
    <m/>
    <s v="Bluenose"/>
    <x v="2"/>
    <n v="296.51038529840088"/>
    <n v="59.966620299866989"/>
    <x v="2"/>
  </r>
  <r>
    <x v="2"/>
    <x v="13"/>
    <x v="13"/>
    <n v="100000"/>
    <n v="12207"/>
    <n v="112207"/>
    <x v="4"/>
    <m/>
    <s v="100%"/>
    <x v="83"/>
    <m/>
    <m/>
    <s v="Bluenose"/>
    <x v="2"/>
    <n v="91.01611842940784"/>
    <n v="18.40721028887841"/>
    <x v="2"/>
  </r>
  <r>
    <x v="2"/>
    <x v="13"/>
    <x v="13"/>
    <n v="100000"/>
    <n v="12207"/>
    <n v="112207"/>
    <x v="4"/>
    <m/>
    <s v="100%"/>
    <x v="47"/>
    <m/>
    <m/>
    <s v="Butterfish"/>
    <x v="2"/>
    <n v="214.04681964442423"/>
    <n v="43.289088667480556"/>
    <x v="0"/>
  </r>
  <r>
    <x v="2"/>
    <x v="13"/>
    <x v="13"/>
    <n v="100000"/>
    <n v="12207"/>
    <n v="112207"/>
    <x v="4"/>
    <m/>
    <s v="100%"/>
    <x v="84"/>
    <m/>
    <m/>
    <s v="Butterfish"/>
    <x v="2"/>
    <n v="209.60943077346698"/>
    <n v="42.391665755025883"/>
    <x v="2"/>
  </r>
  <r>
    <x v="2"/>
    <x v="13"/>
    <x v="13"/>
    <n v="100000"/>
    <n v="12207"/>
    <n v="112207"/>
    <x v="4"/>
    <m/>
    <s v="100%"/>
    <x v="85"/>
    <m/>
    <m/>
    <s v="Blue Shark"/>
    <x v="1"/>
    <n v="232.83135875345653"/>
    <n v="47.088096662177655"/>
    <x v="2"/>
  </r>
  <r>
    <x v="2"/>
    <x v="13"/>
    <x v="13"/>
    <n v="100000"/>
    <n v="12207"/>
    <n v="112207"/>
    <x v="4"/>
    <m/>
    <s v="100%"/>
    <x v="48"/>
    <m/>
    <m/>
    <s v="Elephant Fish"/>
    <x v="2"/>
    <n v="2949.0829503692189"/>
    <n v="596.42611620374907"/>
    <x v="24"/>
  </r>
  <r>
    <x v="2"/>
    <x v="13"/>
    <x v="13"/>
    <n v="100000"/>
    <n v="12207"/>
    <n v="112207"/>
    <x v="4"/>
    <m/>
    <s v="100%"/>
    <x v="86"/>
    <m/>
    <m/>
    <s v="Elephant Fish"/>
    <x v="2"/>
    <n v="399.60111703554639"/>
    <n v="80.815815043233016"/>
    <x v="0"/>
  </r>
  <r>
    <x v="2"/>
    <x v="13"/>
    <x v="13"/>
    <n v="100000"/>
    <n v="12207"/>
    <n v="112207"/>
    <x v="4"/>
    <m/>
    <s v="100%"/>
    <x v="87"/>
    <m/>
    <m/>
    <s v="Elephant Fish"/>
    <x v="2"/>
    <n v="249.43435621009181"/>
    <n v="50.445907024603009"/>
    <x v="2"/>
  </r>
  <r>
    <x v="2"/>
    <x v="13"/>
    <x v="13"/>
    <n v="100000"/>
    <n v="12207"/>
    <n v="112207"/>
    <x v="4"/>
    <m/>
    <s v="100%"/>
    <x v="88"/>
    <m/>
    <m/>
    <s v="Blue Mackerel"/>
    <x v="2"/>
    <n v="3453.7459593685298"/>
    <n v="698.48977582765781"/>
    <x v="1"/>
  </r>
  <r>
    <x v="2"/>
    <x v="13"/>
    <x v="13"/>
    <n v="100000"/>
    <n v="12207"/>
    <n v="112207"/>
    <x v="4"/>
    <m/>
    <s v="100%"/>
    <x v="89"/>
    <m/>
    <m/>
    <s v="Blue Mackerel"/>
    <x v="0"/>
    <n v="163.43276526694044"/>
    <n v="33.052840862409965"/>
    <x v="2"/>
  </r>
  <r>
    <x v="2"/>
    <x v="13"/>
    <x v="13"/>
    <n v="100000"/>
    <n v="12207"/>
    <n v="112207"/>
    <x v="4"/>
    <m/>
    <s v="100%"/>
    <x v="15"/>
    <m/>
    <m/>
    <s v="Blue Mackerel"/>
    <x v="0"/>
    <n v="1049.7841741434829"/>
    <n v="212.30962586459935"/>
    <x v="6"/>
  </r>
  <r>
    <x v="2"/>
    <x v="13"/>
    <x v="13"/>
    <n v="100000"/>
    <n v="12207"/>
    <n v="112207"/>
    <x v="4"/>
    <m/>
    <s v="100%"/>
    <x v="90"/>
    <m/>
    <m/>
    <s v="Flatfish"/>
    <x v="2"/>
    <n v="8753.4863094392767"/>
    <n v="1770.315698352236"/>
    <x v="35"/>
  </r>
  <r>
    <x v="2"/>
    <x v="13"/>
    <x v="13"/>
    <n v="100000"/>
    <n v="12207"/>
    <n v="112207"/>
    <x v="4"/>
    <m/>
    <s v="100%"/>
    <x v="91"/>
    <m/>
    <m/>
    <s v="Flatfish"/>
    <x v="2"/>
    <n v="3006.0553377287429"/>
    <n v="607.94828099041342"/>
    <x v="1"/>
  </r>
  <r>
    <x v="2"/>
    <x v="13"/>
    <x v="13"/>
    <n v="100000"/>
    <n v="12207"/>
    <n v="112207"/>
    <x v="4"/>
    <m/>
    <s v="100%"/>
    <x v="49"/>
    <m/>
    <m/>
    <s v="Flatfish"/>
    <x v="2"/>
    <n v="4709.7634361584514"/>
    <n v="952.50827519609948"/>
    <x v="25"/>
  </r>
  <r>
    <x v="2"/>
    <x v="13"/>
    <x v="13"/>
    <n v="100000"/>
    <n v="12207"/>
    <n v="112207"/>
    <x v="4"/>
    <m/>
    <s v="100%"/>
    <x v="92"/>
    <m/>
    <m/>
    <s v="Flatfish"/>
    <x v="2"/>
    <n v="6840.9179008242054"/>
    <n v="1383.5155414487288"/>
    <x v="1"/>
  </r>
  <r>
    <x v="2"/>
    <x v="13"/>
    <x v="13"/>
    <n v="100000"/>
    <n v="12207"/>
    <n v="112207"/>
    <x v="4"/>
    <m/>
    <s v="100%"/>
    <x v="93"/>
    <m/>
    <m/>
    <s v="Grey Mullet"/>
    <x v="2"/>
    <n v="4413.798751916107"/>
    <n v="892.65201814031536"/>
    <x v="1"/>
  </r>
  <r>
    <x v="2"/>
    <x v="13"/>
    <x v="13"/>
    <n v="100000"/>
    <n v="12207"/>
    <n v="112207"/>
    <x v="4"/>
    <m/>
    <s v="100%"/>
    <x v="94"/>
    <m/>
    <m/>
    <s v="Ghost Shark dark"/>
    <x v="2"/>
    <n v="11.702867313636519"/>
    <n v="2.3668020933240155"/>
    <x v="2"/>
  </r>
  <r>
    <x v="2"/>
    <x v="13"/>
    <x v="13"/>
    <n v="100000"/>
    <n v="12207"/>
    <n v="112207"/>
    <x v="4"/>
    <m/>
    <s v="100%"/>
    <x v="95"/>
    <m/>
    <m/>
    <s v="Ghost Shark dark"/>
    <x v="2"/>
    <n v="545.66924959424693"/>
    <n v="110.3568115052732"/>
    <x v="2"/>
  </r>
  <r>
    <x v="2"/>
    <x v="13"/>
    <x v="13"/>
    <n v="100000"/>
    <n v="12207"/>
    <n v="112207"/>
    <x v="4"/>
    <m/>
    <s v="100%"/>
    <x v="96"/>
    <m/>
    <m/>
    <s v="Ghost Shark dark"/>
    <x v="0"/>
    <n v="190.96179046757698"/>
    <n v="38.620344340477672"/>
    <x v="2"/>
  </r>
  <r>
    <x v="2"/>
    <x v="13"/>
    <x v="13"/>
    <n v="100000"/>
    <n v="12207"/>
    <n v="112207"/>
    <x v="4"/>
    <m/>
    <s v="100%"/>
    <x v="97"/>
    <m/>
    <m/>
    <s v="Ghost Shark dark"/>
    <x v="2"/>
    <n v="503.74599840663649"/>
    <n v="101.87820228835368"/>
    <x v="2"/>
  </r>
  <r>
    <x v="2"/>
    <x v="13"/>
    <x v="13"/>
    <n v="100000"/>
    <n v="12207"/>
    <n v="112207"/>
    <x v="4"/>
    <m/>
    <s v="100%"/>
    <x v="98"/>
    <m/>
    <m/>
    <s v="Ghost Shark dark"/>
    <x v="2"/>
    <n v="14.715744357018586"/>
    <n v="2.9761300043476187"/>
    <x v="2"/>
  </r>
  <r>
    <x v="2"/>
    <x v="13"/>
    <x v="13"/>
    <n v="100000"/>
    <n v="12207"/>
    <n v="112207"/>
    <x v="4"/>
    <m/>
    <s v="100%"/>
    <x v="99"/>
    <m/>
    <m/>
    <s v="Ghost Shark dark"/>
    <x v="2"/>
    <n v="5.9425314042771369"/>
    <n v="1.2018247657049073"/>
    <x v="2"/>
  </r>
  <r>
    <x v="2"/>
    <x v="13"/>
    <x v="13"/>
    <n v="100000"/>
    <n v="12207"/>
    <n v="112207"/>
    <x v="4"/>
    <m/>
    <s v="100%"/>
    <x v="100"/>
    <m/>
    <m/>
    <s v="Ghost Shark pale"/>
    <x v="0"/>
    <n v="508.7130592888409"/>
    <n v="102.88274671140894"/>
    <x v="2"/>
  </r>
  <r>
    <x v="2"/>
    <x v="13"/>
    <x v="13"/>
    <n v="100000"/>
    <n v="12207"/>
    <n v="112207"/>
    <x v="4"/>
    <m/>
    <s v="100%"/>
    <x v="101"/>
    <m/>
    <m/>
    <s v="Ghost Shark pale"/>
    <x v="0"/>
    <n v="64.532096570116437"/>
    <n v="13.051049555246022"/>
    <x v="2"/>
  </r>
  <r>
    <x v="2"/>
    <x v="13"/>
    <x v="13"/>
    <n v="100000"/>
    <n v="12207"/>
    <n v="112207"/>
    <x v="4"/>
    <m/>
    <s v="100%"/>
    <x v="102"/>
    <m/>
    <m/>
    <s v="Gurnard"/>
    <x v="2"/>
    <n v="6701.7698190156016"/>
    <n v="1355.3740644516452"/>
    <x v="31"/>
  </r>
  <r>
    <x v="2"/>
    <x v="13"/>
    <x v="13"/>
    <n v="100000"/>
    <n v="12207"/>
    <n v="112207"/>
    <x v="4"/>
    <m/>
    <s v="100%"/>
    <x v="103"/>
    <m/>
    <m/>
    <s v="Gurnard"/>
    <x v="2"/>
    <n v="2446.4916057330552"/>
    <n v="494.78143249573804"/>
    <x v="2"/>
  </r>
  <r>
    <x v="2"/>
    <x v="13"/>
    <x v="13"/>
    <n v="100000"/>
    <n v="12207"/>
    <n v="112207"/>
    <x v="4"/>
    <m/>
    <s v="100%"/>
    <x v="50"/>
    <m/>
    <m/>
    <s v="Gurnard"/>
    <x v="2"/>
    <n v="3188.4660589608652"/>
    <n v="644.83924670732506"/>
    <x v="26"/>
  </r>
  <r>
    <x v="2"/>
    <x v="13"/>
    <x v="13"/>
    <n v="100000"/>
    <n v="12207"/>
    <n v="112207"/>
    <x v="4"/>
    <m/>
    <s v="100%"/>
    <x v="104"/>
    <m/>
    <m/>
    <s v="Gurnard"/>
    <x v="2"/>
    <n v="2377.3254968618517"/>
    <n v="480.79319466681812"/>
    <x v="2"/>
  </r>
  <r>
    <x v="2"/>
    <x v="13"/>
    <x v="13"/>
    <n v="100000"/>
    <n v="12207"/>
    <n v="112207"/>
    <x v="4"/>
    <m/>
    <s v="100%"/>
    <x v="51"/>
    <m/>
    <m/>
    <s v="Gurnard"/>
    <x v="2"/>
    <n v="1403.7146244375608"/>
    <n v="283.88894981976733"/>
    <x v="14"/>
  </r>
  <r>
    <x v="2"/>
    <x v="13"/>
    <x v="13"/>
    <n v="100000"/>
    <n v="12207"/>
    <n v="112207"/>
    <x v="4"/>
    <m/>
    <s v="100%"/>
    <x v="105"/>
    <m/>
    <m/>
    <s v="Hake"/>
    <x v="0"/>
    <n v="5454.3838744023078"/>
    <n v="1103.101216629678"/>
    <x v="3"/>
  </r>
  <r>
    <x v="2"/>
    <x v="13"/>
    <x v="13"/>
    <n v="100000"/>
    <n v="12207"/>
    <n v="112207"/>
    <x v="4"/>
    <m/>
    <s v="100%"/>
    <x v="106"/>
    <m/>
    <m/>
    <s v="Hake"/>
    <x v="0"/>
    <n v="2635.3412972515926"/>
    <n v="532.97462338057767"/>
    <x v="1"/>
  </r>
  <r>
    <x v="2"/>
    <x v="13"/>
    <x v="13"/>
    <n v="100000"/>
    <n v="12207"/>
    <n v="112207"/>
    <x v="4"/>
    <m/>
    <s v="100%"/>
    <x v="16"/>
    <m/>
    <m/>
    <s v="Hake"/>
    <x v="0"/>
    <n v="3105.6409394293473"/>
    <n v="628.08859397980177"/>
    <x v="7"/>
  </r>
  <r>
    <x v="2"/>
    <x v="13"/>
    <x v="13"/>
    <n v="100000"/>
    <n v="12207"/>
    <n v="112207"/>
    <x v="4"/>
    <m/>
    <s v="100%"/>
    <x v="17"/>
    <m/>
    <m/>
    <s v="Hoki"/>
    <x v="0"/>
    <n v="74157.33999578697"/>
    <n v="14997.67047113773"/>
    <x v="8"/>
  </r>
  <r>
    <x v="2"/>
    <x v="13"/>
    <x v="13"/>
    <n v="100000"/>
    <n v="12207"/>
    <n v="112207"/>
    <x v="4"/>
    <m/>
    <s v="100%"/>
    <x v="52"/>
    <m/>
    <m/>
    <s v="Hapuku and Bass"/>
    <x v="2"/>
    <n v="3916.0931676266819"/>
    <n v="791.99543653636454"/>
    <x v="27"/>
  </r>
  <r>
    <x v="2"/>
    <x v="13"/>
    <x v="13"/>
    <n v="100000"/>
    <n v="12207"/>
    <n v="112207"/>
    <x v="4"/>
    <m/>
    <s v="100%"/>
    <x v="107"/>
    <m/>
    <m/>
    <s v="Hapuku and Bass"/>
    <x v="2"/>
    <n v="1815.7473861585074"/>
    <n v="367.21895577675878"/>
    <x v="2"/>
  </r>
  <r>
    <x v="2"/>
    <x v="13"/>
    <x v="13"/>
    <n v="100000"/>
    <n v="12207"/>
    <n v="112207"/>
    <x v="4"/>
    <m/>
    <s v="100%"/>
    <x v="53"/>
    <m/>
    <m/>
    <s v="Hapuku and Bass"/>
    <x v="2"/>
    <n v="1797.4747566072649"/>
    <n v="363.52347699251061"/>
    <x v="28"/>
  </r>
  <r>
    <x v="2"/>
    <x v="13"/>
    <x v="13"/>
    <n v="100000"/>
    <n v="12207"/>
    <n v="112207"/>
    <x v="4"/>
    <m/>
    <s v="100%"/>
    <x v="108"/>
    <m/>
    <m/>
    <s v="Hapuku and Bass"/>
    <x v="2"/>
    <n v="1942.2174561655272"/>
    <n v="392.79641627540616"/>
    <x v="1"/>
  </r>
  <r>
    <x v="2"/>
    <x v="13"/>
    <x v="13"/>
    <n v="100000"/>
    <n v="12207"/>
    <n v="112207"/>
    <x v="4"/>
    <m/>
    <s v="100%"/>
    <x v="109"/>
    <m/>
    <m/>
    <s v="Hapuku and Bass"/>
    <x v="2"/>
    <n v="1014.4031188474552"/>
    <n v="205.1541182873174"/>
    <x v="2"/>
  </r>
  <r>
    <x v="2"/>
    <x v="13"/>
    <x v="13"/>
    <n v="100000"/>
    <n v="12207"/>
    <n v="112207"/>
    <x v="4"/>
    <m/>
    <s v="100%"/>
    <x v="54"/>
    <m/>
    <m/>
    <s v="Hapuku and Bass"/>
    <x v="2"/>
    <n v="506.31374305231321"/>
    <n v="102.39750608285433"/>
    <x v="1"/>
  </r>
  <r>
    <x v="2"/>
    <x v="13"/>
    <x v="13"/>
    <n v="100000"/>
    <n v="12207"/>
    <n v="112207"/>
    <x v="4"/>
    <m/>
    <s v="100%"/>
    <x v="55"/>
    <m/>
    <m/>
    <s v="John Dory"/>
    <x v="2"/>
    <n v="2055.7732838506481"/>
    <n v="415.76208472839409"/>
    <x v="28"/>
  </r>
  <r>
    <x v="2"/>
    <x v="13"/>
    <x v="13"/>
    <n v="100000"/>
    <n v="12207"/>
    <n v="112207"/>
    <x v="4"/>
    <m/>
    <s v="100%"/>
    <x v="110"/>
    <m/>
    <m/>
    <s v="John Dory"/>
    <x v="2"/>
    <n v="1700.7543681902491"/>
    <n v="343.96262821609469"/>
    <x v="2"/>
  </r>
  <r>
    <x v="2"/>
    <x v="13"/>
    <x v="13"/>
    <n v="100000"/>
    <n v="12207"/>
    <n v="112207"/>
    <x v="4"/>
    <m/>
    <s v="100%"/>
    <x v="111"/>
    <m/>
    <m/>
    <s v="John Dory"/>
    <x v="2"/>
    <n v="191.16152693784639"/>
    <n v="38.660739286714133"/>
    <x v="2"/>
  </r>
  <r>
    <x v="2"/>
    <x v="13"/>
    <x v="13"/>
    <n v="100000"/>
    <n v="12207"/>
    <n v="112207"/>
    <x v="4"/>
    <m/>
    <s v="100%"/>
    <x v="112"/>
    <m/>
    <m/>
    <s v="John Dory"/>
    <x v="2"/>
    <n v="1406.2859468869567"/>
    <n v="284.40897719363579"/>
    <x v="2"/>
  </r>
  <r>
    <x v="2"/>
    <x v="13"/>
    <x v="13"/>
    <n v="100000"/>
    <n v="12207"/>
    <n v="112207"/>
    <x v="4"/>
    <m/>
    <s v="100%"/>
    <x v="113"/>
    <m/>
    <m/>
    <s v="Jack Mackerel"/>
    <x v="2"/>
    <n v="2233.5199069010409"/>
    <n v="451.70977756660494"/>
    <x v="2"/>
  </r>
  <r>
    <x v="2"/>
    <x v="13"/>
    <x v="13"/>
    <n v="100000"/>
    <n v="12207"/>
    <n v="112207"/>
    <x v="4"/>
    <m/>
    <s v="100%"/>
    <x v="18"/>
    <m/>
    <m/>
    <s v="Jack Mackerel"/>
    <x v="0"/>
    <n v="1960.9420397731203"/>
    <n v="396.5832987967035"/>
    <x v="2"/>
  </r>
  <r>
    <x v="2"/>
    <x v="13"/>
    <x v="13"/>
    <n v="100000"/>
    <n v="12207"/>
    <n v="112207"/>
    <x v="4"/>
    <m/>
    <s v="100%"/>
    <x v="19"/>
    <m/>
    <m/>
    <s v="Jack Mackerel"/>
    <x v="0"/>
    <n v="6761.1885246750298"/>
    <n v="1367.390975621224"/>
    <x v="9"/>
  </r>
  <r>
    <x v="2"/>
    <x v="13"/>
    <x v="13"/>
    <n v="100000"/>
    <n v="12207"/>
    <n v="112207"/>
    <x v="4"/>
    <m/>
    <s v="100%"/>
    <x v="114"/>
    <m/>
    <m/>
    <s v="Kingfish"/>
    <x v="2"/>
    <n v="557.64949472849787"/>
    <n v="112.7797108257876"/>
    <x v="2"/>
  </r>
  <r>
    <x v="2"/>
    <x v="13"/>
    <x v="13"/>
    <n v="100000"/>
    <n v="12207"/>
    <n v="112207"/>
    <x v="4"/>
    <m/>
    <s v="100%"/>
    <x v="115"/>
    <m/>
    <m/>
    <s v="Kingfish"/>
    <x v="2"/>
    <n v="29.467327628739575"/>
    <n v="5.959508114314727"/>
    <x v="2"/>
  </r>
  <r>
    <x v="2"/>
    <x v="13"/>
    <x v="13"/>
    <n v="100000"/>
    <n v="12207"/>
    <n v="112207"/>
    <x v="4"/>
    <m/>
    <s v="100%"/>
    <x v="116"/>
    <m/>
    <m/>
    <s v="Kingfish"/>
    <x v="2"/>
    <n v="193.27518607625768"/>
    <n v="39.088208276944933"/>
    <x v="2"/>
  </r>
  <r>
    <x v="2"/>
    <x v="13"/>
    <x v="13"/>
    <n v="100000"/>
    <n v="12207"/>
    <n v="112207"/>
    <x v="4"/>
    <m/>
    <s v="100%"/>
    <x v="117"/>
    <m/>
    <m/>
    <s v="Leather Jacket"/>
    <x v="2"/>
    <n v="143.09794543446517"/>
    <n v="28.940302212092327"/>
    <x v="2"/>
  </r>
  <r>
    <x v="2"/>
    <x v="13"/>
    <x v="13"/>
    <n v="100000"/>
    <n v="12207"/>
    <n v="112207"/>
    <x v="4"/>
    <m/>
    <s v="100%"/>
    <x v="118"/>
    <m/>
    <m/>
    <s v="Leather Jacket"/>
    <x v="2"/>
    <n v="837.65486891317403"/>
    <n v="169.40833764017935"/>
    <x v="2"/>
  </r>
  <r>
    <x v="2"/>
    <x v="13"/>
    <x v="13"/>
    <n v="100000"/>
    <n v="12207"/>
    <n v="112207"/>
    <x v="4"/>
    <m/>
    <s v="100%"/>
    <x v="119"/>
    <m/>
    <m/>
    <s v="Leather Jacket"/>
    <x v="2"/>
    <n v="85.238426884233547"/>
    <n v="17.238722936401562"/>
    <x v="2"/>
  </r>
  <r>
    <x v="2"/>
    <x v="13"/>
    <x v="13"/>
    <n v="100000"/>
    <n v="12207"/>
    <n v="112207"/>
    <x v="4"/>
    <m/>
    <s v="100%"/>
    <x v="120"/>
    <m/>
    <m/>
    <s v="Ling"/>
    <x v="2"/>
    <n v="1257.339673432499"/>
    <n v="254.28590202264351"/>
    <x v="3"/>
  </r>
  <r>
    <x v="2"/>
    <x v="13"/>
    <x v="13"/>
    <n v="100000"/>
    <n v="12207"/>
    <n v="112207"/>
    <x v="4"/>
    <m/>
    <s v="100%"/>
    <x v="121"/>
    <m/>
    <m/>
    <s v="Ling"/>
    <x v="2"/>
    <n v="3087.9154667969119"/>
    <n v="624.50377287508661"/>
    <x v="38"/>
  </r>
  <r>
    <x v="2"/>
    <x v="13"/>
    <x v="13"/>
    <n v="100000"/>
    <n v="12207"/>
    <n v="112207"/>
    <x v="4"/>
    <m/>
    <s v="100%"/>
    <x v="40"/>
    <m/>
    <m/>
    <s v="Ling"/>
    <x v="0"/>
    <n v="5886.2493831897482"/>
    <n v="1190.442221431256"/>
    <x v="3"/>
  </r>
  <r>
    <x v="2"/>
    <x v="13"/>
    <x v="13"/>
    <n v="100000"/>
    <n v="12207"/>
    <n v="112207"/>
    <x v="4"/>
    <m/>
    <s v="100%"/>
    <x v="41"/>
    <m/>
    <m/>
    <s v="Ling"/>
    <x v="0"/>
    <n v="11434.717413794324"/>
    <n v="2312.5711320337332"/>
    <x v="19"/>
  </r>
  <r>
    <x v="2"/>
    <x v="13"/>
    <x v="13"/>
    <n v="100000"/>
    <n v="12207"/>
    <n v="112207"/>
    <x v="4"/>
    <m/>
    <s v="100%"/>
    <x v="20"/>
    <m/>
    <m/>
    <s v="Ling"/>
    <x v="0"/>
    <n v="13494.448218078351"/>
    <n v="2729.1335904991843"/>
    <x v="10"/>
  </r>
  <r>
    <x v="2"/>
    <x v="13"/>
    <x v="13"/>
    <n v="100000"/>
    <n v="12207"/>
    <n v="112207"/>
    <x v="4"/>
    <m/>
    <s v="100%"/>
    <x v="21"/>
    <m/>
    <m/>
    <s v="Ling"/>
    <x v="0"/>
    <n v="22654.287901645508"/>
    <n v="4581.6306885665545"/>
    <x v="11"/>
  </r>
  <r>
    <x v="2"/>
    <x v="13"/>
    <x v="13"/>
    <n v="100000"/>
    <n v="12207"/>
    <n v="112207"/>
    <x v="4"/>
    <m/>
    <s v="100%"/>
    <x v="122"/>
    <m/>
    <m/>
    <s v="Mako Shark"/>
    <x v="1"/>
    <n v="58.399603067023357"/>
    <n v="11.810806624053935"/>
    <x v="2"/>
  </r>
  <r>
    <x v="2"/>
    <x v="13"/>
    <x v="13"/>
    <n v="100000"/>
    <n v="12207"/>
    <n v="112207"/>
    <x v="4"/>
    <m/>
    <s v="100%"/>
    <x v="123"/>
    <m/>
    <m/>
    <s v="Blue Moki"/>
    <x v="2"/>
    <n v="954.69388774478909"/>
    <n v="193.07845089938698"/>
    <x v="2"/>
  </r>
  <r>
    <x v="2"/>
    <x v="13"/>
    <x v="13"/>
    <n v="100000"/>
    <n v="12207"/>
    <n v="112207"/>
    <x v="4"/>
    <m/>
    <s v="100%"/>
    <x v="124"/>
    <m/>
    <m/>
    <s v="Blue Moki"/>
    <x v="2"/>
    <n v="220.7797831656552"/>
    <n v="44.650771384138814"/>
    <x v="2"/>
  </r>
  <r>
    <x v="2"/>
    <x v="13"/>
    <x v="13"/>
    <n v="100000"/>
    <n v="12207"/>
    <n v="112207"/>
    <x v="4"/>
    <m/>
    <s v="100%"/>
    <x v="125"/>
    <m/>
    <m/>
    <s v="Blue Moki"/>
    <x v="2"/>
    <n v="87.774314110873206"/>
    <n v="17.751583847799807"/>
    <x v="2"/>
  </r>
  <r>
    <x v="2"/>
    <x v="13"/>
    <x v="13"/>
    <n v="100000"/>
    <n v="12207"/>
    <n v="112207"/>
    <x v="4"/>
    <m/>
    <s v="100%"/>
    <x v="126"/>
    <m/>
    <m/>
    <s v="Moonfish"/>
    <x v="1"/>
    <n v="1072.4211812871458"/>
    <n v="216.88776167169189"/>
    <x v="2"/>
  </r>
  <r>
    <x v="2"/>
    <x v="13"/>
    <x v="13"/>
    <n v="100000"/>
    <n v="12207"/>
    <n v="112207"/>
    <x v="4"/>
    <m/>
    <s v="100%"/>
    <x v="7"/>
    <m/>
    <m/>
    <s v="Orange Roughy"/>
    <x v="0"/>
    <n v="3502.8542609035103"/>
    <n v="708.42149834980808"/>
    <x v="3"/>
  </r>
  <r>
    <x v="2"/>
    <x v="13"/>
    <x v="13"/>
    <n v="100000"/>
    <n v="12207"/>
    <n v="112207"/>
    <x v="4"/>
    <m/>
    <s v="100%"/>
    <x v="8"/>
    <m/>
    <m/>
    <s v="Orange Roughy"/>
    <x v="0"/>
    <n v="1284.3150327180197"/>
    <n v="259.74143143386249"/>
    <x v="1"/>
  </r>
  <r>
    <x v="2"/>
    <x v="13"/>
    <x v="13"/>
    <n v="100000"/>
    <n v="12207"/>
    <n v="112207"/>
    <x v="4"/>
    <m/>
    <s v="100%"/>
    <x v="9"/>
    <m/>
    <m/>
    <s v="Orange Roughy"/>
    <x v="0"/>
    <n v="138.80505600317656"/>
    <n v="28.072103041745141"/>
    <x v="2"/>
  </r>
  <r>
    <x v="2"/>
    <x v="13"/>
    <x v="13"/>
    <n v="100000"/>
    <n v="12207"/>
    <n v="112207"/>
    <x v="4"/>
    <m/>
    <s v="100%"/>
    <x v="10"/>
    <m/>
    <m/>
    <s v="Orange Roughy"/>
    <x v="0"/>
    <n v="403.82691814459525"/>
    <n v="81.670446189842153"/>
    <x v="2"/>
  </r>
  <r>
    <x v="2"/>
    <x v="13"/>
    <x v="13"/>
    <n v="100000"/>
    <n v="12207"/>
    <n v="112207"/>
    <x v="4"/>
    <m/>
    <s v="100%"/>
    <x v="11"/>
    <m/>
    <m/>
    <s v="Orange Roughy"/>
    <x v="0"/>
    <n v="15784.390091433366"/>
    <n v="3192.254215060279"/>
    <x v="4"/>
  </r>
  <r>
    <x v="2"/>
    <x v="13"/>
    <x v="13"/>
    <n v="100000"/>
    <n v="12207"/>
    <n v="112207"/>
    <x v="4"/>
    <m/>
    <s v="100%"/>
    <x v="3"/>
    <m/>
    <m/>
    <s v="Oreo"/>
    <x v="0"/>
    <n v="1783.3161553464247"/>
    <n v="360.66002428433126"/>
    <x v="2"/>
  </r>
  <r>
    <x v="2"/>
    <x v="13"/>
    <x v="13"/>
    <n v="100000"/>
    <n v="12207"/>
    <n v="112207"/>
    <x v="4"/>
    <m/>
    <s v="100%"/>
    <x v="4"/>
    <m/>
    <m/>
    <s v="Oreo"/>
    <x v="0"/>
    <n v="2389.643648164209"/>
    <n v="483.28443254100387"/>
    <x v="0"/>
  </r>
  <r>
    <x v="2"/>
    <x v="13"/>
    <x v="13"/>
    <n v="100000"/>
    <n v="12207"/>
    <n v="112207"/>
    <x v="4"/>
    <m/>
    <s v="100%"/>
    <x v="5"/>
    <m/>
    <m/>
    <s v="Oreo"/>
    <x v="0"/>
    <n v="2567.9752636988514"/>
    <n v="519.35043496943695"/>
    <x v="0"/>
  </r>
  <r>
    <x v="2"/>
    <x v="13"/>
    <x v="13"/>
    <n v="100000"/>
    <n v="12207"/>
    <n v="112207"/>
    <x v="4"/>
    <m/>
    <s v="100%"/>
    <x v="6"/>
    <m/>
    <m/>
    <s v="Oreo"/>
    <x v="0"/>
    <n v="4279.9587728314191"/>
    <n v="865.58405828239495"/>
    <x v="0"/>
  </r>
  <r>
    <x v="2"/>
    <x v="13"/>
    <x v="13"/>
    <n v="100000"/>
    <n v="12207"/>
    <n v="112207"/>
    <x v="4"/>
    <m/>
    <s v="100%"/>
    <x v="127"/>
    <m/>
    <m/>
    <s v="Parore"/>
    <x v="2"/>
    <n v="148.36298387748485"/>
    <n v="30.005109978805201"/>
    <x v="2"/>
  </r>
  <r>
    <x v="2"/>
    <x v="13"/>
    <x v="13"/>
    <n v="100000"/>
    <n v="12207"/>
    <n v="112207"/>
    <x v="4"/>
    <m/>
    <s v="100%"/>
    <x v="128"/>
    <m/>
    <m/>
    <s v="Parore"/>
    <x v="2"/>
    <n v="54.364324669787592"/>
    <n v="10.99470702198513"/>
    <x v="2"/>
  </r>
  <r>
    <x v="2"/>
    <x v="13"/>
    <x v="13"/>
    <n v="100000"/>
    <n v="12207"/>
    <n v="112207"/>
    <x v="4"/>
    <m/>
    <s v="100%"/>
    <x v="129"/>
    <m/>
    <m/>
    <s v="Porae"/>
    <x v="2"/>
    <n v="248.15525805359786"/>
    <n v="50.187220660550231"/>
    <x v="2"/>
  </r>
  <r>
    <x v="2"/>
    <x v="13"/>
    <x v="13"/>
    <n v="100000"/>
    <n v="12207"/>
    <n v="112207"/>
    <x v="4"/>
    <m/>
    <s v="100%"/>
    <x v="130"/>
    <m/>
    <m/>
    <s v="Porbeagle Shark"/>
    <x v="1"/>
    <n v="44.768568076428842"/>
    <n v="9.0540495588585159"/>
    <x v="2"/>
  </r>
  <r>
    <x v="2"/>
    <x v="13"/>
    <x v="13"/>
    <n v="100000"/>
    <n v="12207"/>
    <n v="112207"/>
    <x v="4"/>
    <m/>
    <s v="100%"/>
    <x v="131"/>
    <m/>
    <m/>
    <s v="Ray's Bream"/>
    <x v="1"/>
    <n v="756.35613125591306"/>
    <n v="152.96638223600294"/>
    <x v="2"/>
  </r>
  <r>
    <x v="2"/>
    <x v="13"/>
    <x v="13"/>
    <n v="100000"/>
    <n v="12207"/>
    <n v="112207"/>
    <x v="4"/>
    <m/>
    <s v="100%"/>
    <x v="132"/>
    <m/>
    <m/>
    <s v="Red Snapper"/>
    <x v="2"/>
    <n v="596.69983763482617"/>
    <n v="120.67729958405907"/>
    <x v="2"/>
  </r>
  <r>
    <x v="2"/>
    <x v="13"/>
    <x v="13"/>
    <n v="100000"/>
    <n v="12207"/>
    <n v="112207"/>
    <x v="4"/>
    <m/>
    <s v="100%"/>
    <x v="133"/>
    <m/>
    <m/>
    <s v="Red Snapper"/>
    <x v="2"/>
    <n v="442.03223055771161"/>
    <n v="89.397134955260924"/>
    <x v="2"/>
  </r>
  <r>
    <x v="2"/>
    <x v="13"/>
    <x v="13"/>
    <n v="100000"/>
    <n v="12207"/>
    <n v="112207"/>
    <x v="4"/>
    <m/>
    <s v="100%"/>
    <x v="134"/>
    <m/>
    <m/>
    <s v="Ribaldo"/>
    <x v="2"/>
    <n v="215.08752484883235"/>
    <n v="43.499562151483595"/>
    <x v="2"/>
  </r>
  <r>
    <x v="2"/>
    <x v="13"/>
    <x v="13"/>
    <n v="100000"/>
    <n v="12207"/>
    <n v="112207"/>
    <x v="4"/>
    <m/>
    <s v="100%"/>
    <x v="135"/>
    <m/>
    <m/>
    <s v="Ribaldo"/>
    <x v="2"/>
    <n v="284.91503642800814"/>
    <n v="57.621562867036893"/>
    <x v="2"/>
  </r>
  <r>
    <x v="2"/>
    <x v="13"/>
    <x v="13"/>
    <n v="100000"/>
    <n v="12207"/>
    <n v="112207"/>
    <x v="4"/>
    <m/>
    <s v="100%"/>
    <x v="136"/>
    <m/>
    <m/>
    <s v="Red Cod"/>
    <x v="2"/>
    <n v="29.079474208499253"/>
    <n v="5.8810681677335994"/>
    <x v="2"/>
  </r>
  <r>
    <x v="2"/>
    <x v="13"/>
    <x v="13"/>
    <n v="100000"/>
    <n v="12207"/>
    <n v="112207"/>
    <x v="4"/>
    <m/>
    <s v="100%"/>
    <x v="57"/>
    <m/>
    <m/>
    <s v="Red Cod"/>
    <x v="2"/>
    <n v="3375.5010887016924"/>
    <n v="682.66543819115839"/>
    <x v="29"/>
  </r>
  <r>
    <x v="2"/>
    <x v="13"/>
    <x v="13"/>
    <n v="100000"/>
    <n v="12207"/>
    <n v="112207"/>
    <x v="4"/>
    <m/>
    <s v="100%"/>
    <x v="137"/>
    <m/>
    <m/>
    <s v="Red Cod"/>
    <x v="2"/>
    <n v="1888.0150842589733"/>
    <n v="381.8344627768754"/>
    <x v="2"/>
  </r>
  <r>
    <x v="2"/>
    <x v="13"/>
    <x v="13"/>
    <n v="100000"/>
    <n v="12207"/>
    <n v="112207"/>
    <x v="4"/>
    <m/>
    <s v="100%"/>
    <x v="138"/>
    <m/>
    <m/>
    <s v="Rough Skate"/>
    <x v="2"/>
    <n v="52.226248845697846"/>
    <n v="10.562299971599746"/>
    <x v="2"/>
  </r>
  <r>
    <x v="2"/>
    <x v="13"/>
    <x v="13"/>
    <n v="100000"/>
    <n v="12207"/>
    <n v="112207"/>
    <x v="4"/>
    <m/>
    <s v="100%"/>
    <x v="139"/>
    <m/>
    <m/>
    <s v="Rough Skate"/>
    <x v="2"/>
    <n v="774.22873733338884"/>
    <n v="156.58095978726982"/>
    <x v="2"/>
  </r>
  <r>
    <x v="2"/>
    <x v="13"/>
    <x v="13"/>
    <n v="100000"/>
    <n v="12207"/>
    <n v="112207"/>
    <x v="4"/>
    <m/>
    <s v="100%"/>
    <x v="140"/>
    <m/>
    <m/>
    <s v="Rough Skate"/>
    <x v="2"/>
    <n v="99.645126512696493"/>
    <n v="20.152351359651707"/>
    <x v="2"/>
  </r>
  <r>
    <x v="2"/>
    <x v="13"/>
    <x v="13"/>
    <n v="100000"/>
    <n v="12207"/>
    <n v="112207"/>
    <x v="4"/>
    <m/>
    <s v="100%"/>
    <x v="141"/>
    <m/>
    <m/>
    <s v="Rough Skate"/>
    <x v="2"/>
    <n v="9.186585655548587"/>
    <n v="1.8579062359117235"/>
    <x v="2"/>
  </r>
  <r>
    <x v="2"/>
    <x v="13"/>
    <x v="13"/>
    <n v="100000"/>
    <n v="12207"/>
    <n v="112207"/>
    <x v="4"/>
    <m/>
    <s v="100%"/>
    <x v="142"/>
    <m/>
    <m/>
    <s v="Southern Blue Whiting"/>
    <x v="0"/>
    <n v="688.8"/>
    <n v="139.30374823458553"/>
    <x v="2"/>
  </r>
  <r>
    <x v="2"/>
    <x v="13"/>
    <x v="13"/>
    <n v="100000"/>
    <n v="12207"/>
    <n v="112207"/>
    <x v="4"/>
    <m/>
    <s v="100%"/>
    <x v="143"/>
    <m/>
    <m/>
    <s v="Southern Blue Whiting"/>
    <x v="0"/>
    <n v="3080.0000000000005"/>
    <n v="622.9029392603419"/>
    <x v="2"/>
  </r>
  <r>
    <x v="2"/>
    <x v="13"/>
    <x v="13"/>
    <n v="100000"/>
    <n v="12207"/>
    <n v="112207"/>
    <x v="4"/>
    <m/>
    <s v="100%"/>
    <x v="24"/>
    <m/>
    <m/>
    <s v="Southern Blue Whiting"/>
    <x v="0"/>
    <n v="24696"/>
    <n v="4994.5490220692864"/>
    <x v="13"/>
  </r>
  <r>
    <x v="2"/>
    <x v="13"/>
    <x v="13"/>
    <n v="100000"/>
    <n v="12207"/>
    <n v="112207"/>
    <x v="4"/>
    <m/>
    <s v="100%"/>
    <x v="23"/>
    <m/>
    <m/>
    <s v="Southern Blue Whiting"/>
    <x v="0"/>
    <n v="1761.2000000000003"/>
    <n v="356.18722617705004"/>
    <x v="3"/>
  </r>
  <r>
    <x v="2"/>
    <x v="13"/>
    <x v="13"/>
    <n v="100000"/>
    <n v="12207"/>
    <n v="112207"/>
    <x v="4"/>
    <m/>
    <s v="100%"/>
    <x v="58"/>
    <m/>
    <m/>
    <s v="School Shark"/>
    <x v="2"/>
    <n v="1415.0644064506102"/>
    <n v="286.18434351323896"/>
    <x v="14"/>
  </r>
  <r>
    <x v="2"/>
    <x v="13"/>
    <x v="13"/>
    <n v="100000"/>
    <n v="12207"/>
    <n v="112207"/>
    <x v="4"/>
    <m/>
    <s v="100%"/>
    <x v="144"/>
    <m/>
    <m/>
    <s v="School Shark"/>
    <x v="2"/>
    <n v="425.5990761942507"/>
    <n v="86.073673866196401"/>
    <x v="2"/>
  </r>
  <r>
    <x v="2"/>
    <x v="13"/>
    <x v="13"/>
    <n v="100000"/>
    <n v="12207"/>
    <n v="112207"/>
    <x v="4"/>
    <m/>
    <s v="100%"/>
    <x v="59"/>
    <m/>
    <m/>
    <s v="School Shark"/>
    <x v="2"/>
    <n v="891.46344422209506"/>
    <n v="180.2906492367178"/>
    <x v="30"/>
  </r>
  <r>
    <x v="2"/>
    <x v="13"/>
    <x v="13"/>
    <n v="100000"/>
    <n v="12207"/>
    <n v="112207"/>
    <x v="4"/>
    <m/>
    <s v="100%"/>
    <x v="145"/>
    <m/>
    <m/>
    <s v="School Shark"/>
    <x v="2"/>
    <n v="519.22192327090909"/>
    <n v="105.00807212138211"/>
    <x v="2"/>
  </r>
  <r>
    <x v="2"/>
    <x v="13"/>
    <x v="13"/>
    <n v="100000"/>
    <n v="12207"/>
    <n v="112207"/>
    <x v="4"/>
    <m/>
    <s v="100%"/>
    <x v="60"/>
    <m/>
    <m/>
    <s v="School Shark"/>
    <x v="2"/>
    <n v="1653.0472042839522"/>
    <n v="334.31427346901444"/>
    <x v="31"/>
  </r>
  <r>
    <x v="2"/>
    <x v="13"/>
    <x v="13"/>
    <n v="100000"/>
    <n v="12207"/>
    <n v="112207"/>
    <x v="4"/>
    <m/>
    <s v="100%"/>
    <x v="146"/>
    <m/>
    <m/>
    <s v="School Shark"/>
    <x v="2"/>
    <n v="1337.9937034554346"/>
    <n v="270.59747097214944"/>
    <x v="2"/>
  </r>
  <r>
    <x v="2"/>
    <x v="13"/>
    <x v="13"/>
    <n v="100000"/>
    <n v="12207"/>
    <n v="112207"/>
    <x v="4"/>
    <m/>
    <s v="100%"/>
    <x v="25"/>
    <m/>
    <m/>
    <s v="Scampi"/>
    <x v="0"/>
    <n v="2044.9352186600722"/>
    <n v="413.57018126634699"/>
    <x v="14"/>
  </r>
  <r>
    <x v="2"/>
    <x v="13"/>
    <x v="13"/>
    <n v="100000"/>
    <n v="12207"/>
    <n v="112207"/>
    <x v="4"/>
    <m/>
    <s v="100%"/>
    <x v="26"/>
    <m/>
    <m/>
    <s v="Scampi"/>
    <x v="0"/>
    <n v="2463.2693452897956"/>
    <n v="498.17458291263358"/>
    <x v="15"/>
  </r>
  <r>
    <x v="2"/>
    <x v="13"/>
    <x v="13"/>
    <n v="100000"/>
    <n v="12207"/>
    <n v="112207"/>
    <x v="4"/>
    <m/>
    <s v="100%"/>
    <x v="28"/>
    <m/>
    <m/>
    <s v="Scampi"/>
    <x v="0"/>
    <n v="1941.8250110585548"/>
    <n v="392.71704770052582"/>
    <x v="14"/>
  </r>
  <r>
    <x v="2"/>
    <x v="13"/>
    <x v="13"/>
    <n v="100000"/>
    <n v="12207"/>
    <n v="112207"/>
    <x v="4"/>
    <m/>
    <s v="100%"/>
    <x v="30"/>
    <m/>
    <m/>
    <s v="Scampi"/>
    <x v="0"/>
    <n v="4667.2721274884843"/>
    <n v="943.91478134430042"/>
    <x v="16"/>
  </r>
  <r>
    <x v="2"/>
    <x v="13"/>
    <x v="13"/>
    <n v="100000"/>
    <n v="12207"/>
    <n v="112207"/>
    <x v="4"/>
    <m/>
    <s v="100%"/>
    <x v="31"/>
    <m/>
    <m/>
    <s v="Scampi"/>
    <x v="0"/>
    <n v="691.5"/>
    <n v="139.84979951250855"/>
    <x v="0"/>
  </r>
  <r>
    <x v="2"/>
    <x v="13"/>
    <x v="13"/>
    <n v="100000"/>
    <n v="12207"/>
    <n v="112207"/>
    <x v="4"/>
    <m/>
    <s v="100%"/>
    <x v="147"/>
    <m/>
    <m/>
    <s v="Gemfish"/>
    <x v="2"/>
    <n v="562.2772358006581"/>
    <n v="113.71563079850981"/>
    <x v="2"/>
  </r>
  <r>
    <x v="2"/>
    <x v="13"/>
    <x v="13"/>
    <n v="100000"/>
    <n v="12207"/>
    <n v="112207"/>
    <x v="4"/>
    <m/>
    <s v="100%"/>
    <x v="148"/>
    <m/>
    <m/>
    <s v="Gemfish"/>
    <x v="0"/>
    <n v="805.65457009794943"/>
    <n v="162.93655835796747"/>
    <x v="2"/>
  </r>
  <r>
    <x v="2"/>
    <x v="13"/>
    <x v="13"/>
    <n v="100000"/>
    <n v="12207"/>
    <n v="112207"/>
    <x v="4"/>
    <m/>
    <s v="100%"/>
    <x v="149"/>
    <m/>
    <m/>
    <s v="Gemfish"/>
    <x v="0"/>
    <n v="449.86170608958781"/>
    <n v="90.980577592167606"/>
    <x v="2"/>
  </r>
  <r>
    <x v="2"/>
    <x v="13"/>
    <x v="13"/>
    <n v="100000"/>
    <n v="12207"/>
    <n v="112207"/>
    <x v="4"/>
    <m/>
    <s v="100%"/>
    <x v="62"/>
    <m/>
    <m/>
    <s v="Snapper"/>
    <x v="2"/>
    <n v="27603.720077909453"/>
    <n v="5582.6098607303593"/>
    <x v="32"/>
  </r>
  <r>
    <x v="2"/>
    <x v="13"/>
    <x v="13"/>
    <n v="100000"/>
    <n v="12207"/>
    <n v="112207"/>
    <x v="4"/>
    <m/>
    <s v="100%"/>
    <x v="150"/>
    <m/>
    <m/>
    <s v="Snapper"/>
    <x v="2"/>
    <n v="1704.7834184729736"/>
    <n v="344.77746823672356"/>
    <x v="3"/>
  </r>
  <r>
    <x v="2"/>
    <x v="13"/>
    <x v="13"/>
    <n v="100000"/>
    <n v="12207"/>
    <n v="112207"/>
    <x v="4"/>
    <m/>
    <s v="100%"/>
    <x v="151"/>
    <m/>
    <m/>
    <s v="Snapper"/>
    <x v="2"/>
    <n v="186.86368662271087"/>
    <n v="37.79153884360715"/>
    <x v="2"/>
  </r>
  <r>
    <x v="2"/>
    <x v="13"/>
    <x v="13"/>
    <n v="100000"/>
    <n v="12207"/>
    <n v="112207"/>
    <x v="4"/>
    <m/>
    <s v="100%"/>
    <x v="152"/>
    <m/>
    <m/>
    <s v="Snapper"/>
    <x v="2"/>
    <n v="1097.6201965309956"/>
    <n v="221.98404110736078"/>
    <x v="2"/>
  </r>
  <r>
    <x v="2"/>
    <x v="13"/>
    <x v="13"/>
    <n v="100000"/>
    <n v="12207"/>
    <n v="112207"/>
    <x v="4"/>
    <m/>
    <s v="100%"/>
    <x v="63"/>
    <m/>
    <m/>
    <s v="Snapper"/>
    <x v="2"/>
    <n v="6407.724397415137"/>
    <n v="1295.9059614026269"/>
    <x v="33"/>
  </r>
  <r>
    <x v="2"/>
    <x v="13"/>
    <x v="13"/>
    <n v="100000"/>
    <n v="12207"/>
    <n v="112207"/>
    <x v="4"/>
    <m/>
    <s v="100%"/>
    <x v="153"/>
    <m/>
    <m/>
    <s v="Spiny Dogfish"/>
    <x v="2"/>
    <n v="192.53071423714317"/>
    <n v="38.937645388379678"/>
    <x v="2"/>
  </r>
  <r>
    <x v="2"/>
    <x v="13"/>
    <x v="13"/>
    <n v="100000"/>
    <n v="12207"/>
    <n v="112207"/>
    <x v="4"/>
    <m/>
    <s v="100%"/>
    <x v="154"/>
    <m/>
    <m/>
    <s v="Spiny Dogfish"/>
    <x v="2"/>
    <n v="814.98"/>
    <n v="164.82254462285499"/>
    <x v="2"/>
  </r>
  <r>
    <x v="2"/>
    <x v="13"/>
    <x v="13"/>
    <n v="100000"/>
    <n v="12207"/>
    <n v="112207"/>
    <x v="4"/>
    <m/>
    <s v="100%"/>
    <x v="155"/>
    <m/>
    <m/>
    <s v="Spiny Dogfish"/>
    <x v="0"/>
    <n v="152.84049306493566"/>
    <n v="30.910646872775423"/>
    <x v="2"/>
  </r>
  <r>
    <x v="2"/>
    <x v="13"/>
    <x v="13"/>
    <n v="100000"/>
    <n v="12207"/>
    <n v="112207"/>
    <x v="4"/>
    <m/>
    <s v="100%"/>
    <x v="156"/>
    <m/>
    <m/>
    <s v="Spiny Dogfish"/>
    <x v="0"/>
    <n v="629"/>
    <n v="127.2097236346607"/>
    <x v="27"/>
  </r>
  <r>
    <x v="2"/>
    <x v="13"/>
    <x v="13"/>
    <n v="100000"/>
    <n v="12207"/>
    <n v="112207"/>
    <x v="4"/>
    <m/>
    <s v="100%"/>
    <x v="157"/>
    <m/>
    <m/>
    <s v="Spiny Dogfish"/>
    <x v="2"/>
    <n v="304.32"/>
    <n v="61.5460462583465"/>
    <x v="2"/>
  </r>
  <r>
    <x v="2"/>
    <x v="13"/>
    <x v="13"/>
    <n v="100000"/>
    <n v="12207"/>
    <n v="112207"/>
    <x v="4"/>
    <m/>
    <s v="100%"/>
    <x v="158"/>
    <m/>
    <m/>
    <s v="Spiny Dogfish"/>
    <x v="2"/>
    <n v="98.240000000000009"/>
    <n v="19.868176867836358"/>
    <x v="2"/>
  </r>
  <r>
    <x v="2"/>
    <x v="13"/>
    <x v="13"/>
    <n v="100000"/>
    <n v="12207"/>
    <n v="112207"/>
    <x v="4"/>
    <m/>
    <s v="100%"/>
    <x v="159"/>
    <m/>
    <m/>
    <s v="Sea Perch"/>
    <x v="2"/>
    <n v="69.640572690871778"/>
    <n v="14.084193967830364"/>
    <x v="2"/>
  </r>
  <r>
    <x v="2"/>
    <x v="13"/>
    <x v="13"/>
    <n v="100000"/>
    <n v="12207"/>
    <n v="112207"/>
    <x v="4"/>
    <m/>
    <s v="100%"/>
    <x v="64"/>
    <m/>
    <m/>
    <s v="Sea Perch"/>
    <x v="0"/>
    <n v="756.47363306945465"/>
    <n v="152.99014594542615"/>
    <x v="15"/>
  </r>
  <r>
    <x v="2"/>
    <x v="13"/>
    <x v="13"/>
    <n v="100000"/>
    <n v="12207"/>
    <n v="112207"/>
    <x v="4"/>
    <m/>
    <s v="100%"/>
    <x v="160"/>
    <m/>
    <m/>
    <s v="Sea Perch"/>
    <x v="0"/>
    <n v="590.07653642287687"/>
    <n v="119.33779510596499"/>
    <x v="2"/>
  </r>
  <r>
    <x v="2"/>
    <x v="13"/>
    <x v="13"/>
    <n v="100000"/>
    <n v="12207"/>
    <n v="112207"/>
    <x v="4"/>
    <m/>
    <s v="100%"/>
    <x v="161"/>
    <m/>
    <m/>
    <s v="Sea Perch"/>
    <x v="0"/>
    <n v="56.136724817662127"/>
    <n v="11.353159379665815"/>
    <x v="2"/>
  </r>
  <r>
    <x v="2"/>
    <x v="13"/>
    <x v="13"/>
    <n v="100000"/>
    <n v="12207"/>
    <n v="112207"/>
    <x v="4"/>
    <m/>
    <s v="100%"/>
    <x v="65"/>
    <m/>
    <m/>
    <s v="Rig"/>
    <x v="2"/>
    <n v="2454.8641541498641"/>
    <n v="496.47470685220878"/>
    <x v="15"/>
  </r>
  <r>
    <x v="2"/>
    <x v="13"/>
    <x v="13"/>
    <n v="100000"/>
    <n v="12207"/>
    <n v="112207"/>
    <x v="4"/>
    <m/>
    <s v="100%"/>
    <x v="66"/>
    <m/>
    <m/>
    <s v="Rig"/>
    <x v="2"/>
    <n v="2332.2169363275766"/>
    <n v="471.67038462051846"/>
    <x v="34"/>
  </r>
  <r>
    <x v="2"/>
    <x v="13"/>
    <x v="13"/>
    <n v="100000"/>
    <n v="12207"/>
    <n v="112207"/>
    <x v="4"/>
    <m/>
    <s v="100%"/>
    <x v="162"/>
    <m/>
    <m/>
    <s v="Rig"/>
    <x v="2"/>
    <n v="1079.2081631429089"/>
    <n v="218.26036912190662"/>
    <x v="2"/>
  </r>
  <r>
    <x v="2"/>
    <x v="13"/>
    <x v="13"/>
    <n v="100000"/>
    <n v="12207"/>
    <n v="112207"/>
    <x v="4"/>
    <m/>
    <s v="100%"/>
    <x v="67"/>
    <m/>
    <m/>
    <s v="Rig"/>
    <x v="2"/>
    <n v="1177.093448835134"/>
    <n v="238.05680813749925"/>
    <x v="3"/>
  </r>
  <r>
    <x v="2"/>
    <x v="13"/>
    <x v="13"/>
    <n v="100000"/>
    <n v="12207"/>
    <n v="112207"/>
    <x v="4"/>
    <m/>
    <s v="100%"/>
    <x v="35"/>
    <m/>
    <m/>
    <s v="Squid"/>
    <x v="0"/>
    <n v="59430.480946412557"/>
    <n v="12019.292617914325"/>
    <x v="17"/>
  </r>
  <r>
    <x v="2"/>
    <x v="13"/>
    <x v="13"/>
    <n v="100000"/>
    <n v="12207"/>
    <n v="112207"/>
    <x v="4"/>
    <m/>
    <s v="100%"/>
    <x v="36"/>
    <m/>
    <m/>
    <s v="Squid"/>
    <x v="0"/>
    <n v="39112.191868202004"/>
    <n v="7910.0971674082684"/>
    <x v="18"/>
  </r>
  <r>
    <x v="2"/>
    <x v="13"/>
    <x v="13"/>
    <n v="100000"/>
    <n v="12207"/>
    <n v="112207"/>
    <x v="4"/>
    <m/>
    <s v="100%"/>
    <x v="163"/>
    <m/>
    <m/>
    <s v="Smooth Skate"/>
    <x v="2"/>
    <n v="16.216656404605608"/>
    <n v="3.2796762790272336"/>
    <x v="2"/>
  </r>
  <r>
    <x v="2"/>
    <x v="13"/>
    <x v="13"/>
    <n v="100000"/>
    <n v="12207"/>
    <n v="112207"/>
    <x v="4"/>
    <m/>
    <s v="100%"/>
    <x v="164"/>
    <m/>
    <m/>
    <s v="Smooth Skate"/>
    <x v="2"/>
    <n v="256.42663821674915"/>
    <n v="51.860034626578354"/>
    <x v="2"/>
  </r>
  <r>
    <x v="2"/>
    <x v="13"/>
    <x v="13"/>
    <n v="100000"/>
    <n v="12207"/>
    <n v="112207"/>
    <x v="4"/>
    <m/>
    <s v="100%"/>
    <x v="165"/>
    <m/>
    <m/>
    <s v="Smooth Skate"/>
    <x v="2"/>
    <n v="101.23313557571716"/>
    <n v="20.473512240472367"/>
    <x v="2"/>
  </r>
  <r>
    <x v="2"/>
    <x v="13"/>
    <x v="13"/>
    <n v="100000"/>
    <n v="12207"/>
    <n v="112207"/>
    <x v="4"/>
    <m/>
    <s v="100%"/>
    <x v="166"/>
    <m/>
    <m/>
    <s v="Smooth Skate"/>
    <x v="2"/>
    <n v="9.0577779793381055"/>
    <n v="1.8318560150965275"/>
    <x v="2"/>
  </r>
  <r>
    <x v="2"/>
    <x v="13"/>
    <x v="13"/>
    <n v="100000"/>
    <n v="12207"/>
    <n v="112207"/>
    <x v="4"/>
    <m/>
    <s v="100%"/>
    <x v="167"/>
    <m/>
    <m/>
    <s v="Stargazer"/>
    <x v="2"/>
    <n v="42.80266656986133"/>
    <n v="8.6564632514762963"/>
    <x v="2"/>
  </r>
  <r>
    <x v="2"/>
    <x v="13"/>
    <x v="13"/>
    <n v="100000"/>
    <n v="12207"/>
    <n v="112207"/>
    <x v="4"/>
    <m/>
    <s v="100%"/>
    <x v="168"/>
    <m/>
    <m/>
    <s v="Stargazer"/>
    <x v="2"/>
    <n v="1183.945934271045"/>
    <n v="239.44266311128746"/>
    <x v="2"/>
  </r>
  <r>
    <x v="2"/>
    <x v="13"/>
    <x v="13"/>
    <n v="100000"/>
    <n v="12207"/>
    <n v="112207"/>
    <x v="4"/>
    <m/>
    <s v="100%"/>
    <x v="169"/>
    <m/>
    <m/>
    <s v="Stargazer"/>
    <x v="2"/>
    <n v="2644.4201976399399"/>
    <n v="534.81075121731567"/>
    <x v="1"/>
  </r>
  <r>
    <x v="2"/>
    <x v="13"/>
    <x v="13"/>
    <n v="100000"/>
    <n v="12207"/>
    <n v="112207"/>
    <x v="4"/>
    <m/>
    <s v="100%"/>
    <x v="68"/>
    <m/>
    <m/>
    <s v="Stargazer"/>
    <x v="2"/>
    <n v="1491.5256828192296"/>
    <n v="301.64796487350208"/>
    <x v="6"/>
  </r>
  <r>
    <x v="2"/>
    <x v="13"/>
    <x v="13"/>
    <n v="100000"/>
    <n v="12207"/>
    <n v="112207"/>
    <x v="4"/>
    <m/>
    <s v="100%"/>
    <x v="170"/>
    <m/>
    <m/>
    <s v="Stargazer"/>
    <x v="2"/>
    <n v="1341.6995806943403"/>
    <n v="271.34695208404958"/>
    <x v="2"/>
  </r>
  <r>
    <x v="2"/>
    <x v="13"/>
    <x v="13"/>
    <n v="100000"/>
    <n v="12207"/>
    <n v="112207"/>
    <x v="4"/>
    <m/>
    <s v="100%"/>
    <x v="43"/>
    <m/>
    <m/>
    <s v="Southern Bluefin Tuna"/>
    <x v="1"/>
    <n v="8589.0079330623194"/>
    <n v="1737.0513918295169"/>
    <x v="21"/>
  </r>
  <r>
    <x v="2"/>
    <x v="13"/>
    <x v="13"/>
    <n v="100000"/>
    <n v="12207"/>
    <n v="112207"/>
    <x v="4"/>
    <m/>
    <s v="100%"/>
    <x v="37"/>
    <m/>
    <m/>
    <s v="Silver Warehou"/>
    <x v="0"/>
    <n v="2259.0703945956138"/>
    <n v="456.8771392174117"/>
    <x v="2"/>
  </r>
  <r>
    <x v="2"/>
    <x v="13"/>
    <x v="13"/>
    <n v="100000"/>
    <n v="12207"/>
    <n v="112207"/>
    <x v="4"/>
    <m/>
    <s v="100%"/>
    <x v="171"/>
    <m/>
    <m/>
    <s v="Silver Warehou"/>
    <x v="0"/>
    <n v="2550.8715440720744"/>
    <n v="515.89135794742265"/>
    <x v="1"/>
  </r>
  <r>
    <x v="2"/>
    <x v="13"/>
    <x v="13"/>
    <n v="100000"/>
    <n v="12207"/>
    <n v="112207"/>
    <x v="4"/>
    <m/>
    <s v="100%"/>
    <x v="38"/>
    <m/>
    <m/>
    <s v="Silver Warehou"/>
    <x v="0"/>
    <n v="3037.8035399849359"/>
    <n v="614.36907595847003"/>
    <x v="3"/>
  </r>
  <r>
    <x v="2"/>
    <x v="13"/>
    <x v="13"/>
    <n v="100000"/>
    <n v="12207"/>
    <n v="112207"/>
    <x v="4"/>
    <m/>
    <s v="100%"/>
    <x v="44"/>
    <m/>
    <m/>
    <s v="Broadbill Swordfish"/>
    <x v="1"/>
    <n v="5509.0682312845593"/>
    <n v="1114.1606473548457"/>
    <x v="22"/>
  </r>
  <r>
    <x v="2"/>
    <x v="13"/>
    <x v="13"/>
    <n v="100000"/>
    <n v="12207"/>
    <n v="112207"/>
    <x v="4"/>
    <m/>
    <s v="100%"/>
    <x v="69"/>
    <m/>
    <m/>
    <s v="Tarakihi"/>
    <x v="2"/>
    <n v="2864.7385465703437"/>
    <n v="579.36820158151511"/>
    <x v="35"/>
  </r>
  <r>
    <x v="2"/>
    <x v="13"/>
    <x v="13"/>
    <n v="100000"/>
    <n v="12207"/>
    <n v="112207"/>
    <x v="4"/>
    <m/>
    <s v="100%"/>
    <x v="70"/>
    <m/>
    <m/>
    <s v="Tarakihi"/>
    <x v="2"/>
    <n v="4832.9094432549227"/>
    <n v="977.41347317615373"/>
    <x v="36"/>
  </r>
  <r>
    <x v="2"/>
    <x v="13"/>
    <x v="13"/>
    <n v="100000"/>
    <n v="12207"/>
    <n v="112207"/>
    <x v="4"/>
    <m/>
    <s v="100%"/>
    <x v="71"/>
    <m/>
    <m/>
    <s v="Tarakihi"/>
    <x v="2"/>
    <n v="2287.7901530345116"/>
    <n v="462.68545803118974"/>
    <x v="37"/>
  </r>
  <r>
    <x v="2"/>
    <x v="13"/>
    <x v="13"/>
    <n v="100000"/>
    <n v="12207"/>
    <n v="112207"/>
    <x v="4"/>
    <m/>
    <s v="100%"/>
    <x v="172"/>
    <m/>
    <m/>
    <s v="Tarakihi"/>
    <x v="2"/>
    <n v="600.78947486909465"/>
    <n v="121.50439278332348"/>
    <x v="2"/>
  </r>
  <r>
    <x v="2"/>
    <x v="13"/>
    <x v="13"/>
    <n v="100000"/>
    <n v="12207"/>
    <n v="112207"/>
    <x v="4"/>
    <m/>
    <s v="100%"/>
    <x v="173"/>
    <m/>
    <m/>
    <s v="Tarakihi"/>
    <x v="2"/>
    <n v="304.28601644003118"/>
    <n v="61.539173381920804"/>
    <x v="2"/>
  </r>
  <r>
    <x v="2"/>
    <x v="13"/>
    <x v="13"/>
    <n v="100000"/>
    <n v="12207"/>
    <n v="112207"/>
    <x v="4"/>
    <m/>
    <s v="100%"/>
    <x v="174"/>
    <m/>
    <m/>
    <s v="Tarakihi"/>
    <x v="2"/>
    <n v="2474.219595817025"/>
    <n v="500.38917487336357"/>
    <x v="2"/>
  </r>
  <r>
    <x v="2"/>
    <x v="13"/>
    <x v="13"/>
    <n v="100000"/>
    <n v="12207"/>
    <n v="112207"/>
    <x v="4"/>
    <m/>
    <s v="100%"/>
    <x v="72"/>
    <m/>
    <m/>
    <s v="Tarakihi"/>
    <x v="2"/>
    <n v="686.59096162493188"/>
    <n v="138.85698963173851"/>
    <x v="1"/>
  </r>
  <r>
    <x v="2"/>
    <x v="13"/>
    <x v="13"/>
    <n v="100000"/>
    <n v="12207"/>
    <n v="112207"/>
    <x v="4"/>
    <m/>
    <s v="100%"/>
    <x v="175"/>
    <m/>
    <m/>
    <s v="Pacific Bluefin Tuna"/>
    <x v="1"/>
    <n v="3631.96"/>
    <n v="734.53199976493215"/>
    <x v="1"/>
  </r>
  <r>
    <x v="2"/>
    <x v="13"/>
    <x v="13"/>
    <n v="100000"/>
    <n v="12207"/>
    <n v="112207"/>
    <x v="4"/>
    <m/>
    <s v="100%"/>
    <x v="176"/>
    <m/>
    <m/>
    <s v="Trevally"/>
    <x v="2"/>
    <n v="2382.5214441982639"/>
    <n v="481.84402936425096"/>
    <x v="14"/>
  </r>
  <r>
    <x v="2"/>
    <x v="13"/>
    <x v="13"/>
    <n v="100000"/>
    <n v="12207"/>
    <n v="112207"/>
    <x v="4"/>
    <m/>
    <s v="100%"/>
    <x v="177"/>
    <m/>
    <m/>
    <s v="Trevally"/>
    <x v="2"/>
    <n v="488.11319690976609"/>
    <n v="98.716605534693272"/>
    <x v="2"/>
  </r>
  <r>
    <x v="2"/>
    <x v="13"/>
    <x v="13"/>
    <n v="100000"/>
    <n v="12207"/>
    <n v="112207"/>
    <x v="4"/>
    <m/>
    <s v="100%"/>
    <x v="73"/>
    <m/>
    <m/>
    <s v="Trevally"/>
    <x v="2"/>
    <n v="2950.6268742092748"/>
    <n v="596.73836123555589"/>
    <x v="35"/>
  </r>
  <r>
    <x v="2"/>
    <x v="13"/>
    <x v="13"/>
    <n v="100000"/>
    <n v="12207"/>
    <n v="112207"/>
    <x v="4"/>
    <m/>
    <s v="100%"/>
    <x v="178"/>
    <m/>
    <m/>
    <s v="Trumpeter"/>
    <x v="2"/>
    <n v="113.16617389059631"/>
    <n v="22.886864396525777"/>
    <x v="2"/>
  </r>
  <r>
    <x v="2"/>
    <x v="13"/>
    <x v="13"/>
    <n v="100000"/>
    <n v="12207"/>
    <n v="112207"/>
    <x v="4"/>
    <m/>
    <s v="100%"/>
    <x v="179"/>
    <m/>
    <m/>
    <s v="Trumpeter"/>
    <x v="2"/>
    <n v="177.22102862924081"/>
    <n v="35.841395984381585"/>
    <x v="2"/>
  </r>
  <r>
    <x v="2"/>
    <x v="13"/>
    <x v="13"/>
    <n v="100000"/>
    <n v="12207"/>
    <n v="112207"/>
    <x v="4"/>
    <m/>
    <s v="100%"/>
    <x v="74"/>
    <m/>
    <m/>
    <s v="Blue Warehou"/>
    <x v="2"/>
    <n v="60.184548717887012"/>
    <n v="12.171796199489952"/>
    <x v="2"/>
  </r>
  <r>
    <x v="2"/>
    <x v="13"/>
    <x v="13"/>
    <n v="100000"/>
    <n v="12207"/>
    <n v="112207"/>
    <x v="4"/>
    <m/>
    <s v="100%"/>
    <x v="180"/>
    <m/>
    <m/>
    <s v="Blue Warehou"/>
    <x v="2"/>
    <n v="844.09559971845249"/>
    <n v="170.71091885757954"/>
    <x v="2"/>
  </r>
  <r>
    <x v="2"/>
    <x v="13"/>
    <x v="13"/>
    <n v="100000"/>
    <n v="12207"/>
    <n v="112207"/>
    <x v="4"/>
    <m/>
    <s v="100%"/>
    <x v="181"/>
    <m/>
    <m/>
    <s v="Blue Warehou"/>
    <x v="2"/>
    <n v="3309.4522944457626"/>
    <n v="669.30764985459348"/>
    <x v="1"/>
  </r>
  <r>
    <x v="2"/>
    <x v="13"/>
    <x v="13"/>
    <n v="100000"/>
    <n v="12207"/>
    <n v="112207"/>
    <x v="4"/>
    <m/>
    <s v="100%"/>
    <x v="182"/>
    <m/>
    <m/>
    <s v="Blue Warehou"/>
    <x v="2"/>
    <n v="1885.9130058483518"/>
    <n v="381.40933588709237"/>
    <x v="2"/>
  </r>
  <r>
    <x v="2"/>
    <x v="13"/>
    <x v="13"/>
    <n v="100000"/>
    <n v="12207"/>
    <n v="112207"/>
    <x v="4"/>
    <m/>
    <s v="100%"/>
    <x v="75"/>
    <m/>
    <m/>
    <s v="Blue Warehou"/>
    <x v="2"/>
    <n v="340.07191605641009"/>
    <n v="68.776557166050026"/>
    <x v="1"/>
  </r>
  <r>
    <x v="2"/>
    <x v="13"/>
    <x v="13"/>
    <n v="100000"/>
    <n v="12207"/>
    <n v="112207"/>
    <x v="4"/>
    <m/>
    <s v="100%"/>
    <x v="183"/>
    <m/>
    <m/>
    <s v="White Warehou"/>
    <x v="0"/>
    <n v="141.04445592391139"/>
    <n v="28.525002000448094"/>
    <x v="2"/>
  </r>
  <r>
    <x v="2"/>
    <x v="13"/>
    <x v="13"/>
    <n v="100000"/>
    <n v="12207"/>
    <n v="112207"/>
    <x v="4"/>
    <m/>
    <s v="100%"/>
    <x v="184"/>
    <m/>
    <m/>
    <s v="White Warehou"/>
    <x v="0"/>
    <n v="1057.0233751959506"/>
    <n v="213.77369067417035"/>
    <x v="2"/>
  </r>
  <r>
    <x v="2"/>
    <x v="13"/>
    <x v="13"/>
    <n v="100000"/>
    <n v="12207"/>
    <n v="112207"/>
    <x v="4"/>
    <m/>
    <s v="100%"/>
    <x v="185"/>
    <m/>
    <m/>
    <s v="White Warehou"/>
    <x v="0"/>
    <n v="625.27210897520774"/>
    <n v="126.45579042797716"/>
    <x v="2"/>
  </r>
  <r>
    <x v="2"/>
    <x v="13"/>
    <x v="13"/>
    <n v="100000"/>
    <n v="12207"/>
    <n v="112207"/>
    <x v="4"/>
    <m/>
    <s v="100%"/>
    <x v="39"/>
    <m/>
    <m/>
    <s v="White Warehou"/>
    <x v="0"/>
    <n v="5280.0588491784738"/>
    <n v="1067.8455118898862"/>
    <x v="7"/>
  </r>
  <r>
    <x v="2"/>
    <x v="13"/>
    <x v="13"/>
    <n v="100000"/>
    <n v="12207"/>
    <n v="112207"/>
    <x v="4"/>
    <m/>
    <s v="100%"/>
    <x v="186"/>
    <m/>
    <m/>
    <s v="White Warehou"/>
    <x v="0"/>
    <n v="256.36294581454746"/>
    <n v="51.847153397831612"/>
    <x v="2"/>
  </r>
  <r>
    <x v="2"/>
    <x v="13"/>
    <x v="13"/>
    <n v="100000"/>
    <n v="12207"/>
    <n v="112207"/>
    <x v="4"/>
    <m/>
    <s v="100%"/>
    <x v="187"/>
    <m/>
    <m/>
    <s v="Yellow-eyed Mullet"/>
    <x v="2"/>
    <n v="69.472957759115431"/>
    <n v="14.050295320539796"/>
    <x v="2"/>
  </r>
  <r>
    <x v="2"/>
    <x v="13"/>
    <x v="13"/>
    <n v="100000"/>
    <n v="12207"/>
    <n v="112207"/>
    <x v="4"/>
    <m/>
    <s v="100%"/>
    <x v="188"/>
    <m/>
    <m/>
    <s v="Yellow-eyed Mullet"/>
    <x v="2"/>
    <n v="11.16"/>
    <n v="2.2570119487485112"/>
    <x v="2"/>
  </r>
  <r>
    <x v="2"/>
    <x v="13"/>
    <x v="13"/>
    <n v="100000"/>
    <n v="12207"/>
    <n v="112207"/>
    <x v="4"/>
    <m/>
    <s v="100%"/>
    <x v="189"/>
    <m/>
    <m/>
    <s v="Yellow-eyed Mullet"/>
    <x v="2"/>
    <n v="121.66666666666666"/>
    <n v="24.606014375543804"/>
    <x v="2"/>
  </r>
  <r>
    <x v="2"/>
    <x v="14"/>
    <x v="14"/>
    <n v="60000"/>
    <n v="7324"/>
    <n v="67324"/>
    <x v="5"/>
    <m/>
    <n v="1"/>
    <x v="76"/>
    <m/>
    <m/>
    <s v="Barracouta"/>
    <x v="2"/>
    <n v="3310.5160194947125"/>
    <n v="748.29974061371991"/>
    <x v="3"/>
  </r>
  <r>
    <x v="2"/>
    <x v="14"/>
    <x v="14"/>
    <n v="60000"/>
    <n v="7324"/>
    <n v="67324"/>
    <x v="5"/>
    <m/>
    <n v="1"/>
    <x v="13"/>
    <m/>
    <m/>
    <s v="Barracouta"/>
    <x v="0"/>
    <n v="2189.0911107159804"/>
    <n v="494.81600472019238"/>
    <x v="2"/>
  </r>
  <r>
    <x v="2"/>
    <x v="14"/>
    <x v="14"/>
    <n v="60000"/>
    <n v="7324"/>
    <n v="67324"/>
    <x v="5"/>
    <m/>
    <n v="1"/>
    <x v="190"/>
    <m/>
    <m/>
    <s v="Alfonsino"/>
    <x v="0"/>
    <n v="627.45216633751477"/>
    <n v="141.82752493961428"/>
    <x v="2"/>
  </r>
  <r>
    <x v="2"/>
    <x v="14"/>
    <x v="14"/>
    <n v="60000"/>
    <n v="7324"/>
    <n v="67324"/>
    <x v="5"/>
    <m/>
    <n v="1"/>
    <x v="0"/>
    <m/>
    <m/>
    <s v="Alfonsino"/>
    <x v="0"/>
    <n v="3197.6337116738837"/>
    <n v="722.78414088099396"/>
    <x v="0"/>
  </r>
  <r>
    <x v="2"/>
    <x v="14"/>
    <x v="14"/>
    <n v="60000"/>
    <n v="7324"/>
    <n v="67324"/>
    <x v="5"/>
    <m/>
    <n v="1"/>
    <x v="105"/>
    <m/>
    <m/>
    <s v="Hake"/>
    <x v="0"/>
    <n v="5454.3838744023078"/>
    <n v="1232.8936076394125"/>
    <x v="3"/>
  </r>
  <r>
    <x v="2"/>
    <x v="14"/>
    <x v="14"/>
    <n v="60000"/>
    <n v="7324"/>
    <n v="67324"/>
    <x v="5"/>
    <m/>
    <n v="1"/>
    <x v="17"/>
    <m/>
    <m/>
    <s v="Hoki"/>
    <x v="0"/>
    <n v="74157.33999578697"/>
    <n v="16762.316797947595"/>
    <x v="8"/>
  </r>
  <r>
    <x v="2"/>
    <x v="14"/>
    <x v="14"/>
    <n v="60000"/>
    <n v="7324"/>
    <n v="67324"/>
    <x v="5"/>
    <m/>
    <n v="1"/>
    <x v="18"/>
    <m/>
    <m/>
    <s v="Jack Mackerel"/>
    <x v="0"/>
    <n v="1960.9420397731203"/>
    <n v="443.24582967725109"/>
    <x v="2"/>
  </r>
  <r>
    <x v="2"/>
    <x v="14"/>
    <x v="14"/>
    <n v="60000"/>
    <n v="7324"/>
    <n v="67324"/>
    <x v="5"/>
    <m/>
    <n v="1"/>
    <x v="120"/>
    <m/>
    <m/>
    <s v="Ling"/>
    <x v="2"/>
    <n v="1257.339673432499"/>
    <n v="284.20552746229691"/>
    <x v="3"/>
  </r>
  <r>
    <x v="2"/>
    <x v="14"/>
    <x v="14"/>
    <n v="60000"/>
    <n v="7324"/>
    <n v="67324"/>
    <x v="5"/>
    <m/>
    <n v="1"/>
    <x v="20"/>
    <m/>
    <m/>
    <s v="Ling"/>
    <x v="0"/>
    <n v="13494.448218078351"/>
    <n v="3050.2471644449424"/>
    <x v="10"/>
  </r>
  <r>
    <x v="2"/>
    <x v="14"/>
    <x v="14"/>
    <n v="60000"/>
    <n v="7324"/>
    <n v="67324"/>
    <x v="5"/>
    <m/>
    <n v="1"/>
    <x v="21"/>
    <m/>
    <m/>
    <s v="Ling"/>
    <x v="0"/>
    <n v="22654.287901645508"/>
    <n v="5120.7115932268771"/>
    <x v="11"/>
  </r>
  <r>
    <x v="2"/>
    <x v="14"/>
    <x v="14"/>
    <n v="60000"/>
    <n v="7324"/>
    <n v="67324"/>
    <x v="5"/>
    <m/>
    <n v="1"/>
    <x v="7"/>
    <m/>
    <m/>
    <s v="Orange Roughy"/>
    <x v="0"/>
    <n v="3502.8542609035103"/>
    <n v="791.77533635431087"/>
    <x v="3"/>
  </r>
  <r>
    <x v="2"/>
    <x v="14"/>
    <x v="14"/>
    <n v="60000"/>
    <n v="7324"/>
    <n v="67324"/>
    <x v="5"/>
    <m/>
    <n v="1"/>
    <x v="8"/>
    <m/>
    <m/>
    <s v="Orange Roughy"/>
    <x v="0"/>
    <n v="1284.3150327180197"/>
    <n v="290.30296189168769"/>
    <x v="1"/>
  </r>
  <r>
    <x v="2"/>
    <x v="14"/>
    <x v="14"/>
    <n v="60000"/>
    <n v="7324"/>
    <n v="67324"/>
    <x v="5"/>
    <m/>
    <n v="1"/>
    <x v="9"/>
    <m/>
    <m/>
    <s v="Orange Roughy"/>
    <x v="0"/>
    <n v="138.80505600317656"/>
    <n v="31.375104905519635"/>
    <x v="2"/>
  </r>
  <r>
    <x v="2"/>
    <x v="14"/>
    <x v="14"/>
    <n v="60000"/>
    <n v="7324"/>
    <n v="67324"/>
    <x v="5"/>
    <m/>
    <n v="1"/>
    <x v="10"/>
    <m/>
    <m/>
    <s v="Orange Roughy"/>
    <x v="0"/>
    <n v="403.82691814459525"/>
    <n v="91.279902082020769"/>
    <x v="2"/>
  </r>
  <r>
    <x v="2"/>
    <x v="14"/>
    <x v="14"/>
    <n v="60000"/>
    <n v="7324"/>
    <n v="67324"/>
    <x v="5"/>
    <m/>
    <n v="1"/>
    <x v="11"/>
    <m/>
    <m/>
    <s v="Orange Roughy"/>
    <x v="0"/>
    <n v="15784.390091433366"/>
    <n v="3567.8591922259156"/>
    <x v="4"/>
  </r>
  <r>
    <x v="2"/>
    <x v="14"/>
    <x v="14"/>
    <n v="60000"/>
    <n v="7324"/>
    <n v="67324"/>
    <x v="5"/>
    <m/>
    <n v="1"/>
    <x v="5"/>
    <m/>
    <m/>
    <s v="Oreo"/>
    <x v="0"/>
    <n v="2567.9752636988514"/>
    <n v="580.45791423827563"/>
    <x v="0"/>
  </r>
  <r>
    <x v="2"/>
    <x v="14"/>
    <x v="14"/>
    <n v="60000"/>
    <n v="7324"/>
    <n v="67324"/>
    <x v="5"/>
    <m/>
    <n v="1"/>
    <x v="6"/>
    <m/>
    <m/>
    <s v="Oreo"/>
    <x v="0"/>
    <n v="4279.9587728314191"/>
    <n v="967.42985706379272"/>
    <x v="0"/>
  </r>
  <r>
    <x v="2"/>
    <x v="14"/>
    <x v="14"/>
    <n v="60000"/>
    <n v="7324"/>
    <n v="67324"/>
    <x v="5"/>
    <m/>
    <n v="1"/>
    <x v="142"/>
    <m/>
    <m/>
    <s v="Southern Blue Whiting"/>
    <x v="0"/>
    <n v="688.8"/>
    <n v="155.69441691250316"/>
    <x v="2"/>
  </r>
  <r>
    <x v="2"/>
    <x v="14"/>
    <x v="14"/>
    <n v="60000"/>
    <n v="7324"/>
    <n v="67324"/>
    <x v="5"/>
    <m/>
    <n v="1"/>
    <x v="143"/>
    <m/>
    <m/>
    <s v="Southern Blue Whiting"/>
    <x v="0"/>
    <n v="3080.0000000000005"/>
    <n v="696.19454716972973"/>
    <x v="2"/>
  </r>
  <r>
    <x v="2"/>
    <x v="14"/>
    <x v="14"/>
    <n v="60000"/>
    <n v="7324"/>
    <n v="67324"/>
    <x v="5"/>
    <m/>
    <n v="1"/>
    <x v="24"/>
    <m/>
    <m/>
    <s v="Southern Blue Whiting"/>
    <x v="0"/>
    <n v="24696"/>
    <n v="5582.2144600336505"/>
    <x v="13"/>
  </r>
  <r>
    <x v="2"/>
    <x v="14"/>
    <x v="14"/>
    <n v="60000"/>
    <n v="7324"/>
    <n v="67324"/>
    <x v="5"/>
    <m/>
    <n v="1"/>
    <x v="23"/>
    <m/>
    <m/>
    <s v="Southern Blue Whiting"/>
    <x v="0"/>
    <n v="1761.2000000000003"/>
    <n v="398.09670015432727"/>
    <x v="3"/>
  </r>
  <r>
    <x v="2"/>
    <x v="14"/>
    <x v="14"/>
    <n v="60000"/>
    <n v="7324"/>
    <n v="67324"/>
    <x v="5"/>
    <m/>
    <n v="1"/>
    <x v="28"/>
    <m/>
    <m/>
    <s v="Scampi"/>
    <x v="0"/>
    <n v="1941.8250110585548"/>
    <n v="438.92467021323569"/>
    <x v="14"/>
  </r>
  <r>
    <x v="2"/>
    <x v="14"/>
    <x v="14"/>
    <n v="60000"/>
    <n v="7324"/>
    <n v="67324"/>
    <x v="5"/>
    <m/>
    <n v="1"/>
    <x v="35"/>
    <m/>
    <m/>
    <s v="Squid"/>
    <x v="0"/>
    <n v="59430.480946412557"/>
    <n v="13433.498951482772"/>
    <x v="17"/>
  </r>
  <r>
    <x v="2"/>
    <x v="14"/>
    <x v="14"/>
    <n v="60000"/>
    <n v="7324"/>
    <n v="67324"/>
    <x v="5"/>
    <m/>
    <n v="1"/>
    <x v="36"/>
    <m/>
    <m/>
    <s v="Squid"/>
    <x v="0"/>
    <n v="39112.191868202004"/>
    <n v="8840.8099696423633"/>
    <x v="18"/>
  </r>
  <r>
    <x v="2"/>
    <x v="14"/>
    <x v="14"/>
    <n v="60000"/>
    <n v="7324"/>
    <n v="67324"/>
    <x v="5"/>
    <m/>
    <n v="1"/>
    <x v="171"/>
    <m/>
    <m/>
    <s v="Silver Warehou"/>
    <x v="0"/>
    <n v="2550.8715440720744"/>
    <n v="576.59183750435284"/>
    <x v="1"/>
  </r>
  <r>
    <x v="2"/>
    <x v="14"/>
    <x v="14"/>
    <n v="60000"/>
    <n v="7324"/>
    <n v="67324"/>
    <x v="5"/>
    <m/>
    <n v="1"/>
    <x v="38"/>
    <m/>
    <m/>
    <s v="Silver Warehou"/>
    <x v="0"/>
    <n v="3037.8035399849359"/>
    <n v="686.65657789299155"/>
    <x v="3"/>
  </r>
  <r>
    <x v="2"/>
    <x v="14"/>
    <x v="14"/>
    <n v="60000"/>
    <n v="7324"/>
    <n v="67324"/>
    <x v="5"/>
    <m/>
    <n v="1"/>
    <x v="39"/>
    <m/>
    <m/>
    <s v="White Warehou"/>
    <x v="0"/>
    <n v="5280.0588491784738"/>
    <n v="1193.4896686796531"/>
    <x v="7"/>
  </r>
  <r>
    <x v="2"/>
    <x v="15"/>
    <x v="15"/>
    <n v="15000"/>
    <n v="1831"/>
    <n v="16831"/>
    <x v="4"/>
    <m/>
    <s v="100%"/>
    <x v="76"/>
    <m/>
    <m/>
    <s v="Barracouta"/>
    <x v="2"/>
    <n v="3310.5160194947125"/>
    <n v="69.396539991188547"/>
    <x v="3"/>
  </r>
  <r>
    <x v="2"/>
    <x v="15"/>
    <x v="15"/>
    <n v="15000"/>
    <n v="1831"/>
    <n v="16831"/>
    <x v="4"/>
    <m/>
    <s v="100%"/>
    <x v="14"/>
    <m/>
    <m/>
    <s v="Barracouta"/>
    <x v="0"/>
    <n v="3151.6352477146047"/>
    <n v="66.066009110884266"/>
    <x v="5"/>
  </r>
  <r>
    <x v="2"/>
    <x v="15"/>
    <x v="15"/>
    <n v="15000"/>
    <n v="1831"/>
    <n v="16831"/>
    <x v="4"/>
    <m/>
    <s v="100%"/>
    <x v="80"/>
    <m/>
    <m/>
    <s v="Blue Cod"/>
    <x v="2"/>
    <n v="4148.2294254346052"/>
    <n v="86.957068783112547"/>
    <x v="1"/>
  </r>
  <r>
    <x v="2"/>
    <x v="15"/>
    <x v="15"/>
    <n v="15000"/>
    <n v="1831"/>
    <n v="16831"/>
    <x v="4"/>
    <m/>
    <s v="100%"/>
    <x v="42"/>
    <m/>
    <m/>
    <s v="Bigeye Tuna"/>
    <x v="1"/>
    <n v="7122.2005687552883"/>
    <n v="149.2988022665817"/>
    <x v="20"/>
  </r>
  <r>
    <x v="2"/>
    <x v="15"/>
    <x v="15"/>
    <n v="15000"/>
    <n v="1831"/>
    <n v="16831"/>
    <x v="4"/>
    <m/>
    <s v="100%"/>
    <x v="45"/>
    <m/>
    <m/>
    <s v="Bluenose"/>
    <x v="2"/>
    <n v="1761.0179446338191"/>
    <n v="36.915257772603773"/>
    <x v="23"/>
  </r>
  <r>
    <x v="2"/>
    <x v="15"/>
    <x v="15"/>
    <n v="15000"/>
    <n v="1831"/>
    <n v="16831"/>
    <x v="4"/>
    <m/>
    <s v="100%"/>
    <x v="81"/>
    <m/>
    <m/>
    <s v="Bluenose"/>
    <x v="2"/>
    <n v="1287.6535234111202"/>
    <n v="26.992377836562635"/>
    <x v="2"/>
  </r>
  <r>
    <x v="2"/>
    <x v="15"/>
    <x v="15"/>
    <n v="15000"/>
    <n v="1831"/>
    <n v="16831"/>
    <x v="4"/>
    <m/>
    <s v="100%"/>
    <x v="82"/>
    <m/>
    <m/>
    <s v="Bluenose"/>
    <x v="2"/>
    <n v="296.51038529840088"/>
    <n v="6.2155853317102689"/>
    <x v="2"/>
  </r>
  <r>
    <x v="2"/>
    <x v="15"/>
    <x v="15"/>
    <n v="15000"/>
    <n v="1831"/>
    <n v="16831"/>
    <x v="4"/>
    <m/>
    <s v="100%"/>
    <x v="83"/>
    <m/>
    <m/>
    <s v="Bluenose"/>
    <x v="2"/>
    <n v="91.01611842940784"/>
    <n v="1.907921201780864"/>
    <x v="2"/>
  </r>
  <r>
    <x v="2"/>
    <x v="15"/>
    <x v="15"/>
    <n v="15000"/>
    <n v="1831"/>
    <n v="16831"/>
    <x v="4"/>
    <m/>
    <s v="100%"/>
    <x v="47"/>
    <m/>
    <m/>
    <s v="Butterfish"/>
    <x v="2"/>
    <n v="214.04681964442423"/>
    <n v="4.48694662462567"/>
    <x v="0"/>
  </r>
  <r>
    <x v="2"/>
    <x v="15"/>
    <x v="15"/>
    <n v="15000"/>
    <n v="1831"/>
    <n v="16831"/>
    <x v="4"/>
    <m/>
    <s v="100%"/>
    <x v="84"/>
    <m/>
    <m/>
    <s v="Butterfish"/>
    <x v="2"/>
    <n v="209.60943077346698"/>
    <n v="4.3939280642482332"/>
    <x v="2"/>
  </r>
  <r>
    <x v="2"/>
    <x v="15"/>
    <x v="15"/>
    <n v="15000"/>
    <n v="1831"/>
    <n v="16831"/>
    <x v="4"/>
    <m/>
    <s v="100%"/>
    <x v="85"/>
    <m/>
    <m/>
    <s v="Blue Shark"/>
    <x v="1"/>
    <n v="232.83135875345653"/>
    <n v="4.8807166628371057"/>
    <x v="2"/>
  </r>
  <r>
    <x v="2"/>
    <x v="15"/>
    <x v="15"/>
    <n v="15000"/>
    <n v="1831"/>
    <n v="16831"/>
    <x v="4"/>
    <m/>
    <s v="100%"/>
    <x v="48"/>
    <m/>
    <m/>
    <s v="Elephant Fish"/>
    <x v="2"/>
    <n v="2949.0829503692189"/>
    <n v="61.820015881955072"/>
    <x v="24"/>
  </r>
  <r>
    <x v="2"/>
    <x v="15"/>
    <x v="15"/>
    <n v="15000"/>
    <n v="1831"/>
    <n v="16831"/>
    <x v="4"/>
    <m/>
    <s v="100%"/>
    <x v="86"/>
    <m/>
    <m/>
    <s v="Elephant Fish"/>
    <x v="2"/>
    <n v="399.60111703554639"/>
    <n v="8.3766200603111756"/>
    <x v="0"/>
  </r>
  <r>
    <x v="2"/>
    <x v="15"/>
    <x v="15"/>
    <n v="15000"/>
    <n v="1831"/>
    <n v="16831"/>
    <x v="4"/>
    <m/>
    <s v="100%"/>
    <x v="87"/>
    <m/>
    <m/>
    <s v="Elephant Fish"/>
    <x v="2"/>
    <n v="249.43435621009181"/>
    <n v="5.2287562343685714"/>
    <x v="2"/>
  </r>
  <r>
    <x v="2"/>
    <x v="15"/>
    <x v="15"/>
    <n v="15000"/>
    <n v="1831"/>
    <n v="16831"/>
    <x v="4"/>
    <m/>
    <s v="100%"/>
    <x v="88"/>
    <m/>
    <m/>
    <s v="Blue Mackerel"/>
    <x v="2"/>
    <n v="3453.7459593685298"/>
    <n v="72.398991026573057"/>
    <x v="1"/>
  </r>
  <r>
    <x v="2"/>
    <x v="15"/>
    <x v="15"/>
    <n v="15000"/>
    <n v="1831"/>
    <n v="16831"/>
    <x v="4"/>
    <m/>
    <s v="100%"/>
    <x v="89"/>
    <m/>
    <m/>
    <s v="Blue Mackerel"/>
    <x v="0"/>
    <n v="163.43276526694044"/>
    <n v="3.4259518346776807"/>
    <x v="2"/>
  </r>
  <r>
    <x v="2"/>
    <x v="15"/>
    <x v="15"/>
    <n v="15000"/>
    <n v="1831"/>
    <n v="16831"/>
    <x v="4"/>
    <m/>
    <s v="100%"/>
    <x v="15"/>
    <m/>
    <m/>
    <s v="Blue Mackerel"/>
    <x v="0"/>
    <n v="1049.7841741434829"/>
    <n v="22.006052528990462"/>
    <x v="6"/>
  </r>
  <r>
    <x v="2"/>
    <x v="15"/>
    <x v="15"/>
    <n v="15000"/>
    <n v="1831"/>
    <n v="16831"/>
    <x v="4"/>
    <m/>
    <s v="100%"/>
    <x v="90"/>
    <m/>
    <m/>
    <s v="Flatfish"/>
    <x v="2"/>
    <n v="8753.4863094392767"/>
    <n v="183.49455467309346"/>
    <x v="35"/>
  </r>
  <r>
    <x v="2"/>
    <x v="15"/>
    <x v="15"/>
    <n v="15000"/>
    <n v="1831"/>
    <n v="16831"/>
    <x v="4"/>
    <m/>
    <s v="100%"/>
    <x v="91"/>
    <m/>
    <m/>
    <s v="Flatfish"/>
    <x v="2"/>
    <n v="3006.0553377287429"/>
    <n v="63.014296934971128"/>
    <x v="1"/>
  </r>
  <r>
    <x v="2"/>
    <x v="15"/>
    <x v="15"/>
    <n v="15000"/>
    <n v="1831"/>
    <n v="16831"/>
    <x v="4"/>
    <m/>
    <s v="100%"/>
    <x v="49"/>
    <m/>
    <m/>
    <s v="Flatfish"/>
    <x v="2"/>
    <n v="4709.7634361584514"/>
    <n v="98.728199689030262"/>
    <x v="25"/>
  </r>
  <r>
    <x v="2"/>
    <x v="15"/>
    <x v="15"/>
    <n v="15000"/>
    <n v="1831"/>
    <n v="16831"/>
    <x v="4"/>
    <m/>
    <s v="100%"/>
    <x v="92"/>
    <m/>
    <m/>
    <s v="Flatfish"/>
    <x v="2"/>
    <n v="6840.9179008242054"/>
    <n v="143.4024272607036"/>
    <x v="1"/>
  </r>
  <r>
    <x v="2"/>
    <x v="15"/>
    <x v="15"/>
    <n v="15000"/>
    <n v="1831"/>
    <n v="16831"/>
    <x v="4"/>
    <m/>
    <s v="100%"/>
    <x v="93"/>
    <m/>
    <m/>
    <s v="Grey Mullet"/>
    <x v="2"/>
    <n v="4413.798751916107"/>
    <n v="92.52405359064096"/>
    <x v="1"/>
  </r>
  <r>
    <x v="2"/>
    <x v="15"/>
    <x v="15"/>
    <n v="15000"/>
    <n v="1831"/>
    <n v="16831"/>
    <x v="4"/>
    <m/>
    <s v="100%"/>
    <x v="94"/>
    <m/>
    <m/>
    <s v="Ghost Shark dark"/>
    <x v="2"/>
    <n v="11.702867313636519"/>
    <n v="0.24532081849472742"/>
    <x v="2"/>
  </r>
  <r>
    <x v="2"/>
    <x v="15"/>
    <x v="15"/>
    <n v="15000"/>
    <n v="1831"/>
    <n v="16831"/>
    <x v="4"/>
    <m/>
    <s v="100%"/>
    <x v="95"/>
    <m/>
    <m/>
    <s v="Ghost Shark dark"/>
    <x v="2"/>
    <n v="545.66924959424693"/>
    <n v="11.438566579481094"/>
    <x v="2"/>
  </r>
  <r>
    <x v="2"/>
    <x v="15"/>
    <x v="15"/>
    <n v="15000"/>
    <n v="1831"/>
    <n v="16831"/>
    <x v="4"/>
    <m/>
    <s v="100%"/>
    <x v="96"/>
    <m/>
    <m/>
    <s v="Ghost Shark dark"/>
    <x v="0"/>
    <n v="190.96179046757698"/>
    <n v="4.0030277609092657"/>
    <x v="2"/>
  </r>
  <r>
    <x v="2"/>
    <x v="15"/>
    <x v="15"/>
    <n v="15000"/>
    <n v="1831"/>
    <n v="16831"/>
    <x v="4"/>
    <m/>
    <s v="100%"/>
    <x v="97"/>
    <m/>
    <m/>
    <s v="Ghost Shark dark"/>
    <x v="2"/>
    <n v="503.74599840663649"/>
    <n v="10.559752352191627"/>
    <x v="2"/>
  </r>
  <r>
    <x v="2"/>
    <x v="15"/>
    <x v="15"/>
    <n v="15000"/>
    <n v="1831"/>
    <n v="16831"/>
    <x v="4"/>
    <m/>
    <s v="100%"/>
    <x v="98"/>
    <m/>
    <m/>
    <s v="Ghost Shark dark"/>
    <x v="2"/>
    <n v="14.715744357018586"/>
    <n v="0.30847811512110357"/>
    <x v="2"/>
  </r>
  <r>
    <x v="2"/>
    <x v="15"/>
    <x v="15"/>
    <n v="15000"/>
    <n v="1831"/>
    <n v="16831"/>
    <x v="4"/>
    <m/>
    <s v="100%"/>
    <x v="99"/>
    <m/>
    <m/>
    <s v="Ghost Shark dark"/>
    <x v="2"/>
    <n v="5.9425314042771369"/>
    <n v="0.12457004159392525"/>
    <x v="2"/>
  </r>
  <r>
    <x v="2"/>
    <x v="15"/>
    <x v="15"/>
    <n v="15000"/>
    <n v="1831"/>
    <n v="16831"/>
    <x v="4"/>
    <m/>
    <s v="100%"/>
    <x v="100"/>
    <m/>
    <m/>
    <s v="Ghost Shark pale"/>
    <x v="0"/>
    <n v="508.7130592888409"/>
    <n v="10.663874137774521"/>
    <x v="2"/>
  </r>
  <r>
    <x v="2"/>
    <x v="15"/>
    <x v="15"/>
    <n v="15000"/>
    <n v="1831"/>
    <n v="16831"/>
    <x v="4"/>
    <m/>
    <s v="100%"/>
    <x v="101"/>
    <m/>
    <m/>
    <s v="Ghost Shark pale"/>
    <x v="0"/>
    <n v="64.532096570116437"/>
    <n v="1.3527511100903402"/>
    <x v="2"/>
  </r>
  <r>
    <x v="2"/>
    <x v="15"/>
    <x v="15"/>
    <n v="15000"/>
    <n v="1831"/>
    <n v="16831"/>
    <x v="4"/>
    <m/>
    <s v="100%"/>
    <x v="102"/>
    <m/>
    <m/>
    <s v="Gurnard"/>
    <x v="2"/>
    <n v="6701.7698190156016"/>
    <n v="140.48554198751233"/>
    <x v="31"/>
  </r>
  <r>
    <x v="2"/>
    <x v="15"/>
    <x v="15"/>
    <n v="15000"/>
    <n v="1831"/>
    <n v="16831"/>
    <x v="4"/>
    <m/>
    <s v="100%"/>
    <x v="103"/>
    <m/>
    <m/>
    <s v="Gurnard"/>
    <x v="2"/>
    <n v="2446.4916057330552"/>
    <n v="51.284467906388329"/>
    <x v="2"/>
  </r>
  <r>
    <x v="2"/>
    <x v="15"/>
    <x v="15"/>
    <n v="15000"/>
    <n v="1831"/>
    <n v="16831"/>
    <x v="4"/>
    <m/>
    <s v="100%"/>
    <x v="50"/>
    <m/>
    <m/>
    <s v="Gurnard"/>
    <x v="2"/>
    <n v="3188.4660589608652"/>
    <n v="66.838073299822739"/>
    <x v="26"/>
  </r>
  <r>
    <x v="2"/>
    <x v="15"/>
    <x v="15"/>
    <n v="15000"/>
    <n v="1831"/>
    <n v="16831"/>
    <x v="4"/>
    <m/>
    <s v="100%"/>
    <x v="104"/>
    <m/>
    <m/>
    <s v="Gurnard"/>
    <x v="2"/>
    <n v="2377.3254968618517"/>
    <n v="49.834576526298292"/>
    <x v="2"/>
  </r>
  <r>
    <x v="2"/>
    <x v="15"/>
    <x v="15"/>
    <n v="15000"/>
    <n v="1831"/>
    <n v="16831"/>
    <x v="4"/>
    <m/>
    <s v="100%"/>
    <x v="51"/>
    <m/>
    <m/>
    <s v="Gurnard"/>
    <x v="2"/>
    <n v="1403.7146244375608"/>
    <n v="29.425303335600724"/>
    <x v="14"/>
  </r>
  <r>
    <x v="2"/>
    <x v="15"/>
    <x v="15"/>
    <n v="15000"/>
    <n v="1831"/>
    <n v="16831"/>
    <x v="4"/>
    <m/>
    <s v="100%"/>
    <x v="105"/>
    <m/>
    <m/>
    <s v="Hake"/>
    <x v="0"/>
    <n v="5454.3838744023078"/>
    <n v="114.33727142182109"/>
    <x v="3"/>
  </r>
  <r>
    <x v="2"/>
    <x v="15"/>
    <x v="15"/>
    <n v="15000"/>
    <n v="1831"/>
    <n v="16831"/>
    <x v="4"/>
    <m/>
    <s v="100%"/>
    <x v="106"/>
    <m/>
    <m/>
    <s v="Hake"/>
    <x v="0"/>
    <n v="2635.3412972515926"/>
    <n v="55.243220890096936"/>
    <x v="1"/>
  </r>
  <r>
    <x v="2"/>
    <x v="15"/>
    <x v="15"/>
    <n v="15000"/>
    <n v="1831"/>
    <n v="16831"/>
    <x v="4"/>
    <m/>
    <s v="100%"/>
    <x v="16"/>
    <m/>
    <m/>
    <s v="Hake"/>
    <x v="0"/>
    <n v="3105.6409394293473"/>
    <n v="65.101855536188054"/>
    <x v="7"/>
  </r>
  <r>
    <x v="2"/>
    <x v="15"/>
    <x v="15"/>
    <n v="15000"/>
    <n v="1831"/>
    <n v="16831"/>
    <x v="4"/>
    <m/>
    <s v="100%"/>
    <x v="17"/>
    <m/>
    <m/>
    <s v="Hoki"/>
    <x v="0"/>
    <n v="74157.33999578697"/>
    <n v="1554.5198332685536"/>
    <x v="8"/>
  </r>
  <r>
    <x v="2"/>
    <x v="15"/>
    <x v="15"/>
    <n v="15000"/>
    <n v="1831"/>
    <n v="16831"/>
    <x v="4"/>
    <m/>
    <s v="100%"/>
    <x v="52"/>
    <m/>
    <m/>
    <s v="Hapuku and Bass"/>
    <x v="2"/>
    <n v="3916.0931676266819"/>
    <n v="82.090923141916946"/>
    <x v="27"/>
  </r>
  <r>
    <x v="2"/>
    <x v="15"/>
    <x v="15"/>
    <n v="15000"/>
    <n v="1831"/>
    <n v="16831"/>
    <x v="4"/>
    <m/>
    <s v="100%"/>
    <x v="107"/>
    <m/>
    <m/>
    <s v="Hapuku and Bass"/>
    <x v="2"/>
    <n v="1815.7473861585074"/>
    <n v="38.062521176586074"/>
    <x v="2"/>
  </r>
  <r>
    <x v="2"/>
    <x v="15"/>
    <x v="15"/>
    <n v="15000"/>
    <n v="1831"/>
    <n v="16831"/>
    <x v="4"/>
    <m/>
    <s v="100%"/>
    <x v="53"/>
    <m/>
    <m/>
    <s v="Hapuku and Bass"/>
    <x v="2"/>
    <n v="1797.4747566072649"/>
    <n v="37.679482018965409"/>
    <x v="28"/>
  </r>
  <r>
    <x v="2"/>
    <x v="15"/>
    <x v="15"/>
    <n v="15000"/>
    <n v="1831"/>
    <n v="16831"/>
    <x v="4"/>
    <m/>
    <s v="100%"/>
    <x v="108"/>
    <m/>
    <m/>
    <s v="Hapuku and Bass"/>
    <x v="2"/>
    <n v="1942.2174561655272"/>
    <n v="40.713644209746974"/>
    <x v="1"/>
  </r>
  <r>
    <x v="2"/>
    <x v="15"/>
    <x v="15"/>
    <n v="15000"/>
    <n v="1831"/>
    <n v="16831"/>
    <x v="4"/>
    <m/>
    <s v="100%"/>
    <x v="109"/>
    <m/>
    <m/>
    <s v="Hapuku and Bass"/>
    <x v="2"/>
    <n v="1014.4031188474552"/>
    <n v="21.26437878256467"/>
    <x v="2"/>
  </r>
  <r>
    <x v="2"/>
    <x v="15"/>
    <x v="15"/>
    <n v="15000"/>
    <n v="1831"/>
    <n v="16831"/>
    <x v="4"/>
    <m/>
    <s v="100%"/>
    <x v="54"/>
    <m/>
    <m/>
    <s v="Hapuku and Bass"/>
    <x v="2"/>
    <n v="506.31374305231321"/>
    <n v="10.613578581378116"/>
    <x v="1"/>
  </r>
  <r>
    <x v="2"/>
    <x v="15"/>
    <x v="15"/>
    <n v="15000"/>
    <n v="1831"/>
    <n v="16831"/>
    <x v="4"/>
    <m/>
    <s v="100%"/>
    <x v="55"/>
    <m/>
    <m/>
    <s v="John Dory"/>
    <x v="2"/>
    <n v="2055.7732838506481"/>
    <n v="43.094053031446556"/>
    <x v="28"/>
  </r>
  <r>
    <x v="2"/>
    <x v="15"/>
    <x v="15"/>
    <n v="15000"/>
    <n v="1831"/>
    <n v="16831"/>
    <x v="4"/>
    <m/>
    <s v="100%"/>
    <x v="110"/>
    <m/>
    <m/>
    <s v="John Dory"/>
    <x v="2"/>
    <n v="1700.7543681902491"/>
    <n v="35.651985319593088"/>
    <x v="2"/>
  </r>
  <r>
    <x v="2"/>
    <x v="15"/>
    <x v="15"/>
    <n v="15000"/>
    <n v="1831"/>
    <n v="16831"/>
    <x v="4"/>
    <m/>
    <s v="100%"/>
    <x v="111"/>
    <m/>
    <m/>
    <s v="John Dory"/>
    <x v="2"/>
    <n v="191.16152693784639"/>
    <n v="4.0072147274924586"/>
    <x v="2"/>
  </r>
  <r>
    <x v="2"/>
    <x v="15"/>
    <x v="15"/>
    <n v="15000"/>
    <n v="1831"/>
    <n v="16831"/>
    <x v="4"/>
    <m/>
    <s v="100%"/>
    <x v="112"/>
    <m/>
    <m/>
    <s v="John Dory"/>
    <x v="2"/>
    <n v="1406.2859468869567"/>
    <n v="29.47920456433333"/>
    <x v="2"/>
  </r>
  <r>
    <x v="2"/>
    <x v="15"/>
    <x v="15"/>
    <n v="15000"/>
    <n v="1831"/>
    <n v="16831"/>
    <x v="4"/>
    <m/>
    <s v="100%"/>
    <x v="113"/>
    <m/>
    <m/>
    <s v="Jack Mackerel"/>
    <x v="2"/>
    <n v="2233.5199069010409"/>
    <n v="46.820058452407487"/>
    <x v="2"/>
  </r>
  <r>
    <x v="2"/>
    <x v="15"/>
    <x v="15"/>
    <n v="15000"/>
    <n v="1831"/>
    <n v="16831"/>
    <x v="4"/>
    <m/>
    <s v="100%"/>
    <x v="18"/>
    <m/>
    <m/>
    <s v="Jack Mackerel"/>
    <x v="0"/>
    <n v="1960.9420397731203"/>
    <n v="41.106157433513523"/>
    <x v="2"/>
  </r>
  <r>
    <x v="2"/>
    <x v="15"/>
    <x v="15"/>
    <n v="15000"/>
    <n v="1831"/>
    <n v="16831"/>
    <x v="4"/>
    <m/>
    <s v="100%"/>
    <x v="19"/>
    <m/>
    <m/>
    <s v="Jack Mackerel"/>
    <x v="0"/>
    <n v="6761.1885246750298"/>
    <n v="141.7311038755193"/>
    <x v="9"/>
  </r>
  <r>
    <x v="2"/>
    <x v="15"/>
    <x v="15"/>
    <n v="15000"/>
    <n v="1831"/>
    <n v="16831"/>
    <x v="4"/>
    <m/>
    <s v="100%"/>
    <x v="114"/>
    <m/>
    <m/>
    <s v="Kingfish"/>
    <x v="2"/>
    <n v="557.64949472849787"/>
    <n v="11.689701917799193"/>
    <x v="2"/>
  </r>
  <r>
    <x v="2"/>
    <x v="15"/>
    <x v="15"/>
    <n v="15000"/>
    <n v="1831"/>
    <n v="16831"/>
    <x v="4"/>
    <m/>
    <s v="100%"/>
    <x v="115"/>
    <m/>
    <m/>
    <s v="Kingfish"/>
    <x v="2"/>
    <n v="29.467327628739575"/>
    <n v="0.61770750184540746"/>
    <x v="2"/>
  </r>
  <r>
    <x v="2"/>
    <x v="15"/>
    <x v="15"/>
    <n v="15000"/>
    <n v="1831"/>
    <n v="16831"/>
    <x v="4"/>
    <m/>
    <s v="100%"/>
    <x v="116"/>
    <m/>
    <m/>
    <s v="Kingfish"/>
    <x v="2"/>
    <n v="193.27518607625768"/>
    <n v="4.0515222100911652"/>
    <x v="2"/>
  </r>
  <r>
    <x v="2"/>
    <x v="15"/>
    <x v="15"/>
    <n v="15000"/>
    <n v="1831"/>
    <n v="16831"/>
    <x v="4"/>
    <m/>
    <s v="100%"/>
    <x v="117"/>
    <m/>
    <m/>
    <s v="Leather Jacket"/>
    <x v="2"/>
    <n v="143.09794543446517"/>
    <n v="2.9996841080127088"/>
    <x v="2"/>
  </r>
  <r>
    <x v="2"/>
    <x v="15"/>
    <x v="15"/>
    <n v="15000"/>
    <n v="1831"/>
    <n v="16831"/>
    <x v="4"/>
    <m/>
    <s v="100%"/>
    <x v="118"/>
    <m/>
    <m/>
    <s v="Leather Jacket"/>
    <x v="2"/>
    <n v="837.65486891317403"/>
    <n v="17.559301712190287"/>
    <x v="2"/>
  </r>
  <r>
    <x v="2"/>
    <x v="15"/>
    <x v="15"/>
    <n v="15000"/>
    <n v="1831"/>
    <n v="16831"/>
    <x v="4"/>
    <m/>
    <s v="100%"/>
    <x v="119"/>
    <m/>
    <m/>
    <s v="Leather Jacket"/>
    <x v="2"/>
    <n v="85.238426884233547"/>
    <n v="1.7868066081615173"/>
    <x v="2"/>
  </r>
  <r>
    <x v="2"/>
    <x v="15"/>
    <x v="15"/>
    <n v="15000"/>
    <n v="1831"/>
    <n v="16831"/>
    <x v="4"/>
    <m/>
    <s v="100%"/>
    <x v="120"/>
    <m/>
    <m/>
    <s v="Ling"/>
    <x v="2"/>
    <n v="1257.339673432499"/>
    <n v="26.356925148842567"/>
    <x v="3"/>
  </r>
  <r>
    <x v="2"/>
    <x v="15"/>
    <x v="15"/>
    <n v="15000"/>
    <n v="1831"/>
    <n v="16831"/>
    <x v="4"/>
    <m/>
    <s v="100%"/>
    <x v="121"/>
    <m/>
    <m/>
    <s v="Ling"/>
    <x v="2"/>
    <n v="3087.9154667969119"/>
    <n v="64.73028613034441"/>
    <x v="38"/>
  </r>
  <r>
    <x v="2"/>
    <x v="15"/>
    <x v="15"/>
    <n v="15000"/>
    <n v="1831"/>
    <n v="16831"/>
    <x v="4"/>
    <m/>
    <s v="100%"/>
    <x v="40"/>
    <m/>
    <m/>
    <s v="Ling"/>
    <x v="0"/>
    <n v="5886.2493831897482"/>
    <n v="123.39023231217706"/>
    <x v="3"/>
  </r>
  <r>
    <x v="2"/>
    <x v="15"/>
    <x v="15"/>
    <n v="15000"/>
    <n v="1831"/>
    <n v="16831"/>
    <x v="4"/>
    <m/>
    <s v="100%"/>
    <x v="41"/>
    <m/>
    <m/>
    <s v="Ling"/>
    <x v="0"/>
    <n v="11434.717413794324"/>
    <n v="239.69973853666329"/>
    <x v="19"/>
  </r>
  <r>
    <x v="2"/>
    <x v="15"/>
    <x v="15"/>
    <n v="15000"/>
    <n v="1831"/>
    <n v="16831"/>
    <x v="4"/>
    <m/>
    <s v="100%"/>
    <x v="20"/>
    <m/>
    <m/>
    <s v="Ling"/>
    <x v="0"/>
    <n v="13494.448218078351"/>
    <n v="282.87675090840713"/>
    <x v="10"/>
  </r>
  <r>
    <x v="2"/>
    <x v="15"/>
    <x v="15"/>
    <n v="15000"/>
    <n v="1831"/>
    <n v="16831"/>
    <x v="4"/>
    <m/>
    <s v="100%"/>
    <x v="21"/>
    <m/>
    <m/>
    <s v="Ling"/>
    <x v="0"/>
    <n v="22654.287901645508"/>
    <n v="474.8894695209471"/>
    <x v="11"/>
  </r>
  <r>
    <x v="2"/>
    <x v="15"/>
    <x v="15"/>
    <n v="15000"/>
    <n v="1831"/>
    <n v="16831"/>
    <x v="4"/>
    <m/>
    <s v="100%"/>
    <x v="76"/>
    <m/>
    <m/>
    <s v="Barracouta"/>
    <x v="2"/>
    <n v="3310.5160194947125"/>
    <n v="69.396539991188547"/>
    <x v="3"/>
  </r>
  <r>
    <x v="2"/>
    <x v="15"/>
    <x v="15"/>
    <n v="15000"/>
    <n v="1831"/>
    <n v="16831"/>
    <x v="4"/>
    <m/>
    <s v="100%"/>
    <x v="14"/>
    <m/>
    <m/>
    <s v="Barracouta"/>
    <x v="0"/>
    <n v="3151.6352477146047"/>
    <n v="66.066009110884266"/>
    <x v="5"/>
  </r>
  <r>
    <x v="2"/>
    <x v="15"/>
    <x v="15"/>
    <n v="15000"/>
    <n v="1831"/>
    <n v="16831"/>
    <x v="4"/>
    <m/>
    <s v="100%"/>
    <x v="80"/>
    <m/>
    <m/>
    <s v="Blue Cod"/>
    <x v="2"/>
    <n v="4148.2294254346052"/>
    <n v="86.957068783112547"/>
    <x v="1"/>
  </r>
  <r>
    <x v="2"/>
    <x v="15"/>
    <x v="15"/>
    <n v="15000"/>
    <n v="1831"/>
    <n v="16831"/>
    <x v="4"/>
    <m/>
    <s v="100%"/>
    <x v="42"/>
    <m/>
    <m/>
    <s v="Bigeye Tuna"/>
    <x v="1"/>
    <n v="7122.2005687552883"/>
    <n v="149.2988022665817"/>
    <x v="20"/>
  </r>
  <r>
    <x v="2"/>
    <x v="15"/>
    <x v="15"/>
    <n v="15000"/>
    <n v="1831"/>
    <n v="16831"/>
    <x v="4"/>
    <m/>
    <s v="100%"/>
    <x v="45"/>
    <m/>
    <m/>
    <s v="Bluenose"/>
    <x v="2"/>
    <n v="1761.0179446338191"/>
    <n v="36.915257772603773"/>
    <x v="23"/>
  </r>
  <r>
    <x v="2"/>
    <x v="15"/>
    <x v="15"/>
    <n v="15000"/>
    <n v="1831"/>
    <n v="16831"/>
    <x v="4"/>
    <m/>
    <s v="100%"/>
    <x v="81"/>
    <m/>
    <m/>
    <s v="Bluenose"/>
    <x v="2"/>
    <n v="1287.6535234111202"/>
    <n v="26.992377836562635"/>
    <x v="2"/>
  </r>
  <r>
    <x v="2"/>
    <x v="15"/>
    <x v="15"/>
    <n v="15000"/>
    <n v="1831"/>
    <n v="16831"/>
    <x v="4"/>
    <m/>
    <s v="100%"/>
    <x v="82"/>
    <m/>
    <m/>
    <s v="Bluenose"/>
    <x v="2"/>
    <n v="296.51038529840088"/>
    <n v="6.2155853317102689"/>
    <x v="2"/>
  </r>
  <r>
    <x v="2"/>
    <x v="15"/>
    <x v="15"/>
    <n v="15000"/>
    <n v="1831"/>
    <n v="16831"/>
    <x v="4"/>
    <m/>
    <s v="100%"/>
    <x v="83"/>
    <m/>
    <m/>
    <s v="Bluenose"/>
    <x v="2"/>
    <n v="91.01611842940784"/>
    <n v="1.907921201780864"/>
    <x v="2"/>
  </r>
  <r>
    <x v="2"/>
    <x v="15"/>
    <x v="15"/>
    <n v="15000"/>
    <n v="1831"/>
    <n v="16831"/>
    <x v="4"/>
    <m/>
    <s v="100%"/>
    <x v="47"/>
    <m/>
    <m/>
    <s v="Butterfish"/>
    <x v="2"/>
    <n v="214.04681964442423"/>
    <n v="4.48694662462567"/>
    <x v="0"/>
  </r>
  <r>
    <x v="2"/>
    <x v="15"/>
    <x v="15"/>
    <n v="15000"/>
    <n v="1831"/>
    <n v="16831"/>
    <x v="4"/>
    <m/>
    <s v="100%"/>
    <x v="84"/>
    <m/>
    <m/>
    <s v="Butterfish"/>
    <x v="2"/>
    <n v="209.60943077346698"/>
    <n v="4.3939280642482332"/>
    <x v="2"/>
  </r>
  <r>
    <x v="2"/>
    <x v="15"/>
    <x v="15"/>
    <n v="15000"/>
    <n v="1831"/>
    <n v="16831"/>
    <x v="4"/>
    <m/>
    <s v="100%"/>
    <x v="85"/>
    <m/>
    <m/>
    <s v="Blue Shark"/>
    <x v="1"/>
    <n v="232.83135875345653"/>
    <n v="4.8807166628371057"/>
    <x v="2"/>
  </r>
  <r>
    <x v="2"/>
    <x v="15"/>
    <x v="15"/>
    <n v="15000"/>
    <n v="1831"/>
    <n v="16831"/>
    <x v="4"/>
    <m/>
    <s v="100%"/>
    <x v="48"/>
    <m/>
    <m/>
    <s v="Elephant Fish"/>
    <x v="2"/>
    <n v="2949.0829503692189"/>
    <n v="61.820015881955072"/>
    <x v="24"/>
  </r>
  <r>
    <x v="2"/>
    <x v="15"/>
    <x v="15"/>
    <n v="15000"/>
    <n v="1831"/>
    <n v="16831"/>
    <x v="4"/>
    <m/>
    <s v="100%"/>
    <x v="86"/>
    <m/>
    <m/>
    <s v="Elephant Fish"/>
    <x v="2"/>
    <n v="399.60111703554639"/>
    <n v="8.3766200603111756"/>
    <x v="0"/>
  </r>
  <r>
    <x v="2"/>
    <x v="15"/>
    <x v="15"/>
    <n v="15000"/>
    <n v="1831"/>
    <n v="16831"/>
    <x v="4"/>
    <m/>
    <s v="100%"/>
    <x v="87"/>
    <m/>
    <m/>
    <s v="Elephant Fish"/>
    <x v="2"/>
    <n v="249.43435621009181"/>
    <n v="5.2287562343685714"/>
    <x v="2"/>
  </r>
  <r>
    <x v="2"/>
    <x v="15"/>
    <x v="15"/>
    <n v="15000"/>
    <n v="1831"/>
    <n v="16831"/>
    <x v="4"/>
    <m/>
    <s v="100%"/>
    <x v="88"/>
    <m/>
    <m/>
    <s v="Blue Mackerel"/>
    <x v="2"/>
    <n v="3453.7459593685298"/>
    <n v="72.398991026573057"/>
    <x v="1"/>
  </r>
  <r>
    <x v="2"/>
    <x v="15"/>
    <x v="15"/>
    <n v="15000"/>
    <n v="1831"/>
    <n v="16831"/>
    <x v="4"/>
    <m/>
    <s v="100%"/>
    <x v="89"/>
    <m/>
    <m/>
    <s v="Blue Mackerel"/>
    <x v="0"/>
    <n v="163.43276526694044"/>
    <n v="3.4259518346776807"/>
    <x v="2"/>
  </r>
  <r>
    <x v="2"/>
    <x v="15"/>
    <x v="15"/>
    <n v="15000"/>
    <n v="1831"/>
    <n v="16831"/>
    <x v="4"/>
    <m/>
    <s v="100%"/>
    <x v="15"/>
    <m/>
    <m/>
    <s v="Blue Mackerel"/>
    <x v="0"/>
    <n v="1049.7841741434829"/>
    <n v="22.006052528990462"/>
    <x v="6"/>
  </r>
  <r>
    <x v="2"/>
    <x v="15"/>
    <x v="15"/>
    <n v="15000"/>
    <n v="1831"/>
    <n v="16831"/>
    <x v="4"/>
    <m/>
    <s v="100%"/>
    <x v="90"/>
    <m/>
    <m/>
    <s v="Flatfish"/>
    <x v="2"/>
    <n v="8753.4863094392767"/>
    <n v="183.49455467309346"/>
    <x v="35"/>
  </r>
  <r>
    <x v="2"/>
    <x v="15"/>
    <x v="15"/>
    <n v="15000"/>
    <n v="1831"/>
    <n v="16831"/>
    <x v="4"/>
    <m/>
    <s v="100%"/>
    <x v="91"/>
    <m/>
    <m/>
    <s v="Flatfish"/>
    <x v="2"/>
    <n v="3006.0553377287429"/>
    <n v="63.014296934971128"/>
    <x v="1"/>
  </r>
  <r>
    <x v="2"/>
    <x v="15"/>
    <x v="15"/>
    <n v="15000"/>
    <n v="1831"/>
    <n v="16831"/>
    <x v="4"/>
    <m/>
    <s v="100%"/>
    <x v="49"/>
    <m/>
    <m/>
    <s v="Flatfish"/>
    <x v="2"/>
    <n v="4709.7634361584514"/>
    <n v="98.728199689030262"/>
    <x v="25"/>
  </r>
  <r>
    <x v="2"/>
    <x v="15"/>
    <x v="15"/>
    <n v="15000"/>
    <n v="1831"/>
    <n v="16831"/>
    <x v="4"/>
    <m/>
    <s v="100%"/>
    <x v="92"/>
    <m/>
    <m/>
    <s v="Flatfish"/>
    <x v="2"/>
    <n v="6840.9179008242054"/>
    <n v="143.4024272607036"/>
    <x v="1"/>
  </r>
  <r>
    <x v="2"/>
    <x v="15"/>
    <x v="15"/>
    <n v="15000"/>
    <n v="1831"/>
    <n v="16831"/>
    <x v="4"/>
    <m/>
    <s v="100%"/>
    <x v="93"/>
    <m/>
    <m/>
    <s v="Grey Mullet"/>
    <x v="2"/>
    <n v="4413.798751916107"/>
    <n v="92.52405359064096"/>
    <x v="1"/>
  </r>
  <r>
    <x v="2"/>
    <x v="15"/>
    <x v="15"/>
    <n v="15000"/>
    <n v="1831"/>
    <n v="16831"/>
    <x v="4"/>
    <m/>
    <s v="100%"/>
    <x v="94"/>
    <m/>
    <m/>
    <s v="Ghost Shark dark"/>
    <x v="2"/>
    <n v="11.702867313636519"/>
    <n v="0.24532081849472742"/>
    <x v="2"/>
  </r>
  <r>
    <x v="2"/>
    <x v="15"/>
    <x v="15"/>
    <n v="15000"/>
    <n v="1831"/>
    <n v="16831"/>
    <x v="4"/>
    <m/>
    <s v="100%"/>
    <x v="95"/>
    <m/>
    <m/>
    <s v="Ghost Shark dark"/>
    <x v="2"/>
    <n v="545.66924959424693"/>
    <n v="11.438566579481094"/>
    <x v="2"/>
  </r>
  <r>
    <x v="2"/>
    <x v="15"/>
    <x v="15"/>
    <n v="15000"/>
    <n v="1831"/>
    <n v="16831"/>
    <x v="4"/>
    <m/>
    <s v="100%"/>
    <x v="96"/>
    <m/>
    <m/>
    <s v="Ghost Shark dark"/>
    <x v="0"/>
    <n v="190.96179046757698"/>
    <n v="4.0030277609092657"/>
    <x v="2"/>
  </r>
  <r>
    <x v="2"/>
    <x v="15"/>
    <x v="15"/>
    <n v="15000"/>
    <n v="1831"/>
    <n v="16831"/>
    <x v="4"/>
    <m/>
    <s v="100%"/>
    <x v="97"/>
    <m/>
    <m/>
    <s v="Ghost Shark dark"/>
    <x v="2"/>
    <n v="503.74599840663649"/>
    <n v="10.559752352191627"/>
    <x v="2"/>
  </r>
  <r>
    <x v="2"/>
    <x v="15"/>
    <x v="15"/>
    <n v="15000"/>
    <n v="1831"/>
    <n v="16831"/>
    <x v="4"/>
    <m/>
    <s v="100%"/>
    <x v="98"/>
    <m/>
    <m/>
    <s v="Ghost Shark dark"/>
    <x v="2"/>
    <n v="14.715744357018586"/>
    <n v="0.30847811512110357"/>
    <x v="2"/>
  </r>
  <r>
    <x v="2"/>
    <x v="15"/>
    <x v="15"/>
    <n v="15000"/>
    <n v="1831"/>
    <n v="16831"/>
    <x v="4"/>
    <m/>
    <s v="100%"/>
    <x v="99"/>
    <m/>
    <m/>
    <s v="Ghost Shark dark"/>
    <x v="2"/>
    <n v="5.9425314042771369"/>
    <n v="0.12457004159392525"/>
    <x v="2"/>
  </r>
  <r>
    <x v="2"/>
    <x v="15"/>
    <x v="15"/>
    <n v="15000"/>
    <n v="1831"/>
    <n v="16831"/>
    <x v="4"/>
    <m/>
    <s v="100%"/>
    <x v="100"/>
    <m/>
    <m/>
    <s v="Ghost Shark pale"/>
    <x v="0"/>
    <n v="508.7130592888409"/>
    <n v="10.663874137774521"/>
    <x v="2"/>
  </r>
  <r>
    <x v="2"/>
    <x v="15"/>
    <x v="15"/>
    <n v="15000"/>
    <n v="1831"/>
    <n v="16831"/>
    <x v="4"/>
    <m/>
    <s v="100%"/>
    <x v="101"/>
    <m/>
    <m/>
    <s v="Ghost Shark pale"/>
    <x v="0"/>
    <n v="64.532096570116437"/>
    <n v="1.3527511100903402"/>
    <x v="2"/>
  </r>
  <r>
    <x v="2"/>
    <x v="15"/>
    <x v="15"/>
    <n v="15000"/>
    <n v="1831"/>
    <n v="16831"/>
    <x v="4"/>
    <m/>
    <s v="100%"/>
    <x v="102"/>
    <m/>
    <m/>
    <s v="Gurnard"/>
    <x v="2"/>
    <n v="6701.7698190156016"/>
    <n v="140.48554198751233"/>
    <x v="31"/>
  </r>
  <r>
    <x v="2"/>
    <x v="15"/>
    <x v="15"/>
    <n v="15000"/>
    <n v="1831"/>
    <n v="16831"/>
    <x v="4"/>
    <m/>
    <s v="100%"/>
    <x v="103"/>
    <m/>
    <m/>
    <s v="Gurnard"/>
    <x v="2"/>
    <n v="2446.4916057330552"/>
    <n v="51.284467906388329"/>
    <x v="2"/>
  </r>
  <r>
    <x v="2"/>
    <x v="15"/>
    <x v="15"/>
    <n v="15000"/>
    <n v="1831"/>
    <n v="16831"/>
    <x v="4"/>
    <m/>
    <s v="100%"/>
    <x v="50"/>
    <m/>
    <m/>
    <s v="Gurnard"/>
    <x v="2"/>
    <n v="3188.4660589608652"/>
    <n v="66.838073299822739"/>
    <x v="26"/>
  </r>
  <r>
    <x v="2"/>
    <x v="15"/>
    <x v="15"/>
    <n v="15000"/>
    <n v="1831"/>
    <n v="16831"/>
    <x v="4"/>
    <m/>
    <s v="100%"/>
    <x v="104"/>
    <m/>
    <m/>
    <s v="Gurnard"/>
    <x v="2"/>
    <n v="2377.3254968618517"/>
    <n v="49.834576526298292"/>
    <x v="2"/>
  </r>
  <r>
    <x v="2"/>
    <x v="15"/>
    <x v="15"/>
    <n v="15000"/>
    <n v="1831"/>
    <n v="16831"/>
    <x v="4"/>
    <m/>
    <s v="100%"/>
    <x v="51"/>
    <m/>
    <m/>
    <s v="Gurnard"/>
    <x v="2"/>
    <n v="1403.7146244375608"/>
    <n v="29.425303335600724"/>
    <x v="14"/>
  </r>
  <r>
    <x v="2"/>
    <x v="15"/>
    <x v="15"/>
    <n v="15000"/>
    <n v="1831"/>
    <n v="16831"/>
    <x v="4"/>
    <m/>
    <s v="100%"/>
    <x v="105"/>
    <m/>
    <m/>
    <s v="Hake"/>
    <x v="0"/>
    <n v="5454.3838744023078"/>
    <n v="114.33727142182109"/>
    <x v="3"/>
  </r>
  <r>
    <x v="2"/>
    <x v="15"/>
    <x v="15"/>
    <n v="15000"/>
    <n v="1831"/>
    <n v="16831"/>
    <x v="4"/>
    <m/>
    <s v="100%"/>
    <x v="106"/>
    <m/>
    <m/>
    <s v="Hake"/>
    <x v="0"/>
    <n v="2635.3412972515926"/>
    <n v="55.243220890096936"/>
    <x v="1"/>
  </r>
  <r>
    <x v="2"/>
    <x v="15"/>
    <x v="15"/>
    <n v="15000"/>
    <n v="1831"/>
    <n v="16831"/>
    <x v="4"/>
    <m/>
    <s v="100%"/>
    <x v="16"/>
    <m/>
    <m/>
    <s v="Hake"/>
    <x v="0"/>
    <n v="3105.6409394293473"/>
    <n v="65.101855536188054"/>
    <x v="7"/>
  </r>
  <r>
    <x v="2"/>
    <x v="15"/>
    <x v="15"/>
    <n v="15000"/>
    <n v="1831"/>
    <n v="16831"/>
    <x v="4"/>
    <m/>
    <s v="100%"/>
    <x v="17"/>
    <m/>
    <m/>
    <s v="Hoki"/>
    <x v="0"/>
    <n v="74157.33999578697"/>
    <n v="1554.5198332685536"/>
    <x v="8"/>
  </r>
  <r>
    <x v="2"/>
    <x v="15"/>
    <x v="15"/>
    <n v="15000"/>
    <n v="1831"/>
    <n v="16831"/>
    <x v="4"/>
    <m/>
    <s v="100%"/>
    <x v="52"/>
    <m/>
    <m/>
    <s v="Hapuku and Bass"/>
    <x v="2"/>
    <n v="3916.0931676266819"/>
    <n v="82.090923141916946"/>
    <x v="27"/>
  </r>
  <r>
    <x v="2"/>
    <x v="15"/>
    <x v="15"/>
    <n v="15000"/>
    <n v="1831"/>
    <n v="16831"/>
    <x v="4"/>
    <m/>
    <s v="100%"/>
    <x v="107"/>
    <m/>
    <m/>
    <s v="Hapuku and Bass"/>
    <x v="2"/>
    <n v="1815.7473861585074"/>
    <n v="38.062521176586074"/>
    <x v="2"/>
  </r>
  <r>
    <x v="2"/>
    <x v="15"/>
    <x v="15"/>
    <n v="15000"/>
    <n v="1831"/>
    <n v="16831"/>
    <x v="4"/>
    <m/>
    <s v="100%"/>
    <x v="53"/>
    <m/>
    <m/>
    <s v="Hapuku and Bass"/>
    <x v="2"/>
    <n v="1797.4747566072649"/>
    <n v="37.679482018965409"/>
    <x v="28"/>
  </r>
  <r>
    <x v="2"/>
    <x v="15"/>
    <x v="15"/>
    <n v="15000"/>
    <n v="1831"/>
    <n v="16831"/>
    <x v="4"/>
    <m/>
    <s v="100%"/>
    <x v="108"/>
    <m/>
    <m/>
    <s v="Hapuku and Bass"/>
    <x v="2"/>
    <n v="1942.2174561655272"/>
    <n v="40.713644209746974"/>
    <x v="1"/>
  </r>
  <r>
    <x v="2"/>
    <x v="15"/>
    <x v="15"/>
    <n v="15000"/>
    <n v="1831"/>
    <n v="16831"/>
    <x v="4"/>
    <m/>
    <s v="100%"/>
    <x v="109"/>
    <m/>
    <m/>
    <s v="Hapuku and Bass"/>
    <x v="2"/>
    <n v="1014.4031188474552"/>
    <n v="21.26437878256467"/>
    <x v="2"/>
  </r>
  <r>
    <x v="2"/>
    <x v="15"/>
    <x v="15"/>
    <n v="15000"/>
    <n v="1831"/>
    <n v="16831"/>
    <x v="4"/>
    <m/>
    <s v="100%"/>
    <x v="54"/>
    <m/>
    <m/>
    <s v="Hapuku and Bass"/>
    <x v="2"/>
    <n v="506.31374305231321"/>
    <n v="10.613578581378116"/>
    <x v="1"/>
  </r>
  <r>
    <x v="2"/>
    <x v="15"/>
    <x v="15"/>
    <n v="15000"/>
    <n v="1831"/>
    <n v="16831"/>
    <x v="4"/>
    <m/>
    <s v="100%"/>
    <x v="55"/>
    <m/>
    <m/>
    <s v="John Dory"/>
    <x v="2"/>
    <n v="2055.7732838506481"/>
    <n v="43.094053031446556"/>
    <x v="28"/>
  </r>
  <r>
    <x v="2"/>
    <x v="15"/>
    <x v="15"/>
    <n v="15000"/>
    <n v="1831"/>
    <n v="16831"/>
    <x v="4"/>
    <m/>
    <s v="100%"/>
    <x v="110"/>
    <m/>
    <m/>
    <s v="John Dory"/>
    <x v="2"/>
    <n v="1700.7543681902491"/>
    <n v="35.651985319593088"/>
    <x v="2"/>
  </r>
  <r>
    <x v="2"/>
    <x v="15"/>
    <x v="15"/>
    <n v="15000"/>
    <n v="1831"/>
    <n v="16831"/>
    <x v="4"/>
    <m/>
    <s v="100%"/>
    <x v="111"/>
    <m/>
    <m/>
    <s v="John Dory"/>
    <x v="2"/>
    <n v="191.16152693784639"/>
    <n v="4.0072147274924586"/>
    <x v="2"/>
  </r>
  <r>
    <x v="2"/>
    <x v="15"/>
    <x v="15"/>
    <n v="15000"/>
    <n v="1831"/>
    <n v="16831"/>
    <x v="4"/>
    <m/>
    <s v="100%"/>
    <x v="112"/>
    <m/>
    <m/>
    <s v="John Dory"/>
    <x v="2"/>
    <n v="1406.2859468869567"/>
    <n v="29.47920456433333"/>
    <x v="2"/>
  </r>
  <r>
    <x v="2"/>
    <x v="15"/>
    <x v="15"/>
    <n v="15000"/>
    <n v="1831"/>
    <n v="16831"/>
    <x v="4"/>
    <m/>
    <s v="100%"/>
    <x v="113"/>
    <m/>
    <m/>
    <s v="Jack Mackerel"/>
    <x v="2"/>
    <n v="2233.5199069010409"/>
    <n v="46.820058452407487"/>
    <x v="2"/>
  </r>
  <r>
    <x v="2"/>
    <x v="15"/>
    <x v="15"/>
    <n v="15000"/>
    <n v="1831"/>
    <n v="16831"/>
    <x v="4"/>
    <m/>
    <s v="100%"/>
    <x v="18"/>
    <m/>
    <m/>
    <s v="Jack Mackerel"/>
    <x v="0"/>
    <n v="1960.9420397731203"/>
    <n v="41.106157433513523"/>
    <x v="2"/>
  </r>
  <r>
    <x v="2"/>
    <x v="15"/>
    <x v="15"/>
    <n v="15000"/>
    <n v="1831"/>
    <n v="16831"/>
    <x v="4"/>
    <m/>
    <s v="100%"/>
    <x v="19"/>
    <m/>
    <m/>
    <s v="Jack Mackerel"/>
    <x v="0"/>
    <n v="6761.1885246750298"/>
    <n v="141.7311038755193"/>
    <x v="9"/>
  </r>
  <r>
    <x v="2"/>
    <x v="15"/>
    <x v="15"/>
    <n v="15000"/>
    <n v="1831"/>
    <n v="16831"/>
    <x v="4"/>
    <m/>
    <s v="100%"/>
    <x v="114"/>
    <m/>
    <m/>
    <s v="Kingfish"/>
    <x v="2"/>
    <n v="557.64949472849787"/>
    <n v="11.689701917799193"/>
    <x v="2"/>
  </r>
  <r>
    <x v="2"/>
    <x v="15"/>
    <x v="15"/>
    <n v="15000"/>
    <n v="1831"/>
    <n v="16831"/>
    <x v="4"/>
    <m/>
    <s v="100%"/>
    <x v="115"/>
    <m/>
    <m/>
    <s v="Kingfish"/>
    <x v="2"/>
    <n v="29.467327628739575"/>
    <n v="0.61770750184540746"/>
    <x v="2"/>
  </r>
  <r>
    <x v="2"/>
    <x v="15"/>
    <x v="15"/>
    <n v="15000"/>
    <n v="1831"/>
    <n v="16831"/>
    <x v="4"/>
    <m/>
    <s v="100%"/>
    <x v="116"/>
    <m/>
    <m/>
    <s v="Kingfish"/>
    <x v="2"/>
    <n v="193.27518607625768"/>
    <n v="4.0515222100911652"/>
    <x v="2"/>
  </r>
  <r>
    <x v="2"/>
    <x v="15"/>
    <x v="15"/>
    <n v="15000"/>
    <n v="1831"/>
    <n v="16831"/>
    <x v="4"/>
    <m/>
    <s v="100%"/>
    <x v="117"/>
    <m/>
    <m/>
    <s v="Leather Jacket"/>
    <x v="2"/>
    <n v="143.09794543446517"/>
    <n v="2.9996841080127088"/>
    <x v="2"/>
  </r>
  <r>
    <x v="2"/>
    <x v="15"/>
    <x v="15"/>
    <n v="15000"/>
    <n v="1831"/>
    <n v="16831"/>
    <x v="4"/>
    <m/>
    <s v="100%"/>
    <x v="118"/>
    <m/>
    <m/>
    <s v="Leather Jacket"/>
    <x v="2"/>
    <n v="837.65486891317403"/>
    <n v="17.559301712190287"/>
    <x v="2"/>
  </r>
  <r>
    <x v="2"/>
    <x v="15"/>
    <x v="15"/>
    <n v="15000"/>
    <n v="1831"/>
    <n v="16831"/>
    <x v="4"/>
    <m/>
    <s v="100%"/>
    <x v="119"/>
    <m/>
    <m/>
    <s v="Leather Jacket"/>
    <x v="2"/>
    <n v="85.238426884233547"/>
    <n v="1.7868066081615173"/>
    <x v="2"/>
  </r>
  <r>
    <x v="2"/>
    <x v="15"/>
    <x v="15"/>
    <n v="15000"/>
    <n v="1831"/>
    <n v="16831"/>
    <x v="4"/>
    <m/>
    <s v="100%"/>
    <x v="120"/>
    <m/>
    <m/>
    <s v="Ling"/>
    <x v="2"/>
    <n v="1257.339673432499"/>
    <n v="26.356925148842567"/>
    <x v="3"/>
  </r>
  <r>
    <x v="2"/>
    <x v="15"/>
    <x v="15"/>
    <n v="15000"/>
    <n v="1831"/>
    <n v="16831"/>
    <x v="4"/>
    <m/>
    <s v="100%"/>
    <x v="121"/>
    <m/>
    <m/>
    <s v="Ling"/>
    <x v="2"/>
    <n v="3087.9154667969119"/>
    <n v="64.73028613034441"/>
    <x v="38"/>
  </r>
  <r>
    <x v="2"/>
    <x v="15"/>
    <x v="15"/>
    <n v="15000"/>
    <n v="1831"/>
    <n v="16831"/>
    <x v="4"/>
    <m/>
    <s v="100%"/>
    <x v="40"/>
    <m/>
    <m/>
    <s v="Ling"/>
    <x v="0"/>
    <n v="5886.2493831897482"/>
    <n v="123.39023231217706"/>
    <x v="3"/>
  </r>
  <r>
    <x v="2"/>
    <x v="15"/>
    <x v="15"/>
    <n v="15000"/>
    <n v="1831"/>
    <n v="16831"/>
    <x v="4"/>
    <m/>
    <s v="100%"/>
    <x v="41"/>
    <m/>
    <m/>
    <s v="Ling"/>
    <x v="0"/>
    <n v="11434.717413794324"/>
    <n v="239.69973853666329"/>
    <x v="19"/>
  </r>
  <r>
    <x v="2"/>
    <x v="15"/>
    <x v="15"/>
    <n v="15000"/>
    <n v="1831"/>
    <n v="16831"/>
    <x v="4"/>
    <m/>
    <s v="100%"/>
    <x v="20"/>
    <m/>
    <m/>
    <s v="Ling"/>
    <x v="0"/>
    <n v="13494.448218078351"/>
    <n v="282.87675090840713"/>
    <x v="10"/>
  </r>
  <r>
    <x v="2"/>
    <x v="15"/>
    <x v="15"/>
    <n v="15000"/>
    <n v="1831"/>
    <n v="16831"/>
    <x v="4"/>
    <m/>
    <s v="100%"/>
    <x v="21"/>
    <m/>
    <m/>
    <s v="Ling"/>
    <x v="0"/>
    <n v="22654.287901645508"/>
    <n v="474.8894695209471"/>
    <x v="11"/>
  </r>
  <r>
    <x v="2"/>
    <x v="15"/>
    <x v="15"/>
    <n v="15000"/>
    <n v="1831"/>
    <n v="16831"/>
    <x v="4"/>
    <m/>
    <s v="100%"/>
    <x v="122"/>
    <m/>
    <m/>
    <s v="Mako Shark"/>
    <x v="1"/>
    <n v="58.399603067023357"/>
    <n v="1.2241989967258324"/>
    <x v="2"/>
  </r>
  <r>
    <x v="2"/>
    <x v="15"/>
    <x v="15"/>
    <n v="15000"/>
    <n v="1831"/>
    <n v="16831"/>
    <x v="4"/>
    <m/>
    <s v="100%"/>
    <x v="123"/>
    <m/>
    <m/>
    <s v="Blue Moki"/>
    <x v="2"/>
    <n v="954.69388774478909"/>
    <n v="20.012726768299014"/>
    <x v="2"/>
  </r>
  <r>
    <x v="2"/>
    <x v="15"/>
    <x v="15"/>
    <n v="15000"/>
    <n v="1831"/>
    <n v="16831"/>
    <x v="4"/>
    <m/>
    <s v="100%"/>
    <x v="124"/>
    <m/>
    <m/>
    <s v="Blue Moki"/>
    <x v="2"/>
    <n v="220.7797831656552"/>
    <n v="4.6280860631629999"/>
    <x v="2"/>
  </r>
  <r>
    <x v="2"/>
    <x v="15"/>
    <x v="15"/>
    <n v="15000"/>
    <n v="1831"/>
    <n v="16831"/>
    <x v="4"/>
    <m/>
    <s v="100%"/>
    <x v="125"/>
    <m/>
    <m/>
    <s v="Blue Moki"/>
    <x v="2"/>
    <n v="87.774314110873206"/>
    <n v="1.8399650276648016"/>
    <x v="2"/>
  </r>
  <r>
    <x v="2"/>
    <x v="15"/>
    <x v="15"/>
    <n v="15000"/>
    <n v="1831"/>
    <n v="16831"/>
    <x v="4"/>
    <m/>
    <s v="100%"/>
    <x v="126"/>
    <m/>
    <m/>
    <s v="Moonfish"/>
    <x v="1"/>
    <n v="1072.4211812871458"/>
    <n v="22.480579751415988"/>
    <x v="2"/>
  </r>
  <r>
    <x v="2"/>
    <x v="15"/>
    <x v="15"/>
    <n v="15000"/>
    <n v="1831"/>
    <n v="16831"/>
    <x v="4"/>
    <m/>
    <s v="100%"/>
    <x v="7"/>
    <m/>
    <m/>
    <s v="Orange Roughy"/>
    <x v="0"/>
    <n v="3502.8542609035103"/>
    <n v="73.428421541726337"/>
    <x v="3"/>
  </r>
  <r>
    <x v="2"/>
    <x v="15"/>
    <x v="15"/>
    <n v="15000"/>
    <n v="1831"/>
    <n v="16831"/>
    <x v="4"/>
    <m/>
    <s v="100%"/>
    <x v="8"/>
    <m/>
    <m/>
    <s v="Orange Roughy"/>
    <x v="0"/>
    <n v="1284.3150327180197"/>
    <n v="26.922394878760993"/>
    <x v="1"/>
  </r>
  <r>
    <x v="2"/>
    <x v="15"/>
    <x v="15"/>
    <n v="15000"/>
    <n v="1831"/>
    <n v="16831"/>
    <x v="4"/>
    <m/>
    <s v="100%"/>
    <x v="9"/>
    <m/>
    <m/>
    <s v="Orange Roughy"/>
    <x v="0"/>
    <n v="138.80505600317656"/>
    <n v="2.9096946105017913"/>
    <x v="2"/>
  </r>
  <r>
    <x v="2"/>
    <x v="15"/>
    <x v="15"/>
    <n v="15000"/>
    <n v="1831"/>
    <n v="16831"/>
    <x v="4"/>
    <m/>
    <s v="100%"/>
    <x v="10"/>
    <m/>
    <m/>
    <s v="Orange Roughy"/>
    <x v="0"/>
    <n v="403.82691814459525"/>
    <n v="8.4652032219488227"/>
    <x v="2"/>
  </r>
  <r>
    <x v="2"/>
    <x v="15"/>
    <x v="15"/>
    <n v="15000"/>
    <n v="1831"/>
    <n v="16831"/>
    <x v="4"/>
    <m/>
    <s v="100%"/>
    <x v="11"/>
    <m/>
    <m/>
    <s v="Orange Roughy"/>
    <x v="0"/>
    <n v="15784.390091433366"/>
    <n v="330.87955224088148"/>
    <x v="4"/>
  </r>
  <r>
    <x v="2"/>
    <x v="15"/>
    <x v="15"/>
    <n v="15000"/>
    <n v="1831"/>
    <n v="16831"/>
    <x v="4"/>
    <m/>
    <s v="100%"/>
    <x v="3"/>
    <m/>
    <m/>
    <s v="Oreo"/>
    <x v="0"/>
    <n v="1783.3161553464247"/>
    <n v="37.382682990405755"/>
    <x v="2"/>
  </r>
  <r>
    <x v="2"/>
    <x v="15"/>
    <x v="15"/>
    <n v="15000"/>
    <n v="1831"/>
    <n v="16831"/>
    <x v="4"/>
    <m/>
    <s v="100%"/>
    <x v="4"/>
    <m/>
    <m/>
    <s v="Oreo"/>
    <x v="0"/>
    <n v="2389.643648164209"/>
    <n v="50.092795207143709"/>
    <x v="0"/>
  </r>
  <r>
    <x v="2"/>
    <x v="15"/>
    <x v="15"/>
    <n v="15000"/>
    <n v="1831"/>
    <n v="16831"/>
    <x v="4"/>
    <m/>
    <s v="100%"/>
    <x v="5"/>
    <m/>
    <m/>
    <s v="Oreo"/>
    <x v="0"/>
    <n v="2567.9752636988514"/>
    <n v="53.831063506184293"/>
    <x v="0"/>
  </r>
  <r>
    <x v="2"/>
    <x v="15"/>
    <x v="15"/>
    <n v="15000"/>
    <n v="1831"/>
    <n v="16831"/>
    <x v="4"/>
    <m/>
    <s v="100%"/>
    <x v="6"/>
    <m/>
    <m/>
    <s v="Oreo"/>
    <x v="0"/>
    <n v="4279.9587728314191"/>
    <n v="89.718439176973817"/>
    <x v="0"/>
  </r>
  <r>
    <x v="2"/>
    <x v="15"/>
    <x v="15"/>
    <n v="15000"/>
    <n v="1831"/>
    <n v="16831"/>
    <x v="4"/>
    <m/>
    <s v="100%"/>
    <x v="127"/>
    <m/>
    <m/>
    <s v="Parore"/>
    <x v="2"/>
    <n v="148.36298387748485"/>
    <n v="3.1100522345266919"/>
    <x v="2"/>
  </r>
  <r>
    <x v="2"/>
    <x v="15"/>
    <x v="15"/>
    <n v="15000"/>
    <n v="1831"/>
    <n v="16831"/>
    <x v="4"/>
    <m/>
    <s v="100%"/>
    <x v="128"/>
    <m/>
    <m/>
    <s v="Parore"/>
    <x v="2"/>
    <n v="54.364324669787592"/>
    <n v="1.1396096586829696"/>
    <x v="2"/>
  </r>
  <r>
    <x v="2"/>
    <x v="15"/>
    <x v="15"/>
    <n v="15000"/>
    <n v="1831"/>
    <n v="16831"/>
    <x v="4"/>
    <m/>
    <s v="100%"/>
    <x v="129"/>
    <m/>
    <m/>
    <s v="Porae"/>
    <x v="2"/>
    <n v="248.15525805359786"/>
    <n v="5.2019431980180224"/>
    <x v="2"/>
  </r>
  <r>
    <x v="2"/>
    <x v="15"/>
    <x v="15"/>
    <n v="15000"/>
    <n v="1831"/>
    <n v="16831"/>
    <x v="4"/>
    <m/>
    <s v="100%"/>
    <x v="130"/>
    <m/>
    <m/>
    <s v="Porbeagle Shark"/>
    <x v="1"/>
    <n v="44.768568076428842"/>
    <n v="0.93845905187262391"/>
    <x v="2"/>
  </r>
  <r>
    <x v="2"/>
    <x v="15"/>
    <x v="15"/>
    <n v="15000"/>
    <n v="1831"/>
    <n v="16831"/>
    <x v="4"/>
    <m/>
    <s v="100%"/>
    <x v="131"/>
    <m/>
    <m/>
    <s v="Ray's Bream"/>
    <x v="1"/>
    <n v="756.35613125591306"/>
    <n v="15.855080658480849"/>
    <x v="2"/>
  </r>
  <r>
    <x v="2"/>
    <x v="15"/>
    <x v="15"/>
    <n v="15000"/>
    <n v="1831"/>
    <n v="16831"/>
    <x v="4"/>
    <m/>
    <s v="100%"/>
    <x v="132"/>
    <m/>
    <m/>
    <s v="Red Snapper"/>
    <x v="2"/>
    <n v="596.69983763482617"/>
    <n v="12.508292937208385"/>
    <x v="2"/>
  </r>
  <r>
    <x v="2"/>
    <x v="15"/>
    <x v="15"/>
    <n v="15000"/>
    <n v="1831"/>
    <n v="16831"/>
    <x v="4"/>
    <m/>
    <s v="100%"/>
    <x v="133"/>
    <m/>
    <m/>
    <s v="Red Snapper"/>
    <x v="2"/>
    <n v="442.03223055771161"/>
    <n v="9.2660803284602569"/>
    <x v="2"/>
  </r>
  <r>
    <x v="2"/>
    <x v="15"/>
    <x v="15"/>
    <n v="15000"/>
    <n v="1831"/>
    <n v="16831"/>
    <x v="4"/>
    <m/>
    <s v="100%"/>
    <x v="134"/>
    <m/>
    <m/>
    <s v="Ribaldo"/>
    <x v="2"/>
    <n v="215.08752484883235"/>
    <n v="4.5087623596686228"/>
    <x v="2"/>
  </r>
  <r>
    <x v="2"/>
    <x v="15"/>
    <x v="15"/>
    <n v="15000"/>
    <n v="1831"/>
    <n v="16831"/>
    <x v="4"/>
    <m/>
    <s v="100%"/>
    <x v="135"/>
    <m/>
    <m/>
    <s v="Ribaldo"/>
    <x v="2"/>
    <n v="284.91503642800814"/>
    <n v="5.9725183636432142"/>
    <x v="2"/>
  </r>
  <r>
    <x v="2"/>
    <x v="15"/>
    <x v="15"/>
    <n v="15000"/>
    <n v="1831"/>
    <n v="16831"/>
    <x v="4"/>
    <m/>
    <s v="100%"/>
    <x v="136"/>
    <m/>
    <m/>
    <s v="Red Cod"/>
    <x v="2"/>
    <n v="29.079474208499253"/>
    <n v="0.60957714233953952"/>
    <x v="2"/>
  </r>
  <r>
    <x v="2"/>
    <x v="15"/>
    <x v="15"/>
    <n v="15000"/>
    <n v="1831"/>
    <n v="16831"/>
    <x v="4"/>
    <m/>
    <s v="100%"/>
    <x v="57"/>
    <m/>
    <m/>
    <s v="Red Cod"/>
    <x v="2"/>
    <n v="3375.5010887016924"/>
    <n v="70.758786519371981"/>
    <x v="29"/>
  </r>
  <r>
    <x v="2"/>
    <x v="15"/>
    <x v="15"/>
    <n v="15000"/>
    <n v="1831"/>
    <n v="16831"/>
    <x v="4"/>
    <m/>
    <s v="100%"/>
    <x v="137"/>
    <m/>
    <m/>
    <s v="Red Cod"/>
    <x v="2"/>
    <n v="1888.0150842589733"/>
    <n v="39.577429478424037"/>
    <x v="2"/>
  </r>
  <r>
    <x v="2"/>
    <x v="15"/>
    <x v="15"/>
    <n v="15000"/>
    <n v="1831"/>
    <n v="16831"/>
    <x v="4"/>
    <m/>
    <s v="100%"/>
    <x v="138"/>
    <m/>
    <m/>
    <s v="Rough Skate"/>
    <x v="2"/>
    <n v="52.226248845697846"/>
    <n v="1.0947903424323013"/>
    <x v="2"/>
  </r>
  <r>
    <x v="2"/>
    <x v="15"/>
    <x v="15"/>
    <n v="15000"/>
    <n v="1831"/>
    <n v="16831"/>
    <x v="4"/>
    <m/>
    <s v="100%"/>
    <x v="139"/>
    <m/>
    <m/>
    <s v="Rough Skate"/>
    <x v="2"/>
    <n v="774.22873733338884"/>
    <n v="16.229734342407628"/>
    <x v="2"/>
  </r>
  <r>
    <x v="2"/>
    <x v="15"/>
    <x v="15"/>
    <n v="15000"/>
    <n v="1831"/>
    <n v="16831"/>
    <x v="4"/>
    <m/>
    <s v="100%"/>
    <x v="140"/>
    <m/>
    <m/>
    <s v="Rough Skate"/>
    <x v="2"/>
    <n v="99.645126512696493"/>
    <n v="2.0888063873561418"/>
    <x v="2"/>
  </r>
  <r>
    <x v="2"/>
    <x v="15"/>
    <x v="15"/>
    <n v="15000"/>
    <n v="1831"/>
    <n v="16831"/>
    <x v="4"/>
    <m/>
    <s v="100%"/>
    <x v="141"/>
    <m/>
    <m/>
    <s v="Rough Skate"/>
    <x v="2"/>
    <n v="9.186585655548587"/>
    <n v="0.19257337982163319"/>
    <x v="2"/>
  </r>
  <r>
    <x v="2"/>
    <x v="15"/>
    <x v="15"/>
    <n v="15000"/>
    <n v="1831"/>
    <n v="16831"/>
    <x v="4"/>
    <m/>
    <s v="100%"/>
    <x v="142"/>
    <m/>
    <m/>
    <s v="Southern Blue Whiting"/>
    <x v="0"/>
    <n v="688.8"/>
    <n v="14.438938360197538"/>
    <x v="2"/>
  </r>
  <r>
    <x v="2"/>
    <x v="15"/>
    <x v="15"/>
    <n v="15000"/>
    <n v="1831"/>
    <n v="16831"/>
    <x v="4"/>
    <m/>
    <s v="100%"/>
    <x v="143"/>
    <m/>
    <m/>
    <s v="Southern Blue Whiting"/>
    <x v="0"/>
    <n v="3080.0000000000005"/>
    <n v="64.564358521208518"/>
    <x v="2"/>
  </r>
  <r>
    <x v="2"/>
    <x v="15"/>
    <x v="15"/>
    <n v="15000"/>
    <n v="1831"/>
    <n v="16831"/>
    <x v="4"/>
    <m/>
    <s v="100%"/>
    <x v="24"/>
    <m/>
    <m/>
    <s v="Southern Blue Whiting"/>
    <x v="0"/>
    <n v="24696"/>
    <n v="517.68876559732644"/>
    <x v="13"/>
  </r>
  <r>
    <x v="2"/>
    <x v="15"/>
    <x v="15"/>
    <n v="15000"/>
    <n v="1831"/>
    <n v="16831"/>
    <x v="4"/>
    <m/>
    <s v="100%"/>
    <x v="23"/>
    <m/>
    <m/>
    <s v="Southern Blue Whiting"/>
    <x v="0"/>
    <n v="1761.2000000000003"/>
    <n v="36.91907409985469"/>
    <x v="3"/>
  </r>
  <r>
    <x v="2"/>
    <x v="15"/>
    <x v="15"/>
    <n v="15000"/>
    <n v="1831"/>
    <n v="16831"/>
    <x v="4"/>
    <m/>
    <s v="100%"/>
    <x v="58"/>
    <m/>
    <m/>
    <s v="School Shark"/>
    <x v="2"/>
    <n v="1415.0644064506102"/>
    <n v="29.663222619700754"/>
    <x v="14"/>
  </r>
  <r>
    <x v="2"/>
    <x v="15"/>
    <x v="15"/>
    <n v="15000"/>
    <n v="1831"/>
    <n v="16831"/>
    <x v="4"/>
    <m/>
    <s v="100%"/>
    <x v="144"/>
    <m/>
    <m/>
    <s v="School Shark"/>
    <x v="2"/>
    <n v="425.5990761942507"/>
    <n v="8.921601084967774"/>
    <x v="2"/>
  </r>
  <r>
    <x v="2"/>
    <x v="15"/>
    <x v="15"/>
    <n v="15000"/>
    <n v="1831"/>
    <n v="16831"/>
    <x v="4"/>
    <m/>
    <s v="100%"/>
    <x v="59"/>
    <m/>
    <m/>
    <s v="School Shark"/>
    <x v="2"/>
    <n v="891.46344422209506"/>
    <n v="18.687261500424256"/>
    <x v="30"/>
  </r>
  <r>
    <x v="2"/>
    <x v="15"/>
    <x v="15"/>
    <n v="15000"/>
    <n v="1831"/>
    <n v="16831"/>
    <x v="4"/>
    <m/>
    <s v="100%"/>
    <x v="145"/>
    <m/>
    <m/>
    <s v="School Shark"/>
    <x v="2"/>
    <n v="519.22192327090909"/>
    <n v="10.884165716277401"/>
    <x v="2"/>
  </r>
  <r>
    <x v="2"/>
    <x v="15"/>
    <x v="15"/>
    <n v="15000"/>
    <n v="1831"/>
    <n v="16831"/>
    <x v="4"/>
    <m/>
    <s v="100%"/>
    <x v="60"/>
    <m/>
    <m/>
    <s v="School Shark"/>
    <x v="2"/>
    <n v="1653.0472042839522"/>
    <n v="34.651926087620289"/>
    <x v="31"/>
  </r>
  <r>
    <x v="2"/>
    <x v="15"/>
    <x v="15"/>
    <n v="15000"/>
    <n v="1831"/>
    <n v="16831"/>
    <x v="4"/>
    <m/>
    <s v="100%"/>
    <x v="146"/>
    <m/>
    <m/>
    <s v="School Shark"/>
    <x v="2"/>
    <n v="1337.9937034554346"/>
    <n v="28.04763154838189"/>
    <x v="2"/>
  </r>
  <r>
    <x v="2"/>
    <x v="15"/>
    <x v="15"/>
    <n v="15000"/>
    <n v="1831"/>
    <n v="16831"/>
    <x v="4"/>
    <m/>
    <s v="100%"/>
    <x v="25"/>
    <m/>
    <m/>
    <s v="Scampi"/>
    <x v="0"/>
    <n v="2044.9352186600722"/>
    <n v="42.866860587732084"/>
    <x v="14"/>
  </r>
  <r>
    <x v="2"/>
    <x v="15"/>
    <x v="15"/>
    <n v="15000"/>
    <n v="1831"/>
    <n v="16831"/>
    <x v="4"/>
    <m/>
    <s v="100%"/>
    <x v="26"/>
    <m/>
    <m/>
    <s v="Scampi"/>
    <x v="0"/>
    <n v="2463.2693452897956"/>
    <n v="51.636170501166532"/>
    <x v="15"/>
  </r>
  <r>
    <x v="2"/>
    <x v="15"/>
    <x v="15"/>
    <n v="15000"/>
    <n v="1831"/>
    <n v="16831"/>
    <x v="4"/>
    <m/>
    <s v="100%"/>
    <x v="28"/>
    <m/>
    <m/>
    <s v="Scampi"/>
    <x v="0"/>
    <n v="1941.8250110585548"/>
    <n v="40.705417597218904"/>
    <x v="14"/>
  </r>
  <r>
    <x v="2"/>
    <x v="15"/>
    <x v="15"/>
    <n v="15000"/>
    <n v="1831"/>
    <n v="16831"/>
    <x v="4"/>
    <m/>
    <s v="100%"/>
    <x v="30"/>
    <m/>
    <m/>
    <s v="Scampi"/>
    <x v="0"/>
    <n v="4667.2721274884843"/>
    <n v="97.837477582860416"/>
    <x v="16"/>
  </r>
  <r>
    <x v="2"/>
    <x v="15"/>
    <x v="15"/>
    <n v="15000"/>
    <n v="1831"/>
    <n v="16831"/>
    <x v="4"/>
    <m/>
    <s v="100%"/>
    <x v="31"/>
    <m/>
    <m/>
    <s v="Scampi"/>
    <x v="0"/>
    <n v="691.5"/>
    <n v="14.495536986173924"/>
    <x v="0"/>
  </r>
  <r>
    <x v="2"/>
    <x v="15"/>
    <x v="15"/>
    <n v="15000"/>
    <n v="1831"/>
    <n v="16831"/>
    <x v="4"/>
    <m/>
    <s v="100%"/>
    <x v="147"/>
    <m/>
    <m/>
    <s v="Gemfish"/>
    <x v="2"/>
    <n v="562.2772358006581"/>
    <n v="11.786710727450581"/>
    <x v="2"/>
  </r>
  <r>
    <x v="2"/>
    <x v="15"/>
    <x v="15"/>
    <n v="15000"/>
    <n v="1831"/>
    <n v="16831"/>
    <x v="4"/>
    <m/>
    <s v="100%"/>
    <x v="148"/>
    <m/>
    <m/>
    <s v="Gemfish"/>
    <x v="0"/>
    <n v="805.65457009794943"/>
    <n v="16.88849691819939"/>
    <x v="2"/>
  </r>
  <r>
    <x v="2"/>
    <x v="15"/>
    <x v="15"/>
    <n v="15000"/>
    <n v="1831"/>
    <n v="16831"/>
    <x v="4"/>
    <m/>
    <s v="100%"/>
    <x v="149"/>
    <m/>
    <m/>
    <s v="Gemfish"/>
    <x v="0"/>
    <n v="449.86170608958781"/>
    <n v="9.4302053496528178"/>
    <x v="2"/>
  </r>
  <r>
    <x v="2"/>
    <x v="15"/>
    <x v="15"/>
    <n v="15000"/>
    <n v="1831"/>
    <n v="16831"/>
    <x v="4"/>
    <m/>
    <s v="100%"/>
    <x v="62"/>
    <m/>
    <m/>
    <s v="Snapper"/>
    <x v="2"/>
    <n v="27603.720077909453"/>
    <n v="578.64171416533372"/>
    <x v="32"/>
  </r>
  <r>
    <x v="2"/>
    <x v="15"/>
    <x v="15"/>
    <n v="15000"/>
    <n v="1831"/>
    <n v="16831"/>
    <x v="4"/>
    <m/>
    <s v="100%"/>
    <x v="150"/>
    <m/>
    <m/>
    <s v="Snapper"/>
    <x v="2"/>
    <n v="1704.7834184729736"/>
    <n v="35.736444101071591"/>
    <x v="3"/>
  </r>
  <r>
    <x v="2"/>
    <x v="15"/>
    <x v="15"/>
    <n v="15000"/>
    <n v="1831"/>
    <n v="16831"/>
    <x v="4"/>
    <m/>
    <s v="100%"/>
    <x v="151"/>
    <m/>
    <m/>
    <s v="Snapper"/>
    <x v="2"/>
    <n v="186.86368662271087"/>
    <n v="3.9171214473063181"/>
    <x v="2"/>
  </r>
  <r>
    <x v="2"/>
    <x v="15"/>
    <x v="15"/>
    <n v="15000"/>
    <n v="1831"/>
    <n v="16831"/>
    <x v="4"/>
    <m/>
    <s v="100%"/>
    <x v="152"/>
    <m/>
    <m/>
    <s v="Snapper"/>
    <x v="2"/>
    <n v="1097.6201965309956"/>
    <n v="23.008812950956674"/>
    <x v="2"/>
  </r>
  <r>
    <x v="2"/>
    <x v="15"/>
    <x v="15"/>
    <n v="15000"/>
    <n v="1831"/>
    <n v="16831"/>
    <x v="4"/>
    <m/>
    <s v="100%"/>
    <x v="63"/>
    <m/>
    <m/>
    <s v="Snapper"/>
    <x v="2"/>
    <n v="6407.724397415137"/>
    <n v="134.32162834409277"/>
    <x v="33"/>
  </r>
  <r>
    <x v="2"/>
    <x v="15"/>
    <x v="15"/>
    <n v="15000"/>
    <n v="1831"/>
    <n v="16831"/>
    <x v="4"/>
    <m/>
    <s v="100%"/>
    <x v="153"/>
    <m/>
    <m/>
    <s v="Spiny Dogfish"/>
    <x v="2"/>
    <n v="192.53071423714317"/>
    <n v="4.0359162533607975"/>
    <x v="2"/>
  </r>
  <r>
    <x v="2"/>
    <x v="15"/>
    <x v="15"/>
    <n v="15000"/>
    <n v="1831"/>
    <n v="16831"/>
    <x v="4"/>
    <m/>
    <s v="100%"/>
    <x v="154"/>
    <m/>
    <m/>
    <s v="Spiny Dogfish"/>
    <x v="2"/>
    <n v="814.98"/>
    <n v="17.083980814160558"/>
    <x v="2"/>
  </r>
  <r>
    <x v="2"/>
    <x v="15"/>
    <x v="15"/>
    <n v="15000"/>
    <n v="1831"/>
    <n v="16831"/>
    <x v="4"/>
    <m/>
    <s v="100%"/>
    <x v="155"/>
    <m/>
    <m/>
    <s v="Spiny Dogfish"/>
    <x v="0"/>
    <n v="152.84049306493566"/>
    <n v="3.2039118151957107"/>
    <x v="2"/>
  </r>
  <r>
    <x v="2"/>
    <x v="15"/>
    <x v="15"/>
    <n v="15000"/>
    <n v="1831"/>
    <n v="16831"/>
    <x v="4"/>
    <m/>
    <s v="100%"/>
    <x v="156"/>
    <m/>
    <m/>
    <s v="Spiny Dogfish"/>
    <x v="0"/>
    <n v="629"/>
    <n v="13.185383607090959"/>
    <x v="27"/>
  </r>
  <r>
    <x v="2"/>
    <x v="15"/>
    <x v="15"/>
    <n v="15000"/>
    <n v="1831"/>
    <n v="16831"/>
    <x v="4"/>
    <m/>
    <s v="100%"/>
    <x v="157"/>
    <m/>
    <m/>
    <s v="Spiny Dogfish"/>
    <x v="2"/>
    <n v="304.32"/>
    <n v="6.3792940211604465"/>
    <x v="2"/>
  </r>
  <r>
    <x v="2"/>
    <x v="15"/>
    <x v="15"/>
    <n v="15000"/>
    <n v="1831"/>
    <n v="16831"/>
    <x v="4"/>
    <m/>
    <s v="100%"/>
    <x v="158"/>
    <m/>
    <m/>
    <s v="Spiny Dogfish"/>
    <x v="2"/>
    <n v="98.240000000000009"/>
    <n v="2.0593514873777679"/>
    <x v="2"/>
  </r>
  <r>
    <x v="2"/>
    <x v="15"/>
    <x v="15"/>
    <n v="15000"/>
    <n v="1831"/>
    <n v="16831"/>
    <x v="4"/>
    <m/>
    <s v="100%"/>
    <x v="159"/>
    <m/>
    <m/>
    <s v="Sea Perch"/>
    <x v="2"/>
    <n v="69.640572690871778"/>
    <n v="1.4598373061154961"/>
    <x v="2"/>
  </r>
  <r>
    <x v="2"/>
    <x v="15"/>
    <x v="15"/>
    <n v="15000"/>
    <n v="1831"/>
    <n v="16831"/>
    <x v="4"/>
    <m/>
    <s v="100%"/>
    <x v="64"/>
    <m/>
    <m/>
    <s v="Sea Perch"/>
    <x v="0"/>
    <n v="756.47363306945465"/>
    <n v="15.857543784849806"/>
    <x v="15"/>
  </r>
  <r>
    <x v="2"/>
    <x v="15"/>
    <x v="15"/>
    <n v="15000"/>
    <n v="1831"/>
    <n v="16831"/>
    <x v="4"/>
    <m/>
    <s v="100%"/>
    <x v="160"/>
    <m/>
    <m/>
    <s v="Sea Perch"/>
    <x v="0"/>
    <n v="590.07653642287687"/>
    <n v="12.36945228979207"/>
    <x v="2"/>
  </r>
  <r>
    <x v="2"/>
    <x v="15"/>
    <x v="15"/>
    <n v="15000"/>
    <n v="1831"/>
    <n v="16831"/>
    <x v="4"/>
    <m/>
    <s v="100%"/>
    <x v="161"/>
    <m/>
    <m/>
    <s v="Sea Perch"/>
    <x v="0"/>
    <n v="56.136724817662127"/>
    <n v="1.1767635153681693"/>
    <x v="2"/>
  </r>
  <r>
    <x v="2"/>
    <x v="15"/>
    <x v="15"/>
    <n v="15000"/>
    <n v="1831"/>
    <n v="16831"/>
    <x v="4"/>
    <m/>
    <s v="100%"/>
    <x v="65"/>
    <m/>
    <m/>
    <s v="Rig"/>
    <x v="2"/>
    <n v="2454.8641541498641"/>
    <n v="51.459977067985427"/>
    <x v="15"/>
  </r>
  <r>
    <x v="2"/>
    <x v="15"/>
    <x v="15"/>
    <n v="15000"/>
    <n v="1831"/>
    <n v="16831"/>
    <x v="4"/>
    <m/>
    <s v="100%"/>
    <x v="66"/>
    <m/>
    <m/>
    <s v="Rig"/>
    <x v="2"/>
    <n v="2332.2169363275766"/>
    <n v="48.888990398145516"/>
    <x v="34"/>
  </r>
  <r>
    <x v="2"/>
    <x v="15"/>
    <x v="15"/>
    <n v="15000"/>
    <n v="1831"/>
    <n v="16831"/>
    <x v="4"/>
    <m/>
    <s v="100%"/>
    <x v="162"/>
    <m/>
    <m/>
    <s v="Rig"/>
    <x v="2"/>
    <n v="1079.2081631429089"/>
    <n v="22.622851546809631"/>
    <x v="2"/>
  </r>
  <r>
    <x v="2"/>
    <x v="15"/>
    <x v="15"/>
    <n v="15000"/>
    <n v="1831"/>
    <n v="16831"/>
    <x v="4"/>
    <m/>
    <s v="100%"/>
    <x v="67"/>
    <m/>
    <m/>
    <s v="Rig"/>
    <x v="2"/>
    <n v="1177.093448835134"/>
    <n v="24.674767351804348"/>
    <x v="3"/>
  </r>
  <r>
    <x v="2"/>
    <x v="15"/>
    <x v="15"/>
    <n v="15000"/>
    <n v="1831"/>
    <n v="16831"/>
    <x v="4"/>
    <m/>
    <s v="100%"/>
    <x v="35"/>
    <m/>
    <m/>
    <s v="Squid"/>
    <x v="0"/>
    <n v="59430.480946412557"/>
    <n v="1245.8087269194907"/>
    <x v="17"/>
  </r>
  <r>
    <x v="2"/>
    <x v="15"/>
    <x v="15"/>
    <n v="15000"/>
    <n v="1831"/>
    <n v="16831"/>
    <x v="4"/>
    <m/>
    <s v="100%"/>
    <x v="36"/>
    <m/>
    <m/>
    <s v="Squid"/>
    <x v="0"/>
    <n v="39112.191868202004"/>
    <n v="819.8875254314579"/>
    <x v="18"/>
  </r>
  <r>
    <x v="2"/>
    <x v="15"/>
    <x v="15"/>
    <n v="15000"/>
    <n v="1831"/>
    <n v="16831"/>
    <x v="4"/>
    <m/>
    <s v="100%"/>
    <x v="163"/>
    <m/>
    <m/>
    <s v="Smooth Skate"/>
    <x v="2"/>
    <n v="16.216656404605608"/>
    <n v="0.3399409149747431"/>
    <x v="2"/>
  </r>
  <r>
    <x v="2"/>
    <x v="15"/>
    <x v="15"/>
    <n v="15000"/>
    <n v="1831"/>
    <n v="16831"/>
    <x v="4"/>
    <m/>
    <s v="100%"/>
    <x v="164"/>
    <m/>
    <m/>
    <s v="Smooth Skate"/>
    <x v="2"/>
    <n v="256.42663821674915"/>
    <n v="5.3753316247449421"/>
    <x v="2"/>
  </r>
  <r>
    <x v="2"/>
    <x v="15"/>
    <x v="15"/>
    <n v="15000"/>
    <n v="1831"/>
    <n v="16831"/>
    <x v="4"/>
    <m/>
    <s v="100%"/>
    <x v="165"/>
    <m/>
    <m/>
    <s v="Smooth Skate"/>
    <x v="2"/>
    <n v="101.23313557571716"/>
    <n v="2.122094954395036"/>
    <x v="2"/>
  </r>
  <r>
    <x v="2"/>
    <x v="15"/>
    <x v="15"/>
    <n v="15000"/>
    <n v="1831"/>
    <n v="16831"/>
    <x v="4"/>
    <m/>
    <s v="100%"/>
    <x v="166"/>
    <m/>
    <m/>
    <s v="Smooth Skate"/>
    <x v="2"/>
    <n v="9.0577779793381055"/>
    <n v="0.18987325482580944"/>
    <x v="2"/>
  </r>
  <r>
    <x v="2"/>
    <x v="15"/>
    <x v="15"/>
    <n v="15000"/>
    <n v="1831"/>
    <n v="16831"/>
    <x v="4"/>
    <m/>
    <s v="100%"/>
    <x v="167"/>
    <m/>
    <m/>
    <s v="Stargazer"/>
    <x v="2"/>
    <n v="42.80266656986133"/>
    <n v="0.89724893184424448"/>
    <x v="2"/>
  </r>
  <r>
    <x v="2"/>
    <x v="15"/>
    <x v="15"/>
    <n v="15000"/>
    <n v="1831"/>
    <n v="16831"/>
    <x v="4"/>
    <m/>
    <s v="100%"/>
    <x v="168"/>
    <m/>
    <m/>
    <s v="Stargazer"/>
    <x v="2"/>
    <n v="1183.945934271045"/>
    <n v="24.818412262987959"/>
    <x v="2"/>
  </r>
  <r>
    <x v="2"/>
    <x v="15"/>
    <x v="15"/>
    <n v="15000"/>
    <n v="1831"/>
    <n v="16831"/>
    <x v="4"/>
    <m/>
    <s v="100%"/>
    <x v="169"/>
    <m/>
    <m/>
    <s v="Stargazer"/>
    <x v="2"/>
    <n v="2644.4201976399399"/>
    <n v="55.433536922451346"/>
    <x v="1"/>
  </r>
  <r>
    <x v="2"/>
    <x v="15"/>
    <x v="15"/>
    <n v="15000"/>
    <n v="1831"/>
    <n v="16831"/>
    <x v="4"/>
    <m/>
    <s v="100%"/>
    <x v="68"/>
    <m/>
    <m/>
    <s v="Stargazer"/>
    <x v="2"/>
    <n v="1491.5256828192296"/>
    <n v="31.266038613354244"/>
    <x v="6"/>
  </r>
  <r>
    <x v="2"/>
    <x v="15"/>
    <x v="15"/>
    <n v="15000"/>
    <n v="1831"/>
    <n v="16831"/>
    <x v="4"/>
    <m/>
    <s v="100%"/>
    <x v="170"/>
    <m/>
    <m/>
    <s v="Stargazer"/>
    <x v="2"/>
    <n v="1341.6995806943403"/>
    <n v="28.125315829774191"/>
    <x v="2"/>
  </r>
  <r>
    <x v="2"/>
    <x v="15"/>
    <x v="15"/>
    <n v="15000"/>
    <n v="1831"/>
    <n v="16831"/>
    <x v="4"/>
    <m/>
    <s v="100%"/>
    <x v="43"/>
    <m/>
    <m/>
    <s v="Southern Bluefin Tuna"/>
    <x v="1"/>
    <n v="8589.0079330623194"/>
    <n v="180.04668426355184"/>
    <x v="21"/>
  </r>
  <r>
    <x v="2"/>
    <x v="15"/>
    <x v="15"/>
    <n v="15000"/>
    <n v="1831"/>
    <n v="16831"/>
    <x v="4"/>
    <m/>
    <s v="100%"/>
    <x v="37"/>
    <m/>
    <m/>
    <s v="Silver Warehou"/>
    <x v="0"/>
    <n v="2259.0703945956138"/>
    <n v="47.355659377051687"/>
    <x v="2"/>
  </r>
  <r>
    <x v="2"/>
    <x v="15"/>
    <x v="15"/>
    <n v="15000"/>
    <n v="1831"/>
    <n v="16831"/>
    <x v="4"/>
    <m/>
    <s v="100%"/>
    <x v="171"/>
    <m/>
    <m/>
    <s v="Silver Warehou"/>
    <x v="0"/>
    <n v="2550.8715440720744"/>
    <n v="53.472527569161734"/>
    <x v="1"/>
  </r>
  <r>
    <x v="2"/>
    <x v="15"/>
    <x v="15"/>
    <n v="15000"/>
    <n v="1831"/>
    <n v="16831"/>
    <x v="4"/>
    <m/>
    <s v="100%"/>
    <x v="38"/>
    <m/>
    <m/>
    <s v="Silver Warehou"/>
    <x v="0"/>
    <n v="3037.8035399849359"/>
    <n v="63.679817166423298"/>
    <x v="3"/>
  </r>
  <r>
    <x v="2"/>
    <x v="15"/>
    <x v="15"/>
    <n v="15000"/>
    <n v="1831"/>
    <n v="16831"/>
    <x v="4"/>
    <m/>
    <s v="100%"/>
    <x v="44"/>
    <m/>
    <m/>
    <s v="Broadbill Swordfish"/>
    <x v="1"/>
    <n v="5509.0682312845593"/>
    <n v="115.48358974105724"/>
    <x v="22"/>
  </r>
  <r>
    <x v="2"/>
    <x v="15"/>
    <x v="15"/>
    <n v="15000"/>
    <n v="1831"/>
    <n v="16831"/>
    <x v="4"/>
    <m/>
    <s v="100%"/>
    <x v="69"/>
    <m/>
    <m/>
    <s v="Tarakihi"/>
    <x v="2"/>
    <n v="2864.7385465703437"/>
    <n v="60.051950191653717"/>
    <x v="35"/>
  </r>
  <r>
    <x v="2"/>
    <x v="15"/>
    <x v="15"/>
    <n v="15000"/>
    <n v="1831"/>
    <n v="16831"/>
    <x v="4"/>
    <m/>
    <s v="100%"/>
    <x v="70"/>
    <m/>
    <m/>
    <s v="Tarakihi"/>
    <x v="2"/>
    <n v="4832.9094432549227"/>
    <n v="101.30964220611854"/>
    <x v="36"/>
  </r>
  <r>
    <x v="2"/>
    <x v="15"/>
    <x v="15"/>
    <n v="15000"/>
    <n v="1831"/>
    <n v="16831"/>
    <x v="4"/>
    <m/>
    <s v="100%"/>
    <x v="71"/>
    <m/>
    <m/>
    <s v="Tarakihi"/>
    <x v="2"/>
    <n v="2287.7901530345116"/>
    <n v="47.957695994094387"/>
    <x v="37"/>
  </r>
  <r>
    <x v="2"/>
    <x v="15"/>
    <x v="15"/>
    <n v="15000"/>
    <n v="1831"/>
    <n v="16831"/>
    <x v="4"/>
    <m/>
    <s v="100%"/>
    <x v="172"/>
    <m/>
    <m/>
    <s v="Tarakihi"/>
    <x v="2"/>
    <n v="600.78947486909465"/>
    <n v="12.594021769875589"/>
    <x v="2"/>
  </r>
  <r>
    <x v="2"/>
    <x v="15"/>
    <x v="15"/>
    <n v="15000"/>
    <n v="1831"/>
    <n v="16831"/>
    <x v="4"/>
    <m/>
    <s v="100%"/>
    <x v="173"/>
    <m/>
    <m/>
    <s v="Tarakihi"/>
    <x v="2"/>
    <n v="304.28601644003118"/>
    <n v="6.3785816423456234"/>
    <x v="2"/>
  </r>
  <r>
    <x v="2"/>
    <x v="15"/>
    <x v="15"/>
    <n v="15000"/>
    <n v="1831"/>
    <n v="16831"/>
    <x v="4"/>
    <m/>
    <s v="100%"/>
    <x v="174"/>
    <m/>
    <m/>
    <s v="Tarakihi"/>
    <x v="2"/>
    <n v="2474.219595817025"/>
    <n v="51.865714624847413"/>
    <x v="2"/>
  </r>
  <r>
    <x v="2"/>
    <x v="15"/>
    <x v="15"/>
    <n v="15000"/>
    <n v="1831"/>
    <n v="16831"/>
    <x v="4"/>
    <m/>
    <s v="100%"/>
    <x v="72"/>
    <m/>
    <m/>
    <s v="Tarakihi"/>
    <x v="2"/>
    <n v="686.59096162493188"/>
    <n v="14.39263149473163"/>
    <x v="1"/>
  </r>
  <r>
    <x v="2"/>
    <x v="15"/>
    <x v="15"/>
    <n v="15000"/>
    <n v="1831"/>
    <n v="16831"/>
    <x v="4"/>
    <m/>
    <s v="100%"/>
    <x v="175"/>
    <m/>
    <m/>
    <s v="Pacific Bluefin Tuna"/>
    <x v="1"/>
    <n v="3631.96"/>
    <n v="76.134794667106647"/>
    <x v="1"/>
  </r>
  <r>
    <x v="2"/>
    <x v="15"/>
    <x v="15"/>
    <n v="15000"/>
    <n v="1831"/>
    <n v="16831"/>
    <x v="4"/>
    <m/>
    <s v="100%"/>
    <x v="176"/>
    <m/>
    <m/>
    <s v="Trevally"/>
    <x v="2"/>
    <n v="2382.5214441982639"/>
    <n v="49.943496333663703"/>
    <x v="14"/>
  </r>
  <r>
    <x v="2"/>
    <x v="15"/>
    <x v="15"/>
    <n v="15000"/>
    <n v="1831"/>
    <n v="16831"/>
    <x v="4"/>
    <m/>
    <s v="100%"/>
    <x v="177"/>
    <m/>
    <m/>
    <s v="Trevally"/>
    <x v="2"/>
    <n v="488.11319690976609"/>
    <n v="10.232050468901098"/>
    <x v="2"/>
  </r>
  <r>
    <x v="2"/>
    <x v="15"/>
    <x v="15"/>
    <n v="15000"/>
    <n v="1831"/>
    <n v="16831"/>
    <x v="4"/>
    <m/>
    <s v="100%"/>
    <x v="73"/>
    <m/>
    <m/>
    <s v="Trevally"/>
    <x v="2"/>
    <n v="2950.6268742092748"/>
    <n v="61.852380314532603"/>
    <x v="35"/>
  </r>
  <r>
    <x v="2"/>
    <x v="15"/>
    <x v="15"/>
    <n v="15000"/>
    <n v="1831"/>
    <n v="16831"/>
    <x v="4"/>
    <m/>
    <s v="100%"/>
    <x v="178"/>
    <m/>
    <m/>
    <s v="Trumpeter"/>
    <x v="2"/>
    <n v="113.16617389059631"/>
    <n v="2.3722407219304826"/>
    <x v="2"/>
  </r>
  <r>
    <x v="2"/>
    <x v="15"/>
    <x v="15"/>
    <n v="15000"/>
    <n v="1831"/>
    <n v="16831"/>
    <x v="4"/>
    <m/>
    <s v="100%"/>
    <x v="179"/>
    <m/>
    <m/>
    <s v="Trumpeter"/>
    <x v="2"/>
    <n v="177.22102862924081"/>
    <n v="3.714987672050539"/>
    <x v="2"/>
  </r>
  <r>
    <x v="2"/>
    <x v="15"/>
    <x v="15"/>
    <n v="15000"/>
    <n v="1831"/>
    <n v="16831"/>
    <x v="4"/>
    <m/>
    <s v="100%"/>
    <x v="74"/>
    <m/>
    <m/>
    <s v="Blue Warehou"/>
    <x v="2"/>
    <n v="60.184548717887012"/>
    <n v="1.2616158379411679"/>
    <x v="2"/>
  </r>
  <r>
    <x v="2"/>
    <x v="15"/>
    <x v="15"/>
    <n v="15000"/>
    <n v="1831"/>
    <n v="16831"/>
    <x v="4"/>
    <m/>
    <s v="100%"/>
    <x v="180"/>
    <m/>
    <m/>
    <s v="Blue Warehou"/>
    <x v="2"/>
    <n v="844.09559971845249"/>
    <n v="17.694315235843078"/>
    <x v="2"/>
  </r>
  <r>
    <x v="2"/>
    <x v="15"/>
    <x v="15"/>
    <n v="15000"/>
    <n v="1831"/>
    <n v="16831"/>
    <x v="4"/>
    <m/>
    <s v="100%"/>
    <x v="181"/>
    <m/>
    <m/>
    <s v="Blue Warehou"/>
    <x v="2"/>
    <n v="3309.4522944457626"/>
    <n v="69.374241703711803"/>
    <x v="1"/>
  </r>
  <r>
    <x v="2"/>
    <x v="15"/>
    <x v="15"/>
    <n v="15000"/>
    <n v="1831"/>
    <n v="16831"/>
    <x v="4"/>
    <m/>
    <s v="100%"/>
    <x v="182"/>
    <m/>
    <m/>
    <s v="Blue Warehou"/>
    <x v="2"/>
    <n v="1885.9130058483518"/>
    <n v="39.533364756299669"/>
    <x v="2"/>
  </r>
  <r>
    <x v="2"/>
    <x v="15"/>
    <x v="15"/>
    <n v="15000"/>
    <n v="1831"/>
    <n v="16831"/>
    <x v="4"/>
    <m/>
    <s v="100%"/>
    <x v="75"/>
    <m/>
    <m/>
    <s v="Blue Warehou"/>
    <x v="2"/>
    <n v="340.07191605641009"/>
    <n v="7.1287419192403849"/>
    <x v="1"/>
  </r>
  <r>
    <x v="2"/>
    <x v="15"/>
    <x v="15"/>
    <n v="15000"/>
    <n v="1831"/>
    <n v="16831"/>
    <x v="4"/>
    <m/>
    <s v="100%"/>
    <x v="183"/>
    <m/>
    <m/>
    <s v="White Warehou"/>
    <x v="0"/>
    <n v="141.04445592391139"/>
    <n v="2.9566379284740929"/>
    <x v="2"/>
  </r>
  <r>
    <x v="2"/>
    <x v="15"/>
    <x v="15"/>
    <n v="15000"/>
    <n v="1831"/>
    <n v="16831"/>
    <x v="4"/>
    <m/>
    <s v="100%"/>
    <x v="184"/>
    <m/>
    <m/>
    <s v="White Warehou"/>
    <x v="0"/>
    <n v="1057.0233751959506"/>
    <n v="22.157803948522488"/>
    <x v="2"/>
  </r>
  <r>
    <x v="2"/>
    <x v="15"/>
    <x v="15"/>
    <n v="15000"/>
    <n v="1831"/>
    <n v="16831"/>
    <x v="4"/>
    <m/>
    <s v="100%"/>
    <x v="185"/>
    <m/>
    <m/>
    <s v="White Warehou"/>
    <x v="0"/>
    <n v="625.27210897520774"/>
    <n v="13.107237862723204"/>
    <x v="2"/>
  </r>
  <r>
    <x v="2"/>
    <x v="15"/>
    <x v="15"/>
    <n v="15000"/>
    <n v="1831"/>
    <n v="16831"/>
    <x v="4"/>
    <m/>
    <s v="100%"/>
    <x v="39"/>
    <m/>
    <m/>
    <s v="White Warehou"/>
    <x v="0"/>
    <n v="5280.0588491784738"/>
    <n v="110.68299108812941"/>
    <x v="7"/>
  </r>
  <r>
    <x v="2"/>
    <x v="15"/>
    <x v="15"/>
    <n v="15000"/>
    <n v="1831"/>
    <n v="16831"/>
    <x v="4"/>
    <m/>
    <s v="100%"/>
    <x v="186"/>
    <m/>
    <m/>
    <s v="White Warehou"/>
    <x v="0"/>
    <n v="256.36294581454746"/>
    <n v="5.3739964756894789"/>
    <x v="2"/>
  </r>
  <r>
    <x v="2"/>
    <x v="15"/>
    <x v="15"/>
    <n v="15000"/>
    <n v="1831"/>
    <n v="16831"/>
    <x v="4"/>
    <m/>
    <s v="100%"/>
    <x v="187"/>
    <m/>
    <m/>
    <s v="Yellow-eyed Mullet"/>
    <x v="2"/>
    <n v="69.472957759115431"/>
    <n v="1.4563236858078907"/>
    <x v="2"/>
  </r>
  <r>
    <x v="2"/>
    <x v="15"/>
    <x v="15"/>
    <n v="15000"/>
    <n v="1831"/>
    <n v="16831"/>
    <x v="4"/>
    <m/>
    <s v="100%"/>
    <x v="188"/>
    <m/>
    <m/>
    <s v="Yellow-eyed Mullet"/>
    <x v="2"/>
    <n v="11.16"/>
    <n v="0.23394098736905422"/>
    <x v="2"/>
  </r>
  <r>
    <x v="2"/>
    <x v="15"/>
    <x v="15"/>
    <n v="15000"/>
    <n v="1831"/>
    <n v="16831"/>
    <x v="4"/>
    <m/>
    <s v="100%"/>
    <x v="189"/>
    <m/>
    <m/>
    <s v="Yellow-eyed Mullet"/>
    <x v="2"/>
    <n v="121.66666666666666"/>
    <n v="2.550431911281505"/>
    <x v="2"/>
  </r>
  <r>
    <x v="3"/>
    <x v="16"/>
    <x v="16"/>
    <n v="40000"/>
    <n v="4883"/>
    <n v="44883"/>
    <x v="4"/>
    <m/>
    <s v="100%"/>
    <x v="76"/>
    <m/>
    <m/>
    <s v="Barracouta"/>
    <x v="2"/>
    <n v="3310.5160194947125"/>
    <n v="516.36867910110561"/>
    <x v="3"/>
  </r>
  <r>
    <x v="3"/>
    <x v="16"/>
    <x v="16"/>
    <n v="40000"/>
    <n v="4883"/>
    <n v="44883"/>
    <x v="4"/>
    <m/>
    <s v="100%"/>
    <x v="13"/>
    <m/>
    <m/>
    <s v="Barracouta"/>
    <x v="0"/>
    <n v="2189.0911107159804"/>
    <n v="341.45072206746602"/>
    <x v="2"/>
  </r>
  <r>
    <x v="3"/>
    <x v="16"/>
    <x v="16"/>
    <n v="40000"/>
    <n v="4883"/>
    <n v="44883"/>
    <x v="4"/>
    <m/>
    <s v="100%"/>
    <x v="42"/>
    <m/>
    <m/>
    <s v="Bigeye Tuna"/>
    <x v="1"/>
    <n v="7122.2005687552883"/>
    <n v="1110.908776252543"/>
    <x v="20"/>
  </r>
  <r>
    <x v="3"/>
    <x v="16"/>
    <x v="16"/>
    <n v="40000"/>
    <n v="4883"/>
    <n v="44883"/>
    <x v="4"/>
    <m/>
    <s v="100%"/>
    <x v="45"/>
    <m/>
    <m/>
    <s v="Bluenose"/>
    <x v="2"/>
    <n v="1761.0179446338191"/>
    <n v="274.68059498552179"/>
    <x v="23"/>
  </r>
  <r>
    <x v="3"/>
    <x v="16"/>
    <x v="16"/>
    <n v="40000"/>
    <n v="4883"/>
    <n v="44883"/>
    <x v="4"/>
    <m/>
    <s v="100%"/>
    <x v="105"/>
    <m/>
    <m/>
    <s v="Hake"/>
    <x v="0"/>
    <n v="5454.3838744023078"/>
    <n v="850.76555435770752"/>
    <x v="3"/>
  </r>
  <r>
    <x v="3"/>
    <x v="16"/>
    <x v="16"/>
    <n v="40000"/>
    <n v="4883"/>
    <n v="44883"/>
    <x v="4"/>
    <m/>
    <s v="100%"/>
    <x v="17"/>
    <m/>
    <m/>
    <s v="Hoki"/>
    <x v="0"/>
    <n v="74157.33999578697"/>
    <n v="11566.93623404388"/>
    <x v="8"/>
  </r>
  <r>
    <x v="3"/>
    <x v="16"/>
    <x v="16"/>
    <n v="40000"/>
    <n v="4883"/>
    <n v="44883"/>
    <x v="4"/>
    <m/>
    <s v="100%"/>
    <x v="55"/>
    <m/>
    <m/>
    <s v="John Dory"/>
    <x v="2"/>
    <n v="2055.7732838506481"/>
    <n v="320.656033338067"/>
    <x v="28"/>
  </r>
  <r>
    <x v="3"/>
    <x v="16"/>
    <x v="16"/>
    <n v="40000"/>
    <n v="4883"/>
    <n v="44883"/>
    <x v="4"/>
    <m/>
    <s v="100%"/>
    <x v="18"/>
    <m/>
    <m/>
    <s v="Jack Mackerel"/>
    <x v="0"/>
    <n v="1960.9420397731203"/>
    <n v="305.86441657697321"/>
    <x v="2"/>
  </r>
  <r>
    <x v="3"/>
    <x v="16"/>
    <x v="16"/>
    <n v="40000"/>
    <n v="4883"/>
    <n v="44883"/>
    <x v="4"/>
    <m/>
    <s v="100%"/>
    <x v="19"/>
    <m/>
    <m/>
    <s v="Jack Mackerel"/>
    <x v="0"/>
    <n v="6761.1885246750298"/>
    <n v="1054.5987293463916"/>
    <x v="9"/>
  </r>
  <r>
    <x v="3"/>
    <x v="16"/>
    <x v="16"/>
    <n v="40000"/>
    <n v="4883"/>
    <n v="44883"/>
    <x v="4"/>
    <m/>
    <s v="100%"/>
    <x v="121"/>
    <m/>
    <m/>
    <s v="Ling"/>
    <x v="2"/>
    <n v="3087.9154667969119"/>
    <n v="481.64782208459633"/>
    <x v="38"/>
  </r>
  <r>
    <x v="3"/>
    <x v="16"/>
    <x v="16"/>
    <n v="40000"/>
    <n v="4883"/>
    <n v="44883"/>
    <x v="4"/>
    <m/>
    <s v="100%"/>
    <x v="41"/>
    <m/>
    <m/>
    <s v="Ling"/>
    <x v="0"/>
    <n v="11434.717413794324"/>
    <n v="1783.5678462467008"/>
    <x v="19"/>
  </r>
  <r>
    <x v="3"/>
    <x v="16"/>
    <x v="16"/>
    <n v="40000"/>
    <n v="4883"/>
    <n v="44883"/>
    <x v="4"/>
    <m/>
    <s v="100%"/>
    <x v="21"/>
    <m/>
    <m/>
    <s v="Ling"/>
    <x v="0"/>
    <n v="22654.287901645508"/>
    <n v="3533.5774395480257"/>
    <x v="11"/>
  </r>
  <r>
    <x v="3"/>
    <x v="16"/>
    <x v="16"/>
    <n v="40000"/>
    <n v="4883"/>
    <n v="44883"/>
    <x v="4"/>
    <m/>
    <s v="100%"/>
    <x v="7"/>
    <m/>
    <m/>
    <s v="Orange Roughy"/>
    <x v="0"/>
    <n v="3502.8542609035103"/>
    <n v="546.36927208178827"/>
    <x v="3"/>
  </r>
  <r>
    <x v="3"/>
    <x v="16"/>
    <x v="16"/>
    <n v="40000"/>
    <n v="4883"/>
    <n v="44883"/>
    <x v="4"/>
    <m/>
    <s v="100%"/>
    <x v="10"/>
    <m/>
    <m/>
    <s v="Orange Roughy"/>
    <x v="0"/>
    <n v="403.82691814459525"/>
    <n v="62.988238413545602"/>
    <x v="2"/>
  </r>
  <r>
    <x v="3"/>
    <x v="16"/>
    <x v="16"/>
    <n v="40000"/>
    <n v="4883"/>
    <n v="44883"/>
    <x v="4"/>
    <m/>
    <s v="100%"/>
    <x v="11"/>
    <m/>
    <m/>
    <s v="Orange Roughy"/>
    <x v="0"/>
    <n v="15784.390091433366"/>
    <n v="2462.0224200498069"/>
    <x v="4"/>
  </r>
  <r>
    <x v="3"/>
    <x v="16"/>
    <x v="16"/>
    <n v="40000"/>
    <n v="4883"/>
    <n v="44883"/>
    <x v="4"/>
    <m/>
    <s v="100%"/>
    <x v="191"/>
    <m/>
    <m/>
    <s v="Ruby Fish"/>
    <x v="0"/>
    <n v="461.30915421948458"/>
    <n v="71.954220193721042"/>
    <x v="2"/>
  </r>
  <r>
    <x v="3"/>
    <x v="16"/>
    <x v="16"/>
    <n v="40000"/>
    <n v="4883"/>
    <n v="44883"/>
    <x v="4"/>
    <m/>
    <s v="100%"/>
    <x v="192"/>
    <m/>
    <m/>
    <s v="Southern Blue Whiting"/>
    <x v="0"/>
    <n v="29.4"/>
    <n v="4.5857621821415115"/>
    <x v="2"/>
  </r>
  <r>
    <x v="3"/>
    <x v="16"/>
    <x v="16"/>
    <n v="40000"/>
    <n v="4883"/>
    <n v="44883"/>
    <x v="4"/>
    <m/>
    <s v="100%"/>
    <x v="24"/>
    <m/>
    <m/>
    <s v="Southern Blue Whiting"/>
    <x v="0"/>
    <n v="24696"/>
    <n v="3852.0402329988697"/>
    <x v="13"/>
  </r>
  <r>
    <x v="3"/>
    <x v="16"/>
    <x v="16"/>
    <n v="40000"/>
    <n v="4883"/>
    <n v="44883"/>
    <x v="4"/>
    <m/>
    <s v="100%"/>
    <x v="23"/>
    <m/>
    <m/>
    <s v="Southern Blue Whiting"/>
    <x v="0"/>
    <n v="1761.2000000000003"/>
    <n v="274.70899167304867"/>
    <x v="3"/>
  </r>
  <r>
    <x v="3"/>
    <x v="16"/>
    <x v="16"/>
    <n v="40000"/>
    <n v="4883"/>
    <n v="44883"/>
    <x v="4"/>
    <m/>
    <s v="100%"/>
    <x v="143"/>
    <m/>
    <m/>
    <s v="Southern Blue Whiting"/>
    <x v="0"/>
    <n v="3080.0000000000005"/>
    <n v="480.41318098625368"/>
    <x v="2"/>
  </r>
  <r>
    <x v="3"/>
    <x v="16"/>
    <x v="16"/>
    <n v="40000"/>
    <n v="4883"/>
    <n v="44883"/>
    <x v="4"/>
    <m/>
    <s v="100%"/>
    <x v="142"/>
    <m/>
    <m/>
    <s v="Southern Blue Whiting"/>
    <x v="0"/>
    <n v="688.8"/>
    <n v="107.43785683874398"/>
    <x v="2"/>
  </r>
  <r>
    <x v="3"/>
    <x v="16"/>
    <x v="16"/>
    <n v="40000"/>
    <n v="4883"/>
    <n v="44883"/>
    <x v="4"/>
    <m/>
    <s v="100%"/>
    <x v="60"/>
    <m/>
    <m/>
    <s v="School Shark"/>
    <x v="2"/>
    <n v="1653.0472042839522"/>
    <n v="257.83950186054767"/>
    <x v="31"/>
  </r>
  <r>
    <x v="3"/>
    <x v="16"/>
    <x v="16"/>
    <n v="40000"/>
    <n v="4883"/>
    <n v="44883"/>
    <x v="4"/>
    <m/>
    <s v="100%"/>
    <x v="25"/>
    <m/>
    <m/>
    <s v="Scampi"/>
    <x v="0"/>
    <n v="2044.9352186600722"/>
    <n v="318.96553029457971"/>
    <x v="14"/>
  </r>
  <r>
    <x v="3"/>
    <x v="16"/>
    <x v="16"/>
    <n v="40000"/>
    <n v="4883"/>
    <n v="44883"/>
    <x v="4"/>
    <m/>
    <s v="100%"/>
    <x v="28"/>
    <m/>
    <m/>
    <s v="Scampi"/>
    <x v="0"/>
    <n v="1941.8250110585548"/>
    <n v="302.88257483159333"/>
    <x v="14"/>
  </r>
  <r>
    <x v="3"/>
    <x v="16"/>
    <x v="16"/>
    <n v="40000"/>
    <n v="4883"/>
    <n v="44883"/>
    <x v="4"/>
    <m/>
    <s v="100%"/>
    <x v="62"/>
    <m/>
    <m/>
    <s v="Snapper"/>
    <x v="2"/>
    <n v="27603.720077909453"/>
    <n v="4305.5814836631807"/>
    <x v="32"/>
  </r>
  <r>
    <x v="3"/>
    <x v="16"/>
    <x v="16"/>
    <n v="40000"/>
    <n v="4883"/>
    <n v="44883"/>
    <x v="4"/>
    <m/>
    <s v="100%"/>
    <x v="43"/>
    <m/>
    <m/>
    <s v="Southern Bluefin Tuna"/>
    <x v="1"/>
    <n v="8589.0079330623194"/>
    <n v="1339.6989034541025"/>
    <x v="21"/>
  </r>
  <r>
    <x v="3"/>
    <x v="16"/>
    <x v="16"/>
    <n v="40000"/>
    <n v="4883"/>
    <n v="44883"/>
    <x v="4"/>
    <m/>
    <s v="100%"/>
    <x v="36"/>
    <m/>
    <m/>
    <s v="Squid"/>
    <x v="0"/>
    <n v="39112.191868202004"/>
    <n v="6100.6534125803919"/>
    <x v="18"/>
  </r>
  <r>
    <x v="3"/>
    <x v="16"/>
    <x v="16"/>
    <n v="40000"/>
    <n v="4883"/>
    <n v="44883"/>
    <x v="4"/>
    <m/>
    <s v="100%"/>
    <x v="171"/>
    <m/>
    <m/>
    <s v="Silver Warehou"/>
    <x v="0"/>
    <n v="2550.8715440720744"/>
    <n v="397.88062103083814"/>
    <x v="1"/>
  </r>
  <r>
    <x v="3"/>
    <x v="16"/>
    <x v="16"/>
    <n v="40000"/>
    <n v="4883"/>
    <n v="44883"/>
    <x v="4"/>
    <m/>
    <s v="100%"/>
    <x v="38"/>
    <m/>
    <m/>
    <s v="Silver Warehou"/>
    <x v="0"/>
    <n v="3037.8035399849359"/>
    <n v="473.83144865437174"/>
    <x v="3"/>
  </r>
  <r>
    <x v="3"/>
    <x v="16"/>
    <x v="16"/>
    <n v="40000"/>
    <n v="4883"/>
    <n v="44883"/>
    <x v="4"/>
    <m/>
    <s v="100%"/>
    <x v="69"/>
    <m/>
    <m/>
    <s v="Tarakihi"/>
    <x v="2"/>
    <n v="2864.7385465703437"/>
    <n v="446.837064237596"/>
    <x v="35"/>
  </r>
  <r>
    <x v="3"/>
    <x v="16"/>
    <x v="16"/>
    <n v="40000"/>
    <n v="4883"/>
    <n v="44883"/>
    <x v="4"/>
    <m/>
    <s v="100%"/>
    <x v="173"/>
    <m/>
    <m/>
    <s v="Tarakihi"/>
    <x v="2"/>
    <n v="304.28601644003118"/>
    <n v="47.462017236230793"/>
    <x v="2"/>
  </r>
  <r>
    <x v="3"/>
    <x v="16"/>
    <x v="16"/>
    <n v="40000"/>
    <n v="4883"/>
    <n v="44883"/>
    <x v="4"/>
    <m/>
    <s v="100%"/>
    <x v="176"/>
    <m/>
    <m/>
    <s v="Trevally"/>
    <x v="2"/>
    <n v="2382.5214441982639"/>
    <n v="371.62165771923731"/>
    <x v="14"/>
  </r>
  <r>
    <x v="3"/>
    <x v="16"/>
    <x v="16"/>
    <n v="40000"/>
    <n v="4883"/>
    <n v="44883"/>
    <x v="4"/>
    <m/>
    <s v="100%"/>
    <x v="181"/>
    <m/>
    <m/>
    <s v="Blue Warehou"/>
    <x v="2"/>
    <n v="3309.4522944457626"/>
    <n v="516.20276107043651"/>
    <x v="1"/>
  </r>
  <r>
    <x v="3"/>
    <x v="17"/>
    <x v="17"/>
    <n v="110000"/>
    <n v="13427"/>
    <n v="123427"/>
    <x v="4"/>
    <m/>
    <s v="100%"/>
    <x v="42"/>
    <m/>
    <m/>
    <s v="Bigeye Tuna"/>
    <x v="1"/>
    <n v="7122.2005687552883"/>
    <n v="12982.90189477077"/>
    <x v="20"/>
  </r>
  <r>
    <x v="3"/>
    <x v="17"/>
    <x v="17"/>
    <n v="110000"/>
    <n v="13427"/>
    <n v="123427"/>
    <x v="4"/>
    <m/>
    <s v="100%"/>
    <x v="45"/>
    <m/>
    <m/>
    <s v="Bluenose"/>
    <x v="2"/>
    <n v="1761.0179446338191"/>
    <n v="3210.1206627641222"/>
    <x v="23"/>
  </r>
  <r>
    <x v="3"/>
    <x v="17"/>
    <x v="17"/>
    <n v="110000"/>
    <n v="13427"/>
    <n v="123427"/>
    <x v="4"/>
    <m/>
    <s v="100%"/>
    <x v="52"/>
    <m/>
    <m/>
    <s v="Hapuku and Bass"/>
    <x v="2"/>
    <n v="3916.0931676266819"/>
    <n v="7138.5596228673412"/>
    <x v="27"/>
  </r>
  <r>
    <x v="3"/>
    <x v="17"/>
    <x v="17"/>
    <n v="110000"/>
    <n v="13427"/>
    <n v="123427"/>
    <x v="4"/>
    <m/>
    <s v="100%"/>
    <x v="121"/>
    <m/>
    <m/>
    <s v="Ling"/>
    <x v="2"/>
    <n v="3087.9154667969119"/>
    <n v="5628.8928088662269"/>
    <x v="38"/>
  </r>
  <r>
    <x v="3"/>
    <x v="17"/>
    <x v="17"/>
    <n v="110000"/>
    <n v="13427"/>
    <n v="123427"/>
    <x v="4"/>
    <m/>
    <s v="100%"/>
    <x v="22"/>
    <m/>
    <m/>
    <s v="Ling"/>
    <x v="0"/>
    <n v="10120.942896730847"/>
    <n v="18449.242961125659"/>
    <x v="12"/>
  </r>
  <r>
    <x v="3"/>
    <x v="17"/>
    <x v="17"/>
    <n v="110000"/>
    <n v="13427"/>
    <n v="123427"/>
    <x v="4"/>
    <m/>
    <s v="100%"/>
    <x v="62"/>
    <m/>
    <m/>
    <s v="Snapper"/>
    <x v="2"/>
    <n v="27603.720077909453"/>
    <n v="50318.210817368796"/>
    <x v="32"/>
  </r>
  <r>
    <x v="3"/>
    <x v="17"/>
    <x v="17"/>
    <n v="110000"/>
    <n v="13427"/>
    <n v="123427"/>
    <x v="4"/>
    <m/>
    <s v="100%"/>
    <x v="43"/>
    <m/>
    <m/>
    <s v="Southern Bluefin Tuna"/>
    <x v="1"/>
    <n v="8589.0079330623194"/>
    <n v="15656.712597725123"/>
    <x v="21"/>
  </r>
  <r>
    <x v="3"/>
    <x v="17"/>
    <x v="17"/>
    <n v="110000"/>
    <n v="13427"/>
    <n v="123427"/>
    <x v="4"/>
    <m/>
    <s v="100%"/>
    <x v="44"/>
    <m/>
    <m/>
    <s v="Broadbill Swordfish"/>
    <x v="1"/>
    <n v="5509.0682312845593"/>
    <n v="10042.358634511973"/>
    <x v="22"/>
  </r>
  <r>
    <x v="3"/>
    <x v="18"/>
    <x v="18"/>
    <n v="240000"/>
    <n v="29296"/>
    <n v="269296"/>
    <x v="4"/>
    <m/>
    <s v="100%"/>
    <x v="78"/>
    <m/>
    <m/>
    <s v="Albacore"/>
    <x v="1"/>
    <n v="8757.9"/>
    <n v="19483.173018422873"/>
    <x v="27"/>
  </r>
  <r>
    <x v="3"/>
    <x v="18"/>
    <x v="18"/>
    <n v="240000"/>
    <n v="29296"/>
    <n v="269296"/>
    <x v="4"/>
    <m/>
    <s v="100%"/>
    <x v="42"/>
    <m/>
    <m/>
    <s v="Bigeye Tuna"/>
    <x v="1"/>
    <n v="7122.2005687552883"/>
    <n v="15844.330941546383"/>
    <x v="20"/>
  </r>
  <r>
    <x v="3"/>
    <x v="18"/>
    <x v="18"/>
    <n v="240000"/>
    <n v="29296"/>
    <n v="269296"/>
    <x v="4"/>
    <m/>
    <s v="100%"/>
    <x v="43"/>
    <m/>
    <m/>
    <s v="Southern Bluefin Tuna"/>
    <x v="1"/>
    <n v="8589.0079330623194"/>
    <n v="19107.449002210549"/>
    <x v="21"/>
  </r>
  <r>
    <x v="3"/>
    <x v="18"/>
    <x v="18"/>
    <n v="240000"/>
    <n v="29296"/>
    <n v="269296"/>
    <x v="4"/>
    <m/>
    <s v="100%"/>
    <x v="44"/>
    <m/>
    <m/>
    <s v="Broadbill Swordfish"/>
    <x v="1"/>
    <n v="5509.0682312845593"/>
    <n v="12255.692519943586"/>
    <x v="22"/>
  </r>
  <r>
    <x v="3"/>
    <x v="18"/>
    <x v="18"/>
    <n v="240000"/>
    <n v="29296"/>
    <n v="269296"/>
    <x v="4"/>
    <m/>
    <s v="100%"/>
    <x v="45"/>
    <m/>
    <m/>
    <s v="Bluenose"/>
    <x v="2"/>
    <n v="1761.0179446338191"/>
    <n v="3917.6306310700197"/>
    <x v="23"/>
  </r>
  <r>
    <x v="3"/>
    <x v="18"/>
    <x v="18"/>
    <n v="240000"/>
    <n v="29296"/>
    <n v="269296"/>
    <x v="4"/>
    <m/>
    <s v="100%"/>
    <x v="52"/>
    <m/>
    <m/>
    <s v="Hapuku and Bass"/>
    <x v="2"/>
    <n v="3916.0931676266819"/>
    <n v="8711.8967721867484"/>
    <x v="27"/>
  </r>
  <r>
    <x v="3"/>
    <x v="18"/>
    <x v="18"/>
    <n v="240000"/>
    <n v="29296"/>
    <n v="269296"/>
    <x v="4"/>
    <m/>
    <s v="100%"/>
    <x v="62"/>
    <m/>
    <m/>
    <s v="Snapper"/>
    <x v="2"/>
    <n v="27603.720077909453"/>
    <n v="61408.334672698154"/>
    <x v="32"/>
  </r>
  <r>
    <x v="3"/>
    <x v="18"/>
    <x v="18"/>
    <n v="240000"/>
    <n v="29296"/>
    <n v="269296"/>
    <x v="4"/>
    <m/>
    <s v="100%"/>
    <x v="76"/>
    <m/>
    <m/>
    <s v="Barracouta"/>
    <x v="2"/>
    <n v="3310.5160194947125"/>
    <n v="7364.7057385989865"/>
    <x v="3"/>
  </r>
  <r>
    <x v="3"/>
    <x v="18"/>
    <x v="18"/>
    <n v="240000"/>
    <n v="29296"/>
    <n v="269296"/>
    <x v="4"/>
    <m/>
    <s v="100%"/>
    <x v="14"/>
    <m/>
    <m/>
    <s v="Barracouta"/>
    <x v="0"/>
    <n v="3151.6352477146047"/>
    <n v="7011.2532481740682"/>
    <x v="5"/>
  </r>
  <r>
    <x v="3"/>
    <x v="18"/>
    <x v="18"/>
    <n v="240000"/>
    <n v="29296"/>
    <n v="269296"/>
    <x v="4"/>
    <m/>
    <s v="100%"/>
    <x v="90"/>
    <m/>
    <m/>
    <s v="Flatfish"/>
    <x v="2"/>
    <n v="8753.4863094392767"/>
    <n v="19473.35414667915"/>
    <x v="35"/>
  </r>
  <r>
    <x v="3"/>
    <x v="18"/>
    <x v="18"/>
    <n v="240000"/>
    <n v="29296"/>
    <n v="269296"/>
    <x v="4"/>
    <m/>
    <s v="100%"/>
    <x v="102"/>
    <m/>
    <m/>
    <s v="Gurnard"/>
    <x v="2"/>
    <n v="6701.7698190156016"/>
    <n v="14909.023957058826"/>
    <x v="31"/>
  </r>
  <r>
    <x v="3"/>
    <x v="18"/>
    <x v="18"/>
    <n v="240000"/>
    <n v="29296"/>
    <n v="269296"/>
    <x v="4"/>
    <m/>
    <s v="100%"/>
    <x v="55"/>
    <m/>
    <m/>
    <s v="John Dory"/>
    <x v="2"/>
    <n v="2055.7732838506481"/>
    <n v="4573.3550937911514"/>
    <x v="28"/>
  </r>
  <r>
    <x v="3"/>
    <x v="18"/>
    <x v="18"/>
    <n v="240000"/>
    <n v="29296"/>
    <n v="269296"/>
    <x v="4"/>
    <m/>
    <s v="100%"/>
    <x v="120"/>
    <m/>
    <m/>
    <s v="Ling"/>
    <x v="2"/>
    <n v="1257.339673432499"/>
    <n v="2797.1278960039153"/>
    <x v="3"/>
  </r>
  <r>
    <x v="3"/>
    <x v="18"/>
    <x v="18"/>
    <n v="240000"/>
    <n v="29296"/>
    <n v="269296"/>
    <x v="4"/>
    <m/>
    <s v="100%"/>
    <x v="121"/>
    <m/>
    <m/>
    <s v="Ling"/>
    <x v="2"/>
    <n v="3087.9154667969119"/>
    <n v="6869.4996866678384"/>
    <x v="38"/>
  </r>
  <r>
    <x v="3"/>
    <x v="18"/>
    <x v="18"/>
    <n v="240000"/>
    <n v="29296"/>
    <n v="269296"/>
    <x v="4"/>
    <m/>
    <s v="100%"/>
    <x v="57"/>
    <m/>
    <m/>
    <s v="Red Cod"/>
    <x v="2"/>
    <n v="3375.5010887016924"/>
    <n v="7509.2741108085092"/>
    <x v="29"/>
  </r>
  <r>
    <x v="3"/>
    <x v="18"/>
    <x v="18"/>
    <n v="240000"/>
    <n v="29296"/>
    <n v="269296"/>
    <x v="4"/>
    <m/>
    <s v="100%"/>
    <x v="150"/>
    <m/>
    <m/>
    <s v="Snapper"/>
    <x v="2"/>
    <n v="1704.7834184729736"/>
    <n v="3792.5290653064485"/>
    <x v="3"/>
  </r>
  <r>
    <x v="3"/>
    <x v="18"/>
    <x v="18"/>
    <n v="240000"/>
    <n v="29296"/>
    <n v="269296"/>
    <x v="4"/>
    <m/>
    <s v="100%"/>
    <x v="69"/>
    <m/>
    <m/>
    <s v="Tarakihi"/>
    <x v="2"/>
    <n v="2864.7385465703437"/>
    <n v="6373.0114245852628"/>
    <x v="35"/>
  </r>
  <r>
    <x v="3"/>
    <x v="18"/>
    <x v="18"/>
    <n v="240000"/>
    <n v="29296"/>
    <n v="269296"/>
    <x v="4"/>
    <m/>
    <s v="100%"/>
    <x v="70"/>
    <m/>
    <m/>
    <s v="Tarakihi"/>
    <x v="2"/>
    <n v="4832.9094432549227"/>
    <n v="10751.482760171437"/>
    <x v="36"/>
  </r>
  <r>
    <x v="3"/>
    <x v="18"/>
    <x v="18"/>
    <n v="240000"/>
    <n v="29296"/>
    <n v="269296"/>
    <x v="4"/>
    <m/>
    <s v="100%"/>
    <x v="71"/>
    <m/>
    <m/>
    <s v="Tarakihi"/>
    <x v="2"/>
    <n v="2287.7901530345116"/>
    <n v="5089.5090582691664"/>
    <x v="37"/>
  </r>
  <r>
    <x v="3"/>
    <x v="18"/>
    <x v="18"/>
    <n v="240000"/>
    <n v="29296"/>
    <n v="269296"/>
    <x v="4"/>
    <m/>
    <s v="100%"/>
    <x v="176"/>
    <m/>
    <m/>
    <s v="Trevally"/>
    <x v="2"/>
    <n v="2382.5214441982639"/>
    <n v="5300.2520601305696"/>
    <x v="14"/>
  </r>
  <r>
    <x v="3"/>
    <x v="18"/>
    <x v="18"/>
    <n v="240000"/>
    <n v="29296"/>
    <n v="269296"/>
    <x v="4"/>
    <m/>
    <s v="100%"/>
    <x v="73"/>
    <m/>
    <m/>
    <s v="Trevally"/>
    <x v="2"/>
    <n v="2950.6268742092748"/>
    <n v="6564.0820177242895"/>
    <x v="35"/>
  </r>
  <r>
    <x v="3"/>
    <x v="18"/>
    <x v="18"/>
    <n v="240000"/>
    <n v="29296"/>
    <n v="269296"/>
    <x v="4"/>
    <m/>
    <s v="100%"/>
    <x v="59"/>
    <m/>
    <m/>
    <s v="School Shark"/>
    <x v="2"/>
    <n v="891.46344422209506"/>
    <n v="1983.1850698658634"/>
    <x v="30"/>
  </r>
  <r>
    <x v="3"/>
    <x v="18"/>
    <x v="18"/>
    <n v="240000"/>
    <n v="29296"/>
    <n v="269296"/>
    <x v="4"/>
    <m/>
    <s v="100%"/>
    <x v="60"/>
    <m/>
    <m/>
    <s v="School Shark"/>
    <x v="2"/>
    <n v="1653.0472042839522"/>
    <n v="3677.4346234467689"/>
    <x v="31"/>
  </r>
  <r>
    <x v="3"/>
    <x v="18"/>
    <x v="18"/>
    <n v="240000"/>
    <n v="29296"/>
    <n v="269296"/>
    <x v="4"/>
    <m/>
    <s v="100%"/>
    <x v="66"/>
    <m/>
    <m/>
    <s v="Rig"/>
    <x v="2"/>
    <n v="2332.2169363275766"/>
    <n v="5188.3426491472037"/>
    <x v="34"/>
  </r>
  <r>
    <x v="3"/>
    <x v="18"/>
    <x v="18"/>
    <n v="240000"/>
    <n v="29296"/>
    <n v="269296"/>
    <x v="4"/>
    <m/>
    <s v="100%"/>
    <x v="48"/>
    <m/>
    <m/>
    <s v="Elephant Fish"/>
    <x v="2"/>
    <n v="2949.0829503692189"/>
    <n v="6560.6473432814355"/>
    <x v="24"/>
  </r>
  <r>
    <x v="3"/>
    <x v="18"/>
    <x v="18"/>
    <n v="240000"/>
    <n v="29296"/>
    <n v="269296"/>
    <x v="4"/>
    <m/>
    <s v="100%"/>
    <x v="86"/>
    <m/>
    <m/>
    <s v="Elephant Fish"/>
    <x v="2"/>
    <n v="399.60111703554639"/>
    <n v="888.96855428340109"/>
    <x v="0"/>
  </r>
  <r>
    <x v="3"/>
    <x v="18"/>
    <x v="18"/>
    <n v="240000"/>
    <n v="29296"/>
    <n v="269296"/>
    <x v="4"/>
    <m/>
    <s v="100%"/>
    <x v="124"/>
    <m/>
    <m/>
    <s v="Blue Moki"/>
    <x v="2"/>
    <n v="220.7797831656552"/>
    <n v="491.15549553960943"/>
    <x v="2"/>
  </r>
  <r>
    <x v="3"/>
    <x v="18"/>
    <x v="18"/>
    <n v="240000"/>
    <n v="29296"/>
    <n v="269296"/>
    <x v="4"/>
    <m/>
    <s v="100%"/>
    <x v="156"/>
    <m/>
    <m/>
    <s v="Spiny Dogfish"/>
    <x v="0"/>
    <n v="629"/>
    <n v="1399.2984423877854"/>
    <x v="27"/>
  </r>
  <r>
    <x v="3"/>
    <x v="19"/>
    <x v="19"/>
    <n v="30000"/>
    <n v="3662"/>
    <n v="33662"/>
    <x v="4"/>
    <m/>
    <s v="100%"/>
    <x v="76"/>
    <m/>
    <m/>
    <s v="Barracouta"/>
    <x v="2"/>
    <n v="3310.5160194947125"/>
    <n v="147.51165119510486"/>
    <x v="3"/>
  </r>
  <r>
    <x v="3"/>
    <x v="19"/>
    <x v="19"/>
    <n v="30000"/>
    <n v="3662"/>
    <n v="33662"/>
    <x v="4"/>
    <m/>
    <s v="100%"/>
    <x v="13"/>
    <m/>
    <m/>
    <s v="Barracouta"/>
    <x v="0"/>
    <n v="2189.0911107159804"/>
    <n v="97.542631558547015"/>
    <x v="2"/>
  </r>
  <r>
    <x v="3"/>
    <x v="19"/>
    <x v="19"/>
    <n v="30000"/>
    <n v="3662"/>
    <n v="33662"/>
    <x v="4"/>
    <m/>
    <s v="100%"/>
    <x v="14"/>
    <m/>
    <m/>
    <s v="Barracouta"/>
    <x v="0"/>
    <n v="3151.6352477146047"/>
    <n v="140.43216121516707"/>
    <x v="5"/>
  </r>
  <r>
    <x v="3"/>
    <x v="19"/>
    <x v="19"/>
    <n v="30000"/>
    <n v="3662"/>
    <n v="33662"/>
    <x v="4"/>
    <m/>
    <s v="100%"/>
    <x v="80"/>
    <m/>
    <m/>
    <s v="Blue Cod"/>
    <x v="2"/>
    <n v="4148.2294254346052"/>
    <n v="184.83890984927979"/>
    <x v="1"/>
  </r>
  <r>
    <x v="3"/>
    <x v="19"/>
    <x v="19"/>
    <n v="30000"/>
    <n v="3662"/>
    <n v="33662"/>
    <x v="4"/>
    <m/>
    <s v="100%"/>
    <x v="42"/>
    <m/>
    <m/>
    <s v="Bigeye Tuna"/>
    <x v="1"/>
    <n v="7122.2005687552883"/>
    <n v="317.35462382694129"/>
    <x v="20"/>
  </r>
  <r>
    <x v="3"/>
    <x v="19"/>
    <x v="19"/>
    <n v="30000"/>
    <n v="3662"/>
    <n v="33662"/>
    <x v="4"/>
    <m/>
    <s v="100%"/>
    <x v="45"/>
    <m/>
    <m/>
    <s v="Bluenose"/>
    <x v="2"/>
    <n v="1761.0179446338191"/>
    <n v="78.468330395450991"/>
    <x v="23"/>
  </r>
  <r>
    <x v="3"/>
    <x v="19"/>
    <x v="19"/>
    <n v="30000"/>
    <n v="3662"/>
    <n v="33662"/>
    <x v="4"/>
    <m/>
    <s v="100%"/>
    <x v="81"/>
    <m/>
    <m/>
    <s v="Bluenose"/>
    <x v="2"/>
    <n v="1287.6535234111202"/>
    <n v="57.375918523590251"/>
    <x v="2"/>
  </r>
  <r>
    <x v="3"/>
    <x v="19"/>
    <x v="19"/>
    <n v="30000"/>
    <n v="3662"/>
    <n v="33662"/>
    <x v="4"/>
    <m/>
    <s v="100%"/>
    <x v="82"/>
    <m/>
    <m/>
    <s v="Bluenose"/>
    <x v="2"/>
    <n v="296.51038529840088"/>
    <n v="13.21206007592126"/>
    <x v="2"/>
  </r>
  <r>
    <x v="3"/>
    <x v="19"/>
    <x v="19"/>
    <n v="30000"/>
    <n v="3662"/>
    <n v="33662"/>
    <x v="4"/>
    <m/>
    <s v="100%"/>
    <x v="83"/>
    <m/>
    <m/>
    <s v="Bluenose"/>
    <x v="2"/>
    <n v="91.01611842940784"/>
    <n v="4.0555423492378626"/>
    <x v="2"/>
  </r>
  <r>
    <x v="3"/>
    <x v="19"/>
    <x v="19"/>
    <n v="30000"/>
    <n v="3662"/>
    <n v="33662"/>
    <x v="4"/>
    <m/>
    <s v="100%"/>
    <x v="47"/>
    <m/>
    <m/>
    <s v="Butterfish"/>
    <x v="2"/>
    <n v="214.04681964442423"/>
    <n v="9.5376067093096442"/>
    <x v="0"/>
  </r>
  <r>
    <x v="3"/>
    <x v="19"/>
    <x v="19"/>
    <n v="30000"/>
    <n v="3662"/>
    <n v="33662"/>
    <x v="4"/>
    <m/>
    <s v="100%"/>
    <x v="84"/>
    <m/>
    <m/>
    <s v="Butterfish"/>
    <x v="2"/>
    <n v="209.60943077346698"/>
    <n v="9.3398832862858239"/>
    <x v="2"/>
  </r>
  <r>
    <x v="3"/>
    <x v="19"/>
    <x v="19"/>
    <n v="30000"/>
    <n v="3662"/>
    <n v="33662"/>
    <x v="4"/>
    <m/>
    <s v="100%"/>
    <x v="85"/>
    <m/>
    <m/>
    <s v="Blue Shark"/>
    <x v="1"/>
    <n v="232.83135875345653"/>
    <n v="10.374617726503063"/>
    <x v="2"/>
  </r>
  <r>
    <x v="3"/>
    <x v="19"/>
    <x v="19"/>
    <n v="30000"/>
    <n v="3662"/>
    <n v="33662"/>
    <x v="4"/>
    <m/>
    <s v="100%"/>
    <x v="190"/>
    <m/>
    <m/>
    <s v="Alfonsino"/>
    <x v="0"/>
    <n v="627.45216633751477"/>
    <n v="27.958331739629941"/>
    <x v="2"/>
  </r>
  <r>
    <x v="3"/>
    <x v="19"/>
    <x v="19"/>
    <n v="30000"/>
    <n v="3662"/>
    <n v="33662"/>
    <x v="4"/>
    <m/>
    <s v="100%"/>
    <x v="0"/>
    <m/>
    <m/>
    <s v="Alfonsino"/>
    <x v="0"/>
    <n v="3197.6337116738837"/>
    <n v="142.48178409302508"/>
    <x v="0"/>
  </r>
  <r>
    <x v="3"/>
    <x v="19"/>
    <x v="19"/>
    <n v="30000"/>
    <n v="3662"/>
    <n v="33662"/>
    <x v="4"/>
    <m/>
    <s v="100%"/>
    <x v="48"/>
    <m/>
    <m/>
    <s v="Elephant Fish"/>
    <x v="2"/>
    <n v="2949.0829503692189"/>
    <n v="131.40673325806566"/>
    <x v="24"/>
  </r>
  <r>
    <x v="3"/>
    <x v="19"/>
    <x v="19"/>
    <n v="30000"/>
    <n v="3662"/>
    <n v="33662"/>
    <x v="4"/>
    <m/>
    <s v="100%"/>
    <x v="86"/>
    <m/>
    <m/>
    <s v="Elephant Fish"/>
    <x v="2"/>
    <n v="399.60111703554639"/>
    <n v="17.805629166633292"/>
    <x v="0"/>
  </r>
  <r>
    <x v="3"/>
    <x v="19"/>
    <x v="19"/>
    <n v="30000"/>
    <n v="3662"/>
    <n v="33662"/>
    <x v="4"/>
    <m/>
    <s v="100%"/>
    <x v="87"/>
    <m/>
    <m/>
    <s v="Elephant Fish"/>
    <x v="2"/>
    <n v="249.43435621009181"/>
    <n v="11.114422504729211"/>
    <x v="2"/>
  </r>
  <r>
    <x v="3"/>
    <x v="19"/>
    <x v="19"/>
    <n v="30000"/>
    <n v="3662"/>
    <n v="33662"/>
    <x v="4"/>
    <m/>
    <s v="100%"/>
    <x v="88"/>
    <m/>
    <m/>
    <s v="Blue Mackerel"/>
    <x v="2"/>
    <n v="3453.7459593685298"/>
    <n v="153.89376347214716"/>
    <x v="1"/>
  </r>
  <r>
    <x v="3"/>
    <x v="19"/>
    <x v="19"/>
    <n v="30000"/>
    <n v="3662"/>
    <n v="33662"/>
    <x v="4"/>
    <m/>
    <s v="100%"/>
    <x v="89"/>
    <m/>
    <m/>
    <s v="Blue Mackerel"/>
    <x v="0"/>
    <n v="163.43276526694044"/>
    <n v="7.2823200135391675"/>
    <x v="2"/>
  </r>
  <r>
    <x v="3"/>
    <x v="19"/>
    <x v="19"/>
    <n v="30000"/>
    <n v="3662"/>
    <n v="33662"/>
    <x v="4"/>
    <m/>
    <s v="100%"/>
    <x v="15"/>
    <m/>
    <m/>
    <s v="Blue Mackerel"/>
    <x v="0"/>
    <n v="1049.7841741434829"/>
    <n v="46.776815461545603"/>
    <x v="6"/>
  </r>
  <r>
    <x v="3"/>
    <x v="19"/>
    <x v="19"/>
    <n v="30000"/>
    <n v="3662"/>
    <n v="33662"/>
    <x v="4"/>
    <m/>
    <s v="100%"/>
    <x v="90"/>
    <m/>
    <m/>
    <s v="Flatfish"/>
    <x v="2"/>
    <n v="8753.4863094392767"/>
    <n v="390.04228090586787"/>
    <x v="35"/>
  </r>
  <r>
    <x v="3"/>
    <x v="19"/>
    <x v="19"/>
    <n v="30000"/>
    <n v="3662"/>
    <n v="33662"/>
    <x v="4"/>
    <m/>
    <s v="100%"/>
    <x v="91"/>
    <m/>
    <m/>
    <s v="Flatfish"/>
    <x v="2"/>
    <n v="3006.0553377287429"/>
    <n v="133.94533777846098"/>
    <x v="1"/>
  </r>
  <r>
    <x v="3"/>
    <x v="19"/>
    <x v="19"/>
    <n v="30000"/>
    <n v="3662"/>
    <n v="33662"/>
    <x v="4"/>
    <m/>
    <s v="100%"/>
    <x v="49"/>
    <m/>
    <m/>
    <s v="Flatfish"/>
    <x v="2"/>
    <n v="4709.7634361584514"/>
    <n v="209.86002699123134"/>
    <x v="25"/>
  </r>
  <r>
    <x v="3"/>
    <x v="19"/>
    <x v="19"/>
    <n v="30000"/>
    <n v="3662"/>
    <n v="33662"/>
    <x v="4"/>
    <m/>
    <s v="100%"/>
    <x v="92"/>
    <m/>
    <m/>
    <s v="Flatfish"/>
    <x v="2"/>
    <n v="6840.9179008242054"/>
    <n v="304.82108810177317"/>
    <x v="1"/>
  </r>
  <r>
    <x v="3"/>
    <x v="19"/>
    <x v="19"/>
    <n v="30000"/>
    <n v="3662"/>
    <n v="33662"/>
    <x v="4"/>
    <m/>
    <s v="100%"/>
    <x v="93"/>
    <m/>
    <m/>
    <s v="Grey Mullet"/>
    <x v="2"/>
    <n v="4413.798751916107"/>
    <n v="196.67228253963077"/>
    <x v="1"/>
  </r>
  <r>
    <x v="3"/>
    <x v="19"/>
    <x v="19"/>
    <n v="30000"/>
    <n v="3662"/>
    <n v="33662"/>
    <x v="4"/>
    <m/>
    <s v="100%"/>
    <x v="94"/>
    <m/>
    <m/>
    <s v="Ghost Shark dark"/>
    <x v="2"/>
    <n v="11.702867313636519"/>
    <n v="0.52146229499751284"/>
    <x v="2"/>
  </r>
  <r>
    <x v="3"/>
    <x v="19"/>
    <x v="19"/>
    <n v="30000"/>
    <n v="3662"/>
    <n v="33662"/>
    <x v="4"/>
    <m/>
    <s v="100%"/>
    <x v="95"/>
    <m/>
    <m/>
    <s v="Ghost Shark dark"/>
    <x v="2"/>
    <n v="545.66924959424693"/>
    <n v="24.314207072263866"/>
    <x v="2"/>
  </r>
  <r>
    <x v="3"/>
    <x v="19"/>
    <x v="19"/>
    <n v="30000"/>
    <n v="3662"/>
    <n v="33662"/>
    <x v="4"/>
    <m/>
    <s v="100%"/>
    <x v="96"/>
    <m/>
    <m/>
    <s v="Ghost Shark dark"/>
    <x v="0"/>
    <n v="190.96179046757698"/>
    <n v="8.5089722753691408"/>
    <x v="2"/>
  </r>
  <r>
    <x v="3"/>
    <x v="19"/>
    <x v="19"/>
    <n v="30000"/>
    <n v="3662"/>
    <n v="33662"/>
    <x v="4"/>
    <m/>
    <s v="100%"/>
    <x v="97"/>
    <m/>
    <m/>
    <s v="Ghost Shark dark"/>
    <x v="2"/>
    <n v="503.74599840663649"/>
    <n v="22.446169591177924"/>
    <x v="2"/>
  </r>
  <r>
    <x v="3"/>
    <x v="19"/>
    <x v="19"/>
    <n v="30000"/>
    <n v="3662"/>
    <n v="33662"/>
    <x v="4"/>
    <m/>
    <s v="100%"/>
    <x v="98"/>
    <m/>
    <m/>
    <s v="Ghost Shark dark"/>
    <x v="2"/>
    <n v="14.715744357018586"/>
    <n v="0.65571159779501109"/>
    <x v="2"/>
  </r>
  <r>
    <x v="3"/>
    <x v="19"/>
    <x v="19"/>
    <n v="30000"/>
    <n v="3662"/>
    <n v="33662"/>
    <x v="4"/>
    <m/>
    <s v="100%"/>
    <x v="99"/>
    <m/>
    <m/>
    <s v="Ghost Shark dark"/>
    <x v="2"/>
    <n v="5.9425314042771369"/>
    <n v="0.26479032711567452"/>
    <x v="2"/>
  </r>
  <r>
    <x v="3"/>
    <x v="19"/>
    <x v="19"/>
    <n v="30000"/>
    <n v="3662"/>
    <n v="33662"/>
    <x v="4"/>
    <m/>
    <s v="100%"/>
    <x v="100"/>
    <m/>
    <m/>
    <s v="Ghost Shark pale"/>
    <x v="0"/>
    <n v="508.7130592888409"/>
    <n v="22.667494408217301"/>
    <x v="2"/>
  </r>
  <r>
    <x v="3"/>
    <x v="19"/>
    <x v="19"/>
    <n v="30000"/>
    <n v="3662"/>
    <n v="33662"/>
    <x v="4"/>
    <m/>
    <s v="100%"/>
    <x v="101"/>
    <m/>
    <m/>
    <s v="Ghost Shark pale"/>
    <x v="0"/>
    <n v="64.532096570116437"/>
    <n v="2.8754538760977719"/>
    <x v="2"/>
  </r>
  <r>
    <x v="3"/>
    <x v="19"/>
    <x v="19"/>
    <n v="30000"/>
    <n v="3662"/>
    <n v="33662"/>
    <x v="4"/>
    <m/>
    <s v="100%"/>
    <x v="102"/>
    <m/>
    <m/>
    <s v="Gurnard"/>
    <x v="2"/>
    <n v="6701.7698190156016"/>
    <n v="298.62085732586178"/>
    <x v="31"/>
  </r>
  <r>
    <x v="3"/>
    <x v="19"/>
    <x v="19"/>
    <n v="30000"/>
    <n v="3662"/>
    <n v="33662"/>
    <x v="4"/>
    <m/>
    <s v="100%"/>
    <x v="103"/>
    <m/>
    <m/>
    <s v="Gurnard"/>
    <x v="2"/>
    <n v="2446.4916057330552"/>
    <n v="109.01201331499034"/>
    <x v="2"/>
  </r>
  <r>
    <x v="3"/>
    <x v="19"/>
    <x v="19"/>
    <n v="30000"/>
    <n v="3662"/>
    <n v="33662"/>
    <x v="4"/>
    <m/>
    <s v="100%"/>
    <x v="50"/>
    <m/>
    <m/>
    <s v="Gurnard"/>
    <x v="2"/>
    <n v="3188.4660589608652"/>
    <n v="142.07328717553031"/>
    <x v="26"/>
  </r>
  <r>
    <x v="3"/>
    <x v="19"/>
    <x v="19"/>
    <n v="30000"/>
    <n v="3662"/>
    <n v="33662"/>
    <x v="4"/>
    <m/>
    <s v="100%"/>
    <x v="104"/>
    <m/>
    <m/>
    <s v="Gurnard"/>
    <x v="2"/>
    <n v="2377.3254968618517"/>
    <n v="105.93007476938291"/>
    <x v="2"/>
  </r>
  <r>
    <x v="3"/>
    <x v="19"/>
    <x v="19"/>
    <n v="30000"/>
    <n v="3662"/>
    <n v="33662"/>
    <x v="4"/>
    <m/>
    <s v="100%"/>
    <x v="51"/>
    <m/>
    <m/>
    <s v="Gurnard"/>
    <x v="2"/>
    <n v="1403.7146244375608"/>
    <n v="62.547427904941998"/>
    <x v="14"/>
  </r>
  <r>
    <x v="3"/>
    <x v="19"/>
    <x v="19"/>
    <n v="30000"/>
    <n v="3662"/>
    <n v="33662"/>
    <x v="4"/>
    <m/>
    <s v="100%"/>
    <x v="105"/>
    <m/>
    <m/>
    <s v="Hake"/>
    <x v="0"/>
    <n v="5454.3838744023078"/>
    <n v="243.03920199360417"/>
    <x v="3"/>
  </r>
  <r>
    <x v="3"/>
    <x v="19"/>
    <x v="19"/>
    <n v="30000"/>
    <n v="3662"/>
    <n v="33662"/>
    <x v="4"/>
    <m/>
    <s v="100%"/>
    <x v="106"/>
    <m/>
    <m/>
    <s v="Hake"/>
    <x v="0"/>
    <n v="2635.3412972515926"/>
    <n v="117.42687361457517"/>
    <x v="1"/>
  </r>
  <r>
    <x v="3"/>
    <x v="19"/>
    <x v="19"/>
    <n v="30000"/>
    <n v="3662"/>
    <n v="33662"/>
    <x v="4"/>
    <m/>
    <s v="100%"/>
    <x v="16"/>
    <m/>
    <m/>
    <s v="Hake"/>
    <x v="0"/>
    <n v="3105.6409394293473"/>
    <n v="138.38272350793903"/>
    <x v="7"/>
  </r>
  <r>
    <x v="3"/>
    <x v="19"/>
    <x v="19"/>
    <n v="30000"/>
    <n v="3662"/>
    <n v="33662"/>
    <x v="4"/>
    <m/>
    <s v="100%"/>
    <x v="17"/>
    <m/>
    <m/>
    <s v="Hoki"/>
    <x v="0"/>
    <n v="74157.33999578697"/>
    <n v="3304.3403525607973"/>
    <x v="8"/>
  </r>
  <r>
    <x v="3"/>
    <x v="19"/>
    <x v="19"/>
    <n v="30000"/>
    <n v="3662"/>
    <n v="33662"/>
    <x v="4"/>
    <m/>
    <s v="100%"/>
    <x v="52"/>
    <m/>
    <m/>
    <s v="Hapuku and Bass"/>
    <x v="2"/>
    <n v="3916.0931676266819"/>
    <n v="174.49526478311699"/>
    <x v="27"/>
  </r>
  <r>
    <x v="3"/>
    <x v="19"/>
    <x v="19"/>
    <n v="30000"/>
    <n v="3662"/>
    <n v="33662"/>
    <x v="4"/>
    <m/>
    <s v="100%"/>
    <x v="107"/>
    <m/>
    <m/>
    <s v="Hapuku and Bass"/>
    <x v="2"/>
    <n v="1815.7473861585074"/>
    <n v="80.906992598186676"/>
    <x v="2"/>
  </r>
  <r>
    <x v="3"/>
    <x v="19"/>
    <x v="19"/>
    <n v="30000"/>
    <n v="3662"/>
    <n v="33662"/>
    <x v="4"/>
    <m/>
    <s v="100%"/>
    <x v="53"/>
    <m/>
    <m/>
    <s v="Hapuku and Bass"/>
    <x v="2"/>
    <n v="1797.4747566072649"/>
    <n v="80.092791506602268"/>
    <x v="28"/>
  </r>
  <r>
    <x v="3"/>
    <x v="19"/>
    <x v="19"/>
    <n v="30000"/>
    <n v="3662"/>
    <n v="33662"/>
    <x v="4"/>
    <m/>
    <s v="100%"/>
    <x v="108"/>
    <m/>
    <m/>
    <s v="Hapuku and Bass"/>
    <x v="2"/>
    <n v="1942.2174561655272"/>
    <n v="86.542310096618067"/>
    <x v="1"/>
  </r>
  <r>
    <x v="3"/>
    <x v="19"/>
    <x v="19"/>
    <n v="30000"/>
    <n v="3662"/>
    <n v="33662"/>
    <x v="4"/>
    <m/>
    <s v="100%"/>
    <x v="109"/>
    <m/>
    <m/>
    <s v="Hapuku and Bass"/>
    <x v="2"/>
    <n v="1014.4031188474552"/>
    <n v="45.200288461824584"/>
    <x v="2"/>
  </r>
  <r>
    <x v="3"/>
    <x v="19"/>
    <x v="19"/>
    <n v="30000"/>
    <n v="3662"/>
    <n v="33662"/>
    <x v="4"/>
    <m/>
    <s v="100%"/>
    <x v="54"/>
    <m/>
    <m/>
    <s v="Hapuku and Bass"/>
    <x v="2"/>
    <n v="506.31374305231321"/>
    <n v="22.560584458920804"/>
    <x v="1"/>
  </r>
  <r>
    <x v="3"/>
    <x v="19"/>
    <x v="19"/>
    <n v="30000"/>
    <n v="3662"/>
    <n v="33662"/>
    <x v="4"/>
    <m/>
    <s v="100%"/>
    <x v="55"/>
    <m/>
    <m/>
    <s v="John Dory"/>
    <x v="2"/>
    <n v="2055.7732838506481"/>
    <n v="91.602188238278785"/>
    <x v="28"/>
  </r>
  <r>
    <x v="3"/>
    <x v="19"/>
    <x v="19"/>
    <n v="30000"/>
    <n v="3662"/>
    <n v="33662"/>
    <x v="4"/>
    <m/>
    <s v="100%"/>
    <x v="110"/>
    <m/>
    <m/>
    <s v="John Dory"/>
    <x v="2"/>
    <n v="1700.7543681902491"/>
    <n v="75.78307540324883"/>
    <x v="2"/>
  </r>
  <r>
    <x v="3"/>
    <x v="19"/>
    <x v="19"/>
    <n v="30000"/>
    <n v="3662"/>
    <n v="33662"/>
    <x v="4"/>
    <m/>
    <s v="100%"/>
    <x v="111"/>
    <m/>
    <m/>
    <s v="John Dory"/>
    <x v="2"/>
    <n v="191.16152693784639"/>
    <n v="8.517872234275794"/>
    <x v="2"/>
  </r>
  <r>
    <x v="3"/>
    <x v="19"/>
    <x v="19"/>
    <n v="30000"/>
    <n v="3662"/>
    <n v="33662"/>
    <x v="4"/>
    <m/>
    <s v="100%"/>
    <x v="112"/>
    <m/>
    <m/>
    <s v="John Dory"/>
    <x v="2"/>
    <n v="1406.2859468869567"/>
    <n v="62.662002194276901"/>
    <x v="2"/>
  </r>
  <r>
    <x v="3"/>
    <x v="19"/>
    <x v="19"/>
    <n v="30000"/>
    <n v="3662"/>
    <n v="33662"/>
    <x v="4"/>
    <m/>
    <s v="100%"/>
    <x v="113"/>
    <m/>
    <m/>
    <s v="Jack Mackerel"/>
    <x v="2"/>
    <n v="2233.5199069010409"/>
    <n v="99.522312383915548"/>
    <x v="2"/>
  </r>
  <r>
    <x v="3"/>
    <x v="19"/>
    <x v="19"/>
    <n v="30000"/>
    <n v="3662"/>
    <n v="33662"/>
    <x v="4"/>
    <m/>
    <s v="100%"/>
    <x v="18"/>
    <m/>
    <m/>
    <s v="Jack Mackerel"/>
    <x v="0"/>
    <n v="1960.9420397731203"/>
    <n v="87.376649586181514"/>
    <x v="2"/>
  </r>
  <r>
    <x v="3"/>
    <x v="19"/>
    <x v="19"/>
    <n v="30000"/>
    <n v="3662"/>
    <n v="33662"/>
    <x v="4"/>
    <m/>
    <s v="100%"/>
    <x v="19"/>
    <m/>
    <m/>
    <s v="Jack Mackerel"/>
    <x v="0"/>
    <n v="6761.1885246750298"/>
    <n v="301.26846613732312"/>
    <x v="9"/>
  </r>
  <r>
    <x v="3"/>
    <x v="19"/>
    <x v="19"/>
    <n v="30000"/>
    <n v="3662"/>
    <n v="33662"/>
    <x v="4"/>
    <m/>
    <s v="100%"/>
    <x v="114"/>
    <m/>
    <m/>
    <s v="Kingfish"/>
    <x v="2"/>
    <n v="557.64949472849787"/>
    <n v="24.848028908820094"/>
    <x v="2"/>
  </r>
  <r>
    <x v="3"/>
    <x v="19"/>
    <x v="19"/>
    <n v="30000"/>
    <n v="3662"/>
    <n v="33662"/>
    <x v="4"/>
    <m/>
    <s v="100%"/>
    <x v="115"/>
    <m/>
    <m/>
    <s v="Kingfish"/>
    <x v="2"/>
    <n v="29.467327628739575"/>
    <n v="1.3130201241213026"/>
    <x v="2"/>
  </r>
  <r>
    <x v="3"/>
    <x v="19"/>
    <x v="19"/>
    <n v="30000"/>
    <n v="3662"/>
    <n v="33662"/>
    <x v="4"/>
    <m/>
    <s v="100%"/>
    <x v="116"/>
    <m/>
    <m/>
    <s v="Kingfish"/>
    <x v="2"/>
    <n v="193.27518607625768"/>
    <n v="8.6120537297691353"/>
    <x v="2"/>
  </r>
  <r>
    <x v="3"/>
    <x v="19"/>
    <x v="19"/>
    <n v="30000"/>
    <n v="3662"/>
    <n v="33662"/>
    <x v="4"/>
    <m/>
    <s v="100%"/>
    <x v="117"/>
    <m/>
    <m/>
    <s v="Leather Jacket"/>
    <x v="2"/>
    <n v="143.09794543446517"/>
    <n v="6.3762308018937803"/>
    <x v="2"/>
  </r>
  <r>
    <x v="3"/>
    <x v="19"/>
    <x v="19"/>
    <n v="30000"/>
    <n v="3662"/>
    <n v="33662"/>
    <x v="4"/>
    <m/>
    <s v="100%"/>
    <x v="118"/>
    <m/>
    <m/>
    <s v="Leather Jacket"/>
    <x v="2"/>
    <n v="837.65486891317403"/>
    <n v="37.324650331660706"/>
    <x v="2"/>
  </r>
  <r>
    <x v="3"/>
    <x v="19"/>
    <x v="19"/>
    <n v="30000"/>
    <n v="3662"/>
    <n v="33662"/>
    <x v="4"/>
    <m/>
    <s v="100%"/>
    <x v="119"/>
    <m/>
    <m/>
    <s v="Leather Jacket"/>
    <x v="2"/>
    <n v="85.238426884233547"/>
    <n v="3.7980970401362502"/>
    <x v="2"/>
  </r>
  <r>
    <x v="3"/>
    <x v="19"/>
    <x v="19"/>
    <n v="30000"/>
    <n v="3662"/>
    <n v="33662"/>
    <x v="4"/>
    <m/>
    <s v="100%"/>
    <x v="120"/>
    <m/>
    <m/>
    <s v="Ling"/>
    <x v="2"/>
    <n v="1257.339673432499"/>
    <n v="56.02517862742458"/>
    <x v="3"/>
  </r>
  <r>
    <x v="3"/>
    <x v="19"/>
    <x v="19"/>
    <n v="30000"/>
    <n v="3662"/>
    <n v="33662"/>
    <x v="4"/>
    <m/>
    <s v="100%"/>
    <x v="121"/>
    <m/>
    <m/>
    <s v="Ling"/>
    <x v="2"/>
    <n v="3087.9154667969119"/>
    <n v="137.59290291174591"/>
    <x v="38"/>
  </r>
  <r>
    <x v="3"/>
    <x v="19"/>
    <x v="19"/>
    <n v="30000"/>
    <n v="3662"/>
    <n v="33662"/>
    <x v="4"/>
    <m/>
    <s v="100%"/>
    <x v="76"/>
    <m/>
    <m/>
    <s v="Barracouta"/>
    <x v="2"/>
    <n v="3310.5160194947125"/>
    <n v="147.51165119510486"/>
    <x v="3"/>
  </r>
  <r>
    <x v="3"/>
    <x v="19"/>
    <x v="19"/>
    <n v="30000"/>
    <n v="3662"/>
    <n v="33662"/>
    <x v="4"/>
    <m/>
    <s v="100%"/>
    <x v="14"/>
    <m/>
    <m/>
    <s v="Barracouta"/>
    <x v="0"/>
    <n v="3151.6352477146047"/>
    <n v="140.43216121516707"/>
    <x v="5"/>
  </r>
  <r>
    <x v="3"/>
    <x v="19"/>
    <x v="19"/>
    <n v="30000"/>
    <n v="3662"/>
    <n v="33662"/>
    <x v="4"/>
    <m/>
    <s v="100%"/>
    <x v="80"/>
    <m/>
    <m/>
    <s v="Blue Cod"/>
    <x v="2"/>
    <n v="4148.2294254346052"/>
    <n v="184.83890984927979"/>
    <x v="1"/>
  </r>
  <r>
    <x v="3"/>
    <x v="19"/>
    <x v="19"/>
    <n v="30000"/>
    <n v="3662"/>
    <n v="33662"/>
    <x v="4"/>
    <m/>
    <s v="100%"/>
    <x v="42"/>
    <m/>
    <m/>
    <s v="Bigeye Tuna"/>
    <x v="1"/>
    <n v="7122.2005687552883"/>
    <n v="317.35462382694129"/>
    <x v="20"/>
  </r>
  <r>
    <x v="3"/>
    <x v="19"/>
    <x v="19"/>
    <n v="30000"/>
    <n v="3662"/>
    <n v="33662"/>
    <x v="4"/>
    <m/>
    <s v="100%"/>
    <x v="45"/>
    <m/>
    <m/>
    <s v="Bluenose"/>
    <x v="2"/>
    <n v="1761.0179446338191"/>
    <n v="78.468330395450991"/>
    <x v="23"/>
  </r>
  <r>
    <x v="3"/>
    <x v="19"/>
    <x v="19"/>
    <n v="30000"/>
    <n v="3662"/>
    <n v="33662"/>
    <x v="4"/>
    <m/>
    <s v="100%"/>
    <x v="81"/>
    <m/>
    <m/>
    <s v="Bluenose"/>
    <x v="2"/>
    <n v="1287.6535234111202"/>
    <n v="57.375918523590251"/>
    <x v="2"/>
  </r>
  <r>
    <x v="3"/>
    <x v="19"/>
    <x v="19"/>
    <n v="30000"/>
    <n v="3662"/>
    <n v="33662"/>
    <x v="4"/>
    <m/>
    <s v="100%"/>
    <x v="82"/>
    <m/>
    <m/>
    <s v="Bluenose"/>
    <x v="2"/>
    <n v="296.51038529840088"/>
    <n v="13.21206007592126"/>
    <x v="2"/>
  </r>
  <r>
    <x v="3"/>
    <x v="19"/>
    <x v="19"/>
    <n v="30000"/>
    <n v="3662"/>
    <n v="33662"/>
    <x v="4"/>
    <m/>
    <s v="100%"/>
    <x v="83"/>
    <m/>
    <m/>
    <s v="Bluenose"/>
    <x v="2"/>
    <n v="91.01611842940784"/>
    <n v="4.0555423492378626"/>
    <x v="2"/>
  </r>
  <r>
    <x v="3"/>
    <x v="19"/>
    <x v="19"/>
    <n v="30000"/>
    <n v="3662"/>
    <n v="33662"/>
    <x v="4"/>
    <m/>
    <s v="100%"/>
    <x v="47"/>
    <m/>
    <m/>
    <s v="Butterfish"/>
    <x v="2"/>
    <n v="214.04681964442423"/>
    <n v="9.5376067093096442"/>
    <x v="0"/>
  </r>
  <r>
    <x v="3"/>
    <x v="19"/>
    <x v="19"/>
    <n v="30000"/>
    <n v="3662"/>
    <n v="33662"/>
    <x v="4"/>
    <m/>
    <s v="100%"/>
    <x v="84"/>
    <m/>
    <m/>
    <s v="Butterfish"/>
    <x v="2"/>
    <n v="209.60943077346698"/>
    <n v="9.3398832862858239"/>
    <x v="2"/>
  </r>
  <r>
    <x v="3"/>
    <x v="19"/>
    <x v="19"/>
    <n v="30000"/>
    <n v="3662"/>
    <n v="33662"/>
    <x v="4"/>
    <m/>
    <s v="100%"/>
    <x v="85"/>
    <m/>
    <m/>
    <s v="Blue Shark"/>
    <x v="1"/>
    <n v="232.83135875345653"/>
    <n v="10.374617726503063"/>
    <x v="2"/>
  </r>
  <r>
    <x v="3"/>
    <x v="19"/>
    <x v="19"/>
    <n v="30000"/>
    <n v="3662"/>
    <n v="33662"/>
    <x v="4"/>
    <m/>
    <s v="100%"/>
    <x v="48"/>
    <m/>
    <m/>
    <s v="Elephant Fish"/>
    <x v="2"/>
    <n v="2949.0829503692189"/>
    <n v="131.40673325806566"/>
    <x v="24"/>
  </r>
  <r>
    <x v="3"/>
    <x v="19"/>
    <x v="19"/>
    <n v="30000"/>
    <n v="3662"/>
    <n v="33662"/>
    <x v="4"/>
    <m/>
    <s v="100%"/>
    <x v="86"/>
    <m/>
    <m/>
    <s v="Elephant Fish"/>
    <x v="2"/>
    <n v="399.60111703554639"/>
    <n v="17.805629166633292"/>
    <x v="0"/>
  </r>
  <r>
    <x v="3"/>
    <x v="19"/>
    <x v="19"/>
    <n v="30000"/>
    <n v="3662"/>
    <n v="33662"/>
    <x v="4"/>
    <m/>
    <s v="100%"/>
    <x v="87"/>
    <m/>
    <m/>
    <s v="Elephant Fish"/>
    <x v="2"/>
    <n v="249.43435621009181"/>
    <n v="11.114422504729211"/>
    <x v="2"/>
  </r>
  <r>
    <x v="3"/>
    <x v="19"/>
    <x v="19"/>
    <n v="30000"/>
    <n v="3662"/>
    <n v="33662"/>
    <x v="4"/>
    <m/>
    <s v="100%"/>
    <x v="88"/>
    <m/>
    <m/>
    <s v="Blue Mackerel"/>
    <x v="2"/>
    <n v="3453.7459593685298"/>
    <n v="153.89376347214716"/>
    <x v="1"/>
  </r>
  <r>
    <x v="3"/>
    <x v="19"/>
    <x v="19"/>
    <n v="30000"/>
    <n v="3662"/>
    <n v="33662"/>
    <x v="4"/>
    <m/>
    <s v="100%"/>
    <x v="89"/>
    <m/>
    <m/>
    <s v="Blue Mackerel"/>
    <x v="0"/>
    <n v="163.43276526694044"/>
    <n v="7.2823200135391675"/>
    <x v="2"/>
  </r>
  <r>
    <x v="3"/>
    <x v="19"/>
    <x v="19"/>
    <n v="30000"/>
    <n v="3662"/>
    <n v="33662"/>
    <x v="4"/>
    <m/>
    <s v="100%"/>
    <x v="15"/>
    <m/>
    <m/>
    <s v="Blue Mackerel"/>
    <x v="0"/>
    <n v="1049.7841741434829"/>
    <n v="46.776815461545603"/>
    <x v="6"/>
  </r>
  <r>
    <x v="3"/>
    <x v="19"/>
    <x v="19"/>
    <n v="30000"/>
    <n v="3662"/>
    <n v="33662"/>
    <x v="4"/>
    <m/>
    <s v="100%"/>
    <x v="90"/>
    <m/>
    <m/>
    <s v="Flatfish"/>
    <x v="2"/>
    <n v="8753.4863094392767"/>
    <n v="390.04228090586787"/>
    <x v="35"/>
  </r>
  <r>
    <x v="3"/>
    <x v="19"/>
    <x v="19"/>
    <n v="30000"/>
    <n v="3662"/>
    <n v="33662"/>
    <x v="4"/>
    <m/>
    <s v="100%"/>
    <x v="91"/>
    <m/>
    <m/>
    <s v="Flatfish"/>
    <x v="2"/>
    <n v="3006.0553377287429"/>
    <n v="133.94533777846098"/>
    <x v="1"/>
  </r>
  <r>
    <x v="3"/>
    <x v="19"/>
    <x v="19"/>
    <n v="30000"/>
    <n v="3662"/>
    <n v="33662"/>
    <x v="4"/>
    <m/>
    <s v="100%"/>
    <x v="49"/>
    <m/>
    <m/>
    <s v="Flatfish"/>
    <x v="2"/>
    <n v="4709.7634361584514"/>
    <n v="209.86002699123134"/>
    <x v="25"/>
  </r>
  <r>
    <x v="3"/>
    <x v="19"/>
    <x v="19"/>
    <n v="30000"/>
    <n v="3662"/>
    <n v="33662"/>
    <x v="4"/>
    <m/>
    <s v="100%"/>
    <x v="92"/>
    <m/>
    <m/>
    <s v="Flatfish"/>
    <x v="2"/>
    <n v="6840.9179008242054"/>
    <n v="304.82108810177317"/>
    <x v="1"/>
  </r>
  <r>
    <x v="3"/>
    <x v="19"/>
    <x v="19"/>
    <n v="30000"/>
    <n v="3662"/>
    <n v="33662"/>
    <x v="4"/>
    <m/>
    <s v="100%"/>
    <x v="93"/>
    <m/>
    <m/>
    <s v="Grey Mullet"/>
    <x v="2"/>
    <n v="4413.798751916107"/>
    <n v="196.67228253963077"/>
    <x v="1"/>
  </r>
  <r>
    <x v="3"/>
    <x v="19"/>
    <x v="19"/>
    <n v="30000"/>
    <n v="3662"/>
    <n v="33662"/>
    <x v="4"/>
    <m/>
    <s v="100%"/>
    <x v="94"/>
    <m/>
    <m/>
    <s v="Ghost Shark dark"/>
    <x v="2"/>
    <n v="11.702867313636519"/>
    <n v="0.52146229499751284"/>
    <x v="2"/>
  </r>
  <r>
    <x v="3"/>
    <x v="19"/>
    <x v="19"/>
    <n v="30000"/>
    <n v="3662"/>
    <n v="33662"/>
    <x v="4"/>
    <m/>
    <s v="100%"/>
    <x v="95"/>
    <m/>
    <m/>
    <s v="Ghost Shark dark"/>
    <x v="2"/>
    <n v="545.66924959424693"/>
    <n v="24.314207072263866"/>
    <x v="2"/>
  </r>
  <r>
    <x v="3"/>
    <x v="19"/>
    <x v="19"/>
    <n v="30000"/>
    <n v="3662"/>
    <n v="33662"/>
    <x v="4"/>
    <m/>
    <s v="100%"/>
    <x v="96"/>
    <m/>
    <m/>
    <s v="Ghost Shark dark"/>
    <x v="0"/>
    <n v="190.96179046757698"/>
    <n v="8.5089722753691408"/>
    <x v="2"/>
  </r>
  <r>
    <x v="3"/>
    <x v="19"/>
    <x v="19"/>
    <n v="30000"/>
    <n v="3662"/>
    <n v="33662"/>
    <x v="4"/>
    <m/>
    <s v="100%"/>
    <x v="97"/>
    <m/>
    <m/>
    <s v="Ghost Shark dark"/>
    <x v="2"/>
    <n v="503.74599840663649"/>
    <n v="22.446169591177924"/>
    <x v="2"/>
  </r>
  <r>
    <x v="3"/>
    <x v="19"/>
    <x v="19"/>
    <n v="30000"/>
    <n v="3662"/>
    <n v="33662"/>
    <x v="4"/>
    <m/>
    <s v="100%"/>
    <x v="98"/>
    <m/>
    <m/>
    <s v="Ghost Shark dark"/>
    <x v="2"/>
    <n v="14.715744357018586"/>
    <n v="0.65571159779501109"/>
    <x v="2"/>
  </r>
  <r>
    <x v="3"/>
    <x v="19"/>
    <x v="19"/>
    <n v="30000"/>
    <n v="3662"/>
    <n v="33662"/>
    <x v="4"/>
    <m/>
    <s v="100%"/>
    <x v="99"/>
    <m/>
    <m/>
    <s v="Ghost Shark dark"/>
    <x v="2"/>
    <n v="5.9425314042771369"/>
    <n v="0.26479032711567452"/>
    <x v="2"/>
  </r>
  <r>
    <x v="3"/>
    <x v="19"/>
    <x v="19"/>
    <n v="30000"/>
    <n v="3662"/>
    <n v="33662"/>
    <x v="4"/>
    <m/>
    <s v="100%"/>
    <x v="100"/>
    <m/>
    <m/>
    <s v="Ghost Shark pale"/>
    <x v="0"/>
    <n v="508.7130592888409"/>
    <n v="22.667494408217301"/>
    <x v="2"/>
  </r>
  <r>
    <x v="3"/>
    <x v="19"/>
    <x v="19"/>
    <n v="30000"/>
    <n v="3662"/>
    <n v="33662"/>
    <x v="4"/>
    <m/>
    <s v="100%"/>
    <x v="101"/>
    <m/>
    <m/>
    <s v="Ghost Shark pale"/>
    <x v="0"/>
    <n v="64.532096570116437"/>
    <n v="2.8754538760977719"/>
    <x v="2"/>
  </r>
  <r>
    <x v="3"/>
    <x v="19"/>
    <x v="19"/>
    <n v="30000"/>
    <n v="3662"/>
    <n v="33662"/>
    <x v="4"/>
    <m/>
    <s v="100%"/>
    <x v="102"/>
    <m/>
    <m/>
    <s v="Gurnard"/>
    <x v="2"/>
    <n v="6701.7698190156016"/>
    <n v="298.62085732586178"/>
    <x v="31"/>
  </r>
  <r>
    <x v="3"/>
    <x v="19"/>
    <x v="19"/>
    <n v="30000"/>
    <n v="3662"/>
    <n v="33662"/>
    <x v="4"/>
    <m/>
    <s v="100%"/>
    <x v="103"/>
    <m/>
    <m/>
    <s v="Gurnard"/>
    <x v="2"/>
    <n v="2446.4916057330552"/>
    <n v="109.01201331499034"/>
    <x v="2"/>
  </r>
  <r>
    <x v="3"/>
    <x v="19"/>
    <x v="19"/>
    <n v="30000"/>
    <n v="3662"/>
    <n v="33662"/>
    <x v="4"/>
    <m/>
    <s v="100%"/>
    <x v="50"/>
    <m/>
    <m/>
    <s v="Gurnard"/>
    <x v="2"/>
    <n v="3188.4660589608652"/>
    <n v="142.07328717553031"/>
    <x v="26"/>
  </r>
  <r>
    <x v="3"/>
    <x v="19"/>
    <x v="19"/>
    <n v="30000"/>
    <n v="3662"/>
    <n v="33662"/>
    <x v="4"/>
    <m/>
    <s v="100%"/>
    <x v="104"/>
    <m/>
    <m/>
    <s v="Gurnard"/>
    <x v="2"/>
    <n v="2377.3254968618517"/>
    <n v="105.93007476938291"/>
    <x v="2"/>
  </r>
  <r>
    <x v="3"/>
    <x v="19"/>
    <x v="19"/>
    <n v="30000"/>
    <n v="3662"/>
    <n v="33662"/>
    <x v="4"/>
    <m/>
    <s v="100%"/>
    <x v="51"/>
    <m/>
    <m/>
    <s v="Gurnard"/>
    <x v="2"/>
    <n v="1403.7146244375608"/>
    <n v="62.547427904941998"/>
    <x v="14"/>
  </r>
  <r>
    <x v="3"/>
    <x v="19"/>
    <x v="19"/>
    <n v="30000"/>
    <n v="3662"/>
    <n v="33662"/>
    <x v="4"/>
    <m/>
    <s v="100%"/>
    <x v="105"/>
    <m/>
    <m/>
    <s v="Hake"/>
    <x v="0"/>
    <n v="5454.3838744023078"/>
    <n v="243.03920199360417"/>
    <x v="3"/>
  </r>
  <r>
    <x v="3"/>
    <x v="19"/>
    <x v="19"/>
    <n v="30000"/>
    <n v="3662"/>
    <n v="33662"/>
    <x v="4"/>
    <m/>
    <s v="100%"/>
    <x v="106"/>
    <m/>
    <m/>
    <s v="Hake"/>
    <x v="0"/>
    <n v="2635.3412972515926"/>
    <n v="117.42687361457517"/>
    <x v="1"/>
  </r>
  <r>
    <x v="3"/>
    <x v="19"/>
    <x v="19"/>
    <n v="30000"/>
    <n v="3662"/>
    <n v="33662"/>
    <x v="4"/>
    <m/>
    <s v="100%"/>
    <x v="16"/>
    <m/>
    <m/>
    <s v="Hake"/>
    <x v="0"/>
    <n v="3105.6409394293473"/>
    <n v="138.38272350793903"/>
    <x v="7"/>
  </r>
  <r>
    <x v="3"/>
    <x v="19"/>
    <x v="19"/>
    <n v="30000"/>
    <n v="3662"/>
    <n v="33662"/>
    <x v="4"/>
    <m/>
    <s v="100%"/>
    <x v="17"/>
    <m/>
    <m/>
    <s v="Hoki"/>
    <x v="0"/>
    <n v="74157.33999578697"/>
    <n v="3304.3403525607973"/>
    <x v="8"/>
  </r>
  <r>
    <x v="3"/>
    <x v="19"/>
    <x v="19"/>
    <n v="30000"/>
    <n v="3662"/>
    <n v="33662"/>
    <x v="4"/>
    <m/>
    <s v="100%"/>
    <x v="52"/>
    <m/>
    <m/>
    <s v="Hapuku and Bass"/>
    <x v="2"/>
    <n v="3916.0931676266819"/>
    <n v="174.49526478311699"/>
    <x v="27"/>
  </r>
  <r>
    <x v="3"/>
    <x v="19"/>
    <x v="19"/>
    <n v="30000"/>
    <n v="3662"/>
    <n v="33662"/>
    <x v="4"/>
    <m/>
    <s v="100%"/>
    <x v="107"/>
    <m/>
    <m/>
    <s v="Hapuku and Bass"/>
    <x v="2"/>
    <n v="1815.7473861585074"/>
    <n v="80.906992598186676"/>
    <x v="2"/>
  </r>
  <r>
    <x v="3"/>
    <x v="19"/>
    <x v="19"/>
    <n v="30000"/>
    <n v="3662"/>
    <n v="33662"/>
    <x v="4"/>
    <m/>
    <s v="100%"/>
    <x v="53"/>
    <m/>
    <m/>
    <s v="Hapuku and Bass"/>
    <x v="2"/>
    <n v="1797.4747566072649"/>
    <n v="80.092791506602268"/>
    <x v="28"/>
  </r>
  <r>
    <x v="3"/>
    <x v="19"/>
    <x v="19"/>
    <n v="30000"/>
    <n v="3662"/>
    <n v="33662"/>
    <x v="4"/>
    <m/>
    <s v="100%"/>
    <x v="108"/>
    <m/>
    <m/>
    <s v="Hapuku and Bass"/>
    <x v="2"/>
    <n v="1942.2174561655272"/>
    <n v="86.542310096618067"/>
    <x v="1"/>
  </r>
  <r>
    <x v="3"/>
    <x v="19"/>
    <x v="19"/>
    <n v="30000"/>
    <n v="3662"/>
    <n v="33662"/>
    <x v="4"/>
    <m/>
    <s v="100%"/>
    <x v="109"/>
    <m/>
    <m/>
    <s v="Hapuku and Bass"/>
    <x v="2"/>
    <n v="1014.4031188474552"/>
    <n v="45.200288461824584"/>
    <x v="2"/>
  </r>
  <r>
    <x v="3"/>
    <x v="19"/>
    <x v="19"/>
    <n v="30000"/>
    <n v="3662"/>
    <n v="33662"/>
    <x v="4"/>
    <m/>
    <s v="100%"/>
    <x v="54"/>
    <m/>
    <m/>
    <s v="Hapuku and Bass"/>
    <x v="2"/>
    <n v="506.31374305231321"/>
    <n v="22.560584458920804"/>
    <x v="1"/>
  </r>
  <r>
    <x v="3"/>
    <x v="19"/>
    <x v="19"/>
    <n v="30000"/>
    <n v="3662"/>
    <n v="33662"/>
    <x v="4"/>
    <m/>
    <s v="100%"/>
    <x v="55"/>
    <m/>
    <m/>
    <s v="John Dory"/>
    <x v="2"/>
    <n v="2055.7732838506481"/>
    <n v="91.602188238278785"/>
    <x v="28"/>
  </r>
  <r>
    <x v="3"/>
    <x v="19"/>
    <x v="19"/>
    <n v="30000"/>
    <n v="3662"/>
    <n v="33662"/>
    <x v="4"/>
    <m/>
    <s v="100%"/>
    <x v="110"/>
    <m/>
    <m/>
    <s v="John Dory"/>
    <x v="2"/>
    <n v="1700.7543681902491"/>
    <n v="75.78307540324883"/>
    <x v="2"/>
  </r>
  <r>
    <x v="3"/>
    <x v="19"/>
    <x v="19"/>
    <n v="30000"/>
    <n v="3662"/>
    <n v="33662"/>
    <x v="4"/>
    <m/>
    <s v="100%"/>
    <x v="111"/>
    <m/>
    <m/>
    <s v="John Dory"/>
    <x v="2"/>
    <n v="191.16152693784639"/>
    <n v="8.517872234275794"/>
    <x v="2"/>
  </r>
  <r>
    <x v="3"/>
    <x v="19"/>
    <x v="19"/>
    <n v="30000"/>
    <n v="3662"/>
    <n v="33662"/>
    <x v="4"/>
    <m/>
    <s v="100%"/>
    <x v="112"/>
    <m/>
    <m/>
    <s v="John Dory"/>
    <x v="2"/>
    <n v="1406.2859468869567"/>
    <n v="62.662002194276901"/>
    <x v="2"/>
  </r>
  <r>
    <x v="3"/>
    <x v="19"/>
    <x v="19"/>
    <n v="30000"/>
    <n v="3662"/>
    <n v="33662"/>
    <x v="4"/>
    <m/>
    <s v="100%"/>
    <x v="113"/>
    <m/>
    <m/>
    <s v="Jack Mackerel"/>
    <x v="2"/>
    <n v="2233.5199069010409"/>
    <n v="99.522312383915548"/>
    <x v="2"/>
  </r>
  <r>
    <x v="3"/>
    <x v="19"/>
    <x v="19"/>
    <n v="30000"/>
    <n v="3662"/>
    <n v="33662"/>
    <x v="4"/>
    <m/>
    <s v="100%"/>
    <x v="18"/>
    <m/>
    <m/>
    <s v="Jack Mackerel"/>
    <x v="0"/>
    <n v="1960.9420397731203"/>
    <n v="87.376649586181514"/>
    <x v="2"/>
  </r>
  <r>
    <x v="3"/>
    <x v="19"/>
    <x v="19"/>
    <n v="30000"/>
    <n v="3662"/>
    <n v="33662"/>
    <x v="4"/>
    <m/>
    <s v="100%"/>
    <x v="19"/>
    <m/>
    <m/>
    <s v="Jack Mackerel"/>
    <x v="0"/>
    <n v="6761.1885246750298"/>
    <n v="301.26846613732312"/>
    <x v="9"/>
  </r>
  <r>
    <x v="3"/>
    <x v="19"/>
    <x v="19"/>
    <n v="30000"/>
    <n v="3662"/>
    <n v="33662"/>
    <x v="4"/>
    <m/>
    <s v="100%"/>
    <x v="114"/>
    <m/>
    <m/>
    <s v="Kingfish"/>
    <x v="2"/>
    <n v="557.64949472849787"/>
    <n v="24.848028908820094"/>
    <x v="2"/>
  </r>
  <r>
    <x v="3"/>
    <x v="19"/>
    <x v="19"/>
    <n v="30000"/>
    <n v="3662"/>
    <n v="33662"/>
    <x v="4"/>
    <m/>
    <s v="100%"/>
    <x v="115"/>
    <m/>
    <m/>
    <s v="Kingfish"/>
    <x v="2"/>
    <n v="29.467327628739575"/>
    <n v="1.3130201241213026"/>
    <x v="2"/>
  </r>
  <r>
    <x v="3"/>
    <x v="19"/>
    <x v="19"/>
    <n v="30000"/>
    <n v="3662"/>
    <n v="33662"/>
    <x v="4"/>
    <m/>
    <s v="100%"/>
    <x v="116"/>
    <m/>
    <m/>
    <s v="Kingfish"/>
    <x v="2"/>
    <n v="193.27518607625768"/>
    <n v="8.6120537297691353"/>
    <x v="2"/>
  </r>
  <r>
    <x v="3"/>
    <x v="19"/>
    <x v="19"/>
    <n v="30000"/>
    <n v="3662"/>
    <n v="33662"/>
    <x v="4"/>
    <m/>
    <s v="100%"/>
    <x v="117"/>
    <m/>
    <m/>
    <s v="Leather Jacket"/>
    <x v="2"/>
    <n v="143.09794543446517"/>
    <n v="6.3762308018937803"/>
    <x v="2"/>
  </r>
  <r>
    <x v="3"/>
    <x v="19"/>
    <x v="19"/>
    <n v="30000"/>
    <n v="3662"/>
    <n v="33662"/>
    <x v="4"/>
    <m/>
    <s v="100%"/>
    <x v="118"/>
    <m/>
    <m/>
    <s v="Leather Jacket"/>
    <x v="2"/>
    <n v="837.65486891317403"/>
    <n v="37.324650331660706"/>
    <x v="2"/>
  </r>
  <r>
    <x v="3"/>
    <x v="19"/>
    <x v="19"/>
    <n v="30000"/>
    <n v="3662"/>
    <n v="33662"/>
    <x v="4"/>
    <m/>
    <s v="100%"/>
    <x v="119"/>
    <m/>
    <m/>
    <s v="Leather Jacket"/>
    <x v="2"/>
    <n v="85.238426884233547"/>
    <n v="3.7980970401362502"/>
    <x v="2"/>
  </r>
  <r>
    <x v="3"/>
    <x v="19"/>
    <x v="19"/>
    <n v="30000"/>
    <n v="3662"/>
    <n v="33662"/>
    <x v="4"/>
    <m/>
    <s v="100%"/>
    <x v="120"/>
    <m/>
    <m/>
    <s v="Ling"/>
    <x v="2"/>
    <n v="1257.339673432499"/>
    <n v="56.02517862742458"/>
    <x v="3"/>
  </r>
  <r>
    <x v="3"/>
    <x v="19"/>
    <x v="19"/>
    <n v="30000"/>
    <n v="3662"/>
    <n v="33662"/>
    <x v="4"/>
    <m/>
    <s v="100%"/>
    <x v="121"/>
    <m/>
    <m/>
    <s v="Ling"/>
    <x v="2"/>
    <n v="3087.9154667969119"/>
    <n v="137.59290291174591"/>
    <x v="38"/>
  </r>
  <r>
    <x v="3"/>
    <x v="19"/>
    <x v="19"/>
    <n v="30000"/>
    <n v="3662"/>
    <n v="33662"/>
    <x v="4"/>
    <m/>
    <s v="100%"/>
    <x v="40"/>
    <m/>
    <m/>
    <s v="Ling"/>
    <x v="0"/>
    <n v="5886.2493831897482"/>
    <n v="262.28248428564177"/>
    <x v="3"/>
  </r>
  <r>
    <x v="3"/>
    <x v="19"/>
    <x v="19"/>
    <n v="30000"/>
    <n v="3662"/>
    <n v="33662"/>
    <x v="4"/>
    <m/>
    <s v="100%"/>
    <x v="41"/>
    <m/>
    <m/>
    <s v="Ling"/>
    <x v="0"/>
    <n v="11434.717413794324"/>
    <n v="509.51393581103133"/>
    <x v="19"/>
  </r>
  <r>
    <x v="3"/>
    <x v="19"/>
    <x v="19"/>
    <n v="30000"/>
    <n v="3662"/>
    <n v="33662"/>
    <x v="4"/>
    <m/>
    <s v="100%"/>
    <x v="20"/>
    <m/>
    <m/>
    <s v="Ling"/>
    <x v="0"/>
    <n v="13494.448218078351"/>
    <n v="601.29246525120379"/>
    <x v="10"/>
  </r>
  <r>
    <x v="3"/>
    <x v="19"/>
    <x v="19"/>
    <n v="30000"/>
    <n v="3662"/>
    <n v="33662"/>
    <x v="4"/>
    <m/>
    <s v="100%"/>
    <x v="21"/>
    <m/>
    <m/>
    <s v="Ling"/>
    <x v="0"/>
    <n v="22654.287901645508"/>
    <n v="1009.4412458185519"/>
    <x v="11"/>
  </r>
  <r>
    <x v="3"/>
    <x v="19"/>
    <x v="19"/>
    <n v="30000"/>
    <n v="3662"/>
    <n v="33662"/>
    <x v="4"/>
    <m/>
    <s v="100%"/>
    <x v="122"/>
    <m/>
    <m/>
    <s v="Mako Shark"/>
    <x v="1"/>
    <n v="58.399603067023357"/>
    <n v="2.6021991214741753"/>
    <x v="2"/>
  </r>
  <r>
    <x v="3"/>
    <x v="19"/>
    <x v="19"/>
    <n v="30000"/>
    <n v="3662"/>
    <n v="33662"/>
    <x v="4"/>
    <m/>
    <s v="100%"/>
    <x v="123"/>
    <m/>
    <m/>
    <s v="Blue Moki"/>
    <x v="2"/>
    <n v="954.69388774478909"/>
    <n v="42.539734270369948"/>
    <x v="2"/>
  </r>
  <r>
    <x v="3"/>
    <x v="19"/>
    <x v="19"/>
    <n v="30000"/>
    <n v="3662"/>
    <n v="33662"/>
    <x v="4"/>
    <m/>
    <s v="100%"/>
    <x v="124"/>
    <m/>
    <m/>
    <s v="Blue Moki"/>
    <x v="2"/>
    <n v="220.7797831656552"/>
    <n v="9.837617511433713"/>
    <x v="2"/>
  </r>
  <r>
    <x v="3"/>
    <x v="19"/>
    <x v="19"/>
    <n v="30000"/>
    <n v="3662"/>
    <n v="33662"/>
    <x v="4"/>
    <m/>
    <s v="100%"/>
    <x v="125"/>
    <m/>
    <m/>
    <s v="Blue Moki"/>
    <x v="2"/>
    <n v="87.774314110873206"/>
    <n v="3.9110923888502809"/>
    <x v="2"/>
  </r>
  <r>
    <x v="3"/>
    <x v="19"/>
    <x v="19"/>
    <n v="30000"/>
    <n v="3662"/>
    <n v="33662"/>
    <x v="4"/>
    <m/>
    <s v="100%"/>
    <x v="126"/>
    <m/>
    <m/>
    <s v="Moonfish"/>
    <x v="1"/>
    <n v="1072.4211812871458"/>
    <n v="47.785486702588798"/>
    <x v="2"/>
  </r>
  <r>
    <x v="3"/>
    <x v="19"/>
    <x v="19"/>
    <n v="30000"/>
    <n v="3662"/>
    <n v="33662"/>
    <x v="4"/>
    <m/>
    <s v="100%"/>
    <x v="7"/>
    <m/>
    <m/>
    <s v="Orange Roughy"/>
    <x v="0"/>
    <n v="3502.8542609035103"/>
    <n v="156.08195606935976"/>
    <x v="3"/>
  </r>
  <r>
    <x v="3"/>
    <x v="19"/>
    <x v="19"/>
    <n v="30000"/>
    <n v="3662"/>
    <n v="33662"/>
    <x v="4"/>
    <m/>
    <s v="100%"/>
    <x v="8"/>
    <m/>
    <m/>
    <s v="Orange Roughy"/>
    <x v="0"/>
    <n v="1284.3150327180197"/>
    <n v="57.227160362705739"/>
    <x v="1"/>
  </r>
  <r>
    <x v="3"/>
    <x v="19"/>
    <x v="19"/>
    <n v="30000"/>
    <n v="3662"/>
    <n v="33662"/>
    <x v="4"/>
    <m/>
    <s v="100%"/>
    <x v="9"/>
    <m/>
    <m/>
    <s v="Orange Roughy"/>
    <x v="0"/>
    <n v="138.80505600317656"/>
    <n v="6.1849460581624829"/>
    <x v="2"/>
  </r>
  <r>
    <x v="3"/>
    <x v="19"/>
    <x v="19"/>
    <n v="30000"/>
    <n v="3662"/>
    <n v="33662"/>
    <x v="4"/>
    <m/>
    <s v="100%"/>
    <x v="10"/>
    <m/>
    <m/>
    <s v="Orange Roughy"/>
    <x v="0"/>
    <n v="403.82691814459525"/>
    <n v="17.993924554889119"/>
    <x v="2"/>
  </r>
  <r>
    <x v="3"/>
    <x v="19"/>
    <x v="19"/>
    <n v="30000"/>
    <n v="3662"/>
    <n v="33662"/>
    <x v="4"/>
    <m/>
    <s v="100%"/>
    <x v="11"/>
    <m/>
    <m/>
    <s v="Orange Roughy"/>
    <x v="0"/>
    <n v="15784.390091433366"/>
    <n v="703.32885622174729"/>
    <x v="4"/>
  </r>
  <r>
    <x v="3"/>
    <x v="19"/>
    <x v="19"/>
    <n v="30000"/>
    <n v="3662"/>
    <n v="33662"/>
    <x v="4"/>
    <m/>
    <s v="100%"/>
    <x v="3"/>
    <m/>
    <m/>
    <s v="Oreo"/>
    <x v="0"/>
    <n v="1783.3161553464247"/>
    <n v="79.461905373352735"/>
    <x v="2"/>
  </r>
  <r>
    <x v="3"/>
    <x v="19"/>
    <x v="19"/>
    <n v="30000"/>
    <n v="3662"/>
    <n v="33662"/>
    <x v="4"/>
    <m/>
    <s v="100%"/>
    <x v="4"/>
    <m/>
    <m/>
    <s v="Oreo"/>
    <x v="0"/>
    <n v="2389.643648164209"/>
    <n v="106.47895320029266"/>
    <x v="0"/>
  </r>
  <r>
    <x v="3"/>
    <x v="19"/>
    <x v="19"/>
    <n v="30000"/>
    <n v="3662"/>
    <n v="33662"/>
    <x v="4"/>
    <m/>
    <s v="100%"/>
    <x v="5"/>
    <m/>
    <m/>
    <s v="Oreo"/>
    <x v="0"/>
    <n v="2567.9752636988514"/>
    <n v="114.42514373762795"/>
    <x v="0"/>
  </r>
  <r>
    <x v="3"/>
    <x v="19"/>
    <x v="19"/>
    <n v="30000"/>
    <n v="3662"/>
    <n v="33662"/>
    <x v="4"/>
    <m/>
    <s v="100%"/>
    <x v="6"/>
    <m/>
    <m/>
    <s v="Oreo"/>
    <x v="0"/>
    <n v="4279.9587728314191"/>
    <n v="190.70857289604658"/>
    <x v="0"/>
  </r>
  <r>
    <x v="3"/>
    <x v="19"/>
    <x v="19"/>
    <n v="30000"/>
    <n v="3662"/>
    <n v="33662"/>
    <x v="4"/>
    <m/>
    <s v="100%"/>
    <x v="127"/>
    <m/>
    <m/>
    <s v="Parore"/>
    <x v="2"/>
    <n v="148.36298387748485"/>
    <n v="6.6108330541595999"/>
    <x v="2"/>
  </r>
  <r>
    <x v="3"/>
    <x v="19"/>
    <x v="19"/>
    <n v="30000"/>
    <n v="3662"/>
    <n v="33662"/>
    <x v="4"/>
    <m/>
    <s v="100%"/>
    <x v="128"/>
    <m/>
    <m/>
    <s v="Parore"/>
    <x v="2"/>
    <n v="54.364324669787592"/>
    <n v="2.4223931408044193"/>
    <x v="2"/>
  </r>
  <r>
    <x v="3"/>
    <x v="19"/>
    <x v="19"/>
    <n v="30000"/>
    <n v="3662"/>
    <n v="33662"/>
    <x v="4"/>
    <m/>
    <s v="100%"/>
    <x v="129"/>
    <m/>
    <m/>
    <s v="Porae"/>
    <x v="2"/>
    <n v="248.15525805359786"/>
    <n v="11.057427800582202"/>
    <x v="2"/>
  </r>
  <r>
    <x v="3"/>
    <x v="19"/>
    <x v="19"/>
    <n v="30000"/>
    <n v="3662"/>
    <n v="33662"/>
    <x v="4"/>
    <m/>
    <s v="100%"/>
    <x v="130"/>
    <m/>
    <m/>
    <s v="Porbeagle Shark"/>
    <x v="1"/>
    <n v="44.768568076428842"/>
    <n v="1.9948205535650709"/>
    <x v="2"/>
  </r>
  <r>
    <x v="3"/>
    <x v="19"/>
    <x v="19"/>
    <n v="30000"/>
    <n v="3662"/>
    <n v="33662"/>
    <x v="4"/>
    <m/>
    <s v="100%"/>
    <x v="131"/>
    <m/>
    <m/>
    <s v="Ray's Bream"/>
    <x v="1"/>
    <n v="756.35613125591306"/>
    <n v="33.70209996148288"/>
    <x v="2"/>
  </r>
  <r>
    <x v="3"/>
    <x v="19"/>
    <x v="19"/>
    <n v="30000"/>
    <n v="3662"/>
    <n v="33662"/>
    <x v="4"/>
    <m/>
    <s v="100%"/>
    <x v="132"/>
    <m/>
    <m/>
    <s v="Red Snapper"/>
    <x v="2"/>
    <n v="596.69983763482617"/>
    <n v="26.588053886172947"/>
    <x v="2"/>
  </r>
  <r>
    <x v="3"/>
    <x v="19"/>
    <x v="19"/>
    <n v="30000"/>
    <n v="3662"/>
    <n v="33662"/>
    <x v="4"/>
    <m/>
    <s v="100%"/>
    <x v="133"/>
    <m/>
    <m/>
    <s v="Red Snapper"/>
    <x v="2"/>
    <n v="442.03223055771161"/>
    <n v="19.696296235103439"/>
    <x v="2"/>
  </r>
  <r>
    <x v="3"/>
    <x v="19"/>
    <x v="19"/>
    <n v="30000"/>
    <n v="3662"/>
    <n v="33662"/>
    <x v="4"/>
    <m/>
    <s v="100%"/>
    <x v="134"/>
    <m/>
    <m/>
    <s v="Ribaldo"/>
    <x v="2"/>
    <n v="215.08752484883235"/>
    <n v="9.5839789794347752"/>
    <x v="2"/>
  </r>
  <r>
    <x v="3"/>
    <x v="19"/>
    <x v="19"/>
    <n v="30000"/>
    <n v="3662"/>
    <n v="33662"/>
    <x v="4"/>
    <m/>
    <s v="100%"/>
    <x v="135"/>
    <m/>
    <m/>
    <s v="Ribaldo"/>
    <x v="2"/>
    <n v="284.91503642800814"/>
    <n v="12.695388642228576"/>
    <x v="2"/>
  </r>
  <r>
    <x v="3"/>
    <x v="19"/>
    <x v="19"/>
    <n v="30000"/>
    <n v="3662"/>
    <n v="33662"/>
    <x v="4"/>
    <m/>
    <s v="100%"/>
    <x v="136"/>
    <m/>
    <m/>
    <s v="Red Cod"/>
    <x v="2"/>
    <n v="29.079474208499253"/>
    <n v="1.2957379547844357"/>
    <x v="2"/>
  </r>
  <r>
    <x v="3"/>
    <x v="19"/>
    <x v="19"/>
    <n v="30000"/>
    <n v="3662"/>
    <n v="33662"/>
    <x v="4"/>
    <m/>
    <s v="100%"/>
    <x v="57"/>
    <m/>
    <m/>
    <s v="Red Cod"/>
    <x v="2"/>
    <n v="3375.5010887016924"/>
    <n v="150.40728885560858"/>
    <x v="29"/>
  </r>
  <r>
    <x v="3"/>
    <x v="19"/>
    <x v="19"/>
    <n v="30000"/>
    <n v="3662"/>
    <n v="33662"/>
    <x v="4"/>
    <m/>
    <s v="100%"/>
    <x v="137"/>
    <m/>
    <m/>
    <s v="Red Cod"/>
    <x v="2"/>
    <n v="1888.0150842589733"/>
    <n v="84.127133329146233"/>
    <x v="2"/>
  </r>
  <r>
    <x v="3"/>
    <x v="19"/>
    <x v="19"/>
    <n v="30000"/>
    <n v="3662"/>
    <n v="33662"/>
    <x v="4"/>
    <m/>
    <s v="100%"/>
    <x v="138"/>
    <m/>
    <m/>
    <s v="Rough Skate"/>
    <x v="2"/>
    <n v="52.226248845697846"/>
    <n v="2.3271236742516037"/>
    <x v="2"/>
  </r>
  <r>
    <x v="3"/>
    <x v="19"/>
    <x v="19"/>
    <n v="30000"/>
    <n v="3662"/>
    <n v="33662"/>
    <x v="4"/>
    <m/>
    <s v="100%"/>
    <x v="139"/>
    <m/>
    <m/>
    <s v="Rough Skate"/>
    <x v="2"/>
    <n v="774.22873733338884"/>
    <n v="34.498476604315286"/>
    <x v="2"/>
  </r>
  <r>
    <x v="3"/>
    <x v="19"/>
    <x v="19"/>
    <n v="30000"/>
    <n v="3662"/>
    <n v="33662"/>
    <x v="4"/>
    <m/>
    <s v="100%"/>
    <x v="140"/>
    <m/>
    <m/>
    <s v="Rough Skate"/>
    <x v="2"/>
    <n v="99.645126512696493"/>
    <n v="4.4400380662336971"/>
    <x v="2"/>
  </r>
  <r>
    <x v="3"/>
    <x v="19"/>
    <x v="19"/>
    <n v="30000"/>
    <n v="3662"/>
    <n v="33662"/>
    <x v="4"/>
    <m/>
    <s v="100%"/>
    <x v="141"/>
    <m/>
    <m/>
    <s v="Rough Skate"/>
    <x v="2"/>
    <n v="9.186585655548587"/>
    <n v="0.40934054114683649"/>
    <x v="2"/>
  </r>
  <r>
    <x v="3"/>
    <x v="19"/>
    <x v="19"/>
    <n v="30000"/>
    <n v="3662"/>
    <n v="33662"/>
    <x v="4"/>
    <m/>
    <s v="100%"/>
    <x v="142"/>
    <m/>
    <m/>
    <s v="Southern Blue Whiting"/>
    <x v="0"/>
    <n v="688.8"/>
    <n v="30.69189961470008"/>
    <x v="2"/>
  </r>
  <r>
    <x v="3"/>
    <x v="19"/>
    <x v="19"/>
    <n v="30000"/>
    <n v="3662"/>
    <n v="33662"/>
    <x v="4"/>
    <m/>
    <s v="100%"/>
    <x v="143"/>
    <m/>
    <m/>
    <s v="Southern Blue Whiting"/>
    <x v="0"/>
    <n v="3080.0000000000005"/>
    <n v="137.24020152914673"/>
    <x v="2"/>
  </r>
  <r>
    <x v="3"/>
    <x v="19"/>
    <x v="19"/>
    <n v="30000"/>
    <n v="3662"/>
    <n v="33662"/>
    <x v="4"/>
    <m/>
    <s v="100%"/>
    <x v="24"/>
    <m/>
    <m/>
    <s v="Southern Blue Whiting"/>
    <x v="0"/>
    <n v="24696"/>
    <n v="1100.4168886246127"/>
    <x v="13"/>
  </r>
  <r>
    <x v="3"/>
    <x v="19"/>
    <x v="19"/>
    <n v="30000"/>
    <n v="3662"/>
    <n v="33662"/>
    <x v="4"/>
    <m/>
    <s v="100%"/>
    <x v="23"/>
    <m/>
    <m/>
    <s v="Southern Blue Whiting"/>
    <x v="0"/>
    <n v="1761.2000000000003"/>
    <n v="78.476442510757536"/>
    <x v="3"/>
  </r>
  <r>
    <x v="3"/>
    <x v="19"/>
    <x v="19"/>
    <n v="30000"/>
    <n v="3662"/>
    <n v="33662"/>
    <x v="4"/>
    <m/>
    <s v="100%"/>
    <x v="58"/>
    <m/>
    <m/>
    <s v="School Shark"/>
    <x v="2"/>
    <n v="1415.0644064506102"/>
    <n v="63.053157246105243"/>
    <x v="14"/>
  </r>
  <r>
    <x v="3"/>
    <x v="19"/>
    <x v="19"/>
    <n v="30000"/>
    <n v="3662"/>
    <n v="33662"/>
    <x v="4"/>
    <m/>
    <s v="100%"/>
    <x v="144"/>
    <m/>
    <m/>
    <s v="School Shark"/>
    <x v="2"/>
    <n v="425.5990761942507"/>
    <n v="18.9640594115317"/>
    <x v="2"/>
  </r>
  <r>
    <x v="3"/>
    <x v="19"/>
    <x v="19"/>
    <n v="30000"/>
    <n v="3662"/>
    <n v="33662"/>
    <x v="4"/>
    <m/>
    <s v="100%"/>
    <x v="59"/>
    <m/>
    <m/>
    <s v="School Shark"/>
    <x v="2"/>
    <n v="891.46344422209506"/>
    <n v="39.722280110684274"/>
    <x v="30"/>
  </r>
  <r>
    <x v="3"/>
    <x v="19"/>
    <x v="19"/>
    <n v="30000"/>
    <n v="3662"/>
    <n v="33662"/>
    <x v="4"/>
    <m/>
    <s v="100%"/>
    <x v="145"/>
    <m/>
    <m/>
    <s v="School Shark"/>
    <x v="2"/>
    <n v="519.22192327090909"/>
    <n v="23.135753697419066"/>
    <x v="2"/>
  </r>
  <r>
    <x v="3"/>
    <x v="19"/>
    <x v="19"/>
    <n v="30000"/>
    <n v="3662"/>
    <n v="33662"/>
    <x v="4"/>
    <m/>
    <s v="100%"/>
    <x v="60"/>
    <m/>
    <m/>
    <s v="School Shark"/>
    <x v="2"/>
    <n v="1653.0472042839522"/>
    <n v="73.657315406857848"/>
    <x v="31"/>
  </r>
  <r>
    <x v="3"/>
    <x v="19"/>
    <x v="19"/>
    <n v="30000"/>
    <n v="3662"/>
    <n v="33662"/>
    <x v="4"/>
    <m/>
    <s v="100%"/>
    <x v="146"/>
    <m/>
    <m/>
    <s v="School Shark"/>
    <x v="2"/>
    <n v="1337.9937034554346"/>
    <n v="59.619001787971818"/>
    <x v="2"/>
  </r>
  <r>
    <x v="3"/>
    <x v="19"/>
    <x v="19"/>
    <n v="30000"/>
    <n v="3662"/>
    <n v="33662"/>
    <x v="4"/>
    <m/>
    <s v="100%"/>
    <x v="25"/>
    <m/>
    <m/>
    <s v="Scampi"/>
    <x v="0"/>
    <n v="2044.9352186600722"/>
    <n v="91.119260234726639"/>
    <x v="14"/>
  </r>
  <r>
    <x v="3"/>
    <x v="19"/>
    <x v="19"/>
    <n v="30000"/>
    <n v="3662"/>
    <n v="33662"/>
    <x v="4"/>
    <m/>
    <s v="100%"/>
    <x v="26"/>
    <m/>
    <m/>
    <s v="Scampi"/>
    <x v="0"/>
    <n v="2463.2693452897956"/>
    <n v="109.75960434030547"/>
    <x v="15"/>
  </r>
  <r>
    <x v="3"/>
    <x v="19"/>
    <x v="19"/>
    <n v="30000"/>
    <n v="3662"/>
    <n v="33662"/>
    <x v="4"/>
    <m/>
    <s v="100%"/>
    <x v="28"/>
    <m/>
    <m/>
    <s v="Scampi"/>
    <x v="0"/>
    <n v="1941.8250110585548"/>
    <n v="86.524823328575849"/>
    <x v="14"/>
  </r>
  <r>
    <x v="3"/>
    <x v="19"/>
    <x v="19"/>
    <n v="30000"/>
    <n v="3662"/>
    <n v="33662"/>
    <x v="4"/>
    <m/>
    <s v="100%"/>
    <x v="30"/>
    <m/>
    <m/>
    <s v="Scampi"/>
    <x v="0"/>
    <n v="4667.2721274884843"/>
    <n v="207.96667771684707"/>
    <x v="16"/>
  </r>
  <r>
    <x v="3"/>
    <x v="19"/>
    <x v="19"/>
    <n v="30000"/>
    <n v="3662"/>
    <n v="33662"/>
    <x v="4"/>
    <m/>
    <s v="100%"/>
    <x v="31"/>
    <m/>
    <m/>
    <s v="Scampi"/>
    <x v="0"/>
    <n v="691.5"/>
    <n v="30.812207583573038"/>
    <x v="0"/>
  </r>
  <r>
    <x v="3"/>
    <x v="19"/>
    <x v="19"/>
    <n v="30000"/>
    <n v="3662"/>
    <n v="33662"/>
    <x v="4"/>
    <m/>
    <s v="100%"/>
    <x v="147"/>
    <m/>
    <m/>
    <s v="Gemfish"/>
    <x v="2"/>
    <n v="562.2772358006581"/>
    <n v="25.054234141731776"/>
    <x v="2"/>
  </r>
  <r>
    <x v="3"/>
    <x v="19"/>
    <x v="19"/>
    <n v="30000"/>
    <n v="3662"/>
    <n v="33662"/>
    <x v="4"/>
    <m/>
    <s v="100%"/>
    <x v="148"/>
    <m/>
    <m/>
    <s v="Gemfish"/>
    <x v="0"/>
    <n v="805.65457009794943"/>
    <n v="35.898764793220991"/>
    <x v="2"/>
  </r>
  <r>
    <x v="3"/>
    <x v="19"/>
    <x v="19"/>
    <n v="30000"/>
    <n v="3662"/>
    <n v="33662"/>
    <x v="4"/>
    <m/>
    <s v="100%"/>
    <x v="149"/>
    <m/>
    <m/>
    <s v="Gemfish"/>
    <x v="0"/>
    <n v="449.86170608958781"/>
    <n v="20.045165975318444"/>
    <x v="2"/>
  </r>
  <r>
    <x v="3"/>
    <x v="19"/>
    <x v="19"/>
    <n v="30000"/>
    <n v="3662"/>
    <n v="33662"/>
    <x v="4"/>
    <m/>
    <s v="100%"/>
    <x v="62"/>
    <m/>
    <m/>
    <s v="Snapper"/>
    <x v="2"/>
    <n v="27603.720077909453"/>
    <n v="1229.9805540410543"/>
    <x v="32"/>
  </r>
  <r>
    <x v="3"/>
    <x v="19"/>
    <x v="19"/>
    <n v="30000"/>
    <n v="3662"/>
    <n v="33662"/>
    <x v="4"/>
    <m/>
    <s v="100%"/>
    <x v="150"/>
    <m/>
    <m/>
    <s v="Snapper"/>
    <x v="2"/>
    <n v="1704.7834184729736"/>
    <n v="75.962603868434599"/>
    <x v="3"/>
  </r>
  <r>
    <x v="3"/>
    <x v="19"/>
    <x v="19"/>
    <n v="30000"/>
    <n v="3662"/>
    <n v="33662"/>
    <x v="4"/>
    <m/>
    <s v="100%"/>
    <x v="151"/>
    <m/>
    <m/>
    <s v="Snapper"/>
    <x v="2"/>
    <n v="186.86368662271087"/>
    <n v="8.326366886552"/>
    <x v="2"/>
  </r>
  <r>
    <x v="3"/>
    <x v="19"/>
    <x v="19"/>
    <n v="30000"/>
    <n v="3662"/>
    <n v="33662"/>
    <x v="4"/>
    <m/>
    <s v="100%"/>
    <x v="152"/>
    <m/>
    <m/>
    <s v="Snapper"/>
    <x v="2"/>
    <n v="1097.6201965309956"/>
    <n v="48.908317199472556"/>
    <x v="2"/>
  </r>
  <r>
    <x v="3"/>
    <x v="19"/>
    <x v="19"/>
    <n v="30000"/>
    <n v="3662"/>
    <n v="33662"/>
    <x v="4"/>
    <m/>
    <s v="100%"/>
    <x v="63"/>
    <m/>
    <m/>
    <s v="Snapper"/>
    <x v="2"/>
    <n v="6407.724397415137"/>
    <n v="285.5186323521051"/>
    <x v="33"/>
  </r>
  <r>
    <x v="3"/>
    <x v="19"/>
    <x v="19"/>
    <n v="30000"/>
    <n v="3662"/>
    <n v="33662"/>
    <x v="4"/>
    <m/>
    <s v="100%"/>
    <x v="153"/>
    <m/>
    <m/>
    <s v="Spiny Dogfish"/>
    <x v="2"/>
    <n v="192.53071423714317"/>
    <n v="8.5788811761221062"/>
    <x v="2"/>
  </r>
  <r>
    <x v="3"/>
    <x v="19"/>
    <x v="19"/>
    <n v="30000"/>
    <n v="3662"/>
    <n v="33662"/>
    <x v="4"/>
    <m/>
    <s v="100%"/>
    <x v="154"/>
    <m/>
    <m/>
    <s v="Spiny Dogfish"/>
    <x v="2"/>
    <n v="814.98"/>
    <n v="36.314292026696101"/>
    <x v="2"/>
  </r>
  <r>
    <x v="3"/>
    <x v="19"/>
    <x v="19"/>
    <n v="30000"/>
    <n v="3662"/>
    <n v="33662"/>
    <x v="4"/>
    <m/>
    <s v="100%"/>
    <x v="155"/>
    <m/>
    <m/>
    <s v="Spiny Dogfish"/>
    <x v="0"/>
    <n v="152.84049306493566"/>
    <n v="6.8103441785863374"/>
    <x v="2"/>
  </r>
  <r>
    <x v="3"/>
    <x v="19"/>
    <x v="19"/>
    <n v="30000"/>
    <n v="3662"/>
    <n v="33662"/>
    <x v="4"/>
    <m/>
    <s v="100%"/>
    <x v="156"/>
    <m/>
    <m/>
    <s v="Spiny Dogfish"/>
    <x v="0"/>
    <n v="629"/>
    <n v="28.027300896699121"/>
    <x v="27"/>
  </r>
  <r>
    <x v="3"/>
    <x v="19"/>
    <x v="19"/>
    <n v="30000"/>
    <n v="3662"/>
    <n v="33662"/>
    <x v="4"/>
    <m/>
    <s v="100%"/>
    <x v="157"/>
    <m/>
    <m/>
    <s v="Spiny Dogfish"/>
    <x v="2"/>
    <n v="304.32"/>
    <n v="13.560044847191536"/>
    <x v="2"/>
  </r>
  <r>
    <x v="3"/>
    <x v="19"/>
    <x v="19"/>
    <n v="30000"/>
    <n v="3662"/>
    <n v="33662"/>
    <x v="4"/>
    <m/>
    <s v="100%"/>
    <x v="158"/>
    <m/>
    <m/>
    <s v="Spiny Dogfish"/>
    <x v="2"/>
    <n v="98.240000000000009"/>
    <n v="4.3774277266959007"/>
    <x v="2"/>
  </r>
  <r>
    <x v="3"/>
    <x v="19"/>
    <x v="19"/>
    <n v="30000"/>
    <n v="3662"/>
    <n v="33662"/>
    <x v="4"/>
    <m/>
    <s v="100%"/>
    <x v="159"/>
    <m/>
    <m/>
    <s v="Sea Perch"/>
    <x v="2"/>
    <n v="69.640572690871778"/>
    <n v="3.1030799450326083"/>
    <x v="2"/>
  </r>
  <r>
    <x v="3"/>
    <x v="19"/>
    <x v="19"/>
    <n v="30000"/>
    <n v="3662"/>
    <n v="33662"/>
    <x v="4"/>
    <m/>
    <s v="100%"/>
    <x v="64"/>
    <m/>
    <m/>
    <s v="Sea Perch"/>
    <x v="0"/>
    <n v="756.47363306945465"/>
    <n v="33.707335666862903"/>
    <x v="15"/>
  </r>
  <r>
    <x v="3"/>
    <x v="19"/>
    <x v="19"/>
    <n v="30000"/>
    <n v="3662"/>
    <n v="33662"/>
    <x v="4"/>
    <m/>
    <s v="100%"/>
    <x v="160"/>
    <m/>
    <m/>
    <s v="Sea Perch"/>
    <x v="0"/>
    <n v="590.07653642287687"/>
    <n v="26.292929472823545"/>
    <x v="2"/>
  </r>
  <r>
    <x v="3"/>
    <x v="19"/>
    <x v="19"/>
    <n v="30000"/>
    <n v="3662"/>
    <n v="33662"/>
    <x v="4"/>
    <m/>
    <s v="100%"/>
    <x v="161"/>
    <m/>
    <m/>
    <s v="Sea Perch"/>
    <x v="0"/>
    <n v="56.136724817662127"/>
    <n v="2.5013686451825334"/>
    <x v="2"/>
  </r>
  <r>
    <x v="3"/>
    <x v="19"/>
    <x v="19"/>
    <n v="30000"/>
    <n v="3662"/>
    <n v="33662"/>
    <x v="4"/>
    <m/>
    <s v="100%"/>
    <x v="65"/>
    <m/>
    <m/>
    <s v="Rig"/>
    <x v="2"/>
    <n v="2454.8641541498641"/>
    <n v="109.3850815721447"/>
    <x v="15"/>
  </r>
  <r>
    <x v="3"/>
    <x v="19"/>
    <x v="19"/>
    <n v="30000"/>
    <n v="3662"/>
    <n v="33662"/>
    <x v="4"/>
    <m/>
    <s v="100%"/>
    <x v="66"/>
    <m/>
    <m/>
    <s v="Rig"/>
    <x v="2"/>
    <n v="2332.2169363275766"/>
    <n v="103.92010465950837"/>
    <x v="34"/>
  </r>
  <r>
    <x v="3"/>
    <x v="19"/>
    <x v="19"/>
    <n v="30000"/>
    <n v="3662"/>
    <n v="33662"/>
    <x v="4"/>
    <m/>
    <s v="100%"/>
    <x v="162"/>
    <m/>
    <m/>
    <s v="Rig"/>
    <x v="2"/>
    <n v="1079.2081631429089"/>
    <n v="48.087904481049705"/>
    <x v="2"/>
  </r>
  <r>
    <x v="3"/>
    <x v="19"/>
    <x v="19"/>
    <n v="30000"/>
    <n v="3662"/>
    <n v="33662"/>
    <x v="4"/>
    <m/>
    <s v="100%"/>
    <x v="67"/>
    <m/>
    <m/>
    <s v="Rig"/>
    <x v="2"/>
    <n v="1177.093448835134"/>
    <n v="52.449526667783161"/>
    <x v="3"/>
  </r>
  <r>
    <x v="3"/>
    <x v="19"/>
    <x v="19"/>
    <n v="30000"/>
    <n v="3662"/>
    <n v="33662"/>
    <x v="4"/>
    <m/>
    <s v="100%"/>
    <x v="35"/>
    <m/>
    <m/>
    <s v="Squid"/>
    <x v="0"/>
    <n v="59430.480946412557"/>
    <n v="2648.1335006687577"/>
    <x v="17"/>
  </r>
  <r>
    <x v="3"/>
    <x v="19"/>
    <x v="19"/>
    <n v="30000"/>
    <n v="3662"/>
    <n v="33662"/>
    <x v="4"/>
    <m/>
    <s v="100%"/>
    <x v="36"/>
    <m/>
    <m/>
    <s v="Squid"/>
    <x v="0"/>
    <n v="39112.191868202004"/>
    <n v="1742.7808747528236"/>
    <x v="18"/>
  </r>
  <r>
    <x v="3"/>
    <x v="19"/>
    <x v="19"/>
    <n v="30000"/>
    <n v="3662"/>
    <n v="33662"/>
    <x v="4"/>
    <m/>
    <s v="100%"/>
    <x v="163"/>
    <m/>
    <m/>
    <s v="Smooth Skate"/>
    <x v="2"/>
    <n v="16.216656404605608"/>
    <n v="0.72258999775876676"/>
    <x v="2"/>
  </r>
  <r>
    <x v="3"/>
    <x v="19"/>
    <x v="19"/>
    <n v="30000"/>
    <n v="3662"/>
    <n v="33662"/>
    <x v="4"/>
    <m/>
    <s v="100%"/>
    <x v="164"/>
    <m/>
    <m/>
    <s v="Smooth Skate"/>
    <x v="2"/>
    <n v="256.42663821674915"/>
    <n v="11.425988151398782"/>
    <x v="2"/>
  </r>
  <r>
    <x v="3"/>
    <x v="19"/>
    <x v="19"/>
    <n v="30000"/>
    <n v="3662"/>
    <n v="33662"/>
    <x v="4"/>
    <m/>
    <s v="100%"/>
    <x v="165"/>
    <m/>
    <m/>
    <s v="Smooth Skate"/>
    <x v="2"/>
    <n v="101.23313557571716"/>
    <n v="4.5107973791684595"/>
    <x v="2"/>
  </r>
  <r>
    <x v="3"/>
    <x v="19"/>
    <x v="19"/>
    <n v="30000"/>
    <n v="3662"/>
    <n v="33662"/>
    <x v="4"/>
    <m/>
    <s v="100%"/>
    <x v="166"/>
    <m/>
    <m/>
    <s v="Smooth Skate"/>
    <x v="2"/>
    <n v="9.0577779793381055"/>
    <n v="0.4036010634060484"/>
    <x v="2"/>
  </r>
  <r>
    <x v="3"/>
    <x v="19"/>
    <x v="19"/>
    <n v="30000"/>
    <n v="3662"/>
    <n v="33662"/>
    <x v="4"/>
    <m/>
    <s v="100%"/>
    <x v="167"/>
    <m/>
    <m/>
    <s v="Stargazer"/>
    <x v="2"/>
    <n v="42.80266656986133"/>
    <n v="1.9072229175430648"/>
    <x v="2"/>
  </r>
  <r>
    <x v="3"/>
    <x v="19"/>
    <x v="19"/>
    <n v="30000"/>
    <n v="3662"/>
    <n v="33662"/>
    <x v="4"/>
    <m/>
    <s v="100%"/>
    <x v="168"/>
    <m/>
    <m/>
    <s v="Stargazer"/>
    <x v="2"/>
    <n v="1183.945934271045"/>
    <n v="52.754863187977953"/>
    <x v="2"/>
  </r>
  <r>
    <x v="3"/>
    <x v="19"/>
    <x v="19"/>
    <n v="30000"/>
    <n v="3662"/>
    <n v="33662"/>
    <x v="4"/>
    <m/>
    <s v="100%"/>
    <x v="169"/>
    <m/>
    <m/>
    <s v="Stargazer"/>
    <x v="2"/>
    <n v="2644.4201976399399"/>
    <n v="117.8314158609907"/>
    <x v="1"/>
  </r>
  <r>
    <x v="3"/>
    <x v="19"/>
    <x v="19"/>
    <n v="30000"/>
    <n v="3662"/>
    <n v="33662"/>
    <x v="4"/>
    <m/>
    <s v="100%"/>
    <x v="68"/>
    <m/>
    <m/>
    <s v="Stargazer"/>
    <x v="2"/>
    <n v="1491.5256828192296"/>
    <n v="66.460157563639356"/>
    <x v="6"/>
  </r>
  <r>
    <x v="3"/>
    <x v="19"/>
    <x v="19"/>
    <n v="30000"/>
    <n v="3662"/>
    <n v="33662"/>
    <x v="4"/>
    <m/>
    <s v="100%"/>
    <x v="170"/>
    <m/>
    <m/>
    <s v="Stargazer"/>
    <x v="2"/>
    <n v="1341.6995806943403"/>
    <n v="59.784130144825617"/>
    <x v="2"/>
  </r>
  <r>
    <x v="3"/>
    <x v="19"/>
    <x v="19"/>
    <n v="30000"/>
    <n v="3662"/>
    <n v="33662"/>
    <x v="4"/>
    <m/>
    <s v="100%"/>
    <x v="43"/>
    <m/>
    <m/>
    <s v="Southern Bluefin Tuna"/>
    <x v="1"/>
    <n v="8589.0079330623194"/>
    <n v="382.71337002237425"/>
    <x v="21"/>
  </r>
  <r>
    <x v="3"/>
    <x v="19"/>
    <x v="19"/>
    <n v="30000"/>
    <n v="3662"/>
    <n v="33662"/>
    <x v="4"/>
    <m/>
    <s v="100%"/>
    <x v="37"/>
    <m/>
    <m/>
    <s v="Silver Warehou"/>
    <x v="0"/>
    <n v="2259.0703945956138"/>
    <n v="100.66080396845165"/>
    <x v="2"/>
  </r>
  <r>
    <x v="3"/>
    <x v="19"/>
    <x v="19"/>
    <n v="30000"/>
    <n v="3662"/>
    <n v="33662"/>
    <x v="4"/>
    <m/>
    <s v="100%"/>
    <x v="171"/>
    <m/>
    <m/>
    <s v="Silver Warehou"/>
    <x v="0"/>
    <n v="2550.8715440720744"/>
    <n v="113.6630275270835"/>
    <x v="1"/>
  </r>
  <r>
    <x v="3"/>
    <x v="19"/>
    <x v="19"/>
    <n v="30000"/>
    <n v="3662"/>
    <n v="33662"/>
    <x v="4"/>
    <m/>
    <s v="100%"/>
    <x v="38"/>
    <m/>
    <m/>
    <s v="Silver Warehou"/>
    <x v="0"/>
    <n v="3037.8035399849359"/>
    <n v="135.35999027061297"/>
    <x v="3"/>
  </r>
  <r>
    <x v="3"/>
    <x v="19"/>
    <x v="19"/>
    <n v="30000"/>
    <n v="3662"/>
    <n v="33662"/>
    <x v="4"/>
    <m/>
    <s v="100%"/>
    <x v="44"/>
    <m/>
    <m/>
    <s v="Broadbill Swordfish"/>
    <x v="1"/>
    <n v="5509.0682312845593"/>
    <n v="245.47585529198466"/>
    <x v="22"/>
  </r>
  <r>
    <x v="3"/>
    <x v="19"/>
    <x v="19"/>
    <n v="30000"/>
    <n v="3662"/>
    <n v="33662"/>
    <x v="4"/>
    <m/>
    <s v="100%"/>
    <x v="69"/>
    <m/>
    <m/>
    <s v="Tarakihi"/>
    <x v="2"/>
    <n v="2864.7385465703437"/>
    <n v="127.64847255182754"/>
    <x v="35"/>
  </r>
  <r>
    <x v="3"/>
    <x v="19"/>
    <x v="19"/>
    <n v="30000"/>
    <n v="3662"/>
    <n v="33662"/>
    <x v="4"/>
    <m/>
    <s v="100%"/>
    <x v="70"/>
    <m/>
    <m/>
    <s v="Tarakihi"/>
    <x v="2"/>
    <n v="4832.9094432549227"/>
    <n v="215.34722920922789"/>
    <x v="36"/>
  </r>
  <r>
    <x v="3"/>
    <x v="19"/>
    <x v="19"/>
    <n v="30000"/>
    <n v="3662"/>
    <n v="33662"/>
    <x v="4"/>
    <m/>
    <s v="100%"/>
    <x v="71"/>
    <m/>
    <m/>
    <s v="Tarakihi"/>
    <x v="2"/>
    <n v="2287.7901530345116"/>
    <n v="101.94051352560189"/>
    <x v="37"/>
  </r>
  <r>
    <x v="3"/>
    <x v="19"/>
    <x v="19"/>
    <n v="30000"/>
    <n v="3662"/>
    <n v="33662"/>
    <x v="4"/>
    <m/>
    <s v="100%"/>
    <x v="172"/>
    <m/>
    <m/>
    <s v="Tarakihi"/>
    <x v="2"/>
    <n v="600.78947486909465"/>
    <n v="26.770282015462588"/>
    <x v="2"/>
  </r>
  <r>
    <x v="3"/>
    <x v="19"/>
    <x v="19"/>
    <n v="30000"/>
    <n v="3662"/>
    <n v="33662"/>
    <x v="4"/>
    <m/>
    <s v="100%"/>
    <x v="173"/>
    <m/>
    <m/>
    <s v="Tarakihi"/>
    <x v="2"/>
    <n v="304.28601644003118"/>
    <n v="13.558530590497121"/>
    <x v="2"/>
  </r>
  <r>
    <x v="3"/>
    <x v="19"/>
    <x v="19"/>
    <n v="30000"/>
    <n v="3662"/>
    <n v="33662"/>
    <x v="4"/>
    <m/>
    <s v="100%"/>
    <x v="174"/>
    <m/>
    <m/>
    <s v="Tarakihi"/>
    <x v="2"/>
    <n v="2474.219595817025"/>
    <n v="110.24753115496509"/>
    <x v="2"/>
  </r>
  <r>
    <x v="3"/>
    <x v="19"/>
    <x v="19"/>
    <n v="30000"/>
    <n v="3662"/>
    <n v="33662"/>
    <x v="4"/>
    <m/>
    <s v="100%"/>
    <x v="72"/>
    <m/>
    <m/>
    <s v="Tarakihi"/>
    <x v="2"/>
    <n v="686.59096162493188"/>
    <n v="30.593468162823473"/>
    <x v="1"/>
  </r>
  <r>
    <x v="3"/>
    <x v="19"/>
    <x v="19"/>
    <n v="30000"/>
    <n v="3662"/>
    <n v="33662"/>
    <x v="4"/>
    <m/>
    <s v="100%"/>
    <x v="175"/>
    <m/>
    <m/>
    <s v="Pacific Bluefin Tuna"/>
    <x v="1"/>
    <n v="3631.96"/>
    <n v="161.83471504733757"/>
    <x v="1"/>
  </r>
  <r>
    <x v="3"/>
    <x v="19"/>
    <x v="19"/>
    <n v="30000"/>
    <n v="3662"/>
    <n v="33662"/>
    <x v="4"/>
    <m/>
    <s v="100%"/>
    <x v="176"/>
    <m/>
    <m/>
    <s v="Trevally"/>
    <x v="2"/>
    <n v="2382.5214441982639"/>
    <n v="106.16159842509202"/>
    <x v="14"/>
  </r>
  <r>
    <x v="3"/>
    <x v="19"/>
    <x v="19"/>
    <n v="30000"/>
    <n v="3662"/>
    <n v="33662"/>
    <x v="4"/>
    <m/>
    <s v="100%"/>
    <x v="177"/>
    <m/>
    <m/>
    <s v="Trevally"/>
    <x v="2"/>
    <n v="488.11319690976609"/>
    <n v="21.749595296406614"/>
    <x v="2"/>
  </r>
  <r>
    <x v="3"/>
    <x v="19"/>
    <x v="19"/>
    <n v="30000"/>
    <n v="3662"/>
    <n v="33662"/>
    <x v="4"/>
    <m/>
    <s v="100%"/>
    <x v="73"/>
    <m/>
    <m/>
    <s v="Trevally"/>
    <x v="2"/>
    <n v="2950.6268742092748"/>
    <n v="131.47552819928478"/>
    <x v="35"/>
  </r>
  <r>
    <x v="3"/>
    <x v="19"/>
    <x v="19"/>
    <n v="30000"/>
    <n v="3662"/>
    <n v="33662"/>
    <x v="4"/>
    <m/>
    <s v="100%"/>
    <x v="178"/>
    <m/>
    <m/>
    <s v="Trumpeter"/>
    <x v="2"/>
    <n v="113.16617389059631"/>
    <n v="5.0425157503337337"/>
    <x v="2"/>
  </r>
  <r>
    <x v="3"/>
    <x v="19"/>
    <x v="19"/>
    <n v="30000"/>
    <n v="3662"/>
    <n v="33662"/>
    <x v="4"/>
    <m/>
    <s v="100%"/>
    <x v="179"/>
    <m/>
    <m/>
    <s v="Trumpeter"/>
    <x v="2"/>
    <n v="177.22102862924081"/>
    <n v="7.89670444294795"/>
    <x v="2"/>
  </r>
  <r>
    <x v="3"/>
    <x v="19"/>
    <x v="19"/>
    <n v="30000"/>
    <n v="3662"/>
    <n v="33662"/>
    <x v="4"/>
    <m/>
    <s v="100%"/>
    <x v="74"/>
    <m/>
    <m/>
    <s v="Blue Warehou"/>
    <x v="2"/>
    <n v="60.184548717887012"/>
    <n v="2.6817336347349228"/>
    <x v="2"/>
  </r>
  <r>
    <x v="3"/>
    <x v="19"/>
    <x v="19"/>
    <n v="30000"/>
    <n v="3662"/>
    <n v="33662"/>
    <x v="4"/>
    <m/>
    <s v="100%"/>
    <x v="180"/>
    <m/>
    <m/>
    <s v="Blue Warehou"/>
    <x v="2"/>
    <n v="844.09559971845249"/>
    <n v="37.611639680268311"/>
    <x v="2"/>
  </r>
  <r>
    <x v="3"/>
    <x v="19"/>
    <x v="19"/>
    <n v="30000"/>
    <n v="3662"/>
    <n v="33662"/>
    <x v="4"/>
    <m/>
    <s v="100%"/>
    <x v="181"/>
    <m/>
    <m/>
    <s v="Blue Warehou"/>
    <x v="2"/>
    <n v="3309.4522944457626"/>
    <n v="147.4642531950758"/>
    <x v="1"/>
  </r>
  <r>
    <x v="3"/>
    <x v="19"/>
    <x v="19"/>
    <n v="30000"/>
    <n v="3662"/>
    <n v="33662"/>
    <x v="4"/>
    <m/>
    <s v="100%"/>
    <x v="182"/>
    <m/>
    <m/>
    <s v="Blue Warehou"/>
    <x v="2"/>
    <n v="1885.9130058483518"/>
    <n v="84.033467853593066"/>
    <x v="2"/>
  </r>
  <r>
    <x v="3"/>
    <x v="19"/>
    <x v="19"/>
    <n v="30000"/>
    <n v="3662"/>
    <n v="33662"/>
    <x v="4"/>
    <m/>
    <s v="100%"/>
    <x v="75"/>
    <m/>
    <m/>
    <s v="Blue Warehou"/>
    <x v="2"/>
    <n v="340.07191605641009"/>
    <n v="15.153096848696359"/>
    <x v="1"/>
  </r>
  <r>
    <x v="3"/>
    <x v="19"/>
    <x v="19"/>
    <n v="30000"/>
    <n v="3662"/>
    <n v="33662"/>
    <x v="4"/>
    <m/>
    <s v="100%"/>
    <x v="183"/>
    <m/>
    <m/>
    <s v="White Warehou"/>
    <x v="0"/>
    <n v="141.04445592391139"/>
    <n v="6.2847303751839121"/>
    <x v="2"/>
  </r>
  <r>
    <x v="3"/>
    <x v="19"/>
    <x v="19"/>
    <n v="30000"/>
    <n v="3662"/>
    <n v="33662"/>
    <x v="4"/>
    <m/>
    <s v="100%"/>
    <x v="184"/>
    <m/>
    <m/>
    <s v="White Warehou"/>
    <x v="0"/>
    <n v="1057.0233751959506"/>
    <n v="47.099383452243877"/>
    <x v="2"/>
  </r>
  <r>
    <x v="3"/>
    <x v="19"/>
    <x v="19"/>
    <n v="30000"/>
    <n v="3662"/>
    <n v="33662"/>
    <x v="4"/>
    <m/>
    <s v="100%"/>
    <x v="185"/>
    <m/>
    <m/>
    <s v="White Warehou"/>
    <x v="0"/>
    <n v="625.27210897520774"/>
    <n v="27.861191638413018"/>
    <x v="2"/>
  </r>
  <r>
    <x v="3"/>
    <x v="19"/>
    <x v="19"/>
    <n v="30000"/>
    <n v="3662"/>
    <n v="33662"/>
    <x v="4"/>
    <m/>
    <s v="100%"/>
    <x v="39"/>
    <m/>
    <m/>
    <s v="White Warehou"/>
    <x v="0"/>
    <n v="5280.0588491784738"/>
    <n v="235.27153913863904"/>
    <x v="7"/>
  </r>
  <r>
    <x v="3"/>
    <x v="19"/>
    <x v="19"/>
    <n v="30000"/>
    <n v="3662"/>
    <n v="33662"/>
    <x v="4"/>
    <m/>
    <s v="100%"/>
    <x v="186"/>
    <m/>
    <m/>
    <s v="White Warehou"/>
    <x v="0"/>
    <n v="256.36294581454746"/>
    <n v="11.42315011305007"/>
    <x v="2"/>
  </r>
  <r>
    <x v="3"/>
    <x v="19"/>
    <x v="19"/>
    <n v="30000"/>
    <n v="3662"/>
    <n v="33662"/>
    <x v="4"/>
    <m/>
    <s v="100%"/>
    <x v="187"/>
    <m/>
    <m/>
    <s v="Yellow-eyed Mullet"/>
    <x v="2"/>
    <n v="69.472957759115431"/>
    <n v="3.0956112739243178"/>
    <x v="2"/>
  </r>
  <r>
    <x v="3"/>
    <x v="19"/>
    <x v="19"/>
    <n v="30000"/>
    <n v="3662"/>
    <n v="33662"/>
    <x v="4"/>
    <m/>
    <s v="100%"/>
    <x v="188"/>
    <m/>
    <m/>
    <s v="Yellow-eyed Mullet"/>
    <x v="2"/>
    <n v="11.16"/>
    <n v="0.49727293800820693"/>
    <x v="2"/>
  </r>
  <r>
    <x v="3"/>
    <x v="19"/>
    <x v="19"/>
    <n v="30000"/>
    <n v="3662"/>
    <n v="33662"/>
    <x v="4"/>
    <m/>
    <s v="100%"/>
    <x v="189"/>
    <m/>
    <m/>
    <s v="Yellow-eyed Mullet"/>
    <x v="2"/>
    <n v="121.66666666666666"/>
    <n v="5.4212850171145615"/>
    <x v="2"/>
  </r>
  <r>
    <x v="4"/>
    <x v="20"/>
    <x v="20"/>
    <m/>
    <m/>
    <m/>
    <x v="6"/>
    <m/>
    <m/>
    <x v="193"/>
    <m/>
    <m/>
    <s v="Anchovy"/>
    <x v="2"/>
    <m/>
    <n v="0"/>
    <x v="2"/>
  </r>
  <r>
    <x v="4"/>
    <x v="20"/>
    <x v="20"/>
    <m/>
    <m/>
    <m/>
    <x v="6"/>
    <m/>
    <m/>
    <x v="194"/>
    <m/>
    <m/>
    <s v="Anchovy"/>
    <x v="2"/>
    <m/>
    <n v="0"/>
    <x v="2"/>
  </r>
  <r>
    <x v="4"/>
    <x v="20"/>
    <x v="20"/>
    <m/>
    <m/>
    <m/>
    <x v="6"/>
    <m/>
    <m/>
    <x v="195"/>
    <m/>
    <m/>
    <s v="Anchovy"/>
    <x v="2"/>
    <m/>
    <n v="0"/>
    <x v="2"/>
  </r>
  <r>
    <x v="4"/>
    <x v="20"/>
    <x v="20"/>
    <m/>
    <m/>
    <m/>
    <x v="6"/>
    <m/>
    <m/>
    <x v="196"/>
    <m/>
    <m/>
    <s v="Anchovy"/>
    <x v="2"/>
    <m/>
    <n v="0"/>
    <x v="2"/>
  </r>
  <r>
    <x v="4"/>
    <x v="20"/>
    <x v="20"/>
    <m/>
    <m/>
    <m/>
    <x v="6"/>
    <m/>
    <m/>
    <x v="197"/>
    <m/>
    <m/>
    <s v="Anchovy"/>
    <x v="2"/>
    <m/>
    <n v="0"/>
    <x v="2"/>
  </r>
  <r>
    <x v="4"/>
    <x v="20"/>
    <x v="20"/>
    <m/>
    <m/>
    <m/>
    <x v="6"/>
    <m/>
    <m/>
    <x v="198"/>
    <m/>
    <m/>
    <s v="Anchovy"/>
    <x v="2"/>
    <m/>
    <n v="0"/>
    <x v="2"/>
  </r>
  <r>
    <x v="4"/>
    <x v="20"/>
    <x v="20"/>
    <m/>
    <m/>
    <m/>
    <x v="6"/>
    <m/>
    <m/>
    <x v="199"/>
    <m/>
    <m/>
    <s v="Anchovy"/>
    <x v="2"/>
    <m/>
    <n v="0"/>
    <x v="2"/>
  </r>
  <r>
    <x v="4"/>
    <x v="20"/>
    <x v="20"/>
    <m/>
    <m/>
    <m/>
    <x v="6"/>
    <m/>
    <m/>
    <x v="200"/>
    <m/>
    <m/>
    <e v="#N/A"/>
    <x v="3"/>
    <m/>
    <n v="0"/>
    <x v="2"/>
  </r>
  <r>
    <x v="4"/>
    <x v="20"/>
    <x v="20"/>
    <m/>
    <m/>
    <m/>
    <x v="6"/>
    <m/>
    <m/>
    <x v="76"/>
    <m/>
    <m/>
    <s v="Barracouta"/>
    <x v="2"/>
    <m/>
    <n v="-6675.9351610305112"/>
    <x v="3"/>
  </r>
  <r>
    <x v="4"/>
    <x v="20"/>
    <x v="20"/>
    <m/>
    <m/>
    <m/>
    <x v="6"/>
    <m/>
    <m/>
    <x v="201"/>
    <m/>
    <m/>
    <s v="Barracouta"/>
    <x v="0"/>
    <m/>
    <n v="0"/>
    <x v="2"/>
  </r>
  <r>
    <x v="4"/>
    <x v="20"/>
    <x v="20"/>
    <m/>
    <m/>
    <m/>
    <x v="6"/>
    <m/>
    <m/>
    <x v="77"/>
    <m/>
    <m/>
    <s v="Barracouta"/>
    <x v="0"/>
    <m/>
    <n v="-79.665604102394852"/>
    <x v="2"/>
  </r>
  <r>
    <x v="4"/>
    <x v="20"/>
    <x v="20"/>
    <m/>
    <m/>
    <m/>
    <x v="6"/>
    <m/>
    <m/>
    <x v="13"/>
    <m/>
    <m/>
    <s v="Barracouta"/>
    <x v="0"/>
    <m/>
    <n v="-2872.2936769894291"/>
    <x v="2"/>
  </r>
  <r>
    <x v="4"/>
    <x v="20"/>
    <x v="20"/>
    <m/>
    <m/>
    <m/>
    <x v="6"/>
    <m/>
    <m/>
    <x v="14"/>
    <m/>
    <m/>
    <s v="Barracouta"/>
    <x v="0"/>
    <m/>
    <n v="-2597.1411887038412"/>
    <x v="5"/>
  </r>
  <r>
    <x v="4"/>
    <x v="20"/>
    <x v="20"/>
    <m/>
    <m/>
    <m/>
    <x v="6"/>
    <m/>
    <m/>
    <x v="202"/>
    <m/>
    <m/>
    <s v="Blue Cod"/>
    <x v="2"/>
    <m/>
    <n v="0"/>
    <x v="2"/>
  </r>
  <r>
    <x v="4"/>
    <x v="20"/>
    <x v="20"/>
    <m/>
    <m/>
    <m/>
    <x v="6"/>
    <m/>
    <m/>
    <x v="203"/>
    <m/>
    <m/>
    <s v="Blue Cod"/>
    <x v="2"/>
    <m/>
    <n v="0"/>
    <x v="2"/>
  </r>
  <r>
    <x v="4"/>
    <x v="20"/>
    <x v="20"/>
    <m/>
    <m/>
    <m/>
    <x v="6"/>
    <m/>
    <m/>
    <x v="204"/>
    <m/>
    <m/>
    <s v="Blue Cod"/>
    <x v="2"/>
    <m/>
    <n v="0"/>
    <x v="2"/>
  </r>
  <r>
    <x v="4"/>
    <x v="20"/>
    <x v="20"/>
    <m/>
    <m/>
    <m/>
    <x v="6"/>
    <m/>
    <m/>
    <x v="205"/>
    <m/>
    <m/>
    <s v="Blue Cod"/>
    <x v="2"/>
    <m/>
    <n v="0"/>
    <x v="2"/>
  </r>
  <r>
    <x v="4"/>
    <x v="20"/>
    <x v="20"/>
    <m/>
    <m/>
    <m/>
    <x v="6"/>
    <m/>
    <m/>
    <x v="80"/>
    <m/>
    <m/>
    <s v="Blue Cod"/>
    <x v="2"/>
    <m/>
    <n v="-34.415930809083193"/>
    <x v="1"/>
  </r>
  <r>
    <x v="4"/>
    <x v="20"/>
    <x v="20"/>
    <m/>
    <m/>
    <m/>
    <x v="6"/>
    <m/>
    <m/>
    <x v="206"/>
    <m/>
    <m/>
    <s v="Blue Cod"/>
    <x v="2"/>
    <m/>
    <n v="0"/>
    <x v="2"/>
  </r>
  <r>
    <x v="4"/>
    <x v="20"/>
    <x v="20"/>
    <m/>
    <m/>
    <m/>
    <x v="6"/>
    <m/>
    <m/>
    <x v="207"/>
    <m/>
    <m/>
    <s v="Blue Cod"/>
    <x v="2"/>
    <m/>
    <n v="0"/>
    <x v="2"/>
  </r>
  <r>
    <x v="4"/>
    <x v="20"/>
    <x v="20"/>
    <m/>
    <m/>
    <m/>
    <x v="6"/>
    <m/>
    <m/>
    <x v="208"/>
    <m/>
    <m/>
    <s v="Blue Cod"/>
    <x v="2"/>
    <m/>
    <n v="0"/>
    <x v="2"/>
  </r>
  <r>
    <x v="4"/>
    <x v="20"/>
    <x v="20"/>
    <m/>
    <m/>
    <m/>
    <x v="6"/>
    <m/>
    <m/>
    <x v="42"/>
    <m/>
    <m/>
    <s v="Bigeye Tuna"/>
    <x v="1"/>
    <m/>
    <n v="-8349.7140119723699"/>
    <x v="20"/>
  </r>
  <r>
    <x v="4"/>
    <x v="20"/>
    <x v="20"/>
    <m/>
    <m/>
    <m/>
    <x v="6"/>
    <m/>
    <m/>
    <x v="45"/>
    <m/>
    <m/>
    <s v="Bluenose"/>
    <x v="2"/>
    <m/>
    <n v="-4678.929383073526"/>
    <x v="23"/>
  </r>
  <r>
    <x v="4"/>
    <x v="20"/>
    <x v="20"/>
    <m/>
    <m/>
    <m/>
    <x v="6"/>
    <m/>
    <m/>
    <x v="209"/>
    <m/>
    <m/>
    <s v="Bluenose"/>
    <x v="2"/>
    <m/>
    <n v="0"/>
    <x v="2"/>
  </r>
  <r>
    <x v="4"/>
    <x v="20"/>
    <x v="20"/>
    <m/>
    <m/>
    <m/>
    <x v="6"/>
    <m/>
    <m/>
    <x v="81"/>
    <m/>
    <m/>
    <s v="Bluenose"/>
    <x v="2"/>
    <m/>
    <n v="-11.40634803407147"/>
    <x v="2"/>
  </r>
  <r>
    <x v="4"/>
    <x v="20"/>
    <x v="20"/>
    <m/>
    <m/>
    <m/>
    <x v="6"/>
    <m/>
    <m/>
    <x v="82"/>
    <m/>
    <m/>
    <s v="Bluenose"/>
    <x v="2"/>
    <m/>
    <n v="-13.202765539226178"/>
    <x v="2"/>
  </r>
  <r>
    <x v="4"/>
    <x v="20"/>
    <x v="20"/>
    <m/>
    <m/>
    <m/>
    <x v="6"/>
    <m/>
    <m/>
    <x v="83"/>
    <m/>
    <m/>
    <s v="Bluenose"/>
    <x v="2"/>
    <m/>
    <n v="-1.5701045876859538"/>
    <x v="2"/>
  </r>
  <r>
    <x v="4"/>
    <x v="20"/>
    <x v="20"/>
    <m/>
    <m/>
    <m/>
    <x v="6"/>
    <m/>
    <m/>
    <x v="46"/>
    <m/>
    <m/>
    <s v="Bluenose"/>
    <x v="2"/>
    <m/>
    <n v="0"/>
    <x v="2"/>
  </r>
  <r>
    <x v="4"/>
    <x v="20"/>
    <x v="20"/>
    <m/>
    <m/>
    <m/>
    <x v="6"/>
    <m/>
    <m/>
    <x v="210"/>
    <m/>
    <m/>
    <s v="Butterfish"/>
    <x v="2"/>
    <m/>
    <n v="0"/>
    <x v="2"/>
  </r>
  <r>
    <x v="4"/>
    <x v="20"/>
    <x v="20"/>
    <m/>
    <m/>
    <m/>
    <x v="6"/>
    <m/>
    <m/>
    <x v="211"/>
    <m/>
    <m/>
    <s v="Butterfish"/>
    <x v="2"/>
    <m/>
    <n v="0"/>
    <x v="2"/>
  </r>
  <r>
    <x v="4"/>
    <x v="20"/>
    <x v="20"/>
    <m/>
    <m/>
    <m/>
    <x v="6"/>
    <m/>
    <m/>
    <x v="212"/>
    <m/>
    <m/>
    <s v="Butterfish"/>
    <x v="2"/>
    <m/>
    <n v="0"/>
    <x v="2"/>
  </r>
  <r>
    <x v="4"/>
    <x v="20"/>
    <x v="20"/>
    <m/>
    <m/>
    <m/>
    <x v="6"/>
    <m/>
    <m/>
    <x v="213"/>
    <m/>
    <m/>
    <s v="Butterfish"/>
    <x v="2"/>
    <m/>
    <n v="0"/>
    <x v="2"/>
  </r>
  <r>
    <x v="4"/>
    <x v="20"/>
    <x v="20"/>
    <m/>
    <m/>
    <m/>
    <x v="6"/>
    <m/>
    <m/>
    <x v="214"/>
    <m/>
    <m/>
    <s v="Butterfish"/>
    <x v="2"/>
    <m/>
    <n v="0"/>
    <x v="2"/>
  </r>
  <r>
    <x v="4"/>
    <x v="20"/>
    <x v="20"/>
    <m/>
    <m/>
    <m/>
    <x v="6"/>
    <m/>
    <m/>
    <x v="47"/>
    <m/>
    <m/>
    <s v="Butterfish"/>
    <x v="2"/>
    <m/>
    <n v="271.88745140859101"/>
    <x v="0"/>
  </r>
  <r>
    <x v="4"/>
    <x v="20"/>
    <x v="20"/>
    <m/>
    <m/>
    <m/>
    <x v="6"/>
    <m/>
    <m/>
    <x v="215"/>
    <m/>
    <m/>
    <s v="Butterfish"/>
    <x v="2"/>
    <m/>
    <n v="0"/>
    <x v="2"/>
  </r>
  <r>
    <x v="4"/>
    <x v="20"/>
    <x v="20"/>
    <m/>
    <m/>
    <m/>
    <x v="6"/>
    <m/>
    <m/>
    <x v="84"/>
    <m/>
    <m/>
    <s v="Butterfish"/>
    <x v="2"/>
    <m/>
    <n v="-1.7548227744725438"/>
    <x v="2"/>
  </r>
  <r>
    <x v="4"/>
    <x v="20"/>
    <x v="20"/>
    <m/>
    <m/>
    <m/>
    <x v="6"/>
    <m/>
    <m/>
    <x v="85"/>
    <m/>
    <m/>
    <s v="Blue Shark"/>
    <x v="1"/>
    <m/>
    <n v="-77.598765440857989"/>
    <x v="2"/>
  </r>
  <r>
    <x v="4"/>
    <x v="20"/>
    <x v="20"/>
    <m/>
    <m/>
    <m/>
    <x v="6"/>
    <m/>
    <m/>
    <x v="216"/>
    <m/>
    <m/>
    <s v="Surf Clam - frilled venus"/>
    <x v="4"/>
    <m/>
    <n v="0"/>
    <x v="2"/>
  </r>
  <r>
    <x v="4"/>
    <x v="20"/>
    <x v="20"/>
    <m/>
    <m/>
    <m/>
    <x v="6"/>
    <m/>
    <m/>
    <x v="217"/>
    <m/>
    <m/>
    <s v="Surf Clam - frilled venus"/>
    <x v="4"/>
    <m/>
    <n v="0"/>
    <x v="2"/>
  </r>
  <r>
    <x v="4"/>
    <x v="20"/>
    <x v="20"/>
    <m/>
    <m/>
    <m/>
    <x v="6"/>
    <m/>
    <m/>
    <x v="218"/>
    <m/>
    <m/>
    <s v="Surf Clam - frilled venus"/>
    <x v="4"/>
    <m/>
    <n v="0"/>
    <x v="2"/>
  </r>
  <r>
    <x v="4"/>
    <x v="20"/>
    <x v="20"/>
    <m/>
    <m/>
    <m/>
    <x v="6"/>
    <m/>
    <m/>
    <x v="219"/>
    <m/>
    <m/>
    <s v="Surf Clam - frilled venus"/>
    <x v="4"/>
    <m/>
    <n v="0"/>
    <x v="2"/>
  </r>
  <r>
    <x v="4"/>
    <x v="20"/>
    <x v="20"/>
    <m/>
    <m/>
    <m/>
    <x v="6"/>
    <m/>
    <m/>
    <x v="220"/>
    <m/>
    <m/>
    <s v="Surf Clam - frilled venus"/>
    <x v="4"/>
    <m/>
    <n v="0"/>
    <x v="2"/>
  </r>
  <r>
    <x v="4"/>
    <x v="20"/>
    <x v="20"/>
    <m/>
    <m/>
    <m/>
    <x v="6"/>
    <m/>
    <m/>
    <x v="221"/>
    <m/>
    <m/>
    <s v="Surf Clam - frilled venus"/>
    <x v="4"/>
    <m/>
    <n v="0"/>
    <x v="2"/>
  </r>
  <r>
    <x v="4"/>
    <x v="20"/>
    <x v="20"/>
    <m/>
    <m/>
    <m/>
    <x v="6"/>
    <m/>
    <m/>
    <x v="222"/>
    <m/>
    <m/>
    <s v="Surf Clam - frilled venus"/>
    <x v="4"/>
    <m/>
    <n v="0"/>
    <x v="2"/>
  </r>
  <r>
    <x v="4"/>
    <x v="20"/>
    <x v="20"/>
    <m/>
    <m/>
    <m/>
    <x v="6"/>
    <m/>
    <m/>
    <x v="223"/>
    <m/>
    <m/>
    <s v="Surf Clam - frilled venus"/>
    <x v="4"/>
    <m/>
    <n v="0"/>
    <x v="2"/>
  </r>
  <r>
    <x v="4"/>
    <x v="20"/>
    <x v="20"/>
    <m/>
    <m/>
    <m/>
    <x v="6"/>
    <m/>
    <m/>
    <x v="190"/>
    <m/>
    <m/>
    <s v="Alfonsino"/>
    <x v="0"/>
    <m/>
    <n v="0"/>
    <x v="2"/>
  </r>
  <r>
    <x v="4"/>
    <x v="20"/>
    <x v="20"/>
    <m/>
    <m/>
    <m/>
    <x v="6"/>
    <m/>
    <m/>
    <x v="224"/>
    <m/>
    <m/>
    <s v="Alfonsino"/>
    <x v="0"/>
    <m/>
    <n v="0"/>
    <x v="2"/>
  </r>
  <r>
    <x v="4"/>
    <x v="20"/>
    <x v="20"/>
    <m/>
    <m/>
    <m/>
    <x v="6"/>
    <m/>
    <m/>
    <x v="0"/>
    <m/>
    <m/>
    <s v="Alfonsino"/>
    <x v="0"/>
    <m/>
    <n v="-542.40509097270819"/>
    <x v="0"/>
  </r>
  <r>
    <x v="4"/>
    <x v="20"/>
    <x v="20"/>
    <m/>
    <m/>
    <m/>
    <x v="6"/>
    <m/>
    <m/>
    <x v="1"/>
    <m/>
    <m/>
    <s v="Alfonsino"/>
    <x v="0"/>
    <m/>
    <n v="144.83252902670938"/>
    <x v="1"/>
  </r>
  <r>
    <x v="4"/>
    <x v="20"/>
    <x v="20"/>
    <m/>
    <m/>
    <m/>
    <x v="6"/>
    <m/>
    <m/>
    <x v="225"/>
    <m/>
    <m/>
    <s v="Alfonsino"/>
    <x v="0"/>
    <m/>
    <n v="0"/>
    <x v="2"/>
  </r>
  <r>
    <x v="4"/>
    <x v="20"/>
    <x v="20"/>
    <m/>
    <m/>
    <m/>
    <x v="6"/>
    <m/>
    <m/>
    <x v="226"/>
    <m/>
    <m/>
    <s v="Alfonsino"/>
    <x v="0"/>
    <m/>
    <n v="0"/>
    <x v="2"/>
  </r>
  <r>
    <x v="4"/>
    <x v="20"/>
    <x v="20"/>
    <m/>
    <m/>
    <m/>
    <x v="6"/>
    <m/>
    <m/>
    <x v="227"/>
    <m/>
    <m/>
    <s v="Black Cardinal Fish"/>
    <x v="0"/>
    <m/>
    <n v="0"/>
    <x v="2"/>
  </r>
  <r>
    <x v="4"/>
    <x v="20"/>
    <x v="20"/>
    <m/>
    <m/>
    <m/>
    <x v="6"/>
    <m/>
    <m/>
    <x v="228"/>
    <m/>
    <m/>
    <s v="Black Cardinal Fish"/>
    <x v="0"/>
    <m/>
    <n v="0"/>
    <x v="2"/>
  </r>
  <r>
    <x v="4"/>
    <x v="20"/>
    <x v="20"/>
    <m/>
    <m/>
    <m/>
    <x v="6"/>
    <m/>
    <m/>
    <x v="2"/>
    <m/>
    <m/>
    <s v="Black Cardinal Fish"/>
    <x v="0"/>
    <m/>
    <n v="-151.54828551434568"/>
    <x v="2"/>
  </r>
  <r>
    <x v="4"/>
    <x v="20"/>
    <x v="20"/>
    <m/>
    <m/>
    <m/>
    <x v="6"/>
    <m/>
    <m/>
    <x v="229"/>
    <m/>
    <m/>
    <s v="Black Cardinal Fish"/>
    <x v="0"/>
    <m/>
    <n v="0"/>
    <x v="2"/>
  </r>
  <r>
    <x v="4"/>
    <x v="20"/>
    <x v="20"/>
    <m/>
    <m/>
    <m/>
    <x v="6"/>
    <m/>
    <m/>
    <x v="230"/>
    <m/>
    <m/>
    <s v="Black Cardinal Fish"/>
    <x v="0"/>
    <m/>
    <n v="0"/>
    <x v="2"/>
  </r>
  <r>
    <x v="4"/>
    <x v="20"/>
    <x v="20"/>
    <m/>
    <m/>
    <m/>
    <x v="6"/>
    <m/>
    <m/>
    <x v="231"/>
    <m/>
    <m/>
    <s v="Black Cardinal Fish"/>
    <x v="0"/>
    <m/>
    <n v="0"/>
    <x v="2"/>
  </r>
  <r>
    <x v="4"/>
    <x v="20"/>
    <x v="20"/>
    <m/>
    <m/>
    <m/>
    <x v="6"/>
    <m/>
    <m/>
    <x v="232"/>
    <m/>
    <m/>
    <s v="Black Cardinal Fish"/>
    <x v="0"/>
    <m/>
    <n v="0"/>
    <x v="2"/>
  </r>
  <r>
    <x v="4"/>
    <x v="20"/>
    <x v="20"/>
    <m/>
    <m/>
    <m/>
    <x v="6"/>
    <m/>
    <m/>
    <x v="233"/>
    <m/>
    <m/>
    <s v="Black Cardinal Fish"/>
    <x v="0"/>
    <m/>
    <n v="0"/>
    <x v="2"/>
  </r>
  <r>
    <x v="4"/>
    <x v="20"/>
    <x v="20"/>
    <m/>
    <m/>
    <m/>
    <x v="6"/>
    <m/>
    <m/>
    <x v="234"/>
    <m/>
    <m/>
    <s v="Black Cardinal Fish"/>
    <x v="0"/>
    <m/>
    <n v="0"/>
    <x v="2"/>
  </r>
  <r>
    <x v="4"/>
    <x v="20"/>
    <x v="20"/>
    <m/>
    <m/>
    <m/>
    <x v="6"/>
    <m/>
    <m/>
    <x v="235"/>
    <m/>
    <m/>
    <s v="Black Cardinal Fish"/>
    <x v="0"/>
    <m/>
    <n v="0"/>
    <x v="2"/>
  </r>
  <r>
    <x v="4"/>
    <x v="20"/>
    <x v="20"/>
    <m/>
    <m/>
    <m/>
    <x v="6"/>
    <m/>
    <m/>
    <x v="236"/>
    <m/>
    <m/>
    <s v="Red crab"/>
    <x v="0"/>
    <m/>
    <n v="0"/>
    <x v="2"/>
  </r>
  <r>
    <x v="4"/>
    <x v="20"/>
    <x v="20"/>
    <m/>
    <m/>
    <m/>
    <x v="6"/>
    <m/>
    <m/>
    <x v="237"/>
    <m/>
    <m/>
    <s v="Red crab"/>
    <x v="0"/>
    <m/>
    <n v="0"/>
    <x v="2"/>
  </r>
  <r>
    <x v="4"/>
    <x v="20"/>
    <x v="20"/>
    <m/>
    <m/>
    <m/>
    <x v="6"/>
    <m/>
    <m/>
    <x v="238"/>
    <m/>
    <m/>
    <s v="Red crab"/>
    <x v="0"/>
    <m/>
    <n v="0"/>
    <x v="2"/>
  </r>
  <r>
    <x v="4"/>
    <x v="20"/>
    <x v="20"/>
    <m/>
    <m/>
    <m/>
    <x v="6"/>
    <m/>
    <m/>
    <x v="239"/>
    <m/>
    <m/>
    <s v="Red crab"/>
    <x v="0"/>
    <m/>
    <n v="0"/>
    <x v="2"/>
  </r>
  <r>
    <x v="4"/>
    <x v="20"/>
    <x v="20"/>
    <m/>
    <m/>
    <m/>
    <x v="6"/>
    <m/>
    <m/>
    <x v="240"/>
    <m/>
    <m/>
    <s v="Red crab"/>
    <x v="0"/>
    <m/>
    <n v="0"/>
    <x v="2"/>
  </r>
  <r>
    <x v="4"/>
    <x v="20"/>
    <x v="20"/>
    <m/>
    <m/>
    <m/>
    <x v="6"/>
    <m/>
    <m/>
    <x v="241"/>
    <m/>
    <m/>
    <s v="Red crab"/>
    <x v="0"/>
    <m/>
    <n v="0"/>
    <x v="2"/>
  </r>
  <r>
    <x v="4"/>
    <x v="20"/>
    <x v="20"/>
    <m/>
    <m/>
    <m/>
    <x v="6"/>
    <m/>
    <m/>
    <x v="242"/>
    <m/>
    <m/>
    <s v="Red crab"/>
    <x v="0"/>
    <m/>
    <n v="0"/>
    <x v="2"/>
  </r>
  <r>
    <x v="4"/>
    <x v="20"/>
    <x v="20"/>
    <m/>
    <m/>
    <m/>
    <x v="6"/>
    <m/>
    <m/>
    <x v="243"/>
    <m/>
    <m/>
    <s v="Red crab"/>
    <x v="0"/>
    <m/>
    <n v="0"/>
    <x v="2"/>
  </r>
  <r>
    <x v="4"/>
    <x v="20"/>
    <x v="20"/>
    <m/>
    <m/>
    <m/>
    <x v="6"/>
    <m/>
    <m/>
    <x v="244"/>
    <m/>
    <m/>
    <s v="Red crab"/>
    <x v="0"/>
    <m/>
    <n v="0"/>
    <x v="2"/>
  </r>
  <r>
    <x v="4"/>
    <x v="20"/>
    <x v="20"/>
    <m/>
    <m/>
    <m/>
    <x v="6"/>
    <m/>
    <m/>
    <x v="245"/>
    <m/>
    <m/>
    <s v="Red crab"/>
    <x v="0"/>
    <m/>
    <n v="0"/>
    <x v="2"/>
  </r>
  <r>
    <x v="4"/>
    <x v="20"/>
    <x v="20"/>
    <m/>
    <m/>
    <m/>
    <x v="6"/>
    <m/>
    <m/>
    <x v="246"/>
    <m/>
    <m/>
    <s v="Cockles"/>
    <x v="4"/>
    <m/>
    <n v="0"/>
    <x v="2"/>
  </r>
  <r>
    <x v="4"/>
    <x v="20"/>
    <x v="20"/>
    <m/>
    <m/>
    <m/>
    <x v="6"/>
    <m/>
    <m/>
    <x v="247"/>
    <m/>
    <m/>
    <s v="Cockles"/>
    <x v="4"/>
    <m/>
    <n v="0"/>
    <x v="2"/>
  </r>
  <r>
    <x v="4"/>
    <x v="20"/>
    <x v="20"/>
    <m/>
    <m/>
    <m/>
    <x v="6"/>
    <m/>
    <m/>
    <x v="248"/>
    <m/>
    <m/>
    <s v="Cockles"/>
    <x v="4"/>
    <m/>
    <n v="0"/>
    <x v="2"/>
  </r>
  <r>
    <x v="4"/>
    <x v="20"/>
    <x v="20"/>
    <m/>
    <m/>
    <m/>
    <x v="6"/>
    <m/>
    <m/>
    <x v="249"/>
    <m/>
    <m/>
    <s v="Cockles"/>
    <x v="4"/>
    <m/>
    <n v="0"/>
    <x v="2"/>
  </r>
  <r>
    <x v="4"/>
    <x v="20"/>
    <x v="20"/>
    <m/>
    <m/>
    <m/>
    <x v="6"/>
    <m/>
    <m/>
    <x v="250"/>
    <m/>
    <m/>
    <s v="Cockles"/>
    <x v="4"/>
    <m/>
    <n v="0"/>
    <x v="2"/>
  </r>
  <r>
    <x v="4"/>
    <x v="20"/>
    <x v="20"/>
    <m/>
    <m/>
    <m/>
    <x v="6"/>
    <m/>
    <m/>
    <x v="251"/>
    <m/>
    <m/>
    <s v="Cockles"/>
    <x v="4"/>
    <m/>
    <n v="0"/>
    <x v="2"/>
  </r>
  <r>
    <x v="4"/>
    <x v="20"/>
    <x v="20"/>
    <m/>
    <m/>
    <m/>
    <x v="6"/>
    <m/>
    <m/>
    <x v="252"/>
    <m/>
    <m/>
    <s v="Cockles"/>
    <x v="4"/>
    <m/>
    <n v="0"/>
    <x v="2"/>
  </r>
  <r>
    <x v="4"/>
    <x v="20"/>
    <x v="20"/>
    <m/>
    <m/>
    <m/>
    <x v="6"/>
    <m/>
    <m/>
    <x v="253"/>
    <m/>
    <m/>
    <s v="Cockles"/>
    <x v="4"/>
    <m/>
    <n v="0"/>
    <x v="2"/>
  </r>
  <r>
    <x v="4"/>
    <x v="20"/>
    <x v="20"/>
    <m/>
    <m/>
    <m/>
    <x v="6"/>
    <m/>
    <m/>
    <x v="254"/>
    <m/>
    <m/>
    <s v="Cockles"/>
    <x v="4"/>
    <m/>
    <n v="0"/>
    <x v="2"/>
  </r>
  <r>
    <x v="4"/>
    <x v="20"/>
    <x v="20"/>
    <m/>
    <m/>
    <m/>
    <x v="6"/>
    <m/>
    <m/>
    <x v="255"/>
    <m/>
    <m/>
    <s v="Cockles"/>
    <x v="4"/>
    <m/>
    <n v="0"/>
    <x v="2"/>
  </r>
  <r>
    <x v="4"/>
    <x v="20"/>
    <x v="20"/>
    <m/>
    <m/>
    <m/>
    <x v="6"/>
    <m/>
    <m/>
    <x v="256"/>
    <m/>
    <m/>
    <s v="Cockles"/>
    <x v="4"/>
    <m/>
    <n v="0"/>
    <x v="2"/>
  </r>
  <r>
    <x v="4"/>
    <x v="20"/>
    <x v="20"/>
    <m/>
    <m/>
    <m/>
    <x v="6"/>
    <m/>
    <m/>
    <x v="257"/>
    <m/>
    <m/>
    <s v="Cockles"/>
    <x v="4"/>
    <m/>
    <n v="0"/>
    <x v="2"/>
  </r>
  <r>
    <x v="4"/>
    <x v="20"/>
    <x v="20"/>
    <m/>
    <m/>
    <m/>
    <x v="6"/>
    <m/>
    <m/>
    <x v="258"/>
    <m/>
    <m/>
    <s v="Cockles"/>
    <x v="4"/>
    <m/>
    <n v="0"/>
    <x v="2"/>
  </r>
  <r>
    <x v="4"/>
    <x v="20"/>
    <x v="20"/>
    <m/>
    <m/>
    <m/>
    <x v="6"/>
    <m/>
    <m/>
    <x v="259"/>
    <m/>
    <m/>
    <s v="Crayfish"/>
    <x v="4"/>
    <m/>
    <n v="0"/>
    <x v="2"/>
  </r>
  <r>
    <x v="4"/>
    <x v="20"/>
    <x v="20"/>
    <m/>
    <m/>
    <m/>
    <x v="6"/>
    <m/>
    <m/>
    <x v="260"/>
    <m/>
    <m/>
    <s v="Crayfish"/>
    <x v="4"/>
    <m/>
    <n v="0"/>
    <x v="2"/>
  </r>
  <r>
    <x v="4"/>
    <x v="20"/>
    <x v="20"/>
    <m/>
    <m/>
    <m/>
    <x v="6"/>
    <m/>
    <m/>
    <x v="261"/>
    <m/>
    <m/>
    <s v="Crayfish"/>
    <x v="4"/>
    <m/>
    <n v="0"/>
    <x v="2"/>
  </r>
  <r>
    <x v="4"/>
    <x v="20"/>
    <x v="20"/>
    <m/>
    <m/>
    <m/>
    <x v="6"/>
    <m/>
    <m/>
    <x v="262"/>
    <m/>
    <m/>
    <s v="Crayfish"/>
    <x v="4"/>
    <m/>
    <n v="0"/>
    <x v="2"/>
  </r>
  <r>
    <x v="4"/>
    <x v="20"/>
    <x v="20"/>
    <m/>
    <m/>
    <m/>
    <x v="6"/>
    <m/>
    <m/>
    <x v="263"/>
    <m/>
    <m/>
    <s v="Crayfish"/>
    <x v="4"/>
    <m/>
    <n v="2.0986728865653763"/>
    <x v="2"/>
  </r>
  <r>
    <x v="4"/>
    <x v="20"/>
    <x v="20"/>
    <m/>
    <m/>
    <m/>
    <x v="6"/>
    <m/>
    <m/>
    <x v="264"/>
    <m/>
    <m/>
    <s v="Crayfish"/>
    <x v="4"/>
    <m/>
    <n v="1.9895969582722164"/>
    <x v="2"/>
  </r>
  <r>
    <x v="4"/>
    <x v="20"/>
    <x v="20"/>
    <m/>
    <m/>
    <m/>
    <x v="6"/>
    <m/>
    <m/>
    <x v="265"/>
    <m/>
    <m/>
    <s v="Crayfish"/>
    <x v="4"/>
    <m/>
    <n v="0"/>
    <x v="2"/>
  </r>
  <r>
    <x v="4"/>
    <x v="20"/>
    <x v="20"/>
    <m/>
    <m/>
    <m/>
    <x v="6"/>
    <m/>
    <m/>
    <x v="266"/>
    <m/>
    <m/>
    <s v="Crayfish"/>
    <x v="4"/>
    <m/>
    <n v="0.56248829986476034"/>
    <x v="2"/>
  </r>
  <r>
    <x v="4"/>
    <x v="20"/>
    <x v="20"/>
    <m/>
    <m/>
    <m/>
    <x v="6"/>
    <m/>
    <m/>
    <x v="267"/>
    <m/>
    <m/>
    <s v="Crayfish"/>
    <x v="4"/>
    <m/>
    <n v="0"/>
    <x v="2"/>
  </r>
  <r>
    <x v="4"/>
    <x v="20"/>
    <x v="20"/>
    <m/>
    <m/>
    <m/>
    <x v="6"/>
    <m/>
    <m/>
    <x v="268"/>
    <m/>
    <m/>
    <s v="Crayfish"/>
    <x v="4"/>
    <m/>
    <n v="0"/>
    <x v="2"/>
  </r>
  <r>
    <x v="4"/>
    <x v="20"/>
    <x v="20"/>
    <m/>
    <m/>
    <m/>
    <x v="6"/>
    <m/>
    <m/>
    <x v="269"/>
    <m/>
    <m/>
    <s v="Surf Clam - ringed dosinia"/>
    <x v="4"/>
    <m/>
    <n v="0"/>
    <x v="2"/>
  </r>
  <r>
    <x v="4"/>
    <x v="20"/>
    <x v="20"/>
    <m/>
    <m/>
    <m/>
    <x v="6"/>
    <m/>
    <m/>
    <x v="270"/>
    <m/>
    <m/>
    <s v="Surf Clam - ringed dosinia"/>
    <x v="4"/>
    <m/>
    <n v="0"/>
    <x v="2"/>
  </r>
  <r>
    <x v="4"/>
    <x v="20"/>
    <x v="20"/>
    <m/>
    <m/>
    <m/>
    <x v="6"/>
    <m/>
    <m/>
    <x v="271"/>
    <m/>
    <m/>
    <s v="Surf Clam - ringed dosinia"/>
    <x v="4"/>
    <m/>
    <n v="0"/>
    <x v="2"/>
  </r>
  <r>
    <x v="4"/>
    <x v="20"/>
    <x v="20"/>
    <m/>
    <m/>
    <m/>
    <x v="6"/>
    <m/>
    <m/>
    <x v="272"/>
    <m/>
    <m/>
    <s v="Surf Clam - ringed dosinia"/>
    <x v="4"/>
    <m/>
    <n v="0"/>
    <x v="2"/>
  </r>
  <r>
    <x v="4"/>
    <x v="20"/>
    <x v="20"/>
    <m/>
    <m/>
    <m/>
    <x v="6"/>
    <m/>
    <m/>
    <x v="273"/>
    <m/>
    <m/>
    <s v="Surf Clam - ringed dosinia"/>
    <x v="4"/>
    <m/>
    <n v="0"/>
    <x v="2"/>
  </r>
  <r>
    <x v="4"/>
    <x v="20"/>
    <x v="20"/>
    <m/>
    <m/>
    <m/>
    <x v="6"/>
    <m/>
    <m/>
    <x v="274"/>
    <m/>
    <m/>
    <s v="Surf Clam - ringed dosinia"/>
    <x v="4"/>
    <m/>
    <n v="0"/>
    <x v="2"/>
  </r>
  <r>
    <x v="4"/>
    <x v="20"/>
    <x v="20"/>
    <m/>
    <m/>
    <m/>
    <x v="6"/>
    <m/>
    <m/>
    <x v="275"/>
    <m/>
    <m/>
    <s v="Surf Clam - ringed dosinia"/>
    <x v="4"/>
    <m/>
    <n v="0"/>
    <x v="2"/>
  </r>
  <r>
    <x v="4"/>
    <x v="20"/>
    <x v="20"/>
    <m/>
    <m/>
    <m/>
    <x v="6"/>
    <m/>
    <m/>
    <x v="276"/>
    <m/>
    <m/>
    <s v="Surf Clam - ringed dosinia"/>
    <x v="4"/>
    <m/>
    <n v="0"/>
    <x v="2"/>
  </r>
  <r>
    <x v="4"/>
    <x v="20"/>
    <x v="20"/>
    <m/>
    <m/>
    <m/>
    <x v="6"/>
    <m/>
    <m/>
    <x v="277"/>
    <m/>
    <m/>
    <s v="Surf Clam - silky dosinia"/>
    <x v="4"/>
    <m/>
    <n v="0"/>
    <x v="2"/>
  </r>
  <r>
    <x v="4"/>
    <x v="20"/>
    <x v="20"/>
    <m/>
    <m/>
    <m/>
    <x v="6"/>
    <m/>
    <m/>
    <x v="278"/>
    <m/>
    <m/>
    <s v="Surf Clam - silky dosinia"/>
    <x v="4"/>
    <m/>
    <n v="0"/>
    <x v="2"/>
  </r>
  <r>
    <x v="4"/>
    <x v="20"/>
    <x v="20"/>
    <m/>
    <m/>
    <m/>
    <x v="6"/>
    <m/>
    <m/>
    <x v="279"/>
    <m/>
    <m/>
    <s v="Surf Clam - silky dosinia"/>
    <x v="4"/>
    <m/>
    <n v="0"/>
    <x v="2"/>
  </r>
  <r>
    <x v="4"/>
    <x v="20"/>
    <x v="20"/>
    <m/>
    <m/>
    <m/>
    <x v="6"/>
    <m/>
    <m/>
    <x v="280"/>
    <m/>
    <m/>
    <s v="Surf Clam - silky dosinia"/>
    <x v="4"/>
    <m/>
    <n v="0"/>
    <x v="2"/>
  </r>
  <r>
    <x v="4"/>
    <x v="20"/>
    <x v="20"/>
    <m/>
    <m/>
    <m/>
    <x v="6"/>
    <m/>
    <m/>
    <x v="281"/>
    <m/>
    <m/>
    <s v="Surf Clam - silky dosinia"/>
    <x v="4"/>
    <m/>
    <n v="0"/>
    <x v="2"/>
  </r>
  <r>
    <x v="4"/>
    <x v="20"/>
    <x v="20"/>
    <m/>
    <m/>
    <m/>
    <x v="6"/>
    <m/>
    <m/>
    <x v="282"/>
    <m/>
    <m/>
    <s v="Surf Clam - silky dosinia"/>
    <x v="4"/>
    <m/>
    <n v="0"/>
    <x v="2"/>
  </r>
  <r>
    <x v="4"/>
    <x v="20"/>
    <x v="20"/>
    <m/>
    <m/>
    <m/>
    <x v="6"/>
    <m/>
    <m/>
    <x v="283"/>
    <m/>
    <m/>
    <s v="Surf Clam - silky dosinia"/>
    <x v="4"/>
    <m/>
    <n v="0"/>
    <x v="2"/>
  </r>
  <r>
    <x v="4"/>
    <x v="20"/>
    <x v="20"/>
    <m/>
    <m/>
    <m/>
    <x v="6"/>
    <m/>
    <m/>
    <x v="284"/>
    <m/>
    <m/>
    <s v="Surf Clam - silky dosinia"/>
    <x v="4"/>
    <m/>
    <n v="0"/>
    <x v="2"/>
  </r>
  <r>
    <x v="4"/>
    <x v="20"/>
    <x v="20"/>
    <m/>
    <m/>
    <m/>
    <x v="6"/>
    <m/>
    <m/>
    <x v="285"/>
    <m/>
    <m/>
    <s v="Elephant Fish"/>
    <x v="2"/>
    <m/>
    <n v="0"/>
    <x v="2"/>
  </r>
  <r>
    <x v="4"/>
    <x v="20"/>
    <x v="20"/>
    <m/>
    <m/>
    <m/>
    <x v="6"/>
    <m/>
    <m/>
    <x v="286"/>
    <m/>
    <m/>
    <s v="Elephant Fish"/>
    <x v="2"/>
    <m/>
    <n v="0"/>
    <x v="2"/>
  </r>
  <r>
    <x v="4"/>
    <x v="20"/>
    <x v="20"/>
    <m/>
    <m/>
    <m/>
    <x v="6"/>
    <m/>
    <m/>
    <x v="287"/>
    <m/>
    <m/>
    <s v="Elephant Fish"/>
    <x v="2"/>
    <m/>
    <n v="0"/>
    <x v="2"/>
  </r>
  <r>
    <x v="4"/>
    <x v="20"/>
    <x v="20"/>
    <m/>
    <m/>
    <m/>
    <x v="6"/>
    <m/>
    <m/>
    <x v="48"/>
    <m/>
    <m/>
    <s v="Elephant Fish"/>
    <x v="2"/>
    <m/>
    <n v="-1608.6262916647393"/>
    <x v="24"/>
  </r>
  <r>
    <x v="4"/>
    <x v="20"/>
    <x v="20"/>
    <m/>
    <m/>
    <m/>
    <x v="6"/>
    <m/>
    <m/>
    <x v="86"/>
    <m/>
    <m/>
    <s v="Elephant Fish"/>
    <x v="2"/>
    <m/>
    <n v="957.53285181099136"/>
    <x v="0"/>
  </r>
  <r>
    <x v="4"/>
    <x v="20"/>
    <x v="20"/>
    <m/>
    <m/>
    <m/>
    <x v="6"/>
    <m/>
    <m/>
    <x v="87"/>
    <m/>
    <m/>
    <s v="Elephant Fish"/>
    <x v="2"/>
    <m/>
    <n v="-48.168858236843043"/>
    <x v="2"/>
  </r>
  <r>
    <x v="4"/>
    <x v="20"/>
    <x v="20"/>
    <m/>
    <m/>
    <m/>
    <x v="6"/>
    <m/>
    <m/>
    <x v="88"/>
    <m/>
    <m/>
    <s v="Blue Mackerel"/>
    <x v="2"/>
    <m/>
    <n v="-351.9899412954054"/>
    <x v="1"/>
  </r>
  <r>
    <x v="4"/>
    <x v="20"/>
    <x v="20"/>
    <m/>
    <m/>
    <m/>
    <x v="6"/>
    <m/>
    <m/>
    <x v="288"/>
    <m/>
    <m/>
    <s v="Blue Mackerel"/>
    <x v="2"/>
    <m/>
    <n v="0"/>
    <x v="2"/>
  </r>
  <r>
    <x v="4"/>
    <x v="20"/>
    <x v="20"/>
    <m/>
    <m/>
    <m/>
    <x v="6"/>
    <m/>
    <m/>
    <x v="289"/>
    <m/>
    <m/>
    <s v="Blue Mackerel"/>
    <x v="2"/>
    <m/>
    <n v="0"/>
    <x v="2"/>
  </r>
  <r>
    <x v="4"/>
    <x v="20"/>
    <x v="20"/>
    <m/>
    <m/>
    <m/>
    <x v="6"/>
    <m/>
    <m/>
    <x v="89"/>
    <m/>
    <m/>
    <s v="Blue Mackerel"/>
    <x v="0"/>
    <m/>
    <n v="-18.010023211691831"/>
    <x v="2"/>
  </r>
  <r>
    <x v="4"/>
    <x v="20"/>
    <x v="20"/>
    <m/>
    <m/>
    <m/>
    <x v="6"/>
    <m/>
    <m/>
    <x v="15"/>
    <m/>
    <m/>
    <s v="Blue Mackerel"/>
    <x v="0"/>
    <m/>
    <n v="590.60078825920573"/>
    <x v="6"/>
  </r>
  <r>
    <x v="4"/>
    <x v="20"/>
    <x v="20"/>
    <m/>
    <m/>
    <m/>
    <x v="6"/>
    <m/>
    <m/>
    <x v="90"/>
    <m/>
    <m/>
    <s v="Flatfish"/>
    <x v="2"/>
    <m/>
    <n v="-53.778975792938581"/>
    <x v="35"/>
  </r>
  <r>
    <x v="4"/>
    <x v="20"/>
    <x v="20"/>
    <m/>
    <m/>
    <m/>
    <x v="6"/>
    <m/>
    <m/>
    <x v="290"/>
    <m/>
    <m/>
    <s v="Flatfish"/>
    <x v="2"/>
    <m/>
    <n v="0"/>
    <x v="2"/>
  </r>
  <r>
    <x v="4"/>
    <x v="20"/>
    <x v="20"/>
    <m/>
    <m/>
    <m/>
    <x v="6"/>
    <m/>
    <m/>
    <x v="91"/>
    <m/>
    <m/>
    <s v="Flatfish"/>
    <x v="2"/>
    <m/>
    <n v="-33.401732947096548"/>
    <x v="1"/>
  </r>
  <r>
    <x v="4"/>
    <x v="20"/>
    <x v="20"/>
    <m/>
    <m/>
    <m/>
    <x v="6"/>
    <m/>
    <m/>
    <x v="49"/>
    <m/>
    <m/>
    <s v="Flatfish"/>
    <x v="2"/>
    <m/>
    <n v="-813.60875253597624"/>
    <x v="25"/>
  </r>
  <r>
    <x v="4"/>
    <x v="20"/>
    <x v="20"/>
    <m/>
    <m/>
    <m/>
    <x v="6"/>
    <m/>
    <m/>
    <x v="92"/>
    <m/>
    <m/>
    <s v="Flatfish"/>
    <x v="2"/>
    <m/>
    <n v="-977.86304100218717"/>
    <x v="1"/>
  </r>
  <r>
    <x v="4"/>
    <x v="20"/>
    <x v="20"/>
    <m/>
    <m/>
    <m/>
    <x v="6"/>
    <m/>
    <m/>
    <x v="291"/>
    <m/>
    <m/>
    <s v="Frostfish"/>
    <x v="2"/>
    <m/>
    <n v="0"/>
    <x v="2"/>
  </r>
  <r>
    <x v="4"/>
    <x v="20"/>
    <x v="20"/>
    <m/>
    <m/>
    <m/>
    <x v="6"/>
    <m/>
    <m/>
    <x v="292"/>
    <m/>
    <m/>
    <s v="Frostfish"/>
    <x v="0"/>
    <m/>
    <n v="0"/>
    <x v="2"/>
  </r>
  <r>
    <x v="4"/>
    <x v="20"/>
    <x v="20"/>
    <m/>
    <m/>
    <m/>
    <x v="6"/>
    <m/>
    <m/>
    <x v="293"/>
    <m/>
    <m/>
    <s v="Frostfish"/>
    <x v="2"/>
    <m/>
    <n v="0"/>
    <x v="2"/>
  </r>
  <r>
    <x v="4"/>
    <x v="20"/>
    <x v="20"/>
    <m/>
    <m/>
    <m/>
    <x v="6"/>
    <m/>
    <m/>
    <x v="294"/>
    <m/>
    <m/>
    <s v="Frostfish"/>
    <x v="0"/>
    <m/>
    <n v="0"/>
    <x v="2"/>
  </r>
  <r>
    <x v="4"/>
    <x v="20"/>
    <x v="20"/>
    <m/>
    <m/>
    <m/>
    <x v="6"/>
    <m/>
    <m/>
    <x v="295"/>
    <m/>
    <m/>
    <s v="Frostfish"/>
    <x v="0"/>
    <m/>
    <n v="0"/>
    <x v="2"/>
  </r>
  <r>
    <x v="4"/>
    <x v="20"/>
    <x v="20"/>
    <m/>
    <m/>
    <m/>
    <x v="6"/>
    <m/>
    <m/>
    <x v="296"/>
    <m/>
    <m/>
    <s v="Frostfish"/>
    <x v="0"/>
    <m/>
    <n v="0"/>
    <x v="2"/>
  </r>
  <r>
    <x v="4"/>
    <x v="20"/>
    <x v="20"/>
    <m/>
    <m/>
    <m/>
    <x v="6"/>
    <m/>
    <m/>
    <x v="297"/>
    <m/>
    <m/>
    <s v="Frostfish"/>
    <x v="0"/>
    <m/>
    <n v="0"/>
    <x v="2"/>
  </r>
  <r>
    <x v="4"/>
    <x v="20"/>
    <x v="20"/>
    <m/>
    <m/>
    <m/>
    <x v="6"/>
    <m/>
    <m/>
    <x v="298"/>
    <m/>
    <m/>
    <s v="Frostfish"/>
    <x v="0"/>
    <m/>
    <n v="0"/>
    <x v="2"/>
  </r>
  <r>
    <x v="4"/>
    <x v="20"/>
    <x v="20"/>
    <m/>
    <m/>
    <m/>
    <x v="6"/>
    <m/>
    <m/>
    <x v="299"/>
    <m/>
    <m/>
    <s v="Frostfish"/>
    <x v="0"/>
    <m/>
    <n v="0"/>
    <x v="2"/>
  </r>
  <r>
    <x v="4"/>
    <x v="20"/>
    <x v="20"/>
    <m/>
    <m/>
    <m/>
    <x v="6"/>
    <m/>
    <m/>
    <x v="300"/>
    <m/>
    <m/>
    <s v="Frostfish"/>
    <x v="0"/>
    <m/>
    <n v="0"/>
    <x v="2"/>
  </r>
  <r>
    <x v="4"/>
    <x v="20"/>
    <x v="20"/>
    <m/>
    <m/>
    <m/>
    <x v="6"/>
    <m/>
    <m/>
    <x v="301"/>
    <m/>
    <m/>
    <s v="Garfish"/>
    <x v="2"/>
    <m/>
    <n v="0"/>
    <x v="2"/>
  </r>
  <r>
    <x v="4"/>
    <x v="20"/>
    <x v="20"/>
    <m/>
    <m/>
    <m/>
    <x v="6"/>
    <m/>
    <m/>
    <x v="302"/>
    <m/>
    <m/>
    <s v="Garfish"/>
    <x v="2"/>
    <m/>
    <n v="0"/>
    <x v="2"/>
  </r>
  <r>
    <x v="4"/>
    <x v="20"/>
    <x v="20"/>
    <m/>
    <m/>
    <m/>
    <x v="6"/>
    <m/>
    <m/>
    <x v="303"/>
    <m/>
    <m/>
    <s v="Garfish"/>
    <x v="2"/>
    <m/>
    <n v="0"/>
    <x v="2"/>
  </r>
  <r>
    <x v="4"/>
    <x v="20"/>
    <x v="20"/>
    <m/>
    <m/>
    <m/>
    <x v="6"/>
    <m/>
    <m/>
    <x v="304"/>
    <m/>
    <m/>
    <s v="Garfish"/>
    <x v="2"/>
    <m/>
    <n v="0"/>
    <x v="2"/>
  </r>
  <r>
    <x v="4"/>
    <x v="20"/>
    <x v="20"/>
    <m/>
    <m/>
    <m/>
    <x v="6"/>
    <m/>
    <m/>
    <x v="305"/>
    <m/>
    <m/>
    <s v="Garfish"/>
    <x v="2"/>
    <m/>
    <n v="0"/>
    <x v="2"/>
  </r>
  <r>
    <x v="4"/>
    <x v="20"/>
    <x v="20"/>
    <m/>
    <m/>
    <m/>
    <x v="6"/>
    <m/>
    <m/>
    <x v="306"/>
    <m/>
    <m/>
    <s v="Garfish"/>
    <x v="2"/>
    <m/>
    <n v="0"/>
    <x v="2"/>
  </r>
  <r>
    <x v="4"/>
    <x v="20"/>
    <x v="20"/>
    <m/>
    <m/>
    <m/>
    <x v="6"/>
    <m/>
    <m/>
    <x v="307"/>
    <m/>
    <m/>
    <s v="Garfish"/>
    <x v="2"/>
    <m/>
    <n v="0"/>
    <x v="2"/>
  </r>
  <r>
    <x v="4"/>
    <x v="20"/>
    <x v="20"/>
    <m/>
    <m/>
    <m/>
    <x v="6"/>
    <m/>
    <m/>
    <x v="308"/>
    <m/>
    <m/>
    <s v="Green Lipped Mussell"/>
    <x v="4"/>
    <m/>
    <n v="0"/>
    <x v="2"/>
  </r>
  <r>
    <x v="4"/>
    <x v="20"/>
    <x v="20"/>
    <m/>
    <m/>
    <m/>
    <x v="6"/>
    <m/>
    <m/>
    <x v="309"/>
    <m/>
    <m/>
    <s v="Green Lipped Mussell"/>
    <x v="4"/>
    <m/>
    <n v="0"/>
    <x v="2"/>
  </r>
  <r>
    <x v="4"/>
    <x v="20"/>
    <x v="20"/>
    <m/>
    <m/>
    <m/>
    <x v="6"/>
    <m/>
    <m/>
    <x v="310"/>
    <m/>
    <m/>
    <s v="Green Lipped Mussell"/>
    <x v="4"/>
    <m/>
    <n v="0"/>
    <x v="2"/>
  </r>
  <r>
    <x v="4"/>
    <x v="20"/>
    <x v="20"/>
    <m/>
    <m/>
    <m/>
    <x v="6"/>
    <m/>
    <m/>
    <x v="311"/>
    <m/>
    <m/>
    <s v="Green Lipped Mussell"/>
    <x v="4"/>
    <m/>
    <n v="0"/>
    <x v="2"/>
  </r>
  <r>
    <x v="4"/>
    <x v="20"/>
    <x v="20"/>
    <m/>
    <m/>
    <m/>
    <x v="6"/>
    <m/>
    <m/>
    <x v="312"/>
    <m/>
    <m/>
    <s v="Green Lipped Mussell"/>
    <x v="4"/>
    <m/>
    <n v="0"/>
    <x v="2"/>
  </r>
  <r>
    <x v="4"/>
    <x v="20"/>
    <x v="20"/>
    <m/>
    <m/>
    <m/>
    <x v="6"/>
    <m/>
    <m/>
    <x v="313"/>
    <m/>
    <m/>
    <s v="Green Lipped Mussell"/>
    <x v="4"/>
    <m/>
    <n v="0"/>
    <x v="2"/>
  </r>
  <r>
    <x v="4"/>
    <x v="20"/>
    <x v="20"/>
    <m/>
    <m/>
    <m/>
    <x v="6"/>
    <m/>
    <m/>
    <x v="314"/>
    <m/>
    <m/>
    <s v="Green Lipped Mussell"/>
    <x v="4"/>
    <m/>
    <n v="0"/>
    <x v="2"/>
  </r>
  <r>
    <x v="4"/>
    <x v="20"/>
    <x v="20"/>
    <m/>
    <m/>
    <m/>
    <x v="6"/>
    <m/>
    <m/>
    <x v="315"/>
    <m/>
    <m/>
    <s v="Green Lipped Mussell"/>
    <x v="4"/>
    <m/>
    <n v="0"/>
    <x v="2"/>
  </r>
  <r>
    <x v="4"/>
    <x v="20"/>
    <x v="20"/>
    <m/>
    <m/>
    <m/>
    <x v="6"/>
    <m/>
    <m/>
    <x v="93"/>
    <m/>
    <m/>
    <s v="Grey Mullet"/>
    <x v="2"/>
    <m/>
    <n v="-42.899216647287176"/>
    <x v="1"/>
  </r>
  <r>
    <x v="4"/>
    <x v="20"/>
    <x v="20"/>
    <m/>
    <m/>
    <m/>
    <x v="6"/>
    <m/>
    <m/>
    <x v="316"/>
    <m/>
    <m/>
    <s v="Grey Mullet"/>
    <x v="2"/>
    <m/>
    <n v="0"/>
    <x v="2"/>
  </r>
  <r>
    <x v="4"/>
    <x v="20"/>
    <x v="20"/>
    <m/>
    <m/>
    <m/>
    <x v="6"/>
    <m/>
    <m/>
    <x v="317"/>
    <m/>
    <m/>
    <s v="Grey Mullet"/>
    <x v="2"/>
    <m/>
    <n v="0"/>
    <x v="2"/>
  </r>
  <r>
    <x v="4"/>
    <x v="20"/>
    <x v="20"/>
    <m/>
    <m/>
    <m/>
    <x v="6"/>
    <m/>
    <m/>
    <x v="318"/>
    <m/>
    <m/>
    <s v="Grey Mullet"/>
    <x v="2"/>
    <m/>
    <n v="0"/>
    <x v="2"/>
  </r>
  <r>
    <x v="4"/>
    <x v="20"/>
    <x v="20"/>
    <m/>
    <m/>
    <m/>
    <x v="6"/>
    <m/>
    <m/>
    <x v="319"/>
    <m/>
    <m/>
    <s v="Grey Mullet"/>
    <x v="2"/>
    <m/>
    <n v="0"/>
    <x v="2"/>
  </r>
  <r>
    <x v="4"/>
    <x v="20"/>
    <x v="20"/>
    <m/>
    <m/>
    <m/>
    <x v="6"/>
    <m/>
    <m/>
    <x v="320"/>
    <m/>
    <m/>
    <s v="Giant spider crab"/>
    <x v="0"/>
    <m/>
    <n v="0"/>
    <x v="2"/>
  </r>
  <r>
    <x v="4"/>
    <x v="20"/>
    <x v="20"/>
    <m/>
    <m/>
    <m/>
    <x v="6"/>
    <m/>
    <m/>
    <x v="321"/>
    <m/>
    <m/>
    <s v="Giant spider crab"/>
    <x v="0"/>
    <m/>
    <n v="0"/>
    <x v="2"/>
  </r>
  <r>
    <x v="4"/>
    <x v="20"/>
    <x v="20"/>
    <m/>
    <m/>
    <m/>
    <x v="6"/>
    <m/>
    <m/>
    <x v="322"/>
    <m/>
    <m/>
    <s v="Giant spider crab"/>
    <x v="0"/>
    <m/>
    <n v="0"/>
    <x v="2"/>
  </r>
  <r>
    <x v="4"/>
    <x v="20"/>
    <x v="20"/>
    <m/>
    <m/>
    <m/>
    <x v="6"/>
    <m/>
    <m/>
    <x v="323"/>
    <m/>
    <m/>
    <s v="Giant spider crab"/>
    <x v="0"/>
    <m/>
    <n v="0"/>
    <x v="2"/>
  </r>
  <r>
    <x v="4"/>
    <x v="20"/>
    <x v="20"/>
    <m/>
    <m/>
    <m/>
    <x v="6"/>
    <m/>
    <m/>
    <x v="324"/>
    <m/>
    <m/>
    <s v="Giant spider crab"/>
    <x v="0"/>
    <m/>
    <n v="0"/>
    <x v="2"/>
  </r>
  <r>
    <x v="4"/>
    <x v="20"/>
    <x v="20"/>
    <m/>
    <m/>
    <m/>
    <x v="6"/>
    <m/>
    <m/>
    <x v="325"/>
    <m/>
    <m/>
    <s v="Giant spider crab"/>
    <x v="0"/>
    <m/>
    <n v="0"/>
    <x v="2"/>
  </r>
  <r>
    <x v="4"/>
    <x v="20"/>
    <x v="20"/>
    <m/>
    <m/>
    <m/>
    <x v="6"/>
    <m/>
    <m/>
    <x v="94"/>
    <m/>
    <m/>
    <s v="Ghost Shark dark"/>
    <x v="2"/>
    <m/>
    <n v="-1.0159500273262059"/>
    <x v="2"/>
  </r>
  <r>
    <x v="4"/>
    <x v="20"/>
    <x v="20"/>
    <m/>
    <m/>
    <m/>
    <x v="6"/>
    <m/>
    <m/>
    <x v="326"/>
    <m/>
    <m/>
    <s v="Ghost Shark dark"/>
    <x v="2"/>
    <m/>
    <n v="0"/>
    <x v="2"/>
  </r>
  <r>
    <x v="4"/>
    <x v="20"/>
    <x v="20"/>
    <m/>
    <m/>
    <m/>
    <x v="6"/>
    <m/>
    <m/>
    <x v="327"/>
    <m/>
    <m/>
    <s v="Ghost Shark dark"/>
    <x v="2"/>
    <m/>
    <n v="0"/>
    <x v="2"/>
  </r>
  <r>
    <x v="4"/>
    <x v="20"/>
    <x v="20"/>
    <m/>
    <m/>
    <m/>
    <x v="6"/>
    <m/>
    <m/>
    <x v="95"/>
    <m/>
    <m/>
    <s v="Ghost Shark dark"/>
    <x v="2"/>
    <m/>
    <n v="-181.8623588087631"/>
    <x v="2"/>
  </r>
  <r>
    <x v="4"/>
    <x v="20"/>
    <x v="20"/>
    <m/>
    <m/>
    <m/>
    <x v="6"/>
    <m/>
    <m/>
    <x v="96"/>
    <m/>
    <m/>
    <s v="Ghost Shark dark"/>
    <x v="0"/>
    <m/>
    <n v="-17.086432277758917"/>
    <x v="2"/>
  </r>
  <r>
    <x v="4"/>
    <x v="20"/>
    <x v="20"/>
    <m/>
    <m/>
    <m/>
    <x v="6"/>
    <m/>
    <m/>
    <x v="328"/>
    <m/>
    <m/>
    <s v="Ghost Shark dark"/>
    <x v="0"/>
    <m/>
    <n v="0"/>
    <x v="2"/>
  </r>
  <r>
    <x v="4"/>
    <x v="20"/>
    <x v="20"/>
    <m/>
    <m/>
    <m/>
    <x v="6"/>
    <m/>
    <m/>
    <x v="329"/>
    <m/>
    <m/>
    <s v="Ghost Shark dark"/>
    <x v="0"/>
    <m/>
    <n v="0"/>
    <x v="2"/>
  </r>
  <r>
    <x v="4"/>
    <x v="20"/>
    <x v="20"/>
    <m/>
    <m/>
    <m/>
    <x v="6"/>
    <m/>
    <m/>
    <x v="97"/>
    <m/>
    <m/>
    <s v="Ghost Shark dark"/>
    <x v="2"/>
    <m/>
    <n v="-167.89004617509278"/>
    <x v="2"/>
  </r>
  <r>
    <x v="4"/>
    <x v="20"/>
    <x v="20"/>
    <m/>
    <m/>
    <m/>
    <x v="6"/>
    <m/>
    <m/>
    <x v="98"/>
    <m/>
    <m/>
    <s v="Ghost Shark dark"/>
    <x v="2"/>
    <m/>
    <n v="-1.5701045876859547"/>
    <x v="2"/>
  </r>
  <r>
    <x v="4"/>
    <x v="20"/>
    <x v="20"/>
    <m/>
    <m/>
    <m/>
    <x v="6"/>
    <m/>
    <m/>
    <x v="99"/>
    <m/>
    <m/>
    <s v="Ghost Shark dark"/>
    <x v="2"/>
    <m/>
    <n v="-1.0159500273262059"/>
    <x v="2"/>
  </r>
  <r>
    <x v="4"/>
    <x v="20"/>
    <x v="20"/>
    <m/>
    <m/>
    <m/>
    <x v="6"/>
    <m/>
    <m/>
    <x v="100"/>
    <m/>
    <m/>
    <s v="Ghost Shark pale"/>
    <x v="0"/>
    <m/>
    <n v="-53.106478701142578"/>
    <x v="2"/>
  </r>
  <r>
    <x v="4"/>
    <x v="20"/>
    <x v="20"/>
    <m/>
    <m/>
    <m/>
    <x v="6"/>
    <m/>
    <m/>
    <x v="330"/>
    <m/>
    <m/>
    <s v="Ghost Shark pale"/>
    <x v="0"/>
    <m/>
    <n v="0"/>
    <x v="2"/>
  </r>
  <r>
    <x v="4"/>
    <x v="20"/>
    <x v="20"/>
    <m/>
    <m/>
    <m/>
    <x v="6"/>
    <m/>
    <m/>
    <x v="101"/>
    <m/>
    <m/>
    <s v="Ghost Shark pale"/>
    <x v="0"/>
    <m/>
    <n v="-8.127600218609647"/>
    <x v="2"/>
  </r>
  <r>
    <x v="4"/>
    <x v="20"/>
    <x v="20"/>
    <m/>
    <m/>
    <m/>
    <x v="6"/>
    <m/>
    <m/>
    <x v="102"/>
    <m/>
    <m/>
    <s v="Gurnard"/>
    <x v="2"/>
    <m/>
    <n v="11478.587443244058"/>
    <x v="31"/>
  </r>
  <r>
    <x v="4"/>
    <x v="20"/>
    <x v="20"/>
    <m/>
    <m/>
    <m/>
    <x v="6"/>
    <m/>
    <m/>
    <x v="331"/>
    <m/>
    <m/>
    <s v="Gurnard"/>
    <x v="2"/>
    <m/>
    <n v="0"/>
    <x v="2"/>
  </r>
  <r>
    <x v="4"/>
    <x v="20"/>
    <x v="20"/>
    <m/>
    <m/>
    <m/>
    <x v="6"/>
    <m/>
    <m/>
    <x v="103"/>
    <m/>
    <m/>
    <s v="Gurnard"/>
    <x v="2"/>
    <m/>
    <n v="-343.39793943238232"/>
    <x v="2"/>
  </r>
  <r>
    <x v="4"/>
    <x v="20"/>
    <x v="20"/>
    <m/>
    <m/>
    <m/>
    <x v="6"/>
    <m/>
    <m/>
    <x v="50"/>
    <m/>
    <m/>
    <s v="Gurnard"/>
    <x v="2"/>
    <m/>
    <n v="-694.48774691879589"/>
    <x v="26"/>
  </r>
  <r>
    <x v="4"/>
    <x v="20"/>
    <x v="20"/>
    <m/>
    <m/>
    <m/>
    <x v="6"/>
    <m/>
    <m/>
    <x v="104"/>
    <m/>
    <m/>
    <s v="Gurnard"/>
    <x v="2"/>
    <m/>
    <n v="-460.98220806406334"/>
    <x v="2"/>
  </r>
  <r>
    <x v="4"/>
    <x v="20"/>
    <x v="20"/>
    <m/>
    <m/>
    <m/>
    <x v="6"/>
    <m/>
    <m/>
    <x v="51"/>
    <m/>
    <m/>
    <s v="Gurnard"/>
    <x v="2"/>
    <m/>
    <n v="94.581122719674568"/>
    <x v="14"/>
  </r>
  <r>
    <x v="4"/>
    <x v="20"/>
    <x v="20"/>
    <m/>
    <m/>
    <m/>
    <x v="6"/>
    <m/>
    <m/>
    <x v="105"/>
    <m/>
    <m/>
    <s v="Hake"/>
    <x v="0"/>
    <m/>
    <n v="-310.9569159837215"/>
    <x v="3"/>
  </r>
  <r>
    <x v="4"/>
    <x v="20"/>
    <x v="20"/>
    <m/>
    <m/>
    <m/>
    <x v="6"/>
    <m/>
    <m/>
    <x v="332"/>
    <m/>
    <m/>
    <s v="Hake"/>
    <x v="0"/>
    <m/>
    <n v="0"/>
    <x v="2"/>
  </r>
  <r>
    <x v="4"/>
    <x v="20"/>
    <x v="20"/>
    <m/>
    <m/>
    <m/>
    <x v="6"/>
    <m/>
    <m/>
    <x v="106"/>
    <m/>
    <m/>
    <s v="Hake"/>
    <x v="0"/>
    <m/>
    <n v="-151.22147715196547"/>
    <x v="1"/>
  </r>
  <r>
    <x v="4"/>
    <x v="20"/>
    <x v="20"/>
    <m/>
    <m/>
    <m/>
    <x v="6"/>
    <m/>
    <m/>
    <x v="16"/>
    <m/>
    <m/>
    <s v="Hake"/>
    <x v="0"/>
    <m/>
    <n v="-517.73514474189142"/>
    <x v="7"/>
  </r>
  <r>
    <x v="4"/>
    <x v="20"/>
    <x v="20"/>
    <m/>
    <m/>
    <m/>
    <x v="6"/>
    <m/>
    <m/>
    <x v="17"/>
    <m/>
    <m/>
    <s v="Hoki"/>
    <x v="0"/>
    <m/>
    <n v="-32701.888233573991"/>
    <x v="8"/>
  </r>
  <r>
    <x v="4"/>
    <x v="20"/>
    <x v="20"/>
    <m/>
    <m/>
    <m/>
    <x v="6"/>
    <m/>
    <m/>
    <x v="333"/>
    <m/>
    <m/>
    <s v="Hoki"/>
    <x v="0"/>
    <m/>
    <n v="0"/>
    <x v="2"/>
  </r>
  <r>
    <x v="4"/>
    <x v="20"/>
    <x v="20"/>
    <m/>
    <m/>
    <m/>
    <x v="6"/>
    <m/>
    <m/>
    <x v="334"/>
    <m/>
    <m/>
    <s v="Horse mussel"/>
    <x v="4"/>
    <m/>
    <n v="0"/>
    <x v="2"/>
  </r>
  <r>
    <x v="4"/>
    <x v="20"/>
    <x v="20"/>
    <m/>
    <m/>
    <m/>
    <x v="6"/>
    <m/>
    <m/>
    <x v="335"/>
    <m/>
    <m/>
    <s v="Horse mussel"/>
    <x v="4"/>
    <m/>
    <n v="0"/>
    <x v="2"/>
  </r>
  <r>
    <x v="4"/>
    <x v="20"/>
    <x v="20"/>
    <m/>
    <m/>
    <m/>
    <x v="6"/>
    <m/>
    <m/>
    <x v="336"/>
    <m/>
    <m/>
    <s v="Horse mussel"/>
    <x v="4"/>
    <m/>
    <n v="0"/>
    <x v="2"/>
  </r>
  <r>
    <x v="4"/>
    <x v="20"/>
    <x v="20"/>
    <m/>
    <m/>
    <m/>
    <x v="6"/>
    <m/>
    <m/>
    <x v="337"/>
    <m/>
    <m/>
    <s v="Horse mussel"/>
    <x v="4"/>
    <m/>
    <n v="0"/>
    <x v="2"/>
  </r>
  <r>
    <x v="4"/>
    <x v="20"/>
    <x v="20"/>
    <m/>
    <m/>
    <m/>
    <x v="6"/>
    <m/>
    <m/>
    <x v="338"/>
    <m/>
    <m/>
    <s v="Horse mussel"/>
    <x v="4"/>
    <m/>
    <n v="0"/>
    <x v="2"/>
  </r>
  <r>
    <x v="4"/>
    <x v="20"/>
    <x v="20"/>
    <m/>
    <m/>
    <m/>
    <x v="6"/>
    <m/>
    <m/>
    <x v="339"/>
    <m/>
    <m/>
    <s v="Horse mussel"/>
    <x v="4"/>
    <m/>
    <n v="0"/>
    <x v="2"/>
  </r>
  <r>
    <x v="4"/>
    <x v="20"/>
    <x v="20"/>
    <m/>
    <m/>
    <m/>
    <x v="6"/>
    <m/>
    <m/>
    <x v="340"/>
    <m/>
    <m/>
    <s v="Horse mussel"/>
    <x v="4"/>
    <m/>
    <n v="0"/>
    <x v="2"/>
  </r>
  <r>
    <x v="4"/>
    <x v="20"/>
    <x v="20"/>
    <m/>
    <m/>
    <m/>
    <x v="6"/>
    <m/>
    <m/>
    <x v="341"/>
    <m/>
    <m/>
    <s v="Horse mussel"/>
    <x v="4"/>
    <m/>
    <n v="0"/>
    <x v="2"/>
  </r>
  <r>
    <x v="4"/>
    <x v="20"/>
    <x v="20"/>
    <m/>
    <m/>
    <m/>
    <x v="6"/>
    <m/>
    <m/>
    <x v="342"/>
    <m/>
    <m/>
    <s v="Horse mussel"/>
    <x v="4"/>
    <m/>
    <n v="0"/>
    <x v="2"/>
  </r>
  <r>
    <x v="4"/>
    <x v="20"/>
    <x v="20"/>
    <m/>
    <m/>
    <m/>
    <x v="6"/>
    <m/>
    <m/>
    <x v="343"/>
    <m/>
    <m/>
    <s v="Horse mussel"/>
    <x v="4"/>
    <m/>
    <n v="0"/>
    <x v="2"/>
  </r>
  <r>
    <x v="4"/>
    <x v="20"/>
    <x v="20"/>
    <m/>
    <m/>
    <m/>
    <x v="6"/>
    <m/>
    <m/>
    <x v="52"/>
    <m/>
    <m/>
    <s v="Hapuku and Bass"/>
    <x v="2"/>
    <m/>
    <n v="-951.06864673919699"/>
    <x v="27"/>
  </r>
  <r>
    <x v="4"/>
    <x v="20"/>
    <x v="20"/>
    <m/>
    <m/>
    <m/>
    <x v="6"/>
    <m/>
    <m/>
    <x v="344"/>
    <m/>
    <m/>
    <s v="Hapuku and Bass"/>
    <x v="2"/>
    <m/>
    <n v="0"/>
    <x v="2"/>
  </r>
  <r>
    <x v="4"/>
    <x v="20"/>
    <x v="20"/>
    <m/>
    <m/>
    <m/>
    <x v="6"/>
    <m/>
    <m/>
    <x v="107"/>
    <m/>
    <m/>
    <s v="Hapuku and Bass"/>
    <x v="2"/>
    <m/>
    <n v="-12.292995330647045"/>
    <x v="2"/>
  </r>
  <r>
    <x v="4"/>
    <x v="20"/>
    <x v="20"/>
    <m/>
    <m/>
    <m/>
    <x v="6"/>
    <m/>
    <m/>
    <x v="53"/>
    <m/>
    <m/>
    <s v="Hapuku and Bass"/>
    <x v="2"/>
    <m/>
    <n v="-15.47476609804653"/>
    <x v="28"/>
  </r>
  <r>
    <x v="4"/>
    <x v="20"/>
    <x v="20"/>
    <m/>
    <m/>
    <m/>
    <x v="6"/>
    <m/>
    <m/>
    <x v="108"/>
    <m/>
    <m/>
    <s v="Hapuku and Bass"/>
    <x v="2"/>
    <m/>
    <n v="-14.897521764337966"/>
    <x v="1"/>
  </r>
  <r>
    <x v="4"/>
    <x v="20"/>
    <x v="20"/>
    <m/>
    <m/>
    <m/>
    <x v="6"/>
    <m/>
    <m/>
    <x v="345"/>
    <m/>
    <m/>
    <s v="Hapuku and Bass"/>
    <x v="2"/>
    <m/>
    <n v="0"/>
    <x v="2"/>
  </r>
  <r>
    <x v="4"/>
    <x v="20"/>
    <x v="20"/>
    <m/>
    <m/>
    <m/>
    <x v="6"/>
    <m/>
    <m/>
    <x v="109"/>
    <m/>
    <m/>
    <s v="Hapuku and Bass"/>
    <x v="2"/>
    <m/>
    <n v="-10.875283247060054"/>
    <x v="2"/>
  </r>
  <r>
    <x v="4"/>
    <x v="20"/>
    <x v="20"/>
    <m/>
    <m/>
    <m/>
    <x v="6"/>
    <m/>
    <m/>
    <x v="54"/>
    <m/>
    <m/>
    <s v="Hapuku and Bass"/>
    <x v="2"/>
    <m/>
    <n v="-3.6989816904012969"/>
    <x v="1"/>
  </r>
  <r>
    <x v="4"/>
    <x v="20"/>
    <x v="20"/>
    <m/>
    <m/>
    <m/>
    <x v="6"/>
    <m/>
    <m/>
    <x v="55"/>
    <m/>
    <m/>
    <s v="John Dory"/>
    <x v="2"/>
    <m/>
    <n v="3532.3971716347478"/>
    <x v="28"/>
  </r>
  <r>
    <x v="4"/>
    <x v="20"/>
    <x v="20"/>
    <m/>
    <m/>
    <m/>
    <x v="6"/>
    <m/>
    <m/>
    <x v="346"/>
    <m/>
    <m/>
    <s v="John Dory"/>
    <x v="2"/>
    <m/>
    <n v="0"/>
    <x v="2"/>
  </r>
  <r>
    <x v="4"/>
    <x v="20"/>
    <x v="20"/>
    <m/>
    <m/>
    <m/>
    <x v="6"/>
    <m/>
    <m/>
    <x v="110"/>
    <m/>
    <m/>
    <s v="John Dory"/>
    <x v="2"/>
    <m/>
    <n v="-12.445387834746043"/>
    <x v="2"/>
  </r>
  <r>
    <x v="4"/>
    <x v="20"/>
    <x v="20"/>
    <m/>
    <m/>
    <m/>
    <x v="6"/>
    <m/>
    <m/>
    <x v="111"/>
    <m/>
    <m/>
    <s v="John Dory"/>
    <x v="2"/>
    <m/>
    <n v="-1.4731275396230004"/>
    <x v="2"/>
  </r>
  <r>
    <x v="4"/>
    <x v="20"/>
    <x v="20"/>
    <m/>
    <m/>
    <m/>
    <x v="6"/>
    <m/>
    <m/>
    <x v="112"/>
    <m/>
    <m/>
    <s v="John Dory"/>
    <x v="2"/>
    <m/>
    <n v="-8.7741138723627046"/>
    <x v="2"/>
  </r>
  <r>
    <x v="4"/>
    <x v="20"/>
    <x v="20"/>
    <m/>
    <m/>
    <m/>
    <x v="6"/>
    <m/>
    <m/>
    <x v="113"/>
    <m/>
    <m/>
    <s v="Jack Mackerel"/>
    <x v="2"/>
    <m/>
    <n v="-461.81629394201741"/>
    <x v="2"/>
  </r>
  <r>
    <x v="4"/>
    <x v="20"/>
    <x v="20"/>
    <m/>
    <m/>
    <m/>
    <x v="6"/>
    <m/>
    <m/>
    <x v="347"/>
    <m/>
    <m/>
    <s v="Jack Mackerel"/>
    <x v="0"/>
    <m/>
    <n v="0"/>
    <x v="2"/>
  </r>
  <r>
    <x v="4"/>
    <x v="20"/>
    <x v="20"/>
    <m/>
    <m/>
    <m/>
    <x v="6"/>
    <m/>
    <m/>
    <x v="18"/>
    <m/>
    <m/>
    <s v="Jack Mackerel"/>
    <x v="0"/>
    <m/>
    <n v="-2281.5966187788831"/>
    <x v="2"/>
  </r>
  <r>
    <x v="4"/>
    <x v="20"/>
    <x v="20"/>
    <m/>
    <m/>
    <m/>
    <x v="6"/>
    <m/>
    <m/>
    <x v="19"/>
    <m/>
    <m/>
    <s v="Jack Mackerel"/>
    <x v="0"/>
    <m/>
    <n v="5731.7684265561693"/>
    <x v="9"/>
  </r>
  <r>
    <x v="4"/>
    <x v="20"/>
    <x v="20"/>
    <m/>
    <m/>
    <m/>
    <x v="6"/>
    <m/>
    <m/>
    <x v="348"/>
    <m/>
    <m/>
    <s v="Kahawai"/>
    <x v="2"/>
    <m/>
    <n v="0"/>
    <x v="2"/>
  </r>
  <r>
    <x v="4"/>
    <x v="20"/>
    <x v="20"/>
    <m/>
    <m/>
    <m/>
    <x v="6"/>
    <m/>
    <m/>
    <x v="349"/>
    <m/>
    <m/>
    <s v="Kahawai"/>
    <x v="2"/>
    <m/>
    <n v="0"/>
    <x v="2"/>
  </r>
  <r>
    <x v="4"/>
    <x v="20"/>
    <x v="20"/>
    <m/>
    <m/>
    <m/>
    <x v="6"/>
    <m/>
    <m/>
    <x v="350"/>
    <m/>
    <m/>
    <s v="Kahawai"/>
    <x v="2"/>
    <m/>
    <n v="0"/>
    <x v="2"/>
  </r>
  <r>
    <x v="4"/>
    <x v="20"/>
    <x v="20"/>
    <m/>
    <m/>
    <m/>
    <x v="6"/>
    <m/>
    <m/>
    <x v="351"/>
    <m/>
    <m/>
    <s v="Kahawai"/>
    <x v="2"/>
    <m/>
    <n v="0"/>
    <x v="2"/>
  </r>
  <r>
    <x v="4"/>
    <x v="20"/>
    <x v="20"/>
    <m/>
    <m/>
    <m/>
    <x v="6"/>
    <m/>
    <m/>
    <x v="352"/>
    <m/>
    <m/>
    <s v="Kahawai"/>
    <x v="2"/>
    <m/>
    <n v="0"/>
    <x v="2"/>
  </r>
  <r>
    <x v="4"/>
    <x v="20"/>
    <x v="20"/>
    <m/>
    <m/>
    <m/>
    <x v="6"/>
    <m/>
    <m/>
    <x v="56"/>
    <m/>
    <m/>
    <s v="Kahawai"/>
    <x v="2"/>
    <m/>
    <n v="2634.9403660579246"/>
    <x v="3"/>
  </r>
  <r>
    <x v="4"/>
    <x v="20"/>
    <x v="20"/>
    <m/>
    <m/>
    <m/>
    <x v="6"/>
    <m/>
    <m/>
    <x v="353"/>
    <m/>
    <m/>
    <s v="Bladder Kelp"/>
    <x v="2"/>
    <m/>
    <n v="0"/>
    <x v="2"/>
  </r>
  <r>
    <x v="4"/>
    <x v="20"/>
    <x v="20"/>
    <m/>
    <m/>
    <m/>
    <x v="6"/>
    <m/>
    <m/>
    <x v="354"/>
    <m/>
    <m/>
    <s v="Bladder Kelp"/>
    <x v="2"/>
    <m/>
    <n v="0"/>
    <x v="2"/>
  </r>
  <r>
    <x v="4"/>
    <x v="20"/>
    <x v="20"/>
    <m/>
    <m/>
    <m/>
    <x v="6"/>
    <m/>
    <m/>
    <x v="355"/>
    <m/>
    <m/>
    <s v="King crab"/>
    <x v="0"/>
    <m/>
    <n v="0"/>
    <x v="2"/>
  </r>
  <r>
    <x v="4"/>
    <x v="20"/>
    <x v="20"/>
    <m/>
    <m/>
    <m/>
    <x v="6"/>
    <m/>
    <m/>
    <x v="356"/>
    <m/>
    <m/>
    <s v="King crab"/>
    <x v="0"/>
    <m/>
    <n v="0"/>
    <x v="2"/>
  </r>
  <r>
    <x v="4"/>
    <x v="20"/>
    <x v="20"/>
    <m/>
    <m/>
    <m/>
    <x v="6"/>
    <m/>
    <m/>
    <x v="357"/>
    <m/>
    <m/>
    <s v="King crab"/>
    <x v="0"/>
    <m/>
    <n v="0"/>
    <x v="2"/>
  </r>
  <r>
    <x v="4"/>
    <x v="20"/>
    <x v="20"/>
    <m/>
    <m/>
    <m/>
    <x v="6"/>
    <m/>
    <m/>
    <x v="358"/>
    <m/>
    <m/>
    <s v="King crab"/>
    <x v="0"/>
    <m/>
    <n v="0"/>
    <x v="2"/>
  </r>
  <r>
    <x v="4"/>
    <x v="20"/>
    <x v="20"/>
    <m/>
    <m/>
    <m/>
    <x v="6"/>
    <m/>
    <m/>
    <x v="359"/>
    <m/>
    <m/>
    <s v="King crab"/>
    <x v="0"/>
    <m/>
    <n v="0"/>
    <x v="2"/>
  </r>
  <r>
    <x v="4"/>
    <x v="20"/>
    <x v="20"/>
    <m/>
    <m/>
    <m/>
    <x v="6"/>
    <m/>
    <m/>
    <x v="360"/>
    <m/>
    <m/>
    <s v="King crab"/>
    <x v="0"/>
    <m/>
    <n v="0"/>
    <x v="2"/>
  </r>
  <r>
    <x v="4"/>
    <x v="20"/>
    <x v="20"/>
    <m/>
    <m/>
    <m/>
    <x v="6"/>
    <m/>
    <m/>
    <x v="361"/>
    <m/>
    <m/>
    <s v="King crab"/>
    <x v="0"/>
    <m/>
    <n v="0"/>
    <x v="2"/>
  </r>
  <r>
    <x v="4"/>
    <x v="20"/>
    <x v="20"/>
    <m/>
    <m/>
    <m/>
    <x v="6"/>
    <m/>
    <m/>
    <x v="362"/>
    <m/>
    <m/>
    <s v="King crab"/>
    <x v="0"/>
    <m/>
    <n v="0"/>
    <x v="2"/>
  </r>
  <r>
    <x v="4"/>
    <x v="20"/>
    <x v="20"/>
    <m/>
    <m/>
    <m/>
    <x v="6"/>
    <m/>
    <m/>
    <x v="363"/>
    <m/>
    <m/>
    <s v="King crab"/>
    <x v="0"/>
    <m/>
    <n v="0"/>
    <x v="2"/>
  </r>
  <r>
    <x v="4"/>
    <x v="20"/>
    <x v="20"/>
    <m/>
    <m/>
    <m/>
    <x v="6"/>
    <m/>
    <m/>
    <x v="364"/>
    <m/>
    <m/>
    <s v="King crab"/>
    <x v="0"/>
    <m/>
    <n v="0"/>
    <x v="2"/>
  </r>
  <r>
    <x v="4"/>
    <x v="20"/>
    <x v="20"/>
    <m/>
    <m/>
    <m/>
    <x v="6"/>
    <m/>
    <m/>
    <x v="114"/>
    <m/>
    <m/>
    <s v="Kingfish"/>
    <x v="2"/>
    <m/>
    <n v="-4.2023387493947553"/>
    <x v="2"/>
  </r>
  <r>
    <x v="4"/>
    <x v="20"/>
    <x v="20"/>
    <m/>
    <m/>
    <m/>
    <x v="6"/>
    <m/>
    <m/>
    <x v="365"/>
    <m/>
    <m/>
    <s v="Kingfish"/>
    <x v="2"/>
    <m/>
    <n v="0"/>
    <x v="2"/>
  </r>
  <r>
    <x v="4"/>
    <x v="20"/>
    <x v="20"/>
    <m/>
    <m/>
    <m/>
    <x v="6"/>
    <m/>
    <m/>
    <x v="366"/>
    <m/>
    <m/>
    <s v="Kingfish"/>
    <x v="2"/>
    <m/>
    <n v="0"/>
    <x v="2"/>
  </r>
  <r>
    <x v="4"/>
    <x v="20"/>
    <x v="20"/>
    <m/>
    <m/>
    <m/>
    <x v="6"/>
    <m/>
    <m/>
    <x v="367"/>
    <m/>
    <m/>
    <s v="Kingfish"/>
    <x v="2"/>
    <m/>
    <n v="0"/>
    <x v="2"/>
  </r>
  <r>
    <x v="4"/>
    <x v="20"/>
    <x v="20"/>
    <m/>
    <m/>
    <m/>
    <x v="6"/>
    <m/>
    <m/>
    <x v="368"/>
    <m/>
    <m/>
    <s v="Kingfish"/>
    <x v="2"/>
    <m/>
    <n v="0"/>
    <x v="2"/>
  </r>
  <r>
    <x v="4"/>
    <x v="20"/>
    <x v="20"/>
    <m/>
    <m/>
    <m/>
    <x v="6"/>
    <m/>
    <m/>
    <x v="115"/>
    <m/>
    <m/>
    <s v="Kingfish"/>
    <x v="2"/>
    <m/>
    <n v="-0.69269320044968552"/>
    <x v="2"/>
  </r>
  <r>
    <x v="4"/>
    <x v="20"/>
    <x v="20"/>
    <m/>
    <m/>
    <m/>
    <x v="6"/>
    <m/>
    <m/>
    <x v="116"/>
    <m/>
    <m/>
    <s v="Kingfish"/>
    <x v="2"/>
    <m/>
    <n v="-2.0780796013490601"/>
    <x v="2"/>
  </r>
  <r>
    <x v="4"/>
    <x v="20"/>
    <x v="20"/>
    <m/>
    <m/>
    <m/>
    <x v="6"/>
    <m/>
    <m/>
    <x v="369"/>
    <m/>
    <m/>
    <s v="Knobbed Whelk"/>
    <x v="4"/>
    <m/>
    <n v="0"/>
    <x v="2"/>
  </r>
  <r>
    <x v="4"/>
    <x v="20"/>
    <x v="20"/>
    <m/>
    <m/>
    <m/>
    <x v="6"/>
    <m/>
    <m/>
    <x v="370"/>
    <m/>
    <m/>
    <s v="Knobbed Whelk"/>
    <x v="4"/>
    <m/>
    <n v="0"/>
    <x v="2"/>
  </r>
  <r>
    <x v="4"/>
    <x v="20"/>
    <x v="20"/>
    <m/>
    <m/>
    <m/>
    <x v="6"/>
    <m/>
    <m/>
    <x v="371"/>
    <m/>
    <m/>
    <s v="Knobbed Whelk"/>
    <x v="4"/>
    <m/>
    <n v="0"/>
    <x v="2"/>
  </r>
  <r>
    <x v="4"/>
    <x v="20"/>
    <x v="20"/>
    <m/>
    <m/>
    <m/>
    <x v="6"/>
    <m/>
    <m/>
    <x v="372"/>
    <m/>
    <m/>
    <s v="Knobbed Whelk"/>
    <x v="4"/>
    <m/>
    <n v="0"/>
    <x v="2"/>
  </r>
  <r>
    <x v="4"/>
    <x v="20"/>
    <x v="20"/>
    <m/>
    <m/>
    <m/>
    <x v="6"/>
    <m/>
    <m/>
    <x v="373"/>
    <m/>
    <m/>
    <s v="Knobbed Whelk"/>
    <x v="4"/>
    <m/>
    <n v="0"/>
    <x v="2"/>
  </r>
  <r>
    <x v="4"/>
    <x v="20"/>
    <x v="20"/>
    <m/>
    <m/>
    <m/>
    <x v="6"/>
    <m/>
    <m/>
    <x v="374"/>
    <m/>
    <m/>
    <s v="Knobbed Whelk"/>
    <x v="4"/>
    <m/>
    <n v="0"/>
    <x v="2"/>
  </r>
  <r>
    <x v="4"/>
    <x v="20"/>
    <x v="20"/>
    <m/>
    <m/>
    <m/>
    <x v="6"/>
    <m/>
    <m/>
    <x v="375"/>
    <m/>
    <m/>
    <s v="Knobbed Whelk"/>
    <x v="4"/>
    <m/>
    <n v="0"/>
    <x v="2"/>
  </r>
  <r>
    <x v="4"/>
    <x v="20"/>
    <x v="20"/>
    <m/>
    <m/>
    <m/>
    <x v="6"/>
    <m/>
    <m/>
    <x v="376"/>
    <m/>
    <m/>
    <s v="Knobbed Whelk"/>
    <x v="4"/>
    <m/>
    <n v="0"/>
    <x v="2"/>
  </r>
  <r>
    <x v="4"/>
    <x v="20"/>
    <x v="20"/>
    <m/>
    <m/>
    <m/>
    <x v="6"/>
    <m/>
    <m/>
    <x v="377"/>
    <m/>
    <m/>
    <s v="Knobbed Whelk"/>
    <x v="4"/>
    <m/>
    <n v="0"/>
    <x v="2"/>
  </r>
  <r>
    <x v="4"/>
    <x v="20"/>
    <x v="20"/>
    <m/>
    <m/>
    <m/>
    <x v="6"/>
    <m/>
    <m/>
    <x v="378"/>
    <m/>
    <m/>
    <s v="Knobbed Whelk"/>
    <x v="4"/>
    <m/>
    <n v="0"/>
    <x v="2"/>
  </r>
  <r>
    <x v="4"/>
    <x v="20"/>
    <x v="20"/>
    <m/>
    <m/>
    <m/>
    <x v="6"/>
    <m/>
    <m/>
    <x v="379"/>
    <m/>
    <m/>
    <s v="Look Down Dory"/>
    <x v="0"/>
    <m/>
    <n v="0"/>
    <x v="2"/>
  </r>
  <r>
    <x v="4"/>
    <x v="20"/>
    <x v="20"/>
    <m/>
    <m/>
    <m/>
    <x v="6"/>
    <m/>
    <m/>
    <x v="380"/>
    <m/>
    <m/>
    <s v="Look Down Dory"/>
    <x v="0"/>
    <m/>
    <n v="0"/>
    <x v="2"/>
  </r>
  <r>
    <x v="4"/>
    <x v="20"/>
    <x v="20"/>
    <m/>
    <m/>
    <m/>
    <x v="6"/>
    <m/>
    <m/>
    <x v="381"/>
    <m/>
    <m/>
    <s v="Look Down Dory"/>
    <x v="0"/>
    <m/>
    <n v="0"/>
    <x v="2"/>
  </r>
  <r>
    <x v="4"/>
    <x v="20"/>
    <x v="20"/>
    <m/>
    <m/>
    <m/>
    <x v="6"/>
    <m/>
    <m/>
    <x v="117"/>
    <m/>
    <m/>
    <s v="Leather Jacket"/>
    <x v="2"/>
    <m/>
    <n v="-8.681754778969399"/>
    <x v="2"/>
  </r>
  <r>
    <x v="4"/>
    <x v="20"/>
    <x v="20"/>
    <m/>
    <m/>
    <m/>
    <x v="6"/>
    <m/>
    <m/>
    <x v="382"/>
    <m/>
    <m/>
    <s v="Leather Jacket"/>
    <x v="2"/>
    <m/>
    <n v="0"/>
    <x v="2"/>
  </r>
  <r>
    <x v="4"/>
    <x v="20"/>
    <x v="20"/>
    <m/>
    <m/>
    <m/>
    <x v="6"/>
    <m/>
    <m/>
    <x v="118"/>
    <m/>
    <m/>
    <s v="Leather Jacket"/>
    <x v="2"/>
    <m/>
    <n v="-52.459965047389545"/>
    <x v="2"/>
  </r>
  <r>
    <x v="4"/>
    <x v="20"/>
    <x v="20"/>
    <m/>
    <m/>
    <m/>
    <x v="6"/>
    <m/>
    <m/>
    <x v="119"/>
    <m/>
    <m/>
    <s v="Leather Jacket"/>
    <x v="2"/>
    <m/>
    <n v="-6.0033410705639447"/>
    <x v="2"/>
  </r>
  <r>
    <x v="4"/>
    <x v="20"/>
    <x v="20"/>
    <m/>
    <m/>
    <m/>
    <x v="6"/>
    <m/>
    <m/>
    <x v="383"/>
    <m/>
    <m/>
    <s v="Leather Jacket"/>
    <x v="2"/>
    <m/>
    <n v="0"/>
    <x v="2"/>
  </r>
  <r>
    <x v="4"/>
    <x v="20"/>
    <x v="20"/>
    <m/>
    <m/>
    <m/>
    <x v="6"/>
    <m/>
    <m/>
    <x v="384"/>
    <m/>
    <m/>
    <s v="Longfinned eel"/>
    <x v="5"/>
    <m/>
    <n v="0"/>
    <x v="2"/>
  </r>
  <r>
    <x v="4"/>
    <x v="20"/>
    <x v="20"/>
    <m/>
    <m/>
    <m/>
    <x v="6"/>
    <m/>
    <m/>
    <x v="385"/>
    <m/>
    <m/>
    <s v="Longfinned eel"/>
    <x v="5"/>
    <m/>
    <n v="0"/>
    <x v="2"/>
  </r>
  <r>
    <x v="4"/>
    <x v="20"/>
    <x v="20"/>
    <m/>
    <m/>
    <m/>
    <x v="6"/>
    <m/>
    <m/>
    <x v="386"/>
    <m/>
    <m/>
    <s v="Longfinned eel"/>
    <x v="5"/>
    <m/>
    <n v="0"/>
    <x v="2"/>
  </r>
  <r>
    <x v="4"/>
    <x v="20"/>
    <x v="20"/>
    <m/>
    <m/>
    <m/>
    <x v="6"/>
    <m/>
    <m/>
    <x v="387"/>
    <m/>
    <m/>
    <s v="Longfinned eel"/>
    <x v="5"/>
    <m/>
    <n v="0"/>
    <x v="2"/>
  </r>
  <r>
    <x v="4"/>
    <x v="20"/>
    <x v="20"/>
    <m/>
    <m/>
    <m/>
    <x v="6"/>
    <m/>
    <m/>
    <x v="388"/>
    <m/>
    <m/>
    <s v="Longfinned eel"/>
    <x v="5"/>
    <m/>
    <n v="0"/>
    <x v="2"/>
  </r>
  <r>
    <x v="4"/>
    <x v="20"/>
    <x v="20"/>
    <m/>
    <m/>
    <m/>
    <x v="6"/>
    <m/>
    <m/>
    <x v="389"/>
    <m/>
    <m/>
    <s v="Longfinned eel"/>
    <x v="5"/>
    <m/>
    <n v="0"/>
    <x v="2"/>
  </r>
  <r>
    <x v="4"/>
    <x v="20"/>
    <x v="20"/>
    <m/>
    <m/>
    <m/>
    <x v="6"/>
    <m/>
    <m/>
    <x v="390"/>
    <m/>
    <m/>
    <s v="Longfinned eel"/>
    <x v="5"/>
    <m/>
    <n v="0"/>
    <x v="2"/>
  </r>
  <r>
    <x v="4"/>
    <x v="20"/>
    <x v="20"/>
    <m/>
    <m/>
    <m/>
    <x v="6"/>
    <m/>
    <m/>
    <x v="391"/>
    <m/>
    <m/>
    <s v="Longfinned eel"/>
    <x v="5"/>
    <m/>
    <n v="0"/>
    <x v="2"/>
  </r>
  <r>
    <x v="4"/>
    <x v="20"/>
    <x v="20"/>
    <m/>
    <m/>
    <m/>
    <x v="6"/>
    <m/>
    <m/>
    <x v="392"/>
    <m/>
    <m/>
    <s v="Longfinned eel"/>
    <x v="5"/>
    <m/>
    <n v="0"/>
    <x v="2"/>
  </r>
  <r>
    <x v="4"/>
    <x v="20"/>
    <x v="20"/>
    <m/>
    <m/>
    <m/>
    <x v="6"/>
    <m/>
    <m/>
    <x v="393"/>
    <m/>
    <m/>
    <s v="Longfinned eel"/>
    <x v="5"/>
    <m/>
    <n v="0"/>
    <x v="2"/>
  </r>
  <r>
    <x v="4"/>
    <x v="20"/>
    <x v="20"/>
    <m/>
    <m/>
    <m/>
    <x v="6"/>
    <m/>
    <m/>
    <x v="394"/>
    <m/>
    <m/>
    <s v="Longfinned eel"/>
    <x v="5"/>
    <m/>
    <n v="0"/>
    <x v="2"/>
  </r>
  <r>
    <x v="4"/>
    <x v="20"/>
    <x v="20"/>
    <m/>
    <m/>
    <m/>
    <x v="6"/>
    <m/>
    <m/>
    <x v="120"/>
    <m/>
    <m/>
    <s v="Ling"/>
    <x v="2"/>
    <m/>
    <n v="-18.951818678656309"/>
    <x v="3"/>
  </r>
  <r>
    <x v="4"/>
    <x v="20"/>
    <x v="20"/>
    <m/>
    <m/>
    <m/>
    <x v="6"/>
    <m/>
    <m/>
    <x v="395"/>
    <m/>
    <m/>
    <s v="Ling"/>
    <x v="0"/>
    <m/>
    <n v="0"/>
    <x v="2"/>
  </r>
  <r>
    <x v="4"/>
    <x v="20"/>
    <x v="20"/>
    <m/>
    <m/>
    <m/>
    <x v="6"/>
    <m/>
    <m/>
    <x v="121"/>
    <m/>
    <m/>
    <s v="Ling"/>
    <x v="2"/>
    <m/>
    <n v="-589.44591586252318"/>
    <x v="38"/>
  </r>
  <r>
    <x v="4"/>
    <x v="20"/>
    <x v="20"/>
    <m/>
    <m/>
    <m/>
    <x v="6"/>
    <m/>
    <m/>
    <x v="40"/>
    <m/>
    <m/>
    <s v="Ling"/>
    <x v="0"/>
    <m/>
    <n v="-1315.0611572144235"/>
    <x v="3"/>
  </r>
  <r>
    <x v="4"/>
    <x v="20"/>
    <x v="20"/>
    <m/>
    <m/>
    <m/>
    <x v="6"/>
    <m/>
    <m/>
    <x v="41"/>
    <m/>
    <m/>
    <s v="Ling"/>
    <x v="0"/>
    <m/>
    <n v="-888.31578625425027"/>
    <x v="19"/>
  </r>
  <r>
    <x v="4"/>
    <x v="20"/>
    <x v="20"/>
    <m/>
    <m/>
    <m/>
    <x v="6"/>
    <m/>
    <m/>
    <x v="20"/>
    <m/>
    <m/>
    <s v="Ling"/>
    <x v="0"/>
    <m/>
    <n v="-2374.9997731532058"/>
    <x v="10"/>
  </r>
  <r>
    <x v="4"/>
    <x v="20"/>
    <x v="20"/>
    <m/>
    <m/>
    <m/>
    <x v="6"/>
    <m/>
    <m/>
    <x v="21"/>
    <m/>
    <m/>
    <s v="Ling"/>
    <x v="0"/>
    <m/>
    <n v="-2264.1391573939763"/>
    <x v="11"/>
  </r>
  <r>
    <x v="4"/>
    <x v="20"/>
    <x v="20"/>
    <m/>
    <m/>
    <m/>
    <x v="6"/>
    <m/>
    <m/>
    <x v="22"/>
    <m/>
    <m/>
    <s v="Ling"/>
    <x v="0"/>
    <m/>
    <n v="-2022.9578563251089"/>
    <x v="12"/>
  </r>
  <r>
    <x v="4"/>
    <x v="20"/>
    <x v="20"/>
    <m/>
    <m/>
    <m/>
    <x v="6"/>
    <m/>
    <m/>
    <x v="122"/>
    <m/>
    <m/>
    <s v="Mako Shark"/>
    <x v="1"/>
    <m/>
    <n v="-15.637204742253942"/>
    <x v="2"/>
  </r>
  <r>
    <x v="4"/>
    <x v="20"/>
    <x v="20"/>
    <m/>
    <m/>
    <m/>
    <x v="6"/>
    <m/>
    <m/>
    <x v="396"/>
    <m/>
    <m/>
    <s v="Surf Clam - trough shell"/>
    <x v="4"/>
    <m/>
    <n v="0"/>
    <x v="2"/>
  </r>
  <r>
    <x v="4"/>
    <x v="20"/>
    <x v="20"/>
    <m/>
    <m/>
    <m/>
    <x v="6"/>
    <m/>
    <m/>
    <x v="397"/>
    <m/>
    <m/>
    <s v="Surf Clam - trough shell"/>
    <x v="4"/>
    <m/>
    <n v="0"/>
    <x v="2"/>
  </r>
  <r>
    <x v="4"/>
    <x v="20"/>
    <x v="20"/>
    <m/>
    <m/>
    <m/>
    <x v="6"/>
    <m/>
    <m/>
    <x v="398"/>
    <m/>
    <m/>
    <s v="Surf Clam - trough shell"/>
    <x v="4"/>
    <m/>
    <n v="0"/>
    <x v="2"/>
  </r>
  <r>
    <x v="4"/>
    <x v="20"/>
    <x v="20"/>
    <m/>
    <m/>
    <m/>
    <x v="6"/>
    <m/>
    <m/>
    <x v="399"/>
    <m/>
    <m/>
    <s v="Surf Clam - trough shell"/>
    <x v="4"/>
    <m/>
    <n v="0"/>
    <x v="2"/>
  </r>
  <r>
    <x v="4"/>
    <x v="20"/>
    <x v="20"/>
    <m/>
    <m/>
    <m/>
    <x v="6"/>
    <m/>
    <m/>
    <x v="400"/>
    <m/>
    <m/>
    <s v="Surf Clam - trough shell"/>
    <x v="4"/>
    <m/>
    <n v="0"/>
    <x v="2"/>
  </r>
  <r>
    <x v="4"/>
    <x v="20"/>
    <x v="20"/>
    <m/>
    <m/>
    <m/>
    <x v="6"/>
    <m/>
    <m/>
    <x v="401"/>
    <m/>
    <m/>
    <s v="Surf Clam - trough shell"/>
    <x v="4"/>
    <m/>
    <n v="0"/>
    <x v="2"/>
  </r>
  <r>
    <x v="4"/>
    <x v="20"/>
    <x v="20"/>
    <m/>
    <m/>
    <m/>
    <x v="6"/>
    <m/>
    <m/>
    <x v="402"/>
    <m/>
    <m/>
    <s v="Surf Clam - trough shell"/>
    <x v="4"/>
    <m/>
    <n v="0"/>
    <x v="2"/>
  </r>
  <r>
    <x v="4"/>
    <x v="20"/>
    <x v="20"/>
    <m/>
    <m/>
    <m/>
    <x v="6"/>
    <m/>
    <m/>
    <x v="403"/>
    <m/>
    <m/>
    <s v="Surf Clam - trough shell"/>
    <x v="4"/>
    <m/>
    <n v="0"/>
    <x v="2"/>
  </r>
  <r>
    <x v="4"/>
    <x v="20"/>
    <x v="20"/>
    <m/>
    <m/>
    <m/>
    <x v="6"/>
    <m/>
    <m/>
    <x v="404"/>
    <m/>
    <m/>
    <s v="Surf Clam - large trough shell"/>
    <x v="4"/>
    <m/>
    <n v="0"/>
    <x v="2"/>
  </r>
  <r>
    <x v="4"/>
    <x v="20"/>
    <x v="20"/>
    <m/>
    <m/>
    <m/>
    <x v="6"/>
    <m/>
    <m/>
    <x v="405"/>
    <m/>
    <m/>
    <s v="Surf Clam - large trough shell"/>
    <x v="4"/>
    <m/>
    <n v="0"/>
    <x v="2"/>
  </r>
  <r>
    <x v="4"/>
    <x v="20"/>
    <x v="20"/>
    <m/>
    <m/>
    <m/>
    <x v="6"/>
    <m/>
    <m/>
    <x v="406"/>
    <m/>
    <m/>
    <s v="Surf Clam - large trough shell"/>
    <x v="4"/>
    <m/>
    <n v="0"/>
    <x v="2"/>
  </r>
  <r>
    <x v="4"/>
    <x v="20"/>
    <x v="20"/>
    <m/>
    <m/>
    <m/>
    <x v="6"/>
    <m/>
    <m/>
    <x v="407"/>
    <m/>
    <m/>
    <s v="Surf Clam - large trough shell"/>
    <x v="4"/>
    <m/>
    <n v="0"/>
    <x v="2"/>
  </r>
  <r>
    <x v="4"/>
    <x v="20"/>
    <x v="20"/>
    <m/>
    <m/>
    <m/>
    <x v="6"/>
    <m/>
    <m/>
    <x v="408"/>
    <m/>
    <m/>
    <s v="Surf Clam - large trough shell"/>
    <x v="4"/>
    <m/>
    <n v="0"/>
    <x v="2"/>
  </r>
  <r>
    <x v="4"/>
    <x v="20"/>
    <x v="20"/>
    <m/>
    <m/>
    <m/>
    <x v="6"/>
    <m/>
    <m/>
    <x v="409"/>
    <m/>
    <m/>
    <s v="Surf Clam - large trough shell"/>
    <x v="4"/>
    <m/>
    <n v="0"/>
    <x v="2"/>
  </r>
  <r>
    <x v="4"/>
    <x v="20"/>
    <x v="20"/>
    <m/>
    <m/>
    <m/>
    <x v="6"/>
    <m/>
    <m/>
    <x v="410"/>
    <m/>
    <m/>
    <s v="Surf Clam - large trough shell"/>
    <x v="4"/>
    <m/>
    <n v="0"/>
    <x v="2"/>
  </r>
  <r>
    <x v="4"/>
    <x v="20"/>
    <x v="20"/>
    <m/>
    <m/>
    <m/>
    <x v="6"/>
    <m/>
    <m/>
    <x v="411"/>
    <m/>
    <m/>
    <s v="Surf Clam - large trough shell"/>
    <x v="4"/>
    <m/>
    <n v="0"/>
    <x v="2"/>
  </r>
  <r>
    <x v="4"/>
    <x v="20"/>
    <x v="20"/>
    <m/>
    <m/>
    <m/>
    <x v="6"/>
    <m/>
    <m/>
    <x v="123"/>
    <m/>
    <m/>
    <s v="Blue Moki"/>
    <x v="2"/>
    <m/>
    <n v="-18.592116397803039"/>
    <x v="2"/>
  </r>
  <r>
    <x v="4"/>
    <x v="20"/>
    <x v="20"/>
    <m/>
    <m/>
    <m/>
    <x v="6"/>
    <m/>
    <m/>
    <x v="412"/>
    <m/>
    <m/>
    <s v="Blue Moki"/>
    <x v="2"/>
    <m/>
    <n v="0"/>
    <x v="2"/>
  </r>
  <r>
    <x v="4"/>
    <x v="20"/>
    <x v="20"/>
    <m/>
    <m/>
    <m/>
    <x v="6"/>
    <m/>
    <m/>
    <x v="124"/>
    <m/>
    <m/>
    <s v="Blue Moki"/>
    <x v="2"/>
    <m/>
    <n v="-188.75909486577393"/>
    <x v="2"/>
  </r>
  <r>
    <x v="4"/>
    <x v="20"/>
    <x v="20"/>
    <m/>
    <m/>
    <m/>
    <x v="6"/>
    <m/>
    <m/>
    <x v="413"/>
    <m/>
    <m/>
    <s v="Blue Moki"/>
    <x v="2"/>
    <m/>
    <n v="0"/>
    <x v="2"/>
  </r>
  <r>
    <x v="4"/>
    <x v="20"/>
    <x v="20"/>
    <m/>
    <m/>
    <m/>
    <x v="6"/>
    <m/>
    <m/>
    <x v="125"/>
    <m/>
    <m/>
    <s v="Blue Moki"/>
    <x v="2"/>
    <m/>
    <n v="-6.2118302035954933"/>
    <x v="2"/>
  </r>
  <r>
    <x v="4"/>
    <x v="20"/>
    <x v="20"/>
    <m/>
    <m/>
    <m/>
    <x v="6"/>
    <m/>
    <m/>
    <x v="126"/>
    <m/>
    <m/>
    <s v="Moonfish"/>
    <x v="1"/>
    <m/>
    <n v="-24.336621109132295"/>
    <x v="2"/>
  </r>
  <r>
    <x v="4"/>
    <x v="20"/>
    <x v="20"/>
    <m/>
    <m/>
    <m/>
    <x v="6"/>
    <m/>
    <m/>
    <x v="3"/>
    <m/>
    <m/>
    <s v="Oreo"/>
    <x v="0"/>
    <m/>
    <n v="-809.06670056017765"/>
    <x v="2"/>
  </r>
  <r>
    <x v="4"/>
    <x v="20"/>
    <x v="20"/>
    <m/>
    <m/>
    <m/>
    <x v="6"/>
    <m/>
    <m/>
    <x v="414"/>
    <m/>
    <m/>
    <s v="Oreo"/>
    <x v="0"/>
    <m/>
    <n v="0"/>
    <x v="2"/>
  </r>
  <r>
    <x v="4"/>
    <x v="20"/>
    <x v="20"/>
    <m/>
    <m/>
    <m/>
    <x v="6"/>
    <m/>
    <m/>
    <x v="4"/>
    <m/>
    <m/>
    <s v="Oreo"/>
    <x v="0"/>
    <m/>
    <n v="325.4934633796538"/>
    <x v="0"/>
  </r>
  <r>
    <x v="4"/>
    <x v="20"/>
    <x v="20"/>
    <m/>
    <m/>
    <m/>
    <x v="6"/>
    <m/>
    <m/>
    <x v="5"/>
    <m/>
    <m/>
    <s v="Oreo"/>
    <x v="0"/>
    <m/>
    <n v="291.48668362357057"/>
    <x v="0"/>
  </r>
  <r>
    <x v="4"/>
    <x v="20"/>
    <x v="20"/>
    <m/>
    <m/>
    <m/>
    <x v="6"/>
    <m/>
    <m/>
    <x v="6"/>
    <m/>
    <m/>
    <s v="Oreo"/>
    <x v="0"/>
    <m/>
    <n v="-257.84493441072209"/>
    <x v="0"/>
  </r>
  <r>
    <x v="4"/>
    <x v="20"/>
    <x v="20"/>
    <m/>
    <m/>
    <m/>
    <x v="6"/>
    <m/>
    <m/>
    <x v="7"/>
    <m/>
    <m/>
    <s v="Orange Roughy"/>
    <x v="0"/>
    <m/>
    <n v="-546.70045564822476"/>
    <x v="3"/>
  </r>
  <r>
    <x v="4"/>
    <x v="20"/>
    <x v="20"/>
    <m/>
    <m/>
    <m/>
    <x v="6"/>
    <m/>
    <m/>
    <x v="415"/>
    <m/>
    <m/>
    <s v="Orange Roughy"/>
    <x v="0"/>
    <m/>
    <n v="0"/>
    <x v="2"/>
  </r>
  <r>
    <x v="4"/>
    <x v="20"/>
    <x v="20"/>
    <m/>
    <m/>
    <m/>
    <x v="6"/>
    <m/>
    <m/>
    <x v="8"/>
    <m/>
    <m/>
    <s v="Orange Roughy"/>
    <x v="0"/>
    <m/>
    <n v="-190.85644454023327"/>
    <x v="1"/>
  </r>
  <r>
    <x v="4"/>
    <x v="20"/>
    <x v="20"/>
    <m/>
    <m/>
    <m/>
    <x v="6"/>
    <m/>
    <m/>
    <x v="9"/>
    <m/>
    <m/>
    <s v="Orange Roughy"/>
    <x v="0"/>
    <m/>
    <n v="-23.436448099209514"/>
    <x v="2"/>
  </r>
  <r>
    <x v="4"/>
    <x v="20"/>
    <x v="20"/>
    <m/>
    <m/>
    <m/>
    <x v="6"/>
    <m/>
    <m/>
    <x v="10"/>
    <m/>
    <m/>
    <s v="Orange Roughy"/>
    <x v="0"/>
    <m/>
    <n v="-69.137521892668076"/>
    <x v="2"/>
  </r>
  <r>
    <x v="4"/>
    <x v="20"/>
    <x v="20"/>
    <m/>
    <m/>
    <m/>
    <x v="6"/>
    <m/>
    <m/>
    <x v="11"/>
    <m/>
    <m/>
    <s v="Orange Roughy"/>
    <x v="0"/>
    <m/>
    <n v="522.38627509094295"/>
    <x v="4"/>
  </r>
  <r>
    <x v="4"/>
    <x v="20"/>
    <x v="20"/>
    <m/>
    <m/>
    <m/>
    <x v="6"/>
    <m/>
    <m/>
    <x v="12"/>
    <m/>
    <m/>
    <s v="Orange Roughy"/>
    <x v="0"/>
    <m/>
    <n v="-1845"/>
    <x v="0"/>
  </r>
  <r>
    <x v="4"/>
    <x v="20"/>
    <x v="20"/>
    <m/>
    <m/>
    <m/>
    <x v="6"/>
    <m/>
    <m/>
    <x v="416"/>
    <m/>
    <m/>
    <s v="Orange Roughy"/>
    <x v="0"/>
    <m/>
    <n v="0"/>
    <x v="2"/>
  </r>
  <r>
    <x v="4"/>
    <x v="20"/>
    <x v="20"/>
    <m/>
    <m/>
    <m/>
    <x v="6"/>
    <m/>
    <m/>
    <x v="417"/>
    <m/>
    <m/>
    <s v="Oyster - Other than Foveaux Strait"/>
    <x v="4"/>
    <m/>
    <n v="0"/>
    <x v="2"/>
  </r>
  <r>
    <x v="4"/>
    <x v="20"/>
    <x v="20"/>
    <m/>
    <m/>
    <m/>
    <x v="6"/>
    <m/>
    <m/>
    <x v="418"/>
    <m/>
    <m/>
    <s v="Oyster - Other than Foveaux Strait"/>
    <x v="4"/>
    <m/>
    <n v="0"/>
    <x v="2"/>
  </r>
  <r>
    <x v="4"/>
    <x v="20"/>
    <x v="20"/>
    <m/>
    <m/>
    <m/>
    <x v="6"/>
    <m/>
    <m/>
    <x v="419"/>
    <m/>
    <m/>
    <s v="Oyster - Other than Foveaux Strait"/>
    <x v="4"/>
    <m/>
    <n v="0"/>
    <x v="2"/>
  </r>
  <r>
    <x v="4"/>
    <x v="20"/>
    <x v="20"/>
    <m/>
    <m/>
    <m/>
    <x v="6"/>
    <m/>
    <m/>
    <x v="420"/>
    <m/>
    <m/>
    <s v="Oyster - Other than Foveaux Strait"/>
    <x v="4"/>
    <m/>
    <n v="0"/>
    <x v="2"/>
  </r>
  <r>
    <x v="4"/>
    <x v="20"/>
    <x v="20"/>
    <m/>
    <m/>
    <m/>
    <x v="6"/>
    <m/>
    <m/>
    <x v="421"/>
    <m/>
    <m/>
    <s v="Oyster - Other than Foveaux Strait"/>
    <x v="4"/>
    <m/>
    <n v="0"/>
    <x v="2"/>
  </r>
  <r>
    <x v="4"/>
    <x v="20"/>
    <x v="20"/>
    <m/>
    <m/>
    <m/>
    <x v="6"/>
    <m/>
    <m/>
    <x v="422"/>
    <m/>
    <m/>
    <s v="Oyster - Other than Foveaux Strait"/>
    <x v="4"/>
    <m/>
    <n v="0"/>
    <x v="2"/>
  </r>
  <r>
    <x v="4"/>
    <x v="20"/>
    <x v="20"/>
    <m/>
    <m/>
    <m/>
    <x v="6"/>
    <m/>
    <m/>
    <x v="423"/>
    <m/>
    <m/>
    <s v="Oyster - Other than Foveaux Strait"/>
    <x v="4"/>
    <m/>
    <n v="0"/>
    <x v="2"/>
  </r>
  <r>
    <x v="4"/>
    <x v="20"/>
    <x v="20"/>
    <m/>
    <m/>
    <m/>
    <x v="6"/>
    <m/>
    <m/>
    <x v="424"/>
    <m/>
    <m/>
    <s v="Oyster - Other than Foveaux Strait"/>
    <x v="4"/>
    <m/>
    <n v="0"/>
    <x v="2"/>
  </r>
  <r>
    <x v="4"/>
    <x v="20"/>
    <x v="20"/>
    <m/>
    <m/>
    <m/>
    <x v="6"/>
    <m/>
    <m/>
    <x v="425"/>
    <m/>
    <m/>
    <s v="Oyster - Other than Foveaux Strait"/>
    <x v="4"/>
    <m/>
    <n v="0"/>
    <x v="2"/>
  </r>
  <r>
    <x v="4"/>
    <x v="20"/>
    <x v="20"/>
    <m/>
    <m/>
    <m/>
    <x v="6"/>
    <m/>
    <m/>
    <x v="426"/>
    <m/>
    <m/>
    <s v="Oyster - Other than Foveaux Strait"/>
    <x v="4"/>
    <m/>
    <n v="0"/>
    <x v="2"/>
  </r>
  <r>
    <x v="4"/>
    <x v="20"/>
    <x v="20"/>
    <m/>
    <m/>
    <m/>
    <x v="6"/>
    <m/>
    <m/>
    <x v="427"/>
    <m/>
    <m/>
    <s v="Oyster - Other than Foveaux Strait"/>
    <x v="4"/>
    <m/>
    <n v="0"/>
    <x v="2"/>
  </r>
  <r>
    <x v="4"/>
    <x v="20"/>
    <x v="20"/>
    <m/>
    <m/>
    <m/>
    <x v="6"/>
    <m/>
    <m/>
    <x v="428"/>
    <m/>
    <m/>
    <s v="Oyster - Foveuax Strait"/>
    <x v="4"/>
    <m/>
    <n v="0"/>
    <x v="2"/>
  </r>
  <r>
    <x v="4"/>
    <x v="20"/>
    <x v="20"/>
    <m/>
    <m/>
    <m/>
    <x v="6"/>
    <m/>
    <m/>
    <x v="429"/>
    <m/>
    <m/>
    <s v="Paddle Crab"/>
    <x v="4"/>
    <m/>
    <n v="0"/>
    <x v="2"/>
  </r>
  <r>
    <x v="4"/>
    <x v="20"/>
    <x v="20"/>
    <m/>
    <m/>
    <m/>
    <x v="6"/>
    <m/>
    <m/>
    <x v="430"/>
    <m/>
    <m/>
    <s v="Paddle Crab"/>
    <x v="4"/>
    <m/>
    <n v="0"/>
    <x v="2"/>
  </r>
  <r>
    <x v="4"/>
    <x v="20"/>
    <x v="20"/>
    <m/>
    <m/>
    <m/>
    <x v="6"/>
    <m/>
    <m/>
    <x v="431"/>
    <m/>
    <m/>
    <s v="Paddle Crab"/>
    <x v="4"/>
    <m/>
    <n v="0"/>
    <x v="2"/>
  </r>
  <r>
    <x v="4"/>
    <x v="20"/>
    <x v="20"/>
    <m/>
    <m/>
    <m/>
    <x v="6"/>
    <m/>
    <m/>
    <x v="432"/>
    <m/>
    <m/>
    <s v="Paddle Crab"/>
    <x v="4"/>
    <m/>
    <n v="0"/>
    <x v="2"/>
  </r>
  <r>
    <x v="4"/>
    <x v="20"/>
    <x v="20"/>
    <m/>
    <m/>
    <m/>
    <x v="6"/>
    <m/>
    <m/>
    <x v="433"/>
    <m/>
    <m/>
    <s v="Paddle Crab"/>
    <x v="4"/>
    <m/>
    <n v="0"/>
    <x v="2"/>
  </r>
  <r>
    <x v="4"/>
    <x v="20"/>
    <x v="20"/>
    <m/>
    <m/>
    <m/>
    <x v="6"/>
    <m/>
    <m/>
    <x v="434"/>
    <m/>
    <m/>
    <s v="Paddle Crab"/>
    <x v="4"/>
    <m/>
    <n v="0"/>
    <x v="2"/>
  </r>
  <r>
    <x v="4"/>
    <x v="20"/>
    <x v="20"/>
    <m/>
    <m/>
    <m/>
    <x v="6"/>
    <m/>
    <m/>
    <x v="435"/>
    <m/>
    <m/>
    <s v="Paddle Crab"/>
    <x v="4"/>
    <m/>
    <n v="0"/>
    <x v="2"/>
  </r>
  <r>
    <x v="4"/>
    <x v="20"/>
    <x v="20"/>
    <m/>
    <m/>
    <m/>
    <x v="6"/>
    <m/>
    <m/>
    <x v="436"/>
    <m/>
    <m/>
    <s v="Paddle Crab"/>
    <x v="4"/>
    <m/>
    <n v="0"/>
    <x v="2"/>
  </r>
  <r>
    <x v="4"/>
    <x v="20"/>
    <x v="20"/>
    <m/>
    <m/>
    <m/>
    <x v="6"/>
    <m/>
    <m/>
    <x v="437"/>
    <m/>
    <m/>
    <s v="Paddle Crab"/>
    <x v="4"/>
    <m/>
    <n v="0"/>
    <x v="2"/>
  </r>
  <r>
    <x v="4"/>
    <x v="20"/>
    <x v="20"/>
    <m/>
    <m/>
    <m/>
    <x v="6"/>
    <m/>
    <m/>
    <x v="438"/>
    <m/>
    <m/>
    <s v="Paddle Crab"/>
    <x v="4"/>
    <m/>
    <n v="0"/>
    <x v="2"/>
  </r>
  <r>
    <x v="4"/>
    <x v="20"/>
    <x v="20"/>
    <m/>
    <m/>
    <m/>
    <x v="6"/>
    <m/>
    <m/>
    <x v="127"/>
    <m/>
    <m/>
    <s v="Parore"/>
    <x v="2"/>
    <m/>
    <n v="-2.8169523484953913"/>
    <x v="2"/>
  </r>
  <r>
    <x v="4"/>
    <x v="20"/>
    <x v="20"/>
    <m/>
    <m/>
    <m/>
    <x v="6"/>
    <m/>
    <m/>
    <x v="439"/>
    <m/>
    <m/>
    <s v="Parore"/>
    <x v="2"/>
    <m/>
    <n v="0"/>
    <x v="2"/>
  </r>
  <r>
    <x v="4"/>
    <x v="20"/>
    <x v="20"/>
    <m/>
    <m/>
    <m/>
    <x v="6"/>
    <m/>
    <m/>
    <x v="440"/>
    <m/>
    <m/>
    <s v="Parore"/>
    <x v="2"/>
    <m/>
    <n v="0"/>
    <x v="2"/>
  </r>
  <r>
    <x v="4"/>
    <x v="20"/>
    <x v="20"/>
    <m/>
    <m/>
    <m/>
    <x v="6"/>
    <m/>
    <m/>
    <x v="128"/>
    <m/>
    <m/>
    <s v="Parore"/>
    <x v="2"/>
    <m/>
    <n v="-0.96977048062955973"/>
    <x v="2"/>
  </r>
  <r>
    <x v="4"/>
    <x v="20"/>
    <x v="20"/>
    <m/>
    <m/>
    <m/>
    <x v="6"/>
    <m/>
    <m/>
    <x v="441"/>
    <m/>
    <m/>
    <s v="Paua"/>
    <x v="4"/>
    <m/>
    <n v="0"/>
    <x v="2"/>
  </r>
  <r>
    <x v="4"/>
    <x v="20"/>
    <x v="20"/>
    <m/>
    <m/>
    <m/>
    <x v="6"/>
    <m/>
    <m/>
    <x v="442"/>
    <m/>
    <m/>
    <s v="Paua"/>
    <x v="4"/>
    <m/>
    <n v="0"/>
    <x v="2"/>
  </r>
  <r>
    <x v="4"/>
    <x v="20"/>
    <x v="20"/>
    <m/>
    <m/>
    <m/>
    <x v="6"/>
    <m/>
    <m/>
    <x v="443"/>
    <m/>
    <m/>
    <s v="Paua"/>
    <x v="4"/>
    <m/>
    <n v="0"/>
    <x v="2"/>
  </r>
  <r>
    <x v="4"/>
    <x v="20"/>
    <x v="20"/>
    <m/>
    <m/>
    <m/>
    <x v="6"/>
    <m/>
    <m/>
    <x v="444"/>
    <m/>
    <m/>
    <s v="Paua"/>
    <x v="4"/>
    <m/>
    <n v="0"/>
    <x v="2"/>
  </r>
  <r>
    <x v="4"/>
    <x v="20"/>
    <x v="20"/>
    <m/>
    <m/>
    <m/>
    <x v="6"/>
    <m/>
    <m/>
    <x v="445"/>
    <m/>
    <m/>
    <s v="Paua"/>
    <x v="4"/>
    <m/>
    <n v="0"/>
    <x v="2"/>
  </r>
  <r>
    <x v="4"/>
    <x v="20"/>
    <x v="20"/>
    <m/>
    <m/>
    <m/>
    <x v="6"/>
    <m/>
    <m/>
    <x v="446"/>
    <m/>
    <m/>
    <s v="Paua"/>
    <x v="4"/>
    <m/>
    <n v="0"/>
    <x v="2"/>
  </r>
  <r>
    <x v="4"/>
    <x v="20"/>
    <x v="20"/>
    <m/>
    <m/>
    <m/>
    <x v="6"/>
    <m/>
    <m/>
    <x v="447"/>
    <m/>
    <m/>
    <s v="Paua"/>
    <x v="4"/>
    <m/>
    <n v="0"/>
    <x v="2"/>
  </r>
  <r>
    <x v="4"/>
    <x v="20"/>
    <x v="20"/>
    <m/>
    <m/>
    <m/>
    <x v="6"/>
    <m/>
    <m/>
    <x v="448"/>
    <m/>
    <m/>
    <s v="Paua"/>
    <x v="4"/>
    <m/>
    <n v="0"/>
    <x v="2"/>
  </r>
  <r>
    <x v="4"/>
    <x v="20"/>
    <x v="20"/>
    <m/>
    <m/>
    <m/>
    <x v="6"/>
    <m/>
    <m/>
    <x v="449"/>
    <m/>
    <m/>
    <s v="Paua"/>
    <x v="4"/>
    <m/>
    <n v="0"/>
    <x v="2"/>
  </r>
  <r>
    <x v="4"/>
    <x v="20"/>
    <x v="20"/>
    <m/>
    <m/>
    <m/>
    <x v="6"/>
    <m/>
    <m/>
    <x v="450"/>
    <m/>
    <m/>
    <s v="Paua"/>
    <x v="4"/>
    <m/>
    <n v="0"/>
    <x v="2"/>
  </r>
  <r>
    <x v="4"/>
    <x v="20"/>
    <x v="20"/>
    <m/>
    <m/>
    <m/>
    <x v="6"/>
    <m/>
    <m/>
    <x v="451"/>
    <m/>
    <m/>
    <s v="Surf Clam - Deepwater Tuatua"/>
    <x v="4"/>
    <m/>
    <n v="0"/>
    <x v="2"/>
  </r>
  <r>
    <x v="4"/>
    <x v="20"/>
    <x v="20"/>
    <m/>
    <m/>
    <m/>
    <x v="6"/>
    <m/>
    <m/>
    <x v="452"/>
    <m/>
    <m/>
    <s v="Surf Clam - Deepwater Tuatua"/>
    <x v="4"/>
    <m/>
    <n v="0"/>
    <x v="2"/>
  </r>
  <r>
    <x v="4"/>
    <x v="20"/>
    <x v="20"/>
    <m/>
    <m/>
    <m/>
    <x v="6"/>
    <m/>
    <m/>
    <x v="453"/>
    <m/>
    <m/>
    <s v="Surf Clam - Deepwater Tuatua"/>
    <x v="4"/>
    <m/>
    <n v="0"/>
    <x v="2"/>
  </r>
  <r>
    <x v="4"/>
    <x v="20"/>
    <x v="20"/>
    <m/>
    <m/>
    <m/>
    <x v="6"/>
    <m/>
    <m/>
    <x v="454"/>
    <m/>
    <m/>
    <s v="Surf Clam - Deepwater Tuatua"/>
    <x v="4"/>
    <m/>
    <n v="0"/>
    <x v="2"/>
  </r>
  <r>
    <x v="4"/>
    <x v="20"/>
    <x v="20"/>
    <m/>
    <m/>
    <m/>
    <x v="6"/>
    <m/>
    <m/>
    <x v="455"/>
    <m/>
    <m/>
    <s v="Surf Clam - Deepwater Tuatua"/>
    <x v="4"/>
    <m/>
    <n v="0"/>
    <x v="2"/>
  </r>
  <r>
    <x v="4"/>
    <x v="20"/>
    <x v="20"/>
    <m/>
    <m/>
    <m/>
    <x v="6"/>
    <m/>
    <m/>
    <x v="456"/>
    <m/>
    <m/>
    <s v="Surf Clam - Deepwater Tuatua"/>
    <x v="4"/>
    <m/>
    <n v="0"/>
    <x v="2"/>
  </r>
  <r>
    <x v="4"/>
    <x v="20"/>
    <x v="20"/>
    <m/>
    <m/>
    <m/>
    <x v="6"/>
    <m/>
    <m/>
    <x v="457"/>
    <m/>
    <m/>
    <s v="Surf Clam - Deepwater Tuatua"/>
    <x v="4"/>
    <m/>
    <n v="0"/>
    <x v="2"/>
  </r>
  <r>
    <x v="4"/>
    <x v="20"/>
    <x v="20"/>
    <m/>
    <m/>
    <m/>
    <x v="6"/>
    <m/>
    <m/>
    <x v="458"/>
    <m/>
    <m/>
    <s v="Surf Clam - Deepwater Tuatua"/>
    <x v="4"/>
    <m/>
    <n v="0"/>
    <x v="2"/>
  </r>
  <r>
    <x v="4"/>
    <x v="20"/>
    <x v="20"/>
    <m/>
    <m/>
    <m/>
    <x v="6"/>
    <m/>
    <m/>
    <x v="459"/>
    <m/>
    <m/>
    <s v="Packhorse Rock Lobster"/>
    <x v="4"/>
    <m/>
    <n v="0"/>
    <x v="2"/>
  </r>
  <r>
    <x v="4"/>
    <x v="20"/>
    <x v="20"/>
    <m/>
    <m/>
    <m/>
    <x v="6"/>
    <m/>
    <m/>
    <x v="460"/>
    <m/>
    <m/>
    <s v="Pilchard"/>
    <x v="2"/>
    <m/>
    <n v="0"/>
    <x v="2"/>
  </r>
  <r>
    <x v="4"/>
    <x v="20"/>
    <x v="20"/>
    <m/>
    <m/>
    <m/>
    <x v="6"/>
    <m/>
    <m/>
    <x v="461"/>
    <m/>
    <m/>
    <s v="Pilchard"/>
    <x v="2"/>
    <m/>
    <n v="0"/>
    <x v="2"/>
  </r>
  <r>
    <x v="4"/>
    <x v="20"/>
    <x v="20"/>
    <m/>
    <m/>
    <m/>
    <x v="6"/>
    <m/>
    <m/>
    <x v="462"/>
    <m/>
    <m/>
    <s v="Pilchard"/>
    <x v="2"/>
    <m/>
    <n v="0"/>
    <x v="2"/>
  </r>
  <r>
    <x v="4"/>
    <x v="20"/>
    <x v="20"/>
    <m/>
    <m/>
    <m/>
    <x v="6"/>
    <m/>
    <m/>
    <x v="463"/>
    <m/>
    <m/>
    <s v="Pilchard"/>
    <x v="2"/>
    <m/>
    <n v="0"/>
    <x v="2"/>
  </r>
  <r>
    <x v="4"/>
    <x v="20"/>
    <x v="20"/>
    <m/>
    <m/>
    <m/>
    <x v="6"/>
    <m/>
    <m/>
    <x v="464"/>
    <m/>
    <m/>
    <s v="Pilchard"/>
    <x v="2"/>
    <m/>
    <n v="0"/>
    <x v="2"/>
  </r>
  <r>
    <x v="4"/>
    <x v="20"/>
    <x v="20"/>
    <m/>
    <m/>
    <m/>
    <x v="6"/>
    <m/>
    <m/>
    <x v="465"/>
    <m/>
    <m/>
    <s v="Pilchard"/>
    <x v="2"/>
    <m/>
    <n v="0"/>
    <x v="2"/>
  </r>
  <r>
    <x v="4"/>
    <x v="20"/>
    <x v="20"/>
    <m/>
    <m/>
    <m/>
    <x v="6"/>
    <m/>
    <m/>
    <x v="466"/>
    <m/>
    <m/>
    <s v="Pilchard"/>
    <x v="2"/>
    <m/>
    <n v="0"/>
    <x v="2"/>
  </r>
  <r>
    <x v="4"/>
    <x v="20"/>
    <x v="20"/>
    <m/>
    <m/>
    <m/>
    <x v="6"/>
    <m/>
    <m/>
    <x v="129"/>
    <m/>
    <m/>
    <s v="Porae"/>
    <x v="2"/>
    <m/>
    <n v="-2.8631318951920335"/>
    <x v="2"/>
  </r>
  <r>
    <x v="4"/>
    <x v="20"/>
    <x v="20"/>
    <m/>
    <m/>
    <m/>
    <x v="6"/>
    <m/>
    <m/>
    <x v="467"/>
    <m/>
    <m/>
    <s v="Porae"/>
    <x v="2"/>
    <m/>
    <n v="0"/>
    <x v="2"/>
  </r>
  <r>
    <x v="4"/>
    <x v="20"/>
    <x v="20"/>
    <m/>
    <m/>
    <m/>
    <x v="6"/>
    <m/>
    <m/>
    <x v="468"/>
    <m/>
    <m/>
    <s v="Porae"/>
    <x v="2"/>
    <m/>
    <n v="0"/>
    <x v="2"/>
  </r>
  <r>
    <x v="4"/>
    <x v="20"/>
    <x v="20"/>
    <m/>
    <m/>
    <m/>
    <x v="6"/>
    <m/>
    <m/>
    <x v="469"/>
    <m/>
    <m/>
    <s v="Porae"/>
    <x v="2"/>
    <m/>
    <n v="0"/>
    <x v="2"/>
  </r>
  <r>
    <x v="4"/>
    <x v="20"/>
    <x v="20"/>
    <m/>
    <m/>
    <m/>
    <x v="6"/>
    <m/>
    <m/>
    <x v="130"/>
    <m/>
    <m/>
    <s v="Porbeagle Shark"/>
    <x v="1"/>
    <m/>
    <n v="-5.0797501366310289"/>
    <x v="2"/>
  </r>
  <r>
    <x v="4"/>
    <x v="20"/>
    <x v="20"/>
    <m/>
    <m/>
    <m/>
    <x v="6"/>
    <m/>
    <m/>
    <x v="470"/>
    <m/>
    <m/>
    <s v="Pipi"/>
    <x v="4"/>
    <m/>
    <n v="0"/>
    <x v="2"/>
  </r>
  <r>
    <x v="4"/>
    <x v="20"/>
    <x v="20"/>
    <m/>
    <m/>
    <m/>
    <x v="6"/>
    <m/>
    <m/>
    <x v="471"/>
    <m/>
    <m/>
    <s v="Pipi"/>
    <x v="4"/>
    <m/>
    <n v="0"/>
    <x v="2"/>
  </r>
  <r>
    <x v="4"/>
    <x v="20"/>
    <x v="20"/>
    <m/>
    <m/>
    <m/>
    <x v="6"/>
    <m/>
    <m/>
    <x v="472"/>
    <m/>
    <m/>
    <s v="Pipi"/>
    <x v="4"/>
    <m/>
    <n v="0"/>
    <x v="2"/>
  </r>
  <r>
    <x v="4"/>
    <x v="20"/>
    <x v="20"/>
    <m/>
    <m/>
    <m/>
    <x v="6"/>
    <m/>
    <m/>
    <x v="473"/>
    <m/>
    <m/>
    <s v="Pipi"/>
    <x v="4"/>
    <m/>
    <n v="0"/>
    <x v="2"/>
  </r>
  <r>
    <x v="4"/>
    <x v="20"/>
    <x v="20"/>
    <m/>
    <m/>
    <m/>
    <x v="6"/>
    <m/>
    <m/>
    <x v="474"/>
    <m/>
    <m/>
    <s v="Pipi"/>
    <x v="4"/>
    <m/>
    <n v="0"/>
    <x v="2"/>
  </r>
  <r>
    <x v="4"/>
    <x v="20"/>
    <x v="20"/>
    <m/>
    <m/>
    <m/>
    <x v="6"/>
    <m/>
    <m/>
    <x v="475"/>
    <m/>
    <m/>
    <s v="Pipi"/>
    <x v="4"/>
    <m/>
    <n v="0"/>
    <x v="2"/>
  </r>
  <r>
    <x v="4"/>
    <x v="20"/>
    <x v="20"/>
    <m/>
    <m/>
    <m/>
    <x v="6"/>
    <m/>
    <m/>
    <x v="476"/>
    <m/>
    <m/>
    <s v="Pipi"/>
    <x v="4"/>
    <m/>
    <n v="0"/>
    <x v="2"/>
  </r>
  <r>
    <x v="4"/>
    <x v="20"/>
    <x v="20"/>
    <m/>
    <m/>
    <m/>
    <x v="6"/>
    <m/>
    <m/>
    <x v="477"/>
    <m/>
    <m/>
    <s v="Pipi"/>
    <x v="4"/>
    <m/>
    <n v="0"/>
    <x v="2"/>
  </r>
  <r>
    <x v="4"/>
    <x v="20"/>
    <x v="20"/>
    <m/>
    <m/>
    <m/>
    <x v="6"/>
    <m/>
    <m/>
    <x v="478"/>
    <m/>
    <m/>
    <s v="Pipi"/>
    <x v="4"/>
    <m/>
    <n v="0"/>
    <x v="2"/>
  </r>
  <r>
    <x v="4"/>
    <x v="20"/>
    <x v="20"/>
    <m/>
    <m/>
    <m/>
    <x v="6"/>
    <m/>
    <m/>
    <x v="479"/>
    <m/>
    <m/>
    <s v="Pipi"/>
    <x v="4"/>
    <m/>
    <n v="0"/>
    <x v="2"/>
  </r>
  <r>
    <x v="4"/>
    <x v="20"/>
    <x v="20"/>
    <m/>
    <m/>
    <m/>
    <x v="6"/>
    <m/>
    <m/>
    <x v="480"/>
    <m/>
    <m/>
    <s v="Prawn Killer"/>
    <x v="0"/>
    <m/>
    <n v="0"/>
    <x v="2"/>
  </r>
  <r>
    <x v="4"/>
    <x v="20"/>
    <x v="20"/>
    <m/>
    <m/>
    <m/>
    <x v="6"/>
    <m/>
    <m/>
    <x v="481"/>
    <m/>
    <m/>
    <s v="Prawn Killer"/>
    <x v="0"/>
    <m/>
    <n v="0"/>
    <x v="2"/>
  </r>
  <r>
    <x v="4"/>
    <x v="20"/>
    <x v="20"/>
    <m/>
    <m/>
    <m/>
    <x v="6"/>
    <m/>
    <m/>
    <x v="482"/>
    <m/>
    <m/>
    <s v="Prawn Killer"/>
    <x v="0"/>
    <m/>
    <n v="0"/>
    <x v="2"/>
  </r>
  <r>
    <x v="4"/>
    <x v="20"/>
    <x v="20"/>
    <m/>
    <m/>
    <m/>
    <x v="6"/>
    <m/>
    <m/>
    <x v="483"/>
    <m/>
    <m/>
    <s v="Prawn Killer"/>
    <x v="0"/>
    <m/>
    <n v="0"/>
    <x v="2"/>
  </r>
  <r>
    <x v="4"/>
    <x v="20"/>
    <x v="20"/>
    <m/>
    <m/>
    <m/>
    <x v="6"/>
    <m/>
    <m/>
    <x v="484"/>
    <m/>
    <m/>
    <s v="Prawn Killer"/>
    <x v="0"/>
    <m/>
    <n v="0"/>
    <x v="2"/>
  </r>
  <r>
    <x v="4"/>
    <x v="20"/>
    <x v="20"/>
    <m/>
    <m/>
    <m/>
    <x v="6"/>
    <m/>
    <m/>
    <x v="485"/>
    <m/>
    <m/>
    <s v="Prawn Killer"/>
    <x v="0"/>
    <m/>
    <n v="0"/>
    <x v="2"/>
  </r>
  <r>
    <x v="4"/>
    <x v="20"/>
    <x v="20"/>
    <m/>
    <m/>
    <m/>
    <x v="6"/>
    <m/>
    <m/>
    <x v="486"/>
    <m/>
    <m/>
    <s v="Prawn Killer"/>
    <x v="0"/>
    <m/>
    <n v="0"/>
    <x v="2"/>
  </r>
  <r>
    <x v="4"/>
    <x v="20"/>
    <x v="20"/>
    <m/>
    <m/>
    <m/>
    <x v="6"/>
    <m/>
    <m/>
    <x v="487"/>
    <m/>
    <m/>
    <s v="Prawn Killer"/>
    <x v="0"/>
    <m/>
    <n v="0"/>
    <x v="2"/>
  </r>
  <r>
    <x v="4"/>
    <x v="20"/>
    <x v="20"/>
    <m/>
    <m/>
    <m/>
    <x v="6"/>
    <m/>
    <m/>
    <x v="488"/>
    <m/>
    <m/>
    <s v="Prawn Killer"/>
    <x v="0"/>
    <m/>
    <n v="0"/>
    <x v="2"/>
  </r>
  <r>
    <x v="4"/>
    <x v="20"/>
    <x v="20"/>
    <m/>
    <m/>
    <m/>
    <x v="6"/>
    <m/>
    <m/>
    <x v="489"/>
    <m/>
    <m/>
    <s v="Prawn Killer"/>
    <x v="0"/>
    <m/>
    <n v="0"/>
    <x v="2"/>
  </r>
  <r>
    <x v="4"/>
    <x v="20"/>
    <x v="20"/>
    <m/>
    <m/>
    <m/>
    <x v="6"/>
    <m/>
    <m/>
    <x v="490"/>
    <m/>
    <m/>
    <s v="Prawn Killer"/>
    <x v="0"/>
    <m/>
    <n v="0"/>
    <x v="2"/>
  </r>
  <r>
    <x v="4"/>
    <x v="20"/>
    <x v="20"/>
    <m/>
    <m/>
    <m/>
    <x v="6"/>
    <m/>
    <m/>
    <x v="491"/>
    <m/>
    <m/>
    <s v="Patagonian Toothfish"/>
    <x v="0"/>
    <m/>
    <n v="0"/>
    <x v="2"/>
  </r>
  <r>
    <x v="4"/>
    <x v="20"/>
    <x v="20"/>
    <m/>
    <m/>
    <m/>
    <x v="6"/>
    <m/>
    <m/>
    <x v="492"/>
    <m/>
    <m/>
    <s v="King Clam"/>
    <x v="4"/>
    <m/>
    <n v="0"/>
    <x v="2"/>
  </r>
  <r>
    <x v="4"/>
    <x v="20"/>
    <x v="20"/>
    <m/>
    <m/>
    <m/>
    <x v="6"/>
    <m/>
    <m/>
    <x v="493"/>
    <m/>
    <m/>
    <s v="King Clam"/>
    <x v="4"/>
    <m/>
    <n v="0"/>
    <x v="2"/>
  </r>
  <r>
    <x v="4"/>
    <x v="20"/>
    <x v="20"/>
    <m/>
    <m/>
    <m/>
    <x v="6"/>
    <m/>
    <m/>
    <x v="494"/>
    <m/>
    <m/>
    <s v="King Clam"/>
    <x v="4"/>
    <m/>
    <n v="0"/>
    <x v="2"/>
  </r>
  <r>
    <x v="4"/>
    <x v="20"/>
    <x v="20"/>
    <m/>
    <m/>
    <m/>
    <x v="6"/>
    <m/>
    <m/>
    <x v="495"/>
    <m/>
    <m/>
    <s v="King Clam"/>
    <x v="4"/>
    <m/>
    <n v="0"/>
    <x v="2"/>
  </r>
  <r>
    <x v="4"/>
    <x v="20"/>
    <x v="20"/>
    <m/>
    <m/>
    <m/>
    <x v="6"/>
    <m/>
    <m/>
    <x v="496"/>
    <m/>
    <m/>
    <s v="King Clam"/>
    <x v="4"/>
    <m/>
    <n v="0"/>
    <x v="2"/>
  </r>
  <r>
    <x v="4"/>
    <x v="20"/>
    <x v="20"/>
    <m/>
    <m/>
    <m/>
    <x v="6"/>
    <m/>
    <m/>
    <x v="497"/>
    <m/>
    <m/>
    <s v="King Clam"/>
    <x v="4"/>
    <m/>
    <n v="0"/>
    <x v="2"/>
  </r>
  <r>
    <x v="4"/>
    <x v="20"/>
    <x v="20"/>
    <m/>
    <m/>
    <m/>
    <x v="6"/>
    <m/>
    <m/>
    <x v="498"/>
    <m/>
    <m/>
    <s v="King Clam"/>
    <x v="4"/>
    <m/>
    <n v="0"/>
    <x v="2"/>
  </r>
  <r>
    <x v="4"/>
    <x v="20"/>
    <x v="20"/>
    <m/>
    <m/>
    <m/>
    <x v="6"/>
    <m/>
    <m/>
    <x v="499"/>
    <m/>
    <m/>
    <s v="King Clam"/>
    <x v="4"/>
    <m/>
    <n v="0"/>
    <x v="2"/>
  </r>
  <r>
    <x v="4"/>
    <x v="20"/>
    <x v="20"/>
    <m/>
    <m/>
    <m/>
    <x v="6"/>
    <m/>
    <m/>
    <x v="500"/>
    <m/>
    <m/>
    <s v="Queen Scallop"/>
    <x v="4"/>
    <m/>
    <n v="0"/>
    <x v="2"/>
  </r>
  <r>
    <x v="4"/>
    <x v="20"/>
    <x v="20"/>
    <m/>
    <m/>
    <m/>
    <x v="6"/>
    <m/>
    <m/>
    <x v="131"/>
    <m/>
    <m/>
    <s v="Ray's Bream"/>
    <x v="1"/>
    <m/>
    <n v="-45.255955762712802"/>
    <x v="2"/>
  </r>
  <r>
    <x v="4"/>
    <x v="20"/>
    <x v="20"/>
    <m/>
    <m/>
    <m/>
    <x v="6"/>
    <m/>
    <m/>
    <x v="501"/>
    <m/>
    <m/>
    <s v="Red Bait"/>
    <x v="0"/>
    <m/>
    <n v="0"/>
    <x v="2"/>
  </r>
  <r>
    <x v="4"/>
    <x v="20"/>
    <x v="20"/>
    <m/>
    <m/>
    <m/>
    <x v="6"/>
    <m/>
    <m/>
    <x v="502"/>
    <m/>
    <m/>
    <s v="Red Bait"/>
    <x v="0"/>
    <m/>
    <n v="0"/>
    <x v="2"/>
  </r>
  <r>
    <x v="4"/>
    <x v="20"/>
    <x v="20"/>
    <m/>
    <m/>
    <m/>
    <x v="6"/>
    <m/>
    <m/>
    <x v="503"/>
    <m/>
    <m/>
    <s v="Red Bait"/>
    <x v="0"/>
    <m/>
    <n v="0"/>
    <x v="2"/>
  </r>
  <r>
    <x v="4"/>
    <x v="20"/>
    <x v="20"/>
    <m/>
    <m/>
    <m/>
    <x v="6"/>
    <m/>
    <m/>
    <x v="504"/>
    <m/>
    <m/>
    <s v="Red Bait"/>
    <x v="0"/>
    <m/>
    <n v="0"/>
    <x v="2"/>
  </r>
  <r>
    <x v="4"/>
    <x v="20"/>
    <x v="20"/>
    <m/>
    <m/>
    <m/>
    <x v="6"/>
    <m/>
    <m/>
    <x v="191"/>
    <m/>
    <m/>
    <s v="Ruby Fish"/>
    <x v="0"/>
    <m/>
    <n v="0"/>
    <x v="2"/>
  </r>
  <r>
    <x v="4"/>
    <x v="20"/>
    <x v="20"/>
    <m/>
    <m/>
    <m/>
    <x v="6"/>
    <m/>
    <m/>
    <x v="505"/>
    <m/>
    <m/>
    <s v="Ruby Fish"/>
    <x v="0"/>
    <m/>
    <n v="0"/>
    <x v="2"/>
  </r>
  <r>
    <x v="4"/>
    <x v="20"/>
    <x v="20"/>
    <m/>
    <m/>
    <m/>
    <x v="6"/>
    <m/>
    <m/>
    <x v="506"/>
    <m/>
    <m/>
    <s v="Ruby Fish"/>
    <x v="0"/>
    <m/>
    <n v="0"/>
    <x v="2"/>
  </r>
  <r>
    <x v="4"/>
    <x v="20"/>
    <x v="20"/>
    <m/>
    <m/>
    <m/>
    <x v="6"/>
    <m/>
    <m/>
    <x v="507"/>
    <m/>
    <m/>
    <s v="Ruby Fish"/>
    <x v="0"/>
    <m/>
    <n v="0"/>
    <x v="2"/>
  </r>
  <r>
    <x v="4"/>
    <x v="20"/>
    <x v="20"/>
    <m/>
    <m/>
    <m/>
    <x v="6"/>
    <m/>
    <m/>
    <x v="508"/>
    <m/>
    <m/>
    <s v="Ruby Fish"/>
    <x v="0"/>
    <m/>
    <n v="0"/>
    <x v="2"/>
  </r>
  <r>
    <x v="4"/>
    <x v="20"/>
    <x v="20"/>
    <m/>
    <m/>
    <m/>
    <x v="6"/>
    <m/>
    <m/>
    <x v="509"/>
    <m/>
    <m/>
    <s v="Ruby Fish"/>
    <x v="0"/>
    <m/>
    <n v="0"/>
    <x v="2"/>
  </r>
  <r>
    <x v="4"/>
    <x v="20"/>
    <x v="20"/>
    <m/>
    <m/>
    <m/>
    <x v="6"/>
    <m/>
    <m/>
    <x v="510"/>
    <m/>
    <m/>
    <s v="Ruby Fish"/>
    <x v="0"/>
    <m/>
    <n v="0"/>
    <x v="2"/>
  </r>
  <r>
    <x v="4"/>
    <x v="20"/>
    <x v="20"/>
    <m/>
    <m/>
    <m/>
    <x v="6"/>
    <m/>
    <m/>
    <x v="511"/>
    <m/>
    <m/>
    <s v="Ruby Fish"/>
    <x v="0"/>
    <m/>
    <n v="0"/>
    <x v="2"/>
  </r>
  <r>
    <x v="4"/>
    <x v="20"/>
    <x v="20"/>
    <m/>
    <m/>
    <m/>
    <x v="6"/>
    <m/>
    <m/>
    <x v="512"/>
    <m/>
    <m/>
    <s v="Ruby Fish"/>
    <x v="0"/>
    <m/>
    <n v="0"/>
    <x v="2"/>
  </r>
  <r>
    <x v="4"/>
    <x v="20"/>
    <x v="20"/>
    <m/>
    <m/>
    <m/>
    <x v="6"/>
    <m/>
    <m/>
    <x v="513"/>
    <m/>
    <m/>
    <s v="Ruby Fish"/>
    <x v="0"/>
    <m/>
    <n v="0"/>
    <x v="2"/>
  </r>
  <r>
    <x v="4"/>
    <x v="20"/>
    <x v="20"/>
    <m/>
    <m/>
    <m/>
    <x v="6"/>
    <m/>
    <m/>
    <x v="136"/>
    <m/>
    <m/>
    <s v="Red Cod"/>
    <x v="2"/>
    <m/>
    <n v="-1.9530253888945408"/>
    <x v="2"/>
  </r>
  <r>
    <x v="4"/>
    <x v="20"/>
    <x v="20"/>
    <m/>
    <m/>
    <m/>
    <x v="6"/>
    <m/>
    <m/>
    <x v="514"/>
    <m/>
    <m/>
    <s v="Red Cod"/>
    <x v="2"/>
    <m/>
    <n v="0"/>
    <x v="2"/>
  </r>
  <r>
    <x v="4"/>
    <x v="20"/>
    <x v="20"/>
    <m/>
    <m/>
    <m/>
    <x v="6"/>
    <m/>
    <m/>
    <x v="515"/>
    <m/>
    <m/>
    <s v="Red Cod"/>
    <x v="2"/>
    <m/>
    <n v="0"/>
    <x v="2"/>
  </r>
  <r>
    <x v="4"/>
    <x v="20"/>
    <x v="20"/>
    <m/>
    <m/>
    <m/>
    <x v="6"/>
    <m/>
    <m/>
    <x v="57"/>
    <m/>
    <m/>
    <s v="Red Cod"/>
    <x v="2"/>
    <m/>
    <n v="-2176.3088790714901"/>
    <x v="29"/>
  </r>
  <r>
    <x v="4"/>
    <x v="20"/>
    <x v="20"/>
    <m/>
    <m/>
    <m/>
    <x v="6"/>
    <m/>
    <m/>
    <x v="137"/>
    <m/>
    <m/>
    <s v="Red Cod"/>
    <x v="2"/>
    <m/>
    <n v="-505.53902558444565"/>
    <x v="2"/>
  </r>
  <r>
    <x v="4"/>
    <x v="20"/>
    <x v="20"/>
    <m/>
    <m/>
    <m/>
    <x v="6"/>
    <m/>
    <m/>
    <x v="134"/>
    <m/>
    <m/>
    <s v="Ribaldo"/>
    <x v="2"/>
    <m/>
    <n v="-5.5877251502941334"/>
    <x v="2"/>
  </r>
  <r>
    <x v="4"/>
    <x v="20"/>
    <x v="20"/>
    <m/>
    <m/>
    <m/>
    <x v="6"/>
    <m/>
    <m/>
    <x v="516"/>
    <m/>
    <m/>
    <s v="Ribaldo"/>
    <x v="0"/>
    <m/>
    <n v="0"/>
    <x v="2"/>
  </r>
  <r>
    <x v="4"/>
    <x v="20"/>
    <x v="20"/>
    <m/>
    <m/>
    <m/>
    <x v="6"/>
    <m/>
    <m/>
    <x v="135"/>
    <m/>
    <m/>
    <s v="Ribaldo"/>
    <x v="2"/>
    <m/>
    <n v="-8.1276002186096434"/>
    <x v="2"/>
  </r>
  <r>
    <x v="4"/>
    <x v="20"/>
    <x v="20"/>
    <m/>
    <m/>
    <m/>
    <x v="6"/>
    <m/>
    <m/>
    <x v="517"/>
    <m/>
    <m/>
    <s v="Ribaldo"/>
    <x v="0"/>
    <m/>
    <n v="0"/>
    <x v="2"/>
  </r>
  <r>
    <x v="4"/>
    <x v="20"/>
    <x v="20"/>
    <m/>
    <m/>
    <m/>
    <x v="6"/>
    <m/>
    <m/>
    <x v="518"/>
    <m/>
    <m/>
    <s v="Ribaldo"/>
    <x v="0"/>
    <m/>
    <n v="0"/>
    <x v="2"/>
  </r>
  <r>
    <x v="4"/>
    <x v="20"/>
    <x v="20"/>
    <m/>
    <m/>
    <m/>
    <x v="6"/>
    <m/>
    <m/>
    <x v="519"/>
    <m/>
    <m/>
    <s v="Ribaldo"/>
    <x v="0"/>
    <m/>
    <n v="0"/>
    <x v="2"/>
  </r>
  <r>
    <x v="4"/>
    <x v="20"/>
    <x v="20"/>
    <m/>
    <m/>
    <m/>
    <x v="6"/>
    <m/>
    <m/>
    <x v="520"/>
    <m/>
    <m/>
    <s v="Ribaldo"/>
    <x v="0"/>
    <m/>
    <n v="0"/>
    <x v="2"/>
  </r>
  <r>
    <x v="4"/>
    <x v="20"/>
    <x v="20"/>
    <m/>
    <m/>
    <m/>
    <x v="6"/>
    <m/>
    <m/>
    <x v="521"/>
    <m/>
    <m/>
    <s v="Ribaldo"/>
    <x v="0"/>
    <m/>
    <n v="0"/>
    <x v="2"/>
  </r>
  <r>
    <x v="4"/>
    <x v="20"/>
    <x v="20"/>
    <m/>
    <m/>
    <m/>
    <x v="6"/>
    <m/>
    <m/>
    <x v="522"/>
    <m/>
    <m/>
    <s v="Ribaldo"/>
    <x v="0"/>
    <m/>
    <n v="0"/>
    <x v="2"/>
  </r>
  <r>
    <x v="4"/>
    <x v="20"/>
    <x v="20"/>
    <m/>
    <m/>
    <m/>
    <x v="6"/>
    <m/>
    <m/>
    <x v="523"/>
    <m/>
    <m/>
    <s v="Ribaldo"/>
    <x v="2"/>
    <m/>
    <n v="0"/>
    <x v="2"/>
  </r>
  <r>
    <x v="4"/>
    <x v="20"/>
    <x v="20"/>
    <m/>
    <m/>
    <m/>
    <x v="6"/>
    <m/>
    <m/>
    <x v="138"/>
    <m/>
    <m/>
    <s v="Rough Skate"/>
    <x v="2"/>
    <m/>
    <n v="-5.1259296833276746"/>
    <x v="2"/>
  </r>
  <r>
    <x v="4"/>
    <x v="20"/>
    <x v="20"/>
    <m/>
    <m/>
    <m/>
    <x v="6"/>
    <m/>
    <m/>
    <x v="524"/>
    <m/>
    <m/>
    <s v="Rough Skate"/>
    <x v="2"/>
    <m/>
    <n v="0"/>
    <x v="2"/>
  </r>
  <r>
    <x v="4"/>
    <x v="20"/>
    <x v="20"/>
    <m/>
    <m/>
    <m/>
    <x v="6"/>
    <m/>
    <m/>
    <x v="139"/>
    <m/>
    <m/>
    <s v="Rough Skate"/>
    <x v="2"/>
    <m/>
    <n v="-76.474790689555391"/>
    <x v="2"/>
  </r>
  <r>
    <x v="4"/>
    <x v="20"/>
    <x v="20"/>
    <m/>
    <m/>
    <m/>
    <x v="6"/>
    <m/>
    <m/>
    <x v="140"/>
    <m/>
    <m/>
    <s v="Rough Skate"/>
    <x v="2"/>
    <m/>
    <n v="-9.2820888860257895"/>
    <x v="2"/>
  </r>
  <r>
    <x v="4"/>
    <x v="20"/>
    <x v="20"/>
    <m/>
    <m/>
    <m/>
    <x v="6"/>
    <m/>
    <m/>
    <x v="141"/>
    <m/>
    <m/>
    <s v="Rough Skate"/>
    <x v="2"/>
    <m/>
    <n v="-0.96977048062956017"/>
    <x v="2"/>
  </r>
  <r>
    <x v="4"/>
    <x v="20"/>
    <x v="20"/>
    <m/>
    <m/>
    <m/>
    <x v="6"/>
    <m/>
    <m/>
    <x v="132"/>
    <m/>
    <m/>
    <s v="Red Snapper"/>
    <x v="2"/>
    <m/>
    <n v="-5.7262637903840812"/>
    <x v="2"/>
  </r>
  <r>
    <x v="4"/>
    <x v="20"/>
    <x v="20"/>
    <m/>
    <m/>
    <m/>
    <x v="6"/>
    <m/>
    <m/>
    <x v="525"/>
    <m/>
    <m/>
    <s v="Red Snapper"/>
    <x v="2"/>
    <m/>
    <n v="0"/>
    <x v="2"/>
  </r>
  <r>
    <x v="4"/>
    <x v="20"/>
    <x v="20"/>
    <m/>
    <m/>
    <m/>
    <x v="6"/>
    <m/>
    <m/>
    <x v="133"/>
    <m/>
    <m/>
    <s v="Red Snapper"/>
    <x v="2"/>
    <m/>
    <n v="-0.96977048062956328"/>
    <x v="2"/>
  </r>
  <r>
    <x v="4"/>
    <x v="20"/>
    <x v="20"/>
    <m/>
    <m/>
    <m/>
    <x v="6"/>
    <m/>
    <m/>
    <x v="526"/>
    <m/>
    <m/>
    <s v="Surf Clam - triangle shell"/>
    <x v="4"/>
    <m/>
    <n v="0"/>
    <x v="2"/>
  </r>
  <r>
    <x v="4"/>
    <x v="20"/>
    <x v="20"/>
    <m/>
    <m/>
    <m/>
    <x v="6"/>
    <m/>
    <m/>
    <x v="527"/>
    <m/>
    <m/>
    <s v="Surf Clam - triangle shell"/>
    <x v="4"/>
    <m/>
    <n v="0"/>
    <x v="2"/>
  </r>
  <r>
    <x v="4"/>
    <x v="20"/>
    <x v="20"/>
    <m/>
    <m/>
    <m/>
    <x v="6"/>
    <m/>
    <m/>
    <x v="528"/>
    <m/>
    <m/>
    <s v="Surf Clam - triangle shell"/>
    <x v="4"/>
    <m/>
    <n v="0"/>
    <x v="2"/>
  </r>
  <r>
    <x v="4"/>
    <x v="20"/>
    <x v="20"/>
    <m/>
    <m/>
    <m/>
    <x v="6"/>
    <m/>
    <m/>
    <x v="529"/>
    <m/>
    <m/>
    <s v="Surf Clam - triangle shell"/>
    <x v="4"/>
    <m/>
    <n v="0"/>
    <x v="2"/>
  </r>
  <r>
    <x v="4"/>
    <x v="20"/>
    <x v="20"/>
    <m/>
    <m/>
    <m/>
    <x v="6"/>
    <m/>
    <m/>
    <x v="530"/>
    <m/>
    <m/>
    <s v="Surf Clam - triangle shell"/>
    <x v="4"/>
    <m/>
    <n v="0"/>
    <x v="2"/>
  </r>
  <r>
    <x v="4"/>
    <x v="20"/>
    <x v="20"/>
    <m/>
    <m/>
    <m/>
    <x v="6"/>
    <m/>
    <m/>
    <x v="531"/>
    <m/>
    <m/>
    <s v="Surf Clam - triangle shell"/>
    <x v="4"/>
    <m/>
    <n v="0"/>
    <x v="2"/>
  </r>
  <r>
    <x v="4"/>
    <x v="20"/>
    <x v="20"/>
    <m/>
    <m/>
    <m/>
    <x v="6"/>
    <m/>
    <m/>
    <x v="532"/>
    <m/>
    <m/>
    <s v="Surf Clam - triangle shell"/>
    <x v="4"/>
    <m/>
    <n v="0"/>
    <x v="2"/>
  </r>
  <r>
    <x v="4"/>
    <x v="20"/>
    <x v="20"/>
    <m/>
    <m/>
    <m/>
    <x v="6"/>
    <m/>
    <m/>
    <x v="533"/>
    <m/>
    <m/>
    <s v="Surf Clam - triangle shell"/>
    <x v="4"/>
    <m/>
    <n v="0"/>
    <x v="2"/>
  </r>
  <r>
    <x v="4"/>
    <x v="20"/>
    <x v="20"/>
    <m/>
    <m/>
    <m/>
    <x v="6"/>
    <m/>
    <m/>
    <x v="192"/>
    <m/>
    <m/>
    <s v="Southern Blue Whiting"/>
    <x v="0"/>
    <m/>
    <n v="0"/>
    <x v="2"/>
  </r>
  <r>
    <x v="4"/>
    <x v="20"/>
    <x v="20"/>
    <m/>
    <m/>
    <m/>
    <x v="6"/>
    <m/>
    <m/>
    <x v="142"/>
    <m/>
    <m/>
    <s v="Southern Blue Whiting"/>
    <x v="0"/>
    <m/>
    <n v="-205.29546195162899"/>
    <x v="2"/>
  </r>
  <r>
    <x v="4"/>
    <x v="20"/>
    <x v="20"/>
    <m/>
    <m/>
    <m/>
    <x v="6"/>
    <m/>
    <m/>
    <x v="23"/>
    <m/>
    <m/>
    <s v="Southern Blue Whiting"/>
    <x v="0"/>
    <m/>
    <n v="-1145.5925121633136"/>
    <x v="3"/>
  </r>
  <r>
    <x v="4"/>
    <x v="20"/>
    <x v="20"/>
    <m/>
    <m/>
    <m/>
    <x v="6"/>
    <m/>
    <m/>
    <x v="24"/>
    <m/>
    <m/>
    <s v="Southern Blue Whiting"/>
    <x v="0"/>
    <m/>
    <n v="-14285.030167504548"/>
    <x v="13"/>
  </r>
  <r>
    <x v="4"/>
    <x v="20"/>
    <x v="20"/>
    <m/>
    <m/>
    <m/>
    <x v="6"/>
    <m/>
    <m/>
    <x v="143"/>
    <m/>
    <m/>
    <s v="Southern Blue Whiting"/>
    <x v="0"/>
    <m/>
    <n v="-1570.4418615185498"/>
    <x v="2"/>
  </r>
  <r>
    <x v="4"/>
    <x v="20"/>
    <x v="20"/>
    <m/>
    <m/>
    <m/>
    <x v="6"/>
    <m/>
    <m/>
    <x v="534"/>
    <m/>
    <m/>
    <s v="Scallop"/>
    <x v="4"/>
    <m/>
    <n v="0"/>
    <x v="2"/>
  </r>
  <r>
    <x v="4"/>
    <x v="20"/>
    <x v="20"/>
    <m/>
    <m/>
    <m/>
    <x v="6"/>
    <m/>
    <m/>
    <x v="535"/>
    <m/>
    <m/>
    <s v="Scallop"/>
    <x v="4"/>
    <m/>
    <n v="0"/>
    <x v="2"/>
  </r>
  <r>
    <x v="4"/>
    <x v="20"/>
    <x v="20"/>
    <m/>
    <m/>
    <m/>
    <x v="6"/>
    <m/>
    <m/>
    <x v="536"/>
    <m/>
    <m/>
    <s v="Scallop"/>
    <x v="4"/>
    <m/>
    <n v="0"/>
    <x v="2"/>
  </r>
  <r>
    <x v="4"/>
    <x v="20"/>
    <x v="20"/>
    <m/>
    <m/>
    <m/>
    <x v="6"/>
    <m/>
    <m/>
    <x v="537"/>
    <m/>
    <m/>
    <s v="Scallop"/>
    <x v="4"/>
    <m/>
    <n v="0"/>
    <x v="2"/>
  </r>
  <r>
    <x v="4"/>
    <x v="20"/>
    <x v="20"/>
    <m/>
    <m/>
    <m/>
    <x v="6"/>
    <m/>
    <m/>
    <x v="538"/>
    <m/>
    <m/>
    <s v="Scallop"/>
    <x v="4"/>
    <m/>
    <n v="0"/>
    <x v="2"/>
  </r>
  <r>
    <x v="4"/>
    <x v="20"/>
    <x v="20"/>
    <m/>
    <m/>
    <m/>
    <x v="6"/>
    <m/>
    <m/>
    <x v="539"/>
    <m/>
    <m/>
    <s v="Scallop"/>
    <x v="4"/>
    <m/>
    <n v="0"/>
    <x v="2"/>
  </r>
  <r>
    <x v="4"/>
    <x v="20"/>
    <x v="20"/>
    <m/>
    <m/>
    <m/>
    <x v="6"/>
    <m/>
    <m/>
    <x v="540"/>
    <m/>
    <m/>
    <s v="Scallop"/>
    <x v="4"/>
    <m/>
    <n v="0"/>
    <x v="2"/>
  </r>
  <r>
    <x v="4"/>
    <x v="20"/>
    <x v="20"/>
    <m/>
    <m/>
    <m/>
    <x v="6"/>
    <m/>
    <m/>
    <x v="541"/>
    <m/>
    <m/>
    <s v="Scallop"/>
    <x v="4"/>
    <m/>
    <n v="0"/>
    <x v="2"/>
  </r>
  <r>
    <x v="4"/>
    <x v="20"/>
    <x v="20"/>
    <m/>
    <m/>
    <m/>
    <x v="6"/>
    <m/>
    <m/>
    <x v="542"/>
    <m/>
    <m/>
    <s v="Scallop"/>
    <x v="4"/>
    <m/>
    <n v="0"/>
    <x v="2"/>
  </r>
  <r>
    <x v="4"/>
    <x v="20"/>
    <x v="20"/>
    <m/>
    <m/>
    <m/>
    <x v="6"/>
    <m/>
    <m/>
    <x v="543"/>
    <m/>
    <m/>
    <s v="Scallop"/>
    <x v="4"/>
    <m/>
    <n v="0"/>
    <x v="2"/>
  </r>
  <r>
    <x v="4"/>
    <x v="20"/>
    <x v="20"/>
    <m/>
    <m/>
    <m/>
    <x v="6"/>
    <m/>
    <m/>
    <x v="544"/>
    <m/>
    <m/>
    <s v="Scallop"/>
    <x v="4"/>
    <m/>
    <n v="0"/>
    <x v="2"/>
  </r>
  <r>
    <x v="4"/>
    <x v="20"/>
    <x v="20"/>
    <m/>
    <m/>
    <m/>
    <x v="6"/>
    <m/>
    <m/>
    <x v="545"/>
    <m/>
    <m/>
    <s v="Scallop"/>
    <x v="4"/>
    <m/>
    <n v="0"/>
    <x v="2"/>
  </r>
  <r>
    <x v="4"/>
    <x v="20"/>
    <x v="20"/>
    <m/>
    <m/>
    <m/>
    <x v="6"/>
    <m/>
    <m/>
    <x v="546"/>
    <m/>
    <m/>
    <s v="Scallop"/>
    <x v="4"/>
    <m/>
    <n v="0"/>
    <x v="2"/>
  </r>
  <r>
    <x v="4"/>
    <x v="20"/>
    <x v="20"/>
    <m/>
    <m/>
    <m/>
    <x v="6"/>
    <m/>
    <m/>
    <x v="547"/>
    <m/>
    <m/>
    <s v="Sea Cucumber"/>
    <x v="4"/>
    <m/>
    <n v="0"/>
    <x v="2"/>
  </r>
  <r>
    <x v="4"/>
    <x v="20"/>
    <x v="20"/>
    <m/>
    <m/>
    <m/>
    <x v="6"/>
    <m/>
    <m/>
    <x v="548"/>
    <m/>
    <m/>
    <s v="Sea Cucumber"/>
    <x v="4"/>
    <m/>
    <n v="0"/>
    <x v="2"/>
  </r>
  <r>
    <x v="4"/>
    <x v="20"/>
    <x v="20"/>
    <m/>
    <m/>
    <m/>
    <x v="6"/>
    <m/>
    <m/>
    <x v="549"/>
    <m/>
    <m/>
    <s v="Sea Cucumber"/>
    <x v="4"/>
    <m/>
    <n v="0"/>
    <x v="2"/>
  </r>
  <r>
    <x v="4"/>
    <x v="20"/>
    <x v="20"/>
    <m/>
    <m/>
    <m/>
    <x v="6"/>
    <m/>
    <m/>
    <x v="550"/>
    <m/>
    <m/>
    <s v="Sea Cucumber"/>
    <x v="4"/>
    <m/>
    <n v="0"/>
    <x v="2"/>
  </r>
  <r>
    <x v="4"/>
    <x v="20"/>
    <x v="20"/>
    <m/>
    <m/>
    <m/>
    <x v="6"/>
    <m/>
    <m/>
    <x v="551"/>
    <m/>
    <m/>
    <s v="Sea Cucumber"/>
    <x v="4"/>
    <m/>
    <n v="0"/>
    <x v="2"/>
  </r>
  <r>
    <x v="4"/>
    <x v="20"/>
    <x v="20"/>
    <m/>
    <m/>
    <m/>
    <x v="6"/>
    <m/>
    <m/>
    <x v="552"/>
    <m/>
    <m/>
    <s v="Sea Cucumber"/>
    <x v="4"/>
    <m/>
    <n v="0"/>
    <x v="2"/>
  </r>
  <r>
    <x v="4"/>
    <x v="20"/>
    <x v="20"/>
    <m/>
    <m/>
    <m/>
    <x v="6"/>
    <m/>
    <m/>
    <x v="553"/>
    <m/>
    <m/>
    <s v="Sea Cucumber"/>
    <x v="4"/>
    <m/>
    <n v="0"/>
    <x v="2"/>
  </r>
  <r>
    <x v="4"/>
    <x v="20"/>
    <x v="20"/>
    <m/>
    <m/>
    <m/>
    <x v="6"/>
    <m/>
    <m/>
    <x v="554"/>
    <m/>
    <m/>
    <s v="Sea Cucumber"/>
    <x v="4"/>
    <m/>
    <n v="0"/>
    <x v="2"/>
  </r>
  <r>
    <x v="4"/>
    <x v="20"/>
    <x v="20"/>
    <m/>
    <m/>
    <m/>
    <x v="6"/>
    <m/>
    <m/>
    <x v="555"/>
    <m/>
    <m/>
    <s v="Sea Cucumber"/>
    <x v="4"/>
    <m/>
    <n v="0"/>
    <x v="2"/>
  </r>
  <r>
    <x v="4"/>
    <x v="20"/>
    <x v="20"/>
    <m/>
    <m/>
    <m/>
    <x v="6"/>
    <m/>
    <m/>
    <x v="556"/>
    <m/>
    <m/>
    <s v="Sea Cucumber"/>
    <x v="4"/>
    <m/>
    <n v="0"/>
    <x v="2"/>
  </r>
  <r>
    <x v="4"/>
    <x v="20"/>
    <x v="20"/>
    <m/>
    <m/>
    <m/>
    <x v="6"/>
    <m/>
    <m/>
    <x v="557"/>
    <m/>
    <m/>
    <s v="Sea Cucumber"/>
    <x v="4"/>
    <m/>
    <n v="0"/>
    <x v="2"/>
  </r>
  <r>
    <x v="4"/>
    <x v="20"/>
    <x v="20"/>
    <m/>
    <m/>
    <m/>
    <x v="6"/>
    <m/>
    <m/>
    <x v="558"/>
    <m/>
    <m/>
    <s v="Sea Cucumber"/>
    <x v="4"/>
    <m/>
    <n v="0"/>
    <x v="2"/>
  </r>
  <r>
    <x v="4"/>
    <x v="20"/>
    <x v="20"/>
    <m/>
    <m/>
    <m/>
    <x v="6"/>
    <m/>
    <m/>
    <x v="559"/>
    <m/>
    <m/>
    <s v="Sea Cucumber"/>
    <x v="4"/>
    <m/>
    <n v="0"/>
    <x v="2"/>
  </r>
  <r>
    <x v="4"/>
    <x v="20"/>
    <x v="20"/>
    <m/>
    <m/>
    <m/>
    <x v="6"/>
    <m/>
    <m/>
    <x v="560"/>
    <m/>
    <m/>
    <s v="Sea Cucumber"/>
    <x v="4"/>
    <m/>
    <n v="0"/>
    <x v="2"/>
  </r>
  <r>
    <x v="4"/>
    <x v="20"/>
    <x v="20"/>
    <m/>
    <m/>
    <m/>
    <x v="6"/>
    <m/>
    <m/>
    <x v="561"/>
    <m/>
    <m/>
    <s v="Sea Cucumber"/>
    <x v="4"/>
    <m/>
    <n v="0"/>
    <x v="2"/>
  </r>
  <r>
    <x v="4"/>
    <x v="20"/>
    <x v="20"/>
    <m/>
    <m/>
    <m/>
    <x v="6"/>
    <m/>
    <m/>
    <x v="58"/>
    <m/>
    <m/>
    <s v="School Shark"/>
    <x v="2"/>
    <m/>
    <n v="3456.3630273527406"/>
    <x v="14"/>
  </r>
  <r>
    <x v="4"/>
    <x v="20"/>
    <x v="20"/>
    <m/>
    <m/>
    <m/>
    <x v="6"/>
    <m/>
    <m/>
    <x v="562"/>
    <m/>
    <m/>
    <s v="School Shark"/>
    <x v="2"/>
    <m/>
    <n v="0"/>
    <x v="2"/>
  </r>
  <r>
    <x v="4"/>
    <x v="20"/>
    <x v="20"/>
    <m/>
    <m/>
    <m/>
    <x v="6"/>
    <m/>
    <m/>
    <x v="144"/>
    <m/>
    <m/>
    <s v="School Shark"/>
    <x v="2"/>
    <m/>
    <n v="-9.1712579739538427"/>
    <x v="2"/>
  </r>
  <r>
    <x v="4"/>
    <x v="20"/>
    <x v="20"/>
    <m/>
    <m/>
    <m/>
    <x v="6"/>
    <m/>
    <m/>
    <x v="59"/>
    <m/>
    <m/>
    <s v="School Shark"/>
    <x v="2"/>
    <m/>
    <n v="-585.62863897617353"/>
    <x v="30"/>
  </r>
  <r>
    <x v="4"/>
    <x v="20"/>
    <x v="20"/>
    <m/>
    <m/>
    <m/>
    <x v="6"/>
    <m/>
    <m/>
    <x v="145"/>
    <m/>
    <m/>
    <s v="School Shark"/>
    <x v="2"/>
    <m/>
    <n v="-11.013821887150016"/>
    <x v="2"/>
  </r>
  <r>
    <x v="4"/>
    <x v="20"/>
    <x v="20"/>
    <m/>
    <m/>
    <m/>
    <x v="6"/>
    <m/>
    <m/>
    <x v="60"/>
    <m/>
    <m/>
    <s v="School Shark"/>
    <x v="2"/>
    <m/>
    <n v="4572.8811202658544"/>
    <x v="31"/>
  </r>
  <r>
    <x v="4"/>
    <x v="20"/>
    <x v="20"/>
    <m/>
    <m/>
    <m/>
    <x v="6"/>
    <m/>
    <m/>
    <x v="146"/>
    <m/>
    <m/>
    <s v="School Shark"/>
    <x v="2"/>
    <m/>
    <n v="-29.601089432549884"/>
    <x v="2"/>
  </r>
  <r>
    <x v="4"/>
    <x v="20"/>
    <x v="20"/>
    <m/>
    <m/>
    <m/>
    <x v="6"/>
    <m/>
    <m/>
    <x v="61"/>
    <m/>
    <m/>
    <s v="School Shark"/>
    <x v="2"/>
    <m/>
    <n v="0"/>
    <x v="3"/>
  </r>
  <r>
    <x v="4"/>
    <x v="20"/>
    <x v="20"/>
    <m/>
    <m/>
    <m/>
    <x v="6"/>
    <m/>
    <m/>
    <x v="25"/>
    <m/>
    <m/>
    <s v="Scampi"/>
    <x v="0"/>
    <m/>
    <n v="233.74448904510791"/>
    <x v="14"/>
  </r>
  <r>
    <x v="4"/>
    <x v="20"/>
    <x v="20"/>
    <m/>
    <m/>
    <m/>
    <x v="6"/>
    <m/>
    <m/>
    <x v="563"/>
    <m/>
    <m/>
    <s v="Scampi"/>
    <x v="0"/>
    <m/>
    <n v="0"/>
    <x v="2"/>
  </r>
  <r>
    <x v="4"/>
    <x v="20"/>
    <x v="20"/>
    <m/>
    <m/>
    <m/>
    <x v="6"/>
    <m/>
    <m/>
    <x v="26"/>
    <m/>
    <m/>
    <s v="Scampi"/>
    <x v="0"/>
    <m/>
    <n v="297.75647353250679"/>
    <x v="15"/>
  </r>
  <r>
    <x v="4"/>
    <x v="20"/>
    <x v="20"/>
    <m/>
    <m/>
    <m/>
    <x v="6"/>
    <m/>
    <m/>
    <x v="27"/>
    <m/>
    <m/>
    <s v="Scampi"/>
    <x v="0"/>
    <m/>
    <n v="677.2620981713153"/>
    <x v="10"/>
  </r>
  <r>
    <x v="4"/>
    <x v="20"/>
    <x v="20"/>
    <m/>
    <m/>
    <m/>
    <x v="6"/>
    <m/>
    <m/>
    <x v="28"/>
    <m/>
    <m/>
    <s v="Scampi"/>
    <x v="0"/>
    <m/>
    <n v="233.65448904509867"/>
    <x v="14"/>
  </r>
  <r>
    <x v="4"/>
    <x v="20"/>
    <x v="20"/>
    <m/>
    <m/>
    <m/>
    <x v="6"/>
    <m/>
    <m/>
    <x v="29"/>
    <m/>
    <m/>
    <s v="Scampi"/>
    <x v="0"/>
    <m/>
    <n v="0"/>
    <x v="1"/>
  </r>
  <r>
    <x v="4"/>
    <x v="20"/>
    <x v="20"/>
    <m/>
    <m/>
    <m/>
    <x v="6"/>
    <m/>
    <m/>
    <x v="30"/>
    <m/>
    <m/>
    <s v="Scampi"/>
    <x v="0"/>
    <m/>
    <n v="577.02099345343595"/>
    <x v="16"/>
  </r>
  <r>
    <x v="4"/>
    <x v="20"/>
    <x v="20"/>
    <m/>
    <m/>
    <m/>
    <x v="6"/>
    <m/>
    <m/>
    <x v="31"/>
    <m/>
    <m/>
    <s v="Scampi"/>
    <x v="0"/>
    <m/>
    <n v="-2.3089773348322069"/>
    <x v="0"/>
  </r>
  <r>
    <x v="4"/>
    <x v="20"/>
    <x v="20"/>
    <m/>
    <m/>
    <m/>
    <x v="6"/>
    <m/>
    <m/>
    <x v="32"/>
    <m/>
    <m/>
    <s v="Scampi"/>
    <x v="0"/>
    <m/>
    <n v="0"/>
    <x v="3"/>
  </r>
  <r>
    <x v="4"/>
    <x v="20"/>
    <x v="20"/>
    <m/>
    <m/>
    <m/>
    <x v="6"/>
    <m/>
    <m/>
    <x v="33"/>
    <m/>
    <m/>
    <s v="Scampi"/>
    <x v="0"/>
    <m/>
    <n v="0"/>
    <x v="2"/>
  </r>
  <r>
    <x v="4"/>
    <x v="20"/>
    <x v="20"/>
    <m/>
    <m/>
    <m/>
    <x v="6"/>
    <m/>
    <m/>
    <x v="34"/>
    <m/>
    <m/>
    <s v="Scampi"/>
    <x v="0"/>
    <m/>
    <n v="0"/>
    <x v="1"/>
  </r>
  <r>
    <x v="4"/>
    <x v="20"/>
    <x v="20"/>
    <m/>
    <m/>
    <m/>
    <x v="6"/>
    <m/>
    <m/>
    <x v="564"/>
    <m/>
    <m/>
    <s v="Freshwater Eels"/>
    <x v="5"/>
    <m/>
    <n v="0"/>
    <x v="2"/>
  </r>
  <r>
    <x v="4"/>
    <x v="20"/>
    <x v="20"/>
    <m/>
    <m/>
    <m/>
    <x v="6"/>
    <m/>
    <m/>
    <x v="565"/>
    <m/>
    <m/>
    <s v="Freshwater Eels"/>
    <x v="5"/>
    <m/>
    <n v="0"/>
    <x v="2"/>
  </r>
  <r>
    <x v="4"/>
    <x v="20"/>
    <x v="20"/>
    <m/>
    <m/>
    <m/>
    <x v="6"/>
    <m/>
    <m/>
    <x v="566"/>
    <m/>
    <m/>
    <s v="Freshwater Eels"/>
    <x v="5"/>
    <m/>
    <n v="0"/>
    <x v="2"/>
  </r>
  <r>
    <x v="4"/>
    <x v="20"/>
    <x v="20"/>
    <m/>
    <m/>
    <m/>
    <x v="6"/>
    <m/>
    <m/>
    <x v="567"/>
    <m/>
    <m/>
    <s v="Freshwater Eels"/>
    <x v="5"/>
    <m/>
    <n v="0"/>
    <x v="2"/>
  </r>
  <r>
    <x v="4"/>
    <x v="20"/>
    <x v="20"/>
    <m/>
    <m/>
    <m/>
    <x v="6"/>
    <m/>
    <m/>
    <x v="568"/>
    <m/>
    <m/>
    <s v="Freshwater Eels"/>
    <x v="5"/>
    <m/>
    <n v="0"/>
    <x v="2"/>
  </r>
  <r>
    <x v="4"/>
    <x v="20"/>
    <x v="20"/>
    <m/>
    <m/>
    <m/>
    <x v="6"/>
    <m/>
    <m/>
    <x v="569"/>
    <m/>
    <m/>
    <s v="Freshwater Eels"/>
    <x v="5"/>
    <m/>
    <n v="0"/>
    <x v="2"/>
  </r>
  <r>
    <x v="4"/>
    <x v="20"/>
    <x v="20"/>
    <m/>
    <m/>
    <m/>
    <x v="6"/>
    <m/>
    <m/>
    <x v="570"/>
    <m/>
    <m/>
    <s v="Shortfinned eel"/>
    <x v="5"/>
    <m/>
    <n v="0"/>
    <x v="2"/>
  </r>
  <r>
    <x v="4"/>
    <x v="20"/>
    <x v="20"/>
    <m/>
    <m/>
    <m/>
    <x v="6"/>
    <m/>
    <m/>
    <x v="571"/>
    <m/>
    <m/>
    <s v="Shortfinned eel"/>
    <x v="5"/>
    <m/>
    <n v="0"/>
    <x v="2"/>
  </r>
  <r>
    <x v="4"/>
    <x v="20"/>
    <x v="20"/>
    <m/>
    <m/>
    <m/>
    <x v="6"/>
    <m/>
    <m/>
    <x v="572"/>
    <m/>
    <m/>
    <s v="Shortfinned eel"/>
    <x v="5"/>
    <m/>
    <n v="0"/>
    <x v="2"/>
  </r>
  <r>
    <x v="4"/>
    <x v="20"/>
    <x v="20"/>
    <m/>
    <m/>
    <m/>
    <x v="6"/>
    <m/>
    <m/>
    <x v="573"/>
    <m/>
    <m/>
    <s v="Shortfinned eel"/>
    <x v="5"/>
    <m/>
    <n v="0"/>
    <x v="2"/>
  </r>
  <r>
    <x v="4"/>
    <x v="20"/>
    <x v="20"/>
    <m/>
    <m/>
    <m/>
    <x v="6"/>
    <m/>
    <m/>
    <x v="574"/>
    <m/>
    <m/>
    <s v="Shortfinned eel"/>
    <x v="5"/>
    <m/>
    <n v="0"/>
    <x v="2"/>
  </r>
  <r>
    <x v="4"/>
    <x v="20"/>
    <x v="20"/>
    <m/>
    <m/>
    <m/>
    <x v="6"/>
    <m/>
    <m/>
    <x v="147"/>
    <m/>
    <m/>
    <s v="Gemfish"/>
    <x v="2"/>
    <m/>
    <n v="-150.55657566769216"/>
    <x v="2"/>
  </r>
  <r>
    <x v="4"/>
    <x v="20"/>
    <x v="20"/>
    <m/>
    <m/>
    <m/>
    <x v="6"/>
    <m/>
    <m/>
    <x v="575"/>
    <m/>
    <m/>
    <s v="Gemfish"/>
    <x v="0"/>
    <m/>
    <n v="0"/>
    <x v="2"/>
  </r>
  <r>
    <x v="4"/>
    <x v="20"/>
    <x v="20"/>
    <m/>
    <m/>
    <m/>
    <x v="6"/>
    <m/>
    <m/>
    <x v="576"/>
    <m/>
    <m/>
    <s v="Gemfish"/>
    <x v="2"/>
    <m/>
    <n v="0"/>
    <x v="2"/>
  </r>
  <r>
    <x v="4"/>
    <x v="20"/>
    <x v="20"/>
    <m/>
    <m/>
    <m/>
    <x v="6"/>
    <m/>
    <m/>
    <x v="148"/>
    <m/>
    <m/>
    <s v="Gemfish"/>
    <x v="0"/>
    <m/>
    <n v="-13.872058750392199"/>
    <x v="2"/>
  </r>
  <r>
    <x v="4"/>
    <x v="20"/>
    <x v="20"/>
    <m/>
    <m/>
    <m/>
    <x v="6"/>
    <m/>
    <m/>
    <x v="149"/>
    <m/>
    <m/>
    <s v="Gemfish"/>
    <x v="0"/>
    <m/>
    <n v="-13.85386400899371"/>
    <x v="2"/>
  </r>
  <r>
    <x v="4"/>
    <x v="20"/>
    <x v="20"/>
    <m/>
    <m/>
    <m/>
    <x v="6"/>
    <m/>
    <m/>
    <x v="62"/>
    <m/>
    <m/>
    <s v="Snapper"/>
    <x v="2"/>
    <m/>
    <n v="54304.950040039374"/>
    <x v="32"/>
  </r>
  <r>
    <x v="4"/>
    <x v="20"/>
    <x v="20"/>
    <m/>
    <m/>
    <m/>
    <x v="6"/>
    <m/>
    <m/>
    <x v="577"/>
    <m/>
    <m/>
    <s v="Snapper"/>
    <x v="2"/>
    <m/>
    <n v="0"/>
    <x v="2"/>
  </r>
  <r>
    <x v="4"/>
    <x v="20"/>
    <x v="20"/>
    <m/>
    <m/>
    <m/>
    <x v="6"/>
    <m/>
    <m/>
    <x v="150"/>
    <m/>
    <m/>
    <s v="Snapper"/>
    <x v="2"/>
    <m/>
    <n v="-148.87902106685397"/>
    <x v="3"/>
  </r>
  <r>
    <x v="4"/>
    <x v="20"/>
    <x v="20"/>
    <m/>
    <m/>
    <m/>
    <x v="6"/>
    <m/>
    <m/>
    <x v="151"/>
    <m/>
    <m/>
    <s v="Snapper"/>
    <x v="2"/>
    <m/>
    <n v="-1.4915993583016558"/>
    <x v="2"/>
  </r>
  <r>
    <x v="4"/>
    <x v="20"/>
    <x v="20"/>
    <m/>
    <m/>
    <m/>
    <x v="6"/>
    <m/>
    <m/>
    <x v="152"/>
    <m/>
    <m/>
    <s v="Snapper"/>
    <x v="2"/>
    <m/>
    <n v="-11.544886674161432"/>
    <x v="2"/>
  </r>
  <r>
    <x v="4"/>
    <x v="20"/>
    <x v="20"/>
    <m/>
    <m/>
    <m/>
    <x v="6"/>
    <m/>
    <m/>
    <x v="63"/>
    <m/>
    <m/>
    <s v="Snapper"/>
    <x v="2"/>
    <m/>
    <n v="6523.6225044391103"/>
    <x v="33"/>
  </r>
  <r>
    <x v="4"/>
    <x v="20"/>
    <x v="20"/>
    <m/>
    <m/>
    <m/>
    <x v="6"/>
    <m/>
    <m/>
    <x v="153"/>
    <m/>
    <m/>
    <s v="Spiny Dogfish"/>
    <x v="2"/>
    <m/>
    <n v="-15.285429956589731"/>
    <x v="2"/>
  </r>
  <r>
    <x v="4"/>
    <x v="20"/>
    <x v="20"/>
    <m/>
    <m/>
    <m/>
    <x v="6"/>
    <m/>
    <m/>
    <x v="578"/>
    <m/>
    <m/>
    <s v="Spiny Dogfish"/>
    <x v="0"/>
    <m/>
    <n v="0"/>
    <x v="2"/>
  </r>
  <r>
    <x v="4"/>
    <x v="20"/>
    <x v="20"/>
    <m/>
    <m/>
    <m/>
    <x v="6"/>
    <m/>
    <m/>
    <x v="154"/>
    <m/>
    <m/>
    <s v="Spiny Dogfish"/>
    <x v="2"/>
    <m/>
    <n v="-218.22081746371165"/>
    <x v="2"/>
  </r>
  <r>
    <x v="4"/>
    <x v="20"/>
    <x v="20"/>
    <m/>
    <m/>
    <m/>
    <x v="6"/>
    <m/>
    <m/>
    <x v="155"/>
    <m/>
    <m/>
    <s v="Spiny Dogfish"/>
    <x v="0"/>
    <m/>
    <n v="-40.924902866557474"/>
    <x v="2"/>
  </r>
  <r>
    <x v="4"/>
    <x v="20"/>
    <x v="20"/>
    <m/>
    <m/>
    <m/>
    <x v="6"/>
    <m/>
    <m/>
    <x v="156"/>
    <m/>
    <m/>
    <s v="Spiny Dogfish"/>
    <x v="0"/>
    <m/>
    <n v="22771.846332414076"/>
    <x v="27"/>
  </r>
  <r>
    <x v="4"/>
    <x v="20"/>
    <x v="20"/>
    <m/>
    <m/>
    <m/>
    <x v="6"/>
    <m/>
    <m/>
    <x v="157"/>
    <m/>
    <m/>
    <s v="Spiny Dogfish"/>
    <x v="2"/>
    <m/>
    <n v="-81.485385126698475"/>
    <x v="2"/>
  </r>
  <r>
    <x v="4"/>
    <x v="20"/>
    <x v="20"/>
    <m/>
    <m/>
    <m/>
    <x v="6"/>
    <m/>
    <m/>
    <x v="158"/>
    <m/>
    <m/>
    <s v="Spiny Dogfish"/>
    <x v="2"/>
    <m/>
    <n v="-14.177120835870237"/>
    <x v="2"/>
  </r>
  <r>
    <x v="4"/>
    <x v="20"/>
    <x v="20"/>
    <m/>
    <m/>
    <m/>
    <x v="6"/>
    <m/>
    <m/>
    <x v="159"/>
    <m/>
    <m/>
    <s v="Sea Perch"/>
    <x v="2"/>
    <m/>
    <n v="-2.4475159749222222"/>
    <x v="2"/>
  </r>
  <r>
    <x v="4"/>
    <x v="20"/>
    <x v="20"/>
    <m/>
    <m/>
    <m/>
    <x v="6"/>
    <m/>
    <m/>
    <x v="579"/>
    <m/>
    <m/>
    <s v="Sea Perch"/>
    <x v="0"/>
    <m/>
    <n v="0"/>
    <x v="2"/>
  </r>
  <r>
    <x v="4"/>
    <x v="20"/>
    <x v="20"/>
    <m/>
    <m/>
    <m/>
    <x v="6"/>
    <m/>
    <m/>
    <x v="580"/>
    <m/>
    <m/>
    <s v="Sea Perch"/>
    <x v="2"/>
    <m/>
    <n v="0"/>
    <x v="2"/>
  </r>
  <r>
    <x v="4"/>
    <x v="20"/>
    <x v="20"/>
    <m/>
    <m/>
    <m/>
    <x v="6"/>
    <m/>
    <m/>
    <x v="64"/>
    <m/>
    <m/>
    <s v="Sea Perch"/>
    <x v="0"/>
    <m/>
    <n v="-46.179546696645957"/>
    <x v="15"/>
  </r>
  <r>
    <x v="4"/>
    <x v="20"/>
    <x v="20"/>
    <m/>
    <m/>
    <m/>
    <x v="6"/>
    <m/>
    <m/>
    <x v="160"/>
    <m/>
    <m/>
    <s v="Sea Perch"/>
    <x v="0"/>
    <m/>
    <n v="-42.02338749394761"/>
    <x v="2"/>
  </r>
  <r>
    <x v="4"/>
    <x v="20"/>
    <x v="20"/>
    <m/>
    <m/>
    <m/>
    <x v="6"/>
    <m/>
    <m/>
    <x v="581"/>
    <m/>
    <m/>
    <s v="Sea Perch"/>
    <x v="0"/>
    <m/>
    <n v="0"/>
    <x v="2"/>
  </r>
  <r>
    <x v="4"/>
    <x v="20"/>
    <x v="20"/>
    <m/>
    <m/>
    <m/>
    <x v="6"/>
    <m/>
    <m/>
    <x v="582"/>
    <m/>
    <m/>
    <s v="Sea Perch"/>
    <x v="0"/>
    <m/>
    <n v="0"/>
    <x v="2"/>
  </r>
  <r>
    <x v="4"/>
    <x v="20"/>
    <x v="20"/>
    <m/>
    <m/>
    <m/>
    <x v="6"/>
    <m/>
    <m/>
    <x v="161"/>
    <m/>
    <m/>
    <s v="Sea Perch"/>
    <x v="0"/>
    <m/>
    <n v="-3.7867228291249493"/>
    <x v="2"/>
  </r>
  <r>
    <x v="4"/>
    <x v="20"/>
    <x v="20"/>
    <m/>
    <m/>
    <m/>
    <x v="6"/>
    <m/>
    <m/>
    <x v="583"/>
    <m/>
    <m/>
    <s v="Sea Perch"/>
    <x v="2"/>
    <m/>
    <n v="0"/>
    <x v="2"/>
  </r>
  <r>
    <x v="4"/>
    <x v="20"/>
    <x v="20"/>
    <m/>
    <m/>
    <m/>
    <x v="6"/>
    <m/>
    <m/>
    <x v="584"/>
    <m/>
    <m/>
    <s v="Sea Perch"/>
    <x v="2"/>
    <m/>
    <n v="0"/>
    <x v="2"/>
  </r>
  <r>
    <x v="4"/>
    <x v="20"/>
    <x v="20"/>
    <m/>
    <m/>
    <m/>
    <x v="6"/>
    <m/>
    <m/>
    <x v="65"/>
    <m/>
    <m/>
    <s v="Rig"/>
    <x v="2"/>
    <m/>
    <n v="-31.26920180506113"/>
    <x v="15"/>
  </r>
  <r>
    <x v="4"/>
    <x v="20"/>
    <x v="20"/>
    <m/>
    <m/>
    <m/>
    <x v="6"/>
    <m/>
    <m/>
    <x v="585"/>
    <m/>
    <m/>
    <s v="Rig"/>
    <x v="2"/>
    <m/>
    <n v="0"/>
    <x v="2"/>
  </r>
  <r>
    <x v="4"/>
    <x v="20"/>
    <x v="20"/>
    <m/>
    <m/>
    <m/>
    <x v="6"/>
    <m/>
    <m/>
    <x v="586"/>
    <m/>
    <m/>
    <s v="Rig"/>
    <x v="2"/>
    <m/>
    <n v="0"/>
    <x v="2"/>
  </r>
  <r>
    <x v="4"/>
    <x v="20"/>
    <x v="20"/>
    <m/>
    <m/>
    <m/>
    <x v="6"/>
    <m/>
    <m/>
    <x v="66"/>
    <m/>
    <m/>
    <s v="Rig"/>
    <x v="2"/>
    <m/>
    <n v="3970.0003445948823"/>
    <x v="34"/>
  </r>
  <r>
    <x v="4"/>
    <x v="20"/>
    <x v="20"/>
    <m/>
    <m/>
    <m/>
    <x v="6"/>
    <m/>
    <m/>
    <x v="162"/>
    <m/>
    <m/>
    <s v="Rig"/>
    <x v="2"/>
    <m/>
    <n v="-116.76018788077565"/>
    <x v="2"/>
  </r>
  <r>
    <x v="4"/>
    <x v="20"/>
    <x v="20"/>
    <m/>
    <m/>
    <m/>
    <x v="6"/>
    <m/>
    <m/>
    <x v="67"/>
    <m/>
    <m/>
    <s v="Rig"/>
    <x v="2"/>
    <m/>
    <n v="-14.315659475960274"/>
    <x v="3"/>
  </r>
  <r>
    <x v="4"/>
    <x v="20"/>
    <x v="20"/>
    <m/>
    <m/>
    <m/>
    <x v="6"/>
    <m/>
    <m/>
    <x v="587"/>
    <m/>
    <m/>
    <s v="Sprats"/>
    <x v="2"/>
    <m/>
    <n v="0"/>
    <x v="2"/>
  </r>
  <r>
    <x v="4"/>
    <x v="20"/>
    <x v="20"/>
    <m/>
    <m/>
    <m/>
    <x v="6"/>
    <m/>
    <m/>
    <x v="588"/>
    <m/>
    <m/>
    <s v="Sprats"/>
    <x v="2"/>
    <m/>
    <n v="0"/>
    <x v="2"/>
  </r>
  <r>
    <x v="4"/>
    <x v="20"/>
    <x v="20"/>
    <m/>
    <m/>
    <m/>
    <x v="6"/>
    <m/>
    <m/>
    <x v="589"/>
    <m/>
    <m/>
    <s v="Sprats"/>
    <x v="2"/>
    <m/>
    <n v="0"/>
    <x v="2"/>
  </r>
  <r>
    <x v="4"/>
    <x v="20"/>
    <x v="20"/>
    <m/>
    <m/>
    <m/>
    <x v="6"/>
    <m/>
    <m/>
    <x v="590"/>
    <m/>
    <m/>
    <s v="Sprats"/>
    <x v="2"/>
    <m/>
    <n v="0"/>
    <x v="2"/>
  </r>
  <r>
    <x v="4"/>
    <x v="20"/>
    <x v="20"/>
    <m/>
    <m/>
    <m/>
    <x v="6"/>
    <m/>
    <m/>
    <x v="591"/>
    <m/>
    <m/>
    <s v="Sprats"/>
    <x v="2"/>
    <m/>
    <n v="0"/>
    <x v="2"/>
  </r>
  <r>
    <x v="4"/>
    <x v="20"/>
    <x v="20"/>
    <m/>
    <m/>
    <m/>
    <x v="6"/>
    <m/>
    <m/>
    <x v="592"/>
    <m/>
    <m/>
    <s v="Squid"/>
    <x v="0"/>
    <m/>
    <n v="0"/>
    <x v="2"/>
  </r>
  <r>
    <x v="4"/>
    <x v="20"/>
    <x v="20"/>
    <m/>
    <m/>
    <m/>
    <x v="6"/>
    <m/>
    <m/>
    <x v="593"/>
    <m/>
    <m/>
    <s v="Squid"/>
    <x v="0"/>
    <m/>
    <n v="0"/>
    <x v="2"/>
  </r>
  <r>
    <x v="4"/>
    <x v="20"/>
    <x v="20"/>
    <m/>
    <m/>
    <m/>
    <x v="6"/>
    <m/>
    <m/>
    <x v="35"/>
    <m/>
    <m/>
    <s v="Squid"/>
    <x v="0"/>
    <m/>
    <n v="37414.107019012125"/>
    <x v="17"/>
  </r>
  <r>
    <x v="4"/>
    <x v="20"/>
    <x v="20"/>
    <m/>
    <m/>
    <m/>
    <x v="6"/>
    <m/>
    <m/>
    <x v="36"/>
    <m/>
    <m/>
    <s v="Squid"/>
    <x v="0"/>
    <m/>
    <n v="24516.236310408771"/>
    <x v="18"/>
  </r>
  <r>
    <x v="4"/>
    <x v="20"/>
    <x v="20"/>
    <m/>
    <m/>
    <m/>
    <x v="6"/>
    <m/>
    <m/>
    <x v="163"/>
    <m/>
    <m/>
    <s v="Smooth Skate"/>
    <x v="2"/>
    <m/>
    <n v="-1.7086432277758918"/>
    <x v="2"/>
  </r>
  <r>
    <x v="4"/>
    <x v="20"/>
    <x v="20"/>
    <m/>
    <m/>
    <m/>
    <x v="6"/>
    <m/>
    <m/>
    <x v="594"/>
    <m/>
    <m/>
    <s v="Smooth Skate"/>
    <x v="2"/>
    <m/>
    <n v="0"/>
    <x v="2"/>
  </r>
  <r>
    <x v="4"/>
    <x v="20"/>
    <x v="20"/>
    <m/>
    <m/>
    <m/>
    <x v="6"/>
    <m/>
    <m/>
    <x v="164"/>
    <m/>
    <m/>
    <s v="Smooth Skate"/>
    <x v="2"/>
    <m/>
    <n v="-26.777957537357871"/>
    <x v="2"/>
  </r>
  <r>
    <x v="4"/>
    <x v="20"/>
    <x v="20"/>
    <m/>
    <m/>
    <m/>
    <x v="6"/>
    <m/>
    <m/>
    <x v="165"/>
    <m/>
    <m/>
    <s v="Smooth Skate"/>
    <x v="2"/>
    <m/>
    <n v="-9.8362434463855415"/>
    <x v="2"/>
  </r>
  <r>
    <x v="4"/>
    <x v="20"/>
    <x v="20"/>
    <m/>
    <m/>
    <m/>
    <x v="6"/>
    <m/>
    <m/>
    <x v="166"/>
    <m/>
    <m/>
    <s v="Smooth Skate"/>
    <x v="2"/>
    <m/>
    <n v="-0.92359093393291447"/>
    <x v="2"/>
  </r>
  <r>
    <x v="4"/>
    <x v="20"/>
    <x v="20"/>
    <m/>
    <m/>
    <m/>
    <x v="6"/>
    <m/>
    <m/>
    <x v="167"/>
    <m/>
    <m/>
    <s v="Stargazer"/>
    <x v="2"/>
    <m/>
    <n v="-11.460935100863605"/>
    <x v="2"/>
  </r>
  <r>
    <x v="4"/>
    <x v="20"/>
    <x v="20"/>
    <m/>
    <m/>
    <m/>
    <x v="6"/>
    <m/>
    <m/>
    <x v="595"/>
    <m/>
    <m/>
    <s v="Stargazer"/>
    <x v="2"/>
    <m/>
    <n v="0"/>
    <x v="2"/>
  </r>
  <r>
    <x v="4"/>
    <x v="20"/>
    <x v="20"/>
    <m/>
    <m/>
    <m/>
    <x v="6"/>
    <m/>
    <m/>
    <x v="596"/>
    <m/>
    <m/>
    <s v="Stargazer"/>
    <x v="2"/>
    <m/>
    <n v="0"/>
    <x v="2"/>
  </r>
  <r>
    <x v="4"/>
    <x v="20"/>
    <x v="20"/>
    <m/>
    <m/>
    <m/>
    <x v="6"/>
    <m/>
    <m/>
    <x v="168"/>
    <m/>
    <m/>
    <s v="Stargazer"/>
    <x v="2"/>
    <m/>
    <n v="-317.01593856225338"/>
    <x v="2"/>
  </r>
  <r>
    <x v="4"/>
    <x v="20"/>
    <x v="20"/>
    <m/>
    <m/>
    <m/>
    <x v="6"/>
    <m/>
    <m/>
    <x v="169"/>
    <m/>
    <m/>
    <s v="Stargazer"/>
    <x v="2"/>
    <m/>
    <n v="-99.766225862017222"/>
    <x v="1"/>
  </r>
  <r>
    <x v="4"/>
    <x v="20"/>
    <x v="20"/>
    <m/>
    <m/>
    <m/>
    <x v="6"/>
    <m/>
    <m/>
    <x v="68"/>
    <m/>
    <m/>
    <s v="Stargazer"/>
    <x v="2"/>
    <m/>
    <n v="-719.16186238144473"/>
    <x v="6"/>
  </r>
  <r>
    <x v="4"/>
    <x v="20"/>
    <x v="20"/>
    <m/>
    <m/>
    <m/>
    <x v="6"/>
    <m/>
    <m/>
    <x v="170"/>
    <m/>
    <m/>
    <s v="Stargazer"/>
    <x v="2"/>
    <m/>
    <n v="-359.25639805864938"/>
    <x v="2"/>
  </r>
  <r>
    <x v="4"/>
    <x v="20"/>
    <x v="20"/>
    <m/>
    <m/>
    <m/>
    <x v="6"/>
    <m/>
    <m/>
    <x v="597"/>
    <m/>
    <m/>
    <s v="Stargazer"/>
    <x v="2"/>
    <m/>
    <n v="0"/>
    <x v="2"/>
  </r>
  <r>
    <x v="4"/>
    <x v="20"/>
    <x v="20"/>
    <m/>
    <m/>
    <m/>
    <x v="6"/>
    <m/>
    <m/>
    <x v="43"/>
    <m/>
    <m/>
    <s v="Southern Bluefin Tuna"/>
    <x v="1"/>
    <m/>
    <n v="2283.7603340844362"/>
    <x v="21"/>
  </r>
  <r>
    <x v="4"/>
    <x v="20"/>
    <x v="20"/>
    <m/>
    <m/>
    <m/>
    <x v="6"/>
    <m/>
    <m/>
    <x v="598"/>
    <m/>
    <m/>
    <s v="Kina"/>
    <x v="4"/>
    <m/>
    <n v="0"/>
    <x v="2"/>
  </r>
  <r>
    <x v="4"/>
    <x v="20"/>
    <x v="20"/>
    <m/>
    <m/>
    <m/>
    <x v="6"/>
    <m/>
    <m/>
    <x v="599"/>
    <m/>
    <m/>
    <s v="Kina"/>
    <x v="4"/>
    <m/>
    <n v="0"/>
    <x v="2"/>
  </r>
  <r>
    <x v="4"/>
    <x v="20"/>
    <x v="20"/>
    <m/>
    <m/>
    <m/>
    <x v="6"/>
    <m/>
    <m/>
    <x v="600"/>
    <m/>
    <m/>
    <s v="Kina"/>
    <x v="4"/>
    <m/>
    <n v="0"/>
    <x v="2"/>
  </r>
  <r>
    <x v="4"/>
    <x v="20"/>
    <x v="20"/>
    <m/>
    <m/>
    <m/>
    <x v="6"/>
    <m/>
    <m/>
    <x v="601"/>
    <m/>
    <m/>
    <s v="Kina"/>
    <x v="4"/>
    <m/>
    <n v="0"/>
    <x v="2"/>
  </r>
  <r>
    <x v="4"/>
    <x v="20"/>
    <x v="20"/>
    <m/>
    <m/>
    <m/>
    <x v="6"/>
    <m/>
    <m/>
    <x v="602"/>
    <m/>
    <m/>
    <s v="Kina"/>
    <x v="4"/>
    <m/>
    <n v="0"/>
    <x v="2"/>
  </r>
  <r>
    <x v="4"/>
    <x v="20"/>
    <x v="20"/>
    <m/>
    <m/>
    <m/>
    <x v="6"/>
    <m/>
    <m/>
    <x v="603"/>
    <m/>
    <m/>
    <s v="Kina"/>
    <x v="4"/>
    <m/>
    <n v="0"/>
    <x v="2"/>
  </r>
  <r>
    <x v="4"/>
    <x v="20"/>
    <x v="20"/>
    <m/>
    <m/>
    <m/>
    <x v="6"/>
    <m/>
    <m/>
    <x v="604"/>
    <m/>
    <m/>
    <s v="Kina"/>
    <x v="4"/>
    <m/>
    <n v="0"/>
    <x v="2"/>
  </r>
  <r>
    <x v="4"/>
    <x v="20"/>
    <x v="20"/>
    <m/>
    <m/>
    <m/>
    <x v="6"/>
    <m/>
    <m/>
    <x v="605"/>
    <m/>
    <m/>
    <s v="Kina"/>
    <x v="4"/>
    <m/>
    <n v="0"/>
    <x v="2"/>
  </r>
  <r>
    <x v="4"/>
    <x v="20"/>
    <x v="20"/>
    <m/>
    <m/>
    <m/>
    <x v="6"/>
    <m/>
    <m/>
    <x v="606"/>
    <m/>
    <m/>
    <s v="Kina"/>
    <x v="4"/>
    <m/>
    <n v="0"/>
    <x v="2"/>
  </r>
  <r>
    <x v="4"/>
    <x v="20"/>
    <x v="20"/>
    <m/>
    <m/>
    <m/>
    <x v="6"/>
    <m/>
    <m/>
    <x v="607"/>
    <m/>
    <m/>
    <s v="Kina"/>
    <x v="4"/>
    <m/>
    <n v="0"/>
    <x v="2"/>
  </r>
  <r>
    <x v="4"/>
    <x v="20"/>
    <x v="20"/>
    <m/>
    <m/>
    <m/>
    <x v="6"/>
    <m/>
    <m/>
    <x v="608"/>
    <m/>
    <m/>
    <s v="Kina"/>
    <x v="4"/>
    <m/>
    <n v="0"/>
    <x v="2"/>
  </r>
  <r>
    <x v="4"/>
    <x v="20"/>
    <x v="20"/>
    <m/>
    <m/>
    <m/>
    <x v="6"/>
    <m/>
    <m/>
    <x v="609"/>
    <m/>
    <m/>
    <s v="Kina"/>
    <x v="4"/>
    <m/>
    <n v="0"/>
    <x v="2"/>
  </r>
  <r>
    <x v="4"/>
    <x v="20"/>
    <x v="20"/>
    <m/>
    <m/>
    <m/>
    <x v="6"/>
    <m/>
    <m/>
    <x v="37"/>
    <m/>
    <m/>
    <s v="Silver Warehou"/>
    <x v="0"/>
    <m/>
    <n v="-2179.1099482737782"/>
    <x v="2"/>
  </r>
  <r>
    <x v="4"/>
    <x v="20"/>
    <x v="20"/>
    <m/>
    <m/>
    <m/>
    <x v="6"/>
    <m/>
    <m/>
    <x v="610"/>
    <m/>
    <m/>
    <s v="Silver Warehou"/>
    <x v="0"/>
    <m/>
    <n v="0"/>
    <x v="2"/>
  </r>
  <r>
    <x v="4"/>
    <x v="20"/>
    <x v="20"/>
    <m/>
    <m/>
    <m/>
    <x v="6"/>
    <m/>
    <m/>
    <x v="171"/>
    <m/>
    <m/>
    <s v="Silver Warehou"/>
    <x v="0"/>
    <m/>
    <n v="-276.64302638977642"/>
    <x v="1"/>
  </r>
  <r>
    <x v="4"/>
    <x v="20"/>
    <x v="20"/>
    <m/>
    <m/>
    <m/>
    <x v="6"/>
    <m/>
    <m/>
    <x v="38"/>
    <m/>
    <m/>
    <s v="Silver Warehou"/>
    <x v="0"/>
    <m/>
    <n v="-647.57998919301644"/>
    <x v="3"/>
  </r>
  <r>
    <x v="4"/>
    <x v="20"/>
    <x v="20"/>
    <m/>
    <m/>
    <m/>
    <x v="6"/>
    <m/>
    <m/>
    <x v="44"/>
    <m/>
    <m/>
    <s v="Broadbill Swordfish"/>
    <x v="1"/>
    <m/>
    <n v="-10560.377426267481"/>
    <x v="22"/>
  </r>
  <r>
    <x v="4"/>
    <x v="20"/>
    <x v="20"/>
    <m/>
    <m/>
    <m/>
    <x v="6"/>
    <m/>
    <m/>
    <x v="69"/>
    <m/>
    <m/>
    <s v="Tarakihi"/>
    <x v="2"/>
    <m/>
    <n v="7262.6646238487665"/>
    <x v="35"/>
  </r>
  <r>
    <x v="4"/>
    <x v="20"/>
    <x v="20"/>
    <m/>
    <m/>
    <m/>
    <x v="6"/>
    <m/>
    <m/>
    <x v="611"/>
    <m/>
    <m/>
    <s v="Tarakihi"/>
    <x v="2"/>
    <m/>
    <n v="0"/>
    <x v="2"/>
  </r>
  <r>
    <x v="4"/>
    <x v="20"/>
    <x v="20"/>
    <m/>
    <m/>
    <m/>
    <x v="6"/>
    <m/>
    <m/>
    <x v="70"/>
    <m/>
    <m/>
    <s v="Tarakihi"/>
    <x v="2"/>
    <m/>
    <n v="-82.818465867167106"/>
    <x v="36"/>
  </r>
  <r>
    <x v="4"/>
    <x v="20"/>
    <x v="20"/>
    <m/>
    <m/>
    <m/>
    <x v="6"/>
    <m/>
    <m/>
    <x v="71"/>
    <m/>
    <m/>
    <s v="Tarakihi"/>
    <x v="2"/>
    <m/>
    <n v="-798.24690895661479"/>
    <x v="37"/>
  </r>
  <r>
    <x v="4"/>
    <x v="20"/>
    <x v="20"/>
    <m/>
    <m/>
    <m/>
    <x v="6"/>
    <m/>
    <m/>
    <x v="172"/>
    <m/>
    <m/>
    <s v="Tarakihi"/>
    <x v="2"/>
    <m/>
    <n v="-14.601972665479394"/>
    <x v="2"/>
  </r>
  <r>
    <x v="4"/>
    <x v="20"/>
    <x v="20"/>
    <m/>
    <m/>
    <m/>
    <x v="6"/>
    <m/>
    <m/>
    <x v="173"/>
    <m/>
    <m/>
    <s v="Tarakihi"/>
    <x v="2"/>
    <m/>
    <n v="-86.822864081810479"/>
    <x v="2"/>
  </r>
  <r>
    <x v="4"/>
    <x v="20"/>
    <x v="20"/>
    <m/>
    <m/>
    <m/>
    <x v="6"/>
    <m/>
    <m/>
    <x v="174"/>
    <m/>
    <m/>
    <s v="Tarakihi"/>
    <x v="2"/>
    <m/>
    <n v="-515.04244108272371"/>
    <x v="2"/>
  </r>
  <r>
    <x v="4"/>
    <x v="20"/>
    <x v="20"/>
    <m/>
    <m/>
    <m/>
    <x v="6"/>
    <m/>
    <m/>
    <x v="72"/>
    <m/>
    <m/>
    <s v="Tarakihi"/>
    <x v="2"/>
    <m/>
    <n v="-10.408869825423835"/>
    <x v="1"/>
  </r>
  <r>
    <x v="4"/>
    <x v="20"/>
    <x v="20"/>
    <m/>
    <m/>
    <m/>
    <x v="6"/>
    <m/>
    <m/>
    <x v="175"/>
    <m/>
    <m/>
    <s v="Pacific Bluefin Tuna"/>
    <x v="1"/>
    <m/>
    <n v="-5.7768274168066682"/>
    <x v="1"/>
  </r>
  <r>
    <x v="4"/>
    <x v="20"/>
    <x v="20"/>
    <m/>
    <m/>
    <m/>
    <x v="6"/>
    <m/>
    <m/>
    <x v="176"/>
    <m/>
    <m/>
    <s v="Trevally"/>
    <x v="2"/>
    <m/>
    <n v="-69.207358583077621"/>
    <x v="14"/>
  </r>
  <r>
    <x v="4"/>
    <x v="20"/>
    <x v="20"/>
    <m/>
    <m/>
    <m/>
    <x v="6"/>
    <m/>
    <m/>
    <x v="612"/>
    <m/>
    <m/>
    <s v="Trevally"/>
    <x v="2"/>
    <m/>
    <n v="0"/>
    <x v="2"/>
  </r>
  <r>
    <x v="4"/>
    <x v="20"/>
    <x v="20"/>
    <m/>
    <m/>
    <m/>
    <x v="6"/>
    <m/>
    <m/>
    <x v="177"/>
    <m/>
    <m/>
    <s v="Trevally"/>
    <x v="2"/>
    <m/>
    <n v="-11.141415974672839"/>
    <x v="2"/>
  </r>
  <r>
    <x v="4"/>
    <x v="20"/>
    <x v="20"/>
    <m/>
    <m/>
    <m/>
    <x v="6"/>
    <m/>
    <m/>
    <x v="613"/>
    <m/>
    <m/>
    <s v="Trevally"/>
    <x v="2"/>
    <m/>
    <n v="0"/>
    <x v="2"/>
  </r>
  <r>
    <x v="4"/>
    <x v="20"/>
    <x v="20"/>
    <m/>
    <m/>
    <m/>
    <x v="6"/>
    <m/>
    <m/>
    <x v="73"/>
    <m/>
    <m/>
    <s v="Trevally"/>
    <x v="2"/>
    <m/>
    <n v="10804.684725470448"/>
    <x v="35"/>
  </r>
  <r>
    <x v="4"/>
    <x v="20"/>
    <x v="20"/>
    <m/>
    <m/>
    <m/>
    <x v="6"/>
    <m/>
    <m/>
    <x v="614"/>
    <m/>
    <m/>
    <s v="Trumpeter"/>
    <x v="2"/>
    <m/>
    <n v="0"/>
    <x v="2"/>
  </r>
  <r>
    <x v="4"/>
    <x v="20"/>
    <x v="20"/>
    <m/>
    <m/>
    <m/>
    <x v="6"/>
    <m/>
    <m/>
    <x v="615"/>
    <m/>
    <m/>
    <s v="Trumpeter"/>
    <x v="2"/>
    <m/>
    <n v="0"/>
    <x v="2"/>
  </r>
  <r>
    <x v="4"/>
    <x v="20"/>
    <x v="20"/>
    <m/>
    <m/>
    <m/>
    <x v="6"/>
    <m/>
    <m/>
    <x v="616"/>
    <m/>
    <m/>
    <s v="Trumpeter"/>
    <x v="2"/>
    <m/>
    <n v="0"/>
    <x v="2"/>
  </r>
  <r>
    <x v="4"/>
    <x v="20"/>
    <x v="20"/>
    <m/>
    <m/>
    <m/>
    <x v="6"/>
    <m/>
    <m/>
    <x v="178"/>
    <m/>
    <m/>
    <s v="Trumpeter"/>
    <x v="2"/>
    <m/>
    <n v="-1.5239250409893081"/>
    <x v="2"/>
  </r>
  <r>
    <x v="4"/>
    <x v="20"/>
    <x v="20"/>
    <m/>
    <m/>
    <m/>
    <x v="6"/>
    <m/>
    <m/>
    <x v="179"/>
    <m/>
    <m/>
    <s v="Trumpeter"/>
    <x v="2"/>
    <m/>
    <n v="-2.7245932551020999"/>
    <x v="2"/>
  </r>
  <r>
    <x v="4"/>
    <x v="20"/>
    <x v="20"/>
    <m/>
    <m/>
    <m/>
    <x v="6"/>
    <m/>
    <m/>
    <x v="617"/>
    <m/>
    <m/>
    <s v="Trumpeter"/>
    <x v="2"/>
    <m/>
    <n v="0"/>
    <x v="2"/>
  </r>
  <r>
    <x v="4"/>
    <x v="20"/>
    <x v="20"/>
    <m/>
    <m/>
    <m/>
    <x v="6"/>
    <m/>
    <m/>
    <x v="618"/>
    <m/>
    <m/>
    <s v="Trumpeter"/>
    <x v="2"/>
    <m/>
    <n v="0"/>
    <x v="2"/>
  </r>
  <r>
    <x v="4"/>
    <x v="20"/>
    <x v="20"/>
    <m/>
    <m/>
    <m/>
    <x v="6"/>
    <m/>
    <m/>
    <x v="619"/>
    <m/>
    <m/>
    <s v="Trumpeter"/>
    <x v="2"/>
    <m/>
    <n v="0"/>
    <x v="2"/>
  </r>
  <r>
    <x v="4"/>
    <x v="20"/>
    <x v="20"/>
    <m/>
    <m/>
    <m/>
    <x v="6"/>
    <m/>
    <m/>
    <x v="620"/>
    <m/>
    <m/>
    <s v="Trumpeter"/>
    <x v="2"/>
    <m/>
    <n v="0"/>
    <x v="2"/>
  </r>
  <r>
    <x v="4"/>
    <x v="20"/>
    <x v="20"/>
    <m/>
    <m/>
    <m/>
    <x v="6"/>
    <m/>
    <m/>
    <x v="621"/>
    <m/>
    <m/>
    <s v="Trumpeter"/>
    <x v="2"/>
    <m/>
    <n v="0"/>
    <x v="2"/>
  </r>
  <r>
    <x v="4"/>
    <x v="20"/>
    <x v="20"/>
    <m/>
    <m/>
    <m/>
    <x v="6"/>
    <m/>
    <m/>
    <x v="622"/>
    <m/>
    <m/>
    <s v="Tuatua"/>
    <x v="4"/>
    <m/>
    <n v="0"/>
    <x v="2"/>
  </r>
  <r>
    <x v="4"/>
    <x v="20"/>
    <x v="20"/>
    <m/>
    <m/>
    <m/>
    <x v="6"/>
    <m/>
    <m/>
    <x v="623"/>
    <m/>
    <m/>
    <s v="Tuatua"/>
    <x v="4"/>
    <m/>
    <n v="0"/>
    <x v="2"/>
  </r>
  <r>
    <x v="4"/>
    <x v="20"/>
    <x v="20"/>
    <m/>
    <m/>
    <m/>
    <x v="6"/>
    <m/>
    <m/>
    <x v="624"/>
    <m/>
    <m/>
    <s v="Tuatua"/>
    <x v="4"/>
    <m/>
    <n v="0"/>
    <x v="2"/>
  </r>
  <r>
    <x v="4"/>
    <x v="20"/>
    <x v="20"/>
    <m/>
    <m/>
    <m/>
    <x v="6"/>
    <m/>
    <m/>
    <x v="625"/>
    <m/>
    <m/>
    <s v="Tuatua"/>
    <x v="4"/>
    <m/>
    <n v="0"/>
    <x v="2"/>
  </r>
  <r>
    <x v="4"/>
    <x v="20"/>
    <x v="20"/>
    <m/>
    <m/>
    <m/>
    <x v="6"/>
    <m/>
    <m/>
    <x v="626"/>
    <m/>
    <m/>
    <s v="Tuatua"/>
    <x v="4"/>
    <m/>
    <n v="0"/>
    <x v="2"/>
  </r>
  <r>
    <x v="4"/>
    <x v="20"/>
    <x v="20"/>
    <m/>
    <m/>
    <m/>
    <x v="6"/>
    <m/>
    <m/>
    <x v="627"/>
    <m/>
    <m/>
    <s v="Tuatua"/>
    <x v="4"/>
    <m/>
    <n v="0"/>
    <x v="2"/>
  </r>
  <r>
    <x v="4"/>
    <x v="20"/>
    <x v="20"/>
    <m/>
    <m/>
    <m/>
    <x v="6"/>
    <m/>
    <m/>
    <x v="628"/>
    <m/>
    <m/>
    <s v="Tuatua"/>
    <x v="4"/>
    <m/>
    <n v="0"/>
    <x v="2"/>
  </r>
  <r>
    <x v="4"/>
    <x v="20"/>
    <x v="20"/>
    <m/>
    <m/>
    <m/>
    <x v="6"/>
    <m/>
    <m/>
    <x v="629"/>
    <m/>
    <m/>
    <s v="Tuatua"/>
    <x v="4"/>
    <m/>
    <n v="0"/>
    <x v="2"/>
  </r>
  <r>
    <x v="4"/>
    <x v="20"/>
    <x v="20"/>
    <m/>
    <m/>
    <m/>
    <x v="6"/>
    <m/>
    <m/>
    <x v="630"/>
    <m/>
    <m/>
    <s v="Tuatua"/>
    <x v="4"/>
    <m/>
    <n v="0"/>
    <x v="2"/>
  </r>
  <r>
    <x v="4"/>
    <x v="20"/>
    <x v="20"/>
    <m/>
    <m/>
    <m/>
    <x v="6"/>
    <m/>
    <m/>
    <x v="74"/>
    <m/>
    <m/>
    <s v="Blue Warehou"/>
    <x v="2"/>
    <m/>
    <n v="-1.9025973239018015"/>
    <x v="2"/>
  </r>
  <r>
    <x v="4"/>
    <x v="20"/>
    <x v="20"/>
    <m/>
    <m/>
    <m/>
    <x v="6"/>
    <m/>
    <m/>
    <x v="631"/>
    <m/>
    <m/>
    <s v="Blue Warehou"/>
    <x v="2"/>
    <m/>
    <n v="0"/>
    <x v="2"/>
  </r>
  <r>
    <x v="4"/>
    <x v="20"/>
    <x v="20"/>
    <m/>
    <m/>
    <m/>
    <x v="6"/>
    <m/>
    <m/>
    <x v="180"/>
    <m/>
    <m/>
    <s v="Blue Warehou"/>
    <x v="2"/>
    <m/>
    <n v="-26.684158365456284"/>
    <x v="2"/>
  </r>
  <r>
    <x v="4"/>
    <x v="20"/>
    <x v="20"/>
    <m/>
    <m/>
    <m/>
    <x v="6"/>
    <m/>
    <m/>
    <x v="181"/>
    <m/>
    <m/>
    <s v="Blue Warehou"/>
    <x v="2"/>
    <m/>
    <n v="-359.18558093200318"/>
    <x v="1"/>
  </r>
  <r>
    <x v="4"/>
    <x v="20"/>
    <x v="20"/>
    <m/>
    <m/>
    <m/>
    <x v="6"/>
    <m/>
    <m/>
    <x v="182"/>
    <m/>
    <m/>
    <s v="Blue Warehou"/>
    <x v="2"/>
    <m/>
    <n v="-51.708300565808258"/>
    <x v="2"/>
  </r>
  <r>
    <x v="4"/>
    <x v="20"/>
    <x v="20"/>
    <m/>
    <m/>
    <m/>
    <x v="6"/>
    <m/>
    <m/>
    <x v="75"/>
    <m/>
    <m/>
    <s v="Blue Warehou"/>
    <x v="2"/>
    <m/>
    <n v="-10.750598470979071"/>
    <x v="1"/>
  </r>
  <r>
    <x v="4"/>
    <x v="20"/>
    <x v="20"/>
    <m/>
    <m/>
    <m/>
    <x v="6"/>
    <m/>
    <m/>
    <x v="632"/>
    <m/>
    <m/>
    <s v="White Warehou"/>
    <x v="0"/>
    <m/>
    <n v="0"/>
    <x v="2"/>
  </r>
  <r>
    <x v="4"/>
    <x v="20"/>
    <x v="20"/>
    <m/>
    <m/>
    <m/>
    <x v="6"/>
    <m/>
    <m/>
    <x v="633"/>
    <m/>
    <m/>
    <s v="White Warehou"/>
    <x v="0"/>
    <m/>
    <n v="0"/>
    <x v="2"/>
  </r>
  <r>
    <x v="4"/>
    <x v="20"/>
    <x v="20"/>
    <m/>
    <m/>
    <m/>
    <x v="6"/>
    <m/>
    <m/>
    <x v="183"/>
    <m/>
    <m/>
    <s v="White Warehou"/>
    <x v="0"/>
    <m/>
    <n v="-3.3711069088551397"/>
    <x v="2"/>
  </r>
  <r>
    <x v="4"/>
    <x v="20"/>
    <x v="20"/>
    <m/>
    <m/>
    <m/>
    <x v="6"/>
    <m/>
    <m/>
    <x v="184"/>
    <m/>
    <m/>
    <s v="White Warehou"/>
    <x v="0"/>
    <m/>
    <n v="-26.922675724144483"/>
    <x v="2"/>
  </r>
  <r>
    <x v="4"/>
    <x v="20"/>
    <x v="20"/>
    <m/>
    <m/>
    <m/>
    <x v="6"/>
    <m/>
    <m/>
    <x v="185"/>
    <m/>
    <m/>
    <s v="White Warehou"/>
    <x v="0"/>
    <m/>
    <n v="-15.239250409893089"/>
    <x v="2"/>
  </r>
  <r>
    <x v="4"/>
    <x v="20"/>
    <x v="20"/>
    <m/>
    <m/>
    <m/>
    <x v="6"/>
    <m/>
    <m/>
    <x v="39"/>
    <m/>
    <m/>
    <s v="White Warehou"/>
    <x v="0"/>
    <m/>
    <n v="-364.08396005806935"/>
    <x v="7"/>
  </r>
  <r>
    <x v="4"/>
    <x v="20"/>
    <x v="20"/>
    <m/>
    <m/>
    <m/>
    <x v="6"/>
    <m/>
    <m/>
    <x v="186"/>
    <m/>
    <m/>
    <s v="White Warehou"/>
    <x v="0"/>
    <m/>
    <n v="-5.8648024304740076"/>
    <x v="2"/>
  </r>
  <r>
    <x v="4"/>
    <x v="20"/>
    <x v="20"/>
    <m/>
    <m/>
    <m/>
    <x v="6"/>
    <m/>
    <m/>
    <x v="634"/>
    <m/>
    <m/>
    <s v="White Warehou"/>
    <x v="0"/>
    <m/>
    <n v="0"/>
    <x v="2"/>
  </r>
  <r>
    <x v="4"/>
    <x v="20"/>
    <x v="20"/>
    <m/>
    <m/>
    <m/>
    <x v="6"/>
    <m/>
    <m/>
    <x v="635"/>
    <m/>
    <m/>
    <s v="White Warehou"/>
    <x v="0"/>
    <m/>
    <n v="0"/>
    <x v="2"/>
  </r>
  <r>
    <x v="4"/>
    <x v="20"/>
    <x v="20"/>
    <m/>
    <m/>
    <m/>
    <x v="6"/>
    <m/>
    <m/>
    <x v="187"/>
    <m/>
    <m/>
    <s v="Yellow-eyed Mullet"/>
    <x v="2"/>
    <m/>
    <n v="-0.92359093393291403"/>
    <x v="2"/>
  </r>
  <r>
    <x v="4"/>
    <x v="20"/>
    <x v="20"/>
    <m/>
    <m/>
    <m/>
    <x v="6"/>
    <m/>
    <m/>
    <x v="636"/>
    <m/>
    <m/>
    <s v="Yellow-eyed Mullet"/>
    <x v="2"/>
    <m/>
    <n v="0"/>
    <x v="2"/>
  </r>
  <r>
    <x v="4"/>
    <x v="20"/>
    <x v="20"/>
    <m/>
    <m/>
    <m/>
    <x v="6"/>
    <m/>
    <m/>
    <x v="637"/>
    <m/>
    <m/>
    <s v="Yellow-eyed Mullet"/>
    <x v="2"/>
    <m/>
    <n v="0"/>
    <x v="2"/>
  </r>
  <r>
    <x v="4"/>
    <x v="20"/>
    <x v="20"/>
    <m/>
    <m/>
    <m/>
    <x v="6"/>
    <m/>
    <m/>
    <x v="638"/>
    <m/>
    <m/>
    <s v="Yellow-eyed Mullet"/>
    <x v="2"/>
    <m/>
    <n v="0"/>
    <x v="2"/>
  </r>
  <r>
    <x v="4"/>
    <x v="20"/>
    <x v="20"/>
    <m/>
    <m/>
    <m/>
    <x v="6"/>
    <m/>
    <m/>
    <x v="639"/>
    <m/>
    <m/>
    <s v="Yellow-eyed Mullet"/>
    <x v="2"/>
    <m/>
    <n v="0"/>
    <x v="2"/>
  </r>
  <r>
    <x v="4"/>
    <x v="20"/>
    <x v="20"/>
    <m/>
    <m/>
    <m/>
    <x v="6"/>
    <m/>
    <m/>
    <x v="640"/>
    <m/>
    <m/>
    <s v="Yellow-eyed Mullet"/>
    <x v="2"/>
    <m/>
    <n v="0"/>
    <x v="2"/>
  </r>
  <r>
    <x v="4"/>
    <x v="20"/>
    <x v="20"/>
    <m/>
    <m/>
    <m/>
    <x v="6"/>
    <m/>
    <m/>
    <x v="641"/>
    <m/>
    <m/>
    <s v="Yellow-eyed Mullet"/>
    <x v="2"/>
    <m/>
    <n v="0"/>
    <x v="2"/>
  </r>
  <r>
    <x v="4"/>
    <x v="20"/>
    <x v="20"/>
    <m/>
    <m/>
    <m/>
    <x v="6"/>
    <m/>
    <m/>
    <x v="642"/>
    <m/>
    <m/>
    <s v="Yellow-eyed Mullet"/>
    <x v="2"/>
    <m/>
    <n v="0"/>
    <x v="2"/>
  </r>
  <r>
    <x v="4"/>
    <x v="20"/>
    <x v="20"/>
    <m/>
    <m/>
    <m/>
    <x v="6"/>
    <m/>
    <m/>
    <x v="188"/>
    <m/>
    <m/>
    <s v="Yellow-eyed Mullet"/>
    <x v="2"/>
    <m/>
    <n v="-0.1385386400899371"/>
    <x v="2"/>
  </r>
  <r>
    <x v="4"/>
    <x v="20"/>
    <x v="20"/>
    <m/>
    <m/>
    <m/>
    <x v="6"/>
    <m/>
    <m/>
    <x v="189"/>
    <m/>
    <m/>
    <s v="Yellow-eyed Mullet"/>
    <x v="2"/>
    <m/>
    <n v="-1.385386400899371"/>
    <x v="2"/>
  </r>
  <r>
    <x v="4"/>
    <x v="20"/>
    <x v="20"/>
    <m/>
    <m/>
    <m/>
    <x v="6"/>
    <m/>
    <m/>
    <x v="643"/>
    <m/>
    <m/>
    <s v="Yellowfin Tuna"/>
    <x v="1"/>
    <m/>
    <n v="0"/>
    <x v="2"/>
  </r>
  <r>
    <x v="4"/>
    <x v="20"/>
    <x v="20"/>
    <m/>
    <m/>
    <m/>
    <x v="6"/>
    <m/>
    <m/>
    <x v="78"/>
    <m/>
    <m/>
    <s v="Albacore"/>
    <x v="1"/>
    <m/>
    <n v="1574.1120577987094"/>
    <x v="27"/>
  </r>
  <r>
    <x v="4"/>
    <x v="20"/>
    <x v="20"/>
    <m/>
    <m/>
    <m/>
    <x v="6"/>
    <m/>
    <m/>
    <x v="644"/>
    <m/>
    <m/>
    <s v="Seal Shark"/>
    <x v="2"/>
    <m/>
    <n v="0"/>
    <x v="2"/>
  </r>
  <r>
    <x v="4"/>
    <x v="20"/>
    <x v="20"/>
    <m/>
    <m/>
    <m/>
    <x v="6"/>
    <m/>
    <m/>
    <x v="645"/>
    <m/>
    <m/>
    <s v="Octopus"/>
    <x v="2"/>
    <m/>
    <n v="0"/>
    <x v="2"/>
  </r>
  <r>
    <x v="4"/>
    <x v="20"/>
    <x v="20"/>
    <m/>
    <m/>
    <m/>
    <x v="6"/>
    <m/>
    <m/>
    <x v="646"/>
    <m/>
    <m/>
    <s v="Skipjacktuna"/>
    <x v="1"/>
    <m/>
    <n v="0"/>
    <x v="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426">
  <r>
    <x v="0"/>
    <x v="0"/>
    <x v="0"/>
    <n v="12739944"/>
    <n v="0"/>
    <n v="12739944"/>
    <x v="0"/>
    <m/>
    <s v="100%"/>
    <x v="0"/>
    <m/>
    <m/>
    <s v="Anchovy"/>
    <x v="0"/>
    <n v="164"/>
    <n v="2216.307971195145"/>
    <n v="1.9999999999999999E-6"/>
    <s v=""/>
    <s v=""/>
    <s v=""/>
    <s v=""/>
    <s v=""/>
    <s v=""/>
  </r>
  <r>
    <x v="0"/>
    <x v="0"/>
    <x v="0"/>
    <n v="12739944"/>
    <n v="0"/>
    <n v="12739944"/>
    <x v="0"/>
    <m/>
    <s v="100%"/>
    <x v="1"/>
    <m/>
    <m/>
    <s v="Anchovy"/>
    <x v="0"/>
    <n v="0"/>
    <n v="0"/>
    <n v="0"/>
    <s v=""/>
    <s v=""/>
    <s v=""/>
    <s v=""/>
    <s v=""/>
    <s v=""/>
  </r>
  <r>
    <x v="0"/>
    <x v="0"/>
    <x v="0"/>
    <n v="12739944"/>
    <n v="0"/>
    <n v="12739944"/>
    <x v="0"/>
    <m/>
    <s v="100%"/>
    <x v="2"/>
    <m/>
    <m/>
    <s v="Anchovy"/>
    <x v="0"/>
    <n v="82"/>
    <n v="1108.1539855975725"/>
    <n v="9.9999999999999995E-7"/>
    <s v=""/>
    <s v=""/>
    <s v=""/>
    <s v=""/>
    <s v=""/>
    <s v=""/>
  </r>
  <r>
    <x v="0"/>
    <x v="0"/>
    <x v="0"/>
    <n v="12739944"/>
    <n v="0"/>
    <n v="12739944"/>
    <x v="0"/>
    <m/>
    <s v="100%"/>
    <x v="3"/>
    <m/>
    <m/>
    <s v="Anchovy"/>
    <x v="0"/>
    <n v="41"/>
    <n v="554.07699279878625"/>
    <n v="9.9999999999999995E-7"/>
    <s v=""/>
    <s v=""/>
    <s v=""/>
    <s v=""/>
    <s v=""/>
    <s v=""/>
  </r>
  <r>
    <x v="0"/>
    <x v="0"/>
    <x v="0"/>
    <n v="12739944"/>
    <n v="0"/>
    <n v="12739944"/>
    <x v="0"/>
    <m/>
    <s v="100%"/>
    <x v="4"/>
    <m/>
    <m/>
    <s v="Anchovy"/>
    <x v="0"/>
    <n v="8.1999999999999993"/>
    <n v="110.81539855975724"/>
    <n v="0"/>
    <s v=""/>
    <s v=""/>
    <s v=""/>
    <s v=""/>
    <s v=""/>
    <s v=""/>
  </r>
  <r>
    <x v="0"/>
    <x v="0"/>
    <x v="0"/>
    <n v="12739944"/>
    <n v="0"/>
    <n v="12739944"/>
    <x v="0"/>
    <m/>
    <s v="100%"/>
    <x v="5"/>
    <m/>
    <m/>
    <s v="Anchovy"/>
    <x v="0"/>
    <n v="82"/>
    <n v="1108.1539855975725"/>
    <n v="9.9999999999999995E-7"/>
    <s v=""/>
    <s v=""/>
    <s v=""/>
    <s v=""/>
    <s v=""/>
    <s v=""/>
  </r>
  <r>
    <x v="0"/>
    <x v="0"/>
    <x v="0"/>
    <n v="12739944"/>
    <n v="0"/>
    <n v="12739944"/>
    <x v="0"/>
    <m/>
    <s v="100%"/>
    <x v="6"/>
    <m/>
    <m/>
    <s v="Anchovy"/>
    <x v="0"/>
    <n v="82"/>
    <n v="1108.1539855975725"/>
    <n v="9.9999999999999995E-7"/>
    <s v=""/>
    <s v=""/>
    <s v=""/>
    <s v=""/>
    <s v=""/>
    <s v=""/>
  </r>
  <r>
    <x v="0"/>
    <x v="0"/>
    <x v="0"/>
    <n v="12739944"/>
    <n v="0"/>
    <n v="12739944"/>
    <x v="0"/>
    <m/>
    <s v="100%"/>
    <x v="7"/>
    <m/>
    <m/>
    <s v="Freshwater Eels"/>
    <x v="1"/>
    <n v="102.24896685727842"/>
    <n v="1381.8000017820386"/>
    <n v="3.0000000000000001E-6"/>
    <s v=""/>
    <s v=""/>
    <s v=""/>
    <s v=""/>
    <s v=""/>
    <s v=""/>
  </r>
  <r>
    <x v="0"/>
    <x v="0"/>
    <x v="0"/>
    <n v="12739944"/>
    <n v="0"/>
    <n v="12739944"/>
    <x v="0"/>
    <m/>
    <s v="100%"/>
    <x v="8"/>
    <m/>
    <m/>
    <s v="Freshwater Eels"/>
    <x v="1"/>
    <n v="107.4"/>
    <n v="1451.4114396729183"/>
    <n v="3.0000000000000001E-6"/>
    <s v=""/>
    <s v=""/>
    <s v=""/>
    <s v=""/>
    <s v=""/>
    <s v=""/>
  </r>
  <r>
    <x v="0"/>
    <x v="0"/>
    <x v="0"/>
    <n v="12739944"/>
    <n v="0"/>
    <n v="12739944"/>
    <x v="0"/>
    <m/>
    <s v="100%"/>
    <x v="9"/>
    <m/>
    <m/>
    <s v="Freshwater Eels"/>
    <x v="1"/>
    <n v="835.72134590476719"/>
    <n v="11293.999272113846"/>
    <n v="2.1999999999999999E-5"/>
    <s v=""/>
    <s v=""/>
    <s v=""/>
    <s v=""/>
    <s v=""/>
    <s v=""/>
  </r>
  <r>
    <x v="0"/>
    <x v="0"/>
    <x v="0"/>
    <n v="12739944"/>
    <n v="0"/>
    <n v="12739944"/>
    <x v="0"/>
    <m/>
    <s v="100%"/>
    <x v="10"/>
    <m/>
    <m/>
    <s v="Freshwater Eels"/>
    <x v="1"/>
    <n v="53.7"/>
    <n v="725.70571983645914"/>
    <n v="9.9999999999999995E-7"/>
    <s v=""/>
    <s v=""/>
    <s v=""/>
    <s v=""/>
    <s v=""/>
    <s v=""/>
  </r>
  <r>
    <x v="0"/>
    <x v="0"/>
    <x v="0"/>
    <n v="12739944"/>
    <n v="0"/>
    <n v="12739944"/>
    <x v="0"/>
    <m/>
    <s v="100%"/>
    <x v="11"/>
    <m/>
    <m/>
    <s v="Freshwater Eels"/>
    <x v="1"/>
    <n v="155.72999999999999"/>
    <n v="2104.546587525731"/>
    <n v="3.9999999999999998E-6"/>
    <s v=""/>
    <s v=""/>
    <s v=""/>
    <s v=""/>
    <s v=""/>
    <s v=""/>
  </r>
  <r>
    <x v="0"/>
    <x v="0"/>
    <x v="0"/>
    <n v="12739944"/>
    <n v="0"/>
    <n v="12739944"/>
    <x v="0"/>
    <m/>
    <s v="100%"/>
    <x v="12"/>
    <m/>
    <m/>
    <s v="Freshwater Eels"/>
    <x v="1"/>
    <n v="136.12562616638837"/>
    <n v="1839.6116485152254"/>
    <n v="3.9999999999999998E-6"/>
    <s v=""/>
    <s v=""/>
    <s v=""/>
    <s v=""/>
    <s v=""/>
    <s v=""/>
  </r>
  <r>
    <x v="0"/>
    <x v="0"/>
    <x v="0"/>
    <n v="12739944"/>
    <n v="0"/>
    <n v="12739944"/>
    <x v="0"/>
    <m/>
    <s v="100%"/>
    <x v="13"/>
    <m/>
    <m/>
    <s v="Barracouta"/>
    <x v="0"/>
    <n v="3310.5160194947125"/>
    <n v="44738.555138874108"/>
    <n v="5.5000000000000002E-5"/>
    <s v=""/>
    <s v=""/>
    <s v=""/>
    <s v=""/>
    <s v=""/>
    <s v=""/>
  </r>
  <r>
    <x v="0"/>
    <x v="0"/>
    <x v="0"/>
    <n v="12739944"/>
    <n v="0"/>
    <n v="12739944"/>
    <x v="0"/>
    <m/>
    <s v="100%"/>
    <x v="14"/>
    <m/>
    <m/>
    <s v="Barracouta"/>
    <x v="2"/>
    <n v="3.9000000000000004"/>
    <n v="52.704884680860154"/>
    <n v="0"/>
    <s v=""/>
    <s v=""/>
    <s v=""/>
    <s v=""/>
    <s v=""/>
    <s v=""/>
  </r>
  <r>
    <x v="0"/>
    <x v="0"/>
    <x v="0"/>
    <n v="12739944"/>
    <n v="0"/>
    <n v="12739944"/>
    <x v="0"/>
    <m/>
    <s v="100%"/>
    <x v="15"/>
    <m/>
    <m/>
    <s v="Barracouta"/>
    <x v="2"/>
    <n v="847.29019394612521"/>
    <n v="11450.341529013889"/>
    <n v="2.8E-5"/>
    <s v=""/>
    <s v=""/>
    <s v=""/>
    <s v=""/>
    <s v=""/>
    <s v=""/>
  </r>
  <r>
    <x v="0"/>
    <x v="0"/>
    <x v="0"/>
    <n v="12739944"/>
    <n v="0"/>
    <n v="12739944"/>
    <x v="0"/>
    <m/>
    <s v="100%"/>
    <x v="16"/>
    <m/>
    <m/>
    <s v="Barracouta"/>
    <x v="2"/>
    <n v="2189.0911107159804"/>
    <n v="29583.537063123546"/>
    <n v="7.1000000000000005E-5"/>
    <s v=""/>
    <s v=""/>
    <s v=""/>
    <s v=""/>
    <s v=""/>
    <s v=""/>
  </r>
  <r>
    <x v="0"/>
    <x v="0"/>
    <x v="0"/>
    <n v="12739944"/>
    <n v="0"/>
    <n v="12739944"/>
    <x v="0"/>
    <m/>
    <s v="100%"/>
    <x v="17"/>
    <m/>
    <m/>
    <s v="Barracouta"/>
    <x v="2"/>
    <n v="3151.6352477146047"/>
    <n v="42591.428791521117"/>
    <n v="2.6499999999999999E-4"/>
    <s v=""/>
    <s v=""/>
    <s v=""/>
    <s v=""/>
    <s v=""/>
    <s v=""/>
  </r>
  <r>
    <x v="0"/>
    <x v="0"/>
    <x v="0"/>
    <n v="12739944"/>
    <n v="0"/>
    <n v="12739944"/>
    <x v="0"/>
    <m/>
    <s v="100%"/>
    <x v="18"/>
    <m/>
    <m/>
    <s v="Blue Cod"/>
    <x v="0"/>
    <n v="278.48846500467511"/>
    <n v="3763.5134443644001"/>
    <n v="3.9999999999999998E-6"/>
    <s v=""/>
    <s v=""/>
    <s v=""/>
    <s v=""/>
    <s v=""/>
    <s v=""/>
  </r>
  <r>
    <x v="0"/>
    <x v="0"/>
    <x v="0"/>
    <n v="12739944"/>
    <n v="0"/>
    <n v="12739944"/>
    <x v="0"/>
    <m/>
    <s v="100%"/>
    <x v="19"/>
    <m/>
    <m/>
    <s v="Blue Cod"/>
    <x v="0"/>
    <n v="40.5"/>
    <n v="547.31995630124004"/>
    <n v="9.9999999999999995E-7"/>
    <s v=""/>
    <s v=""/>
    <s v=""/>
    <s v=""/>
    <s v=""/>
    <s v=""/>
  </r>
  <r>
    <x v="0"/>
    <x v="0"/>
    <x v="0"/>
    <n v="12739944"/>
    <n v="0"/>
    <n v="12739944"/>
    <x v="0"/>
    <m/>
    <s v="100%"/>
    <x v="20"/>
    <m/>
    <m/>
    <s v="Blue Cod"/>
    <x v="0"/>
    <n v="62.058291494532838"/>
    <n v="838.6602812078354"/>
    <n v="9.9999999999999995E-7"/>
    <s v=""/>
    <s v=""/>
    <s v=""/>
    <s v=""/>
    <s v=""/>
    <s v=""/>
  </r>
  <r>
    <x v="0"/>
    <x v="0"/>
    <x v="0"/>
    <n v="12739944"/>
    <n v="0"/>
    <n v="12739944"/>
    <x v="0"/>
    <m/>
    <s v="100%"/>
    <x v="21"/>
    <m/>
    <m/>
    <s v="Blue Cod"/>
    <x v="0"/>
    <n v="1197.630027260695"/>
    <n v="16184.85960951547"/>
    <n v="1.9000000000000001E-5"/>
    <s v=""/>
    <s v=""/>
    <s v=""/>
    <s v=""/>
    <s v=""/>
    <s v=""/>
  </r>
  <r>
    <x v="0"/>
    <x v="0"/>
    <x v="0"/>
    <n v="12739944"/>
    <n v="0"/>
    <n v="12739944"/>
    <x v="0"/>
    <m/>
    <s v="100%"/>
    <x v="22"/>
    <m/>
    <m/>
    <s v="Blue Cod"/>
    <x v="0"/>
    <n v="4148.2294254346052"/>
    <n v="56059.475255713245"/>
    <n v="6.0000000000000002E-5"/>
    <s v=""/>
    <s v=""/>
    <s v=""/>
    <s v=""/>
    <s v=""/>
    <s v=""/>
  </r>
  <r>
    <x v="0"/>
    <x v="0"/>
    <x v="0"/>
    <n v="12739944"/>
    <n v="0"/>
    <n v="12739944"/>
    <x v="0"/>
    <m/>
    <s v="100%"/>
    <x v="23"/>
    <m/>
    <m/>
    <s v="Blue Cod"/>
    <x v="0"/>
    <n v="7425.7866606416228"/>
    <n v="100352.62297789395"/>
    <n v="2.3499999999999999E-4"/>
    <s v=""/>
    <s v=""/>
    <s v=""/>
    <s v=""/>
    <s v=""/>
    <s v=""/>
  </r>
  <r>
    <x v="0"/>
    <x v="0"/>
    <x v="0"/>
    <n v="12739944"/>
    <n v="0"/>
    <n v="12739944"/>
    <x v="0"/>
    <m/>
    <s v="100%"/>
    <x v="24"/>
    <m/>
    <m/>
    <s v="Blue Cod"/>
    <x v="0"/>
    <n v="485.4682549216069"/>
    <n v="6560.6534338106958"/>
    <n v="6.9999999999999999E-6"/>
    <s v=""/>
    <s v=""/>
    <s v=""/>
    <s v=""/>
    <s v=""/>
    <s v=""/>
  </r>
  <r>
    <x v="0"/>
    <x v="0"/>
    <x v="0"/>
    <n v="12739944"/>
    <n v="0"/>
    <n v="12739944"/>
    <x v="0"/>
    <m/>
    <s v="100%"/>
    <x v="25"/>
    <m/>
    <m/>
    <s v="Blue Cod"/>
    <x v="0"/>
    <n v="204.75321793441211"/>
    <n v="2767.0499331456967"/>
    <n v="3.0000000000000001E-6"/>
    <s v=""/>
    <s v=""/>
    <s v=""/>
    <s v=""/>
    <s v=""/>
    <s v=""/>
  </r>
  <r>
    <x v="0"/>
    <x v="0"/>
    <x v="0"/>
    <n v="12739944"/>
    <n v="0"/>
    <n v="12739944"/>
    <x v="0"/>
    <m/>
    <s v="100%"/>
    <x v="26"/>
    <m/>
    <m/>
    <s v="Bigeye Tuna"/>
    <x v="3"/>
    <n v="7122.2005687552883"/>
    <n v="96249.938371847209"/>
    <n v="1.55E-4"/>
    <s v=""/>
    <s v=""/>
    <s v=""/>
    <s v=""/>
    <s v=""/>
    <s v=""/>
  </r>
  <r>
    <x v="0"/>
    <x v="0"/>
    <x v="0"/>
    <n v="12739944"/>
    <n v="0"/>
    <n v="12739944"/>
    <x v="0"/>
    <m/>
    <s v="100%"/>
    <x v="27"/>
    <m/>
    <m/>
    <s v="Bluenose"/>
    <x v="0"/>
    <n v="1761.0179446338191"/>
    <n v="23798.525049448926"/>
    <n v="7.6000000000000004E-5"/>
    <s v=""/>
    <s v=""/>
    <s v=""/>
    <s v=""/>
    <s v=""/>
    <s v=""/>
  </r>
  <r>
    <x v="0"/>
    <x v="0"/>
    <x v="0"/>
    <n v="12739944"/>
    <n v="0"/>
    <n v="12739944"/>
    <x v="0"/>
    <m/>
    <s v="100%"/>
    <x v="28"/>
    <m/>
    <m/>
    <s v="Bluenose"/>
    <x v="0"/>
    <n v="47.5"/>
    <n v="641.91846726688652"/>
    <n v="9.9999999999999995E-7"/>
    <s v=""/>
    <s v=""/>
    <s v=""/>
    <s v=""/>
    <s v=""/>
    <s v=""/>
  </r>
  <r>
    <x v="0"/>
    <x v="0"/>
    <x v="0"/>
    <n v="12739944"/>
    <n v="0"/>
    <n v="12739944"/>
    <x v="0"/>
    <m/>
    <s v="100%"/>
    <x v="29"/>
    <m/>
    <m/>
    <s v="Bluenose"/>
    <x v="0"/>
    <n v="1287.6535234111202"/>
    <n v="17401.443707765731"/>
    <n v="2.0000000000000002E-5"/>
    <s v=""/>
    <s v=""/>
    <s v=""/>
    <s v=""/>
    <s v=""/>
    <s v=""/>
  </r>
  <r>
    <x v="0"/>
    <x v="0"/>
    <x v="0"/>
    <n v="12739944"/>
    <n v="0"/>
    <n v="12739944"/>
    <x v="0"/>
    <m/>
    <s v="100%"/>
    <x v="30"/>
    <m/>
    <m/>
    <s v="Bluenose"/>
    <x v="0"/>
    <n v="296.51038529840088"/>
    <n v="4007.0629907255461"/>
    <n v="5.0000000000000004E-6"/>
    <s v=""/>
    <s v=""/>
    <s v=""/>
    <s v=""/>
    <s v=""/>
    <s v=""/>
  </r>
  <r>
    <x v="0"/>
    <x v="0"/>
    <x v="0"/>
    <n v="12739944"/>
    <n v="0"/>
    <n v="12739944"/>
    <x v="0"/>
    <m/>
    <s v="100%"/>
    <x v="31"/>
    <m/>
    <m/>
    <s v="Bluenose"/>
    <x v="0"/>
    <n v="91.01611842940784"/>
    <n v="1229.9984681849874"/>
    <n v="1.9999999999999999E-6"/>
    <s v=""/>
    <s v=""/>
    <s v=""/>
    <s v=""/>
    <s v=""/>
    <s v=""/>
  </r>
  <r>
    <x v="0"/>
    <x v="0"/>
    <x v="0"/>
    <n v="12739944"/>
    <n v="0"/>
    <n v="12739944"/>
    <x v="0"/>
    <m/>
    <s v="100%"/>
    <x v="32"/>
    <m/>
    <m/>
    <s v="Bluenose"/>
    <x v="0"/>
    <n v="91.777681729701342"/>
    <n v="1240.2902902155372"/>
    <n v="1.9999999999999999E-6"/>
    <s v=""/>
    <s v=""/>
    <s v=""/>
    <s v=""/>
    <s v=""/>
    <s v=""/>
  </r>
  <r>
    <x v="0"/>
    <x v="0"/>
    <x v="0"/>
    <n v="12739944"/>
    <n v="0"/>
    <n v="12739944"/>
    <x v="0"/>
    <m/>
    <s v="100%"/>
    <x v="33"/>
    <m/>
    <m/>
    <s v="Butterfish"/>
    <x v="0"/>
    <n v="14.990541250656857"/>
    <n v="202.58326869731968"/>
    <n v="0"/>
    <s v=""/>
    <s v=""/>
    <s v=""/>
    <s v=""/>
    <s v=""/>
    <s v=""/>
  </r>
  <r>
    <x v="0"/>
    <x v="0"/>
    <x v="0"/>
    <n v="12739944"/>
    <n v="0"/>
    <n v="12739944"/>
    <x v="0"/>
    <m/>
    <s v="100%"/>
    <x v="34"/>
    <m/>
    <m/>
    <s v="Butterfish"/>
    <x v="0"/>
    <n v="0"/>
    <n v="0"/>
    <n v="0"/>
    <s v=""/>
    <s v=""/>
    <s v=""/>
    <s v=""/>
    <s v=""/>
    <s v=""/>
  </r>
  <r>
    <x v="0"/>
    <x v="0"/>
    <x v="0"/>
    <n v="12739944"/>
    <n v="0"/>
    <n v="12739944"/>
    <x v="0"/>
    <m/>
    <s v="100%"/>
    <x v="35"/>
    <m/>
    <m/>
    <s v="Butterfish"/>
    <x v="0"/>
    <n v="274.18668269081422"/>
    <n v="3705.3788441658867"/>
    <n v="3.9999999999999998E-6"/>
    <s v=""/>
    <s v=""/>
    <s v=""/>
    <s v=""/>
    <s v=""/>
    <s v=""/>
  </r>
  <r>
    <x v="0"/>
    <x v="0"/>
    <x v="0"/>
    <n v="12739944"/>
    <n v="0"/>
    <n v="12739944"/>
    <x v="0"/>
    <m/>
    <s v="100%"/>
    <x v="36"/>
    <m/>
    <m/>
    <s v="Butterfish"/>
    <x v="0"/>
    <n v="14.16"/>
    <n v="191.35927361050764"/>
    <n v="0"/>
    <s v=""/>
    <s v=""/>
    <s v=""/>
    <s v=""/>
    <s v=""/>
    <s v=""/>
  </r>
  <r>
    <x v="0"/>
    <x v="0"/>
    <x v="0"/>
    <n v="12739944"/>
    <n v="0"/>
    <n v="12739944"/>
    <x v="0"/>
    <m/>
    <s v="100%"/>
    <x v="37"/>
    <m/>
    <m/>
    <s v="Butterfish"/>
    <x v="0"/>
    <n v="47.199999999999996"/>
    <n v="637.86424536835875"/>
    <n v="9.9999999999999995E-7"/>
    <s v=""/>
    <s v=""/>
    <s v=""/>
    <s v=""/>
    <s v=""/>
    <s v=""/>
  </r>
  <r>
    <x v="0"/>
    <x v="0"/>
    <x v="0"/>
    <n v="12739944"/>
    <n v="0"/>
    <n v="12739944"/>
    <x v="0"/>
    <m/>
    <s v="100%"/>
    <x v="38"/>
    <m/>
    <m/>
    <s v="Butterfish"/>
    <x v="0"/>
    <n v="214.04681964442423"/>
    <n v="2892.6443450421157"/>
    <n v="6.9999999999999999E-6"/>
    <s v=""/>
    <s v=""/>
    <s v=""/>
    <s v=""/>
    <s v=""/>
    <s v=""/>
  </r>
  <r>
    <x v="0"/>
    <x v="0"/>
    <x v="0"/>
    <n v="12739944"/>
    <n v="0"/>
    <n v="12739944"/>
    <x v="0"/>
    <m/>
    <s v="100%"/>
    <x v="39"/>
    <m/>
    <m/>
    <s v="Butterfish"/>
    <x v="0"/>
    <n v="0"/>
    <n v="0"/>
    <n v="0"/>
    <s v=""/>
    <s v=""/>
    <s v=""/>
    <s v=""/>
    <s v=""/>
    <s v=""/>
  </r>
  <r>
    <x v="0"/>
    <x v="0"/>
    <x v="0"/>
    <n v="12739944"/>
    <n v="0"/>
    <n v="12739944"/>
    <x v="0"/>
    <m/>
    <s v="100%"/>
    <x v="40"/>
    <m/>
    <m/>
    <s v="Butterfish"/>
    <x v="0"/>
    <n v="209.60943077346698"/>
    <n v="2832.6771479323893"/>
    <n v="3.0000000000000001E-6"/>
    <s v=""/>
    <s v=""/>
    <s v=""/>
    <s v=""/>
    <s v=""/>
    <s v=""/>
  </r>
  <r>
    <x v="0"/>
    <x v="0"/>
    <x v="0"/>
    <n v="12739944"/>
    <n v="0"/>
    <n v="12739944"/>
    <x v="0"/>
    <m/>
    <s v="100%"/>
    <x v="41"/>
    <m/>
    <m/>
    <s v="Blue Shark"/>
    <x v="3"/>
    <n v="232.83135875345653"/>
    <n v="3146.4999777407452"/>
    <n v="3.9999999999999998E-6"/>
    <s v=""/>
    <s v=""/>
    <s v=""/>
    <s v=""/>
    <s v=""/>
    <s v=""/>
  </r>
  <r>
    <x v="0"/>
    <x v="0"/>
    <x v="0"/>
    <n v="12739944"/>
    <n v="0"/>
    <n v="12739944"/>
    <x v="0"/>
    <m/>
    <s v="100%"/>
    <x v="42"/>
    <m/>
    <m/>
    <s v="Surf Clam - frilled venus"/>
    <x v="4"/>
    <n v="3.84"/>
    <n v="51.894040301154618"/>
    <n v="0"/>
    <s v=""/>
    <s v=""/>
    <s v=""/>
    <s v=""/>
    <s v=""/>
    <s v=""/>
  </r>
  <r>
    <x v="0"/>
    <x v="0"/>
    <x v="0"/>
    <n v="12739944"/>
    <n v="0"/>
    <n v="12739944"/>
    <x v="0"/>
    <m/>
    <s v="100%"/>
    <x v="43"/>
    <m/>
    <m/>
    <s v="Surf Clam - frilled venus"/>
    <x v="4"/>
    <n v="3.84"/>
    <n v="51.894040301154618"/>
    <n v="0"/>
    <s v=""/>
    <s v=""/>
    <s v=""/>
    <s v=""/>
    <s v=""/>
    <s v=""/>
  </r>
  <r>
    <x v="0"/>
    <x v="0"/>
    <x v="0"/>
    <n v="12739944"/>
    <n v="0"/>
    <n v="12739944"/>
    <x v="0"/>
    <m/>
    <s v="100%"/>
    <x v="44"/>
    <m/>
    <m/>
    <s v="Surf Clam - frilled venus"/>
    <x v="4"/>
    <n v="3.84"/>
    <n v="51.894040301154618"/>
    <n v="0"/>
    <s v=""/>
    <s v=""/>
    <s v=""/>
    <s v=""/>
    <s v=""/>
    <s v=""/>
  </r>
  <r>
    <x v="0"/>
    <x v="0"/>
    <x v="0"/>
    <n v="12739944"/>
    <n v="0"/>
    <n v="12739944"/>
    <x v="0"/>
    <m/>
    <s v="100%"/>
    <x v="45"/>
    <m/>
    <m/>
    <s v="Surf Clam - frilled venus"/>
    <x v="4"/>
    <n v="3.84"/>
    <n v="51.894040301154618"/>
    <n v="0"/>
    <s v=""/>
    <s v=""/>
    <s v=""/>
    <s v=""/>
    <s v=""/>
    <s v=""/>
  </r>
  <r>
    <x v="0"/>
    <x v="0"/>
    <x v="0"/>
    <n v="12739944"/>
    <n v="0"/>
    <n v="12739944"/>
    <x v="0"/>
    <m/>
    <s v="100%"/>
    <x v="46"/>
    <m/>
    <m/>
    <s v="Surf Clam - frilled venus"/>
    <x v="4"/>
    <n v="3.84"/>
    <n v="51.894040301154618"/>
    <n v="0"/>
    <s v=""/>
    <s v=""/>
    <s v=""/>
    <s v=""/>
    <s v=""/>
    <s v=""/>
  </r>
  <r>
    <x v="0"/>
    <x v="0"/>
    <x v="0"/>
    <n v="12739944"/>
    <n v="0"/>
    <n v="12739944"/>
    <x v="0"/>
    <m/>
    <s v="100%"/>
    <x v="47"/>
    <m/>
    <m/>
    <s v="Surf Clam - frilled venus"/>
    <x v="4"/>
    <n v="34.56"/>
    <n v="467.04636271039158"/>
    <n v="9.9999999999999995E-7"/>
    <s v=""/>
    <s v=""/>
    <s v=""/>
    <s v=""/>
    <s v=""/>
    <s v=""/>
  </r>
  <r>
    <x v="0"/>
    <x v="0"/>
    <x v="0"/>
    <n v="12739944"/>
    <n v="0"/>
    <n v="12739944"/>
    <x v="0"/>
    <m/>
    <s v="100%"/>
    <x v="48"/>
    <m/>
    <m/>
    <s v="Surf Clam - frilled venus"/>
    <x v="4"/>
    <n v="3.84"/>
    <n v="51.894040301154618"/>
    <n v="0"/>
    <s v=""/>
    <s v=""/>
    <s v=""/>
    <s v=""/>
    <s v=""/>
    <s v=""/>
  </r>
  <r>
    <x v="0"/>
    <x v="0"/>
    <x v="0"/>
    <n v="12739944"/>
    <n v="0"/>
    <n v="12739944"/>
    <x v="0"/>
    <m/>
    <s v="100%"/>
    <x v="49"/>
    <m/>
    <m/>
    <s v="Surf Clam - frilled venus"/>
    <x v="4"/>
    <n v="3.84"/>
    <n v="51.894040301154618"/>
    <n v="0"/>
    <s v=""/>
    <s v=""/>
    <s v=""/>
    <s v=""/>
    <s v=""/>
    <s v=""/>
  </r>
  <r>
    <x v="0"/>
    <x v="0"/>
    <x v="0"/>
    <n v="12739944"/>
    <n v="0"/>
    <n v="12739944"/>
    <x v="0"/>
    <m/>
    <s v="100%"/>
    <x v="50"/>
    <m/>
    <m/>
    <s v="Alfonsino"/>
    <x v="2"/>
    <n v="627.45216633751477"/>
    <n v="8479.4343768140006"/>
    <n v="1.0000000000000001E-5"/>
    <s v=""/>
    <s v=""/>
    <s v=""/>
    <s v=""/>
    <s v=""/>
    <s v=""/>
  </r>
  <r>
    <x v="0"/>
    <x v="0"/>
    <x v="0"/>
    <n v="12739944"/>
    <n v="0"/>
    <n v="12739944"/>
    <x v="0"/>
    <m/>
    <s v="100%"/>
    <x v="51"/>
    <m/>
    <m/>
    <s v="Alfonsino"/>
    <x v="2"/>
    <n v="19.5"/>
    <n v="263.52442340430076"/>
    <n v="0"/>
    <s v=""/>
    <s v=""/>
    <s v=""/>
    <s v=""/>
    <s v=""/>
    <s v=""/>
  </r>
  <r>
    <x v="0"/>
    <x v="0"/>
    <x v="0"/>
    <n v="12739944"/>
    <n v="0"/>
    <n v="12739944"/>
    <x v="0"/>
    <m/>
    <s v="100%"/>
    <x v="52"/>
    <m/>
    <m/>
    <s v="Alfonsino"/>
    <x v="2"/>
    <n v="3197.6337116738837"/>
    <n v="43213.055391128946"/>
    <n v="5.8999999999999998E-5"/>
    <s v=""/>
    <s v=""/>
    <s v=""/>
    <s v=""/>
    <s v=""/>
    <s v=""/>
  </r>
  <r>
    <x v="0"/>
    <x v="0"/>
    <x v="0"/>
    <n v="12739944"/>
    <n v="0"/>
    <n v="12739944"/>
    <x v="0"/>
    <m/>
    <s v="100%"/>
    <x v="53"/>
    <m/>
    <m/>
    <s v="Alfonsino"/>
    <x v="2"/>
    <n v="2208.4489008143428"/>
    <n v="29845.13965153649"/>
    <n v="4.5000000000000003E-5"/>
    <s v=""/>
    <s v=""/>
    <s v=""/>
    <s v=""/>
    <s v=""/>
    <s v=""/>
  </r>
  <r>
    <x v="0"/>
    <x v="0"/>
    <x v="0"/>
    <n v="12739944"/>
    <n v="0"/>
    <n v="12739944"/>
    <x v="0"/>
    <m/>
    <s v="100%"/>
    <x v="54"/>
    <m/>
    <m/>
    <s v="Alfonsino"/>
    <x v="2"/>
    <n v="168.36633130056649"/>
    <n v="2275.3148911117569"/>
    <n v="3.0000000000000001E-6"/>
    <s v=""/>
    <s v=""/>
    <s v=""/>
    <s v=""/>
    <s v=""/>
    <s v=""/>
  </r>
  <r>
    <x v="0"/>
    <x v="0"/>
    <x v="0"/>
    <n v="12739944"/>
    <n v="0"/>
    <n v="12739944"/>
    <x v="0"/>
    <m/>
    <s v="100%"/>
    <x v="55"/>
    <m/>
    <m/>
    <s v="Alfonsino"/>
    <x v="2"/>
    <n v="41.830144422500986"/>
    <n v="565.29562512093332"/>
    <n v="9.9999999999999995E-7"/>
    <s v=""/>
    <s v=""/>
    <s v=""/>
    <s v=""/>
    <s v=""/>
    <s v=""/>
  </r>
  <r>
    <x v="0"/>
    <x v="0"/>
    <x v="0"/>
    <n v="12739944"/>
    <n v="0"/>
    <n v="12739944"/>
    <x v="0"/>
    <m/>
    <s v="100%"/>
    <x v="56"/>
    <m/>
    <m/>
    <s v="Black Cardinal Fish"/>
    <x v="2"/>
    <n v="1110.6516066076131"/>
    <n v="15009.426883811873"/>
    <n v="1.5999999999999999E-5"/>
    <s v=""/>
    <s v=""/>
    <s v=""/>
    <s v=""/>
    <s v=""/>
    <s v=""/>
  </r>
  <r>
    <x v="0"/>
    <x v="0"/>
    <x v="0"/>
    <n v="12739944"/>
    <n v="0"/>
    <n v="12739944"/>
    <x v="0"/>
    <m/>
    <s v="100%"/>
    <x v="57"/>
    <m/>
    <m/>
    <s v="Black Cardinal Fish"/>
    <x v="2"/>
    <n v="0"/>
    <n v="0"/>
    <n v="0"/>
    <s v=""/>
    <s v=""/>
    <s v=""/>
    <s v=""/>
    <s v=""/>
    <s v=""/>
  </r>
  <r>
    <x v="0"/>
    <x v="0"/>
    <x v="0"/>
    <n v="12739944"/>
    <n v="0"/>
    <n v="12739944"/>
    <x v="0"/>
    <m/>
    <s v="100%"/>
    <x v="58"/>
    <m/>
    <m/>
    <s v="Black Cardinal Fish"/>
    <x v="2"/>
    <n v="408.48633960112272"/>
    <n v="5520.3142108676548"/>
    <n v="6.9999999999999999E-6"/>
    <s v=""/>
    <s v=""/>
    <s v=""/>
    <s v=""/>
    <s v=""/>
    <s v=""/>
  </r>
  <r>
    <x v="0"/>
    <x v="0"/>
    <x v="0"/>
    <n v="12739944"/>
    <n v="0"/>
    <n v="12739944"/>
    <x v="0"/>
    <m/>
    <s v="100%"/>
    <x v="59"/>
    <m/>
    <m/>
    <s v="Black Cardinal Fish"/>
    <x v="2"/>
    <n v="183.47488796790614"/>
    <n v="2479.4930287646744"/>
    <n v="3.0000000000000001E-6"/>
    <s v=""/>
    <s v=""/>
    <s v=""/>
    <s v=""/>
    <s v=""/>
    <s v=""/>
  </r>
  <r>
    <x v="0"/>
    <x v="0"/>
    <x v="0"/>
    <n v="12739944"/>
    <n v="0"/>
    <n v="12739944"/>
    <x v="0"/>
    <m/>
    <s v="100%"/>
    <x v="60"/>
    <m/>
    <m/>
    <s v="Black Cardinal Fish"/>
    <x v="2"/>
    <n v="40.691751080096147"/>
    <n v="549.91129439454721"/>
    <n v="9.9999999999999995E-7"/>
    <s v=""/>
    <s v=""/>
    <s v=""/>
    <s v=""/>
    <s v=""/>
    <s v=""/>
  </r>
  <r>
    <x v="0"/>
    <x v="0"/>
    <x v="0"/>
    <n v="12739944"/>
    <n v="0"/>
    <n v="12739944"/>
    <x v="0"/>
    <m/>
    <s v="100%"/>
    <x v="61"/>
    <m/>
    <m/>
    <s v="Black Cardinal Fish"/>
    <x v="2"/>
    <n v="12.002232185133259"/>
    <n v="162.19904185393759"/>
    <n v="0"/>
    <s v=""/>
    <s v=""/>
    <s v=""/>
    <s v=""/>
    <s v=""/>
    <s v=""/>
  </r>
  <r>
    <x v="0"/>
    <x v="0"/>
    <x v="0"/>
    <n v="12739944"/>
    <n v="0"/>
    <n v="12739944"/>
    <x v="0"/>
    <m/>
    <s v="100%"/>
    <x v="62"/>
    <m/>
    <m/>
    <s v="Black Cardinal Fish"/>
    <x v="2"/>
    <n v="0.94769913847532539"/>
    <n v="12.807275334741677"/>
    <n v="0"/>
    <s v=""/>
    <s v=""/>
    <s v=""/>
    <s v=""/>
    <s v=""/>
    <s v=""/>
  </r>
  <r>
    <x v="0"/>
    <x v="0"/>
    <x v="0"/>
    <n v="12739944"/>
    <n v="0"/>
    <n v="12739944"/>
    <x v="0"/>
    <m/>
    <s v="100%"/>
    <x v="63"/>
    <m/>
    <m/>
    <s v="Black Cardinal Fish"/>
    <x v="2"/>
    <n v="27.897304859117114"/>
    <n v="377.00621423245309"/>
    <n v="0"/>
    <s v=""/>
    <s v=""/>
    <s v=""/>
    <s v=""/>
    <s v=""/>
    <s v=""/>
  </r>
  <r>
    <x v="0"/>
    <x v="0"/>
    <x v="0"/>
    <n v="12739944"/>
    <n v="0"/>
    <n v="12739944"/>
    <x v="0"/>
    <m/>
    <s v="100%"/>
    <x v="64"/>
    <m/>
    <m/>
    <s v="Black Cardinal Fish"/>
    <x v="2"/>
    <n v="0"/>
    <n v="0"/>
    <n v="0"/>
    <s v=""/>
    <s v=""/>
    <s v=""/>
    <s v=""/>
    <s v=""/>
    <s v=""/>
  </r>
  <r>
    <x v="0"/>
    <x v="0"/>
    <x v="0"/>
    <n v="12739944"/>
    <n v="0"/>
    <n v="12739944"/>
    <x v="0"/>
    <m/>
    <s v="100%"/>
    <x v="65"/>
    <m/>
    <m/>
    <s v="Black Cardinal Fish"/>
    <x v="2"/>
    <n v="4.1609415867480379"/>
    <n v="56.231268331628357"/>
    <n v="0"/>
    <s v=""/>
    <s v=""/>
    <s v=""/>
    <s v=""/>
    <s v=""/>
    <s v=""/>
  </r>
  <r>
    <x v="0"/>
    <x v="0"/>
    <x v="0"/>
    <n v="12739944"/>
    <n v="0"/>
    <n v="12739944"/>
    <x v="0"/>
    <m/>
    <s v="100%"/>
    <x v="66"/>
    <m/>
    <m/>
    <s v="Red crab"/>
    <x v="2"/>
    <n v="2"/>
    <n v="27.028145990184694"/>
    <n v="0"/>
    <s v=""/>
    <s v=""/>
    <s v=""/>
    <s v=""/>
    <s v=""/>
    <s v=""/>
  </r>
  <r>
    <x v="0"/>
    <x v="0"/>
    <x v="0"/>
    <n v="12739944"/>
    <n v="0"/>
    <n v="12739944"/>
    <x v="0"/>
    <m/>
    <s v="100%"/>
    <x v="67"/>
    <m/>
    <m/>
    <s v="Red crab"/>
    <x v="2"/>
    <n v="0"/>
    <n v="0"/>
    <n v="0"/>
    <s v=""/>
    <s v=""/>
    <s v=""/>
    <s v=""/>
    <s v=""/>
    <s v=""/>
  </r>
  <r>
    <x v="0"/>
    <x v="0"/>
    <x v="0"/>
    <n v="12739944"/>
    <n v="0"/>
    <n v="12739944"/>
    <x v="0"/>
    <m/>
    <s v="100%"/>
    <x v="68"/>
    <m/>
    <m/>
    <s v="Red crab"/>
    <x v="2"/>
    <n v="2"/>
    <n v="27.028145990184694"/>
    <n v="0"/>
    <s v=""/>
    <s v=""/>
    <s v=""/>
    <s v=""/>
    <s v=""/>
    <s v=""/>
  </r>
  <r>
    <x v="0"/>
    <x v="0"/>
    <x v="0"/>
    <n v="12739944"/>
    <n v="0"/>
    <n v="12739944"/>
    <x v="0"/>
    <m/>
    <s v="100%"/>
    <x v="69"/>
    <m/>
    <m/>
    <s v="Red crab"/>
    <x v="2"/>
    <n v="0.8"/>
    <n v="10.81125839607388"/>
    <n v="0"/>
    <s v=""/>
    <s v=""/>
    <s v=""/>
    <s v=""/>
    <s v=""/>
    <s v=""/>
  </r>
  <r>
    <x v="0"/>
    <x v="0"/>
    <x v="0"/>
    <n v="12739944"/>
    <n v="0"/>
    <n v="12739944"/>
    <x v="0"/>
    <m/>
    <s v="100%"/>
    <x v="70"/>
    <m/>
    <m/>
    <s v="Red crab"/>
    <x v="2"/>
    <n v="0.8"/>
    <n v="10.81125839607388"/>
    <n v="0"/>
    <s v=""/>
    <s v=""/>
    <s v=""/>
    <s v=""/>
    <s v=""/>
    <s v=""/>
  </r>
  <r>
    <x v="0"/>
    <x v="0"/>
    <x v="0"/>
    <n v="12739944"/>
    <n v="0"/>
    <n v="12739944"/>
    <x v="0"/>
    <m/>
    <s v="100%"/>
    <x v="71"/>
    <m/>
    <m/>
    <s v="Red crab"/>
    <x v="2"/>
    <n v="0.8"/>
    <n v="10.81125839607388"/>
    <n v="0"/>
    <s v=""/>
    <s v=""/>
    <s v=""/>
    <s v=""/>
    <s v=""/>
    <s v=""/>
  </r>
  <r>
    <x v="0"/>
    <x v="0"/>
    <x v="0"/>
    <n v="12739944"/>
    <n v="0"/>
    <n v="12739944"/>
    <x v="0"/>
    <m/>
    <s v="100%"/>
    <x v="72"/>
    <m/>
    <m/>
    <s v="Red crab"/>
    <x v="2"/>
    <n v="0.8"/>
    <n v="10.81125839607388"/>
    <n v="0"/>
    <s v=""/>
    <s v=""/>
    <s v=""/>
    <s v=""/>
    <s v=""/>
    <s v=""/>
  </r>
  <r>
    <x v="0"/>
    <x v="0"/>
    <x v="0"/>
    <n v="12739944"/>
    <n v="0"/>
    <n v="12739944"/>
    <x v="0"/>
    <m/>
    <s v="100%"/>
    <x v="73"/>
    <m/>
    <m/>
    <s v="Red crab"/>
    <x v="2"/>
    <n v="0.8"/>
    <n v="10.81125839607388"/>
    <n v="0"/>
    <s v=""/>
    <s v=""/>
    <s v=""/>
    <s v=""/>
    <s v=""/>
    <s v=""/>
  </r>
  <r>
    <x v="0"/>
    <x v="0"/>
    <x v="0"/>
    <n v="12739944"/>
    <n v="0"/>
    <n v="12739944"/>
    <x v="0"/>
    <m/>
    <s v="100%"/>
    <x v="74"/>
    <m/>
    <m/>
    <s v="Red crab"/>
    <x v="2"/>
    <n v="0.8"/>
    <n v="10.81125839607388"/>
    <n v="0"/>
    <s v=""/>
    <s v=""/>
    <s v=""/>
    <s v=""/>
    <s v=""/>
    <s v=""/>
  </r>
  <r>
    <x v="0"/>
    <x v="0"/>
    <x v="0"/>
    <n v="12739944"/>
    <n v="0"/>
    <n v="12739944"/>
    <x v="0"/>
    <m/>
    <s v="100%"/>
    <x v="75"/>
    <m/>
    <m/>
    <s v="Red crab"/>
    <x v="2"/>
    <n v="0.8"/>
    <n v="10.81125839607388"/>
    <n v="0"/>
    <s v=""/>
    <s v=""/>
    <s v=""/>
    <s v=""/>
    <s v=""/>
    <s v=""/>
  </r>
  <r>
    <x v="0"/>
    <x v="0"/>
    <x v="0"/>
    <n v="12739944"/>
    <n v="0"/>
    <n v="12739944"/>
    <x v="0"/>
    <m/>
    <s v="100%"/>
    <x v="76"/>
    <m/>
    <m/>
    <s v="Cockles"/>
    <x v="4"/>
    <n v="335.62"/>
    <n v="4535.593178612894"/>
    <n v="5.0000000000000004E-6"/>
    <s v=""/>
    <s v=""/>
    <s v=""/>
    <s v=""/>
    <s v=""/>
    <s v=""/>
  </r>
  <r>
    <x v="0"/>
    <x v="0"/>
    <x v="0"/>
    <n v="12739944"/>
    <n v="0"/>
    <n v="12739944"/>
    <x v="0"/>
    <m/>
    <s v="100%"/>
    <x v="77"/>
    <m/>
    <m/>
    <s v="Cockles"/>
    <x v="4"/>
    <n v="0"/>
    <n v="0"/>
    <n v="0"/>
    <s v=""/>
    <s v=""/>
    <s v=""/>
    <s v=""/>
    <s v=""/>
    <s v=""/>
  </r>
  <r>
    <x v="0"/>
    <x v="0"/>
    <x v="0"/>
    <n v="12739944"/>
    <n v="0"/>
    <n v="12739944"/>
    <x v="0"/>
    <m/>
    <s v="100%"/>
    <x v="78"/>
    <m/>
    <m/>
    <s v="Cockles"/>
    <x v="4"/>
    <n v="4.8499999999999996"/>
    <n v="65.543254026197886"/>
    <n v="0"/>
    <s v=""/>
    <s v=""/>
    <s v=""/>
    <s v=""/>
    <s v=""/>
    <s v=""/>
  </r>
  <r>
    <x v="0"/>
    <x v="0"/>
    <x v="0"/>
    <n v="12739944"/>
    <n v="0"/>
    <n v="12739944"/>
    <x v="0"/>
    <m/>
    <s v="100%"/>
    <x v="79"/>
    <m/>
    <m/>
    <s v="Cockles"/>
    <x v="4"/>
    <n v="0"/>
    <n v="0"/>
    <n v="0"/>
    <s v=""/>
    <s v=""/>
    <s v=""/>
    <s v=""/>
    <s v=""/>
    <s v=""/>
  </r>
  <r>
    <x v="0"/>
    <x v="0"/>
    <x v="0"/>
    <n v="12739944"/>
    <n v="0"/>
    <n v="12739944"/>
    <x v="0"/>
    <m/>
    <s v="100%"/>
    <x v="80"/>
    <m/>
    <m/>
    <s v="Cockles"/>
    <x v="4"/>
    <n v="1425.8999999999999"/>
    <n v="19269.716683702176"/>
    <n v="2.0999999999999999E-5"/>
    <s v=""/>
    <s v=""/>
    <s v=""/>
    <s v=""/>
    <s v=""/>
    <s v=""/>
  </r>
  <r>
    <x v="0"/>
    <x v="0"/>
    <x v="0"/>
    <n v="12739944"/>
    <n v="0"/>
    <n v="12739944"/>
    <x v="0"/>
    <m/>
    <s v="100%"/>
    <x v="81"/>
    <m/>
    <m/>
    <s v="Cockles"/>
    <x v="4"/>
    <n v="0.97"/>
    <n v="13.108650805239577"/>
    <n v="0"/>
    <s v=""/>
    <s v=""/>
    <s v=""/>
    <s v=""/>
    <s v=""/>
    <s v=""/>
  </r>
  <r>
    <x v="0"/>
    <x v="0"/>
    <x v="0"/>
    <n v="12739944"/>
    <n v="0"/>
    <n v="12739944"/>
    <x v="0"/>
    <m/>
    <s v="100%"/>
    <x v="82"/>
    <m/>
    <m/>
    <s v="Cockles"/>
    <x v="4"/>
    <n v="0"/>
    <n v="0"/>
    <n v="0"/>
    <s v=""/>
    <s v=""/>
    <s v=""/>
    <s v=""/>
    <s v=""/>
    <s v=""/>
  </r>
  <r>
    <x v="0"/>
    <x v="0"/>
    <x v="0"/>
    <n v="12739944"/>
    <n v="0"/>
    <n v="12739944"/>
    <x v="0"/>
    <m/>
    <s v="100%"/>
    <x v="83"/>
    <m/>
    <m/>
    <s v="Cockles"/>
    <x v="4"/>
    <n v="1.94"/>
    <n v="26.217301610479154"/>
    <n v="0"/>
    <s v=""/>
    <s v=""/>
    <s v=""/>
    <s v=""/>
    <s v=""/>
    <s v=""/>
  </r>
  <r>
    <x v="0"/>
    <x v="0"/>
    <x v="0"/>
    <n v="12739944"/>
    <n v="0"/>
    <n v="12739944"/>
    <x v="0"/>
    <m/>
    <s v="100%"/>
    <x v="84"/>
    <m/>
    <m/>
    <s v="Cockles"/>
    <x v="4"/>
    <n v="1348.3"/>
    <n v="18221.024619283013"/>
    <n v="2.0000000000000002E-5"/>
    <s v=""/>
    <s v=""/>
    <s v=""/>
    <s v=""/>
    <s v=""/>
    <s v=""/>
  </r>
  <r>
    <x v="0"/>
    <x v="0"/>
    <x v="0"/>
    <n v="12739944"/>
    <n v="0"/>
    <n v="12739944"/>
    <x v="0"/>
    <m/>
    <s v="100%"/>
    <x v="85"/>
    <m/>
    <m/>
    <s v="Cockles"/>
    <x v="4"/>
    <n v="0"/>
    <n v="0"/>
    <n v="0"/>
    <s v=""/>
    <s v=""/>
    <s v=""/>
    <s v=""/>
    <s v=""/>
    <s v=""/>
  </r>
  <r>
    <x v="0"/>
    <x v="0"/>
    <x v="0"/>
    <n v="12739944"/>
    <n v="0"/>
    <n v="12739944"/>
    <x v="0"/>
    <m/>
    <s v="100%"/>
    <x v="86"/>
    <m/>
    <m/>
    <s v="Cockles"/>
    <x v="4"/>
    <n v="0"/>
    <n v="0"/>
    <n v="0"/>
    <s v=""/>
    <s v=""/>
    <s v=""/>
    <s v=""/>
    <s v=""/>
    <s v=""/>
  </r>
  <r>
    <x v="0"/>
    <x v="0"/>
    <x v="0"/>
    <n v="12739944"/>
    <n v="0"/>
    <n v="12739944"/>
    <x v="0"/>
    <m/>
    <s v="100%"/>
    <x v="87"/>
    <m/>
    <m/>
    <s v="Cockles"/>
    <x v="4"/>
    <n v="0"/>
    <n v="0"/>
    <n v="0"/>
    <s v=""/>
    <s v=""/>
    <s v=""/>
    <s v=""/>
    <s v=""/>
    <s v=""/>
  </r>
  <r>
    <x v="0"/>
    <x v="0"/>
    <x v="0"/>
    <n v="12739944"/>
    <n v="0"/>
    <n v="12739944"/>
    <x v="0"/>
    <m/>
    <s v="100%"/>
    <x v="88"/>
    <m/>
    <m/>
    <s v="Cockles"/>
    <x v="4"/>
    <n v="0"/>
    <n v="0"/>
    <n v="0"/>
    <s v=""/>
    <s v=""/>
    <s v=""/>
    <s v=""/>
    <s v=""/>
    <s v=""/>
  </r>
  <r>
    <x v="0"/>
    <x v="0"/>
    <x v="0"/>
    <n v="12739944"/>
    <n v="0"/>
    <n v="12739944"/>
    <x v="0"/>
    <m/>
    <s v="100%"/>
    <x v="89"/>
    <m/>
    <m/>
    <s v="Crayfish"/>
    <x v="4"/>
    <n v="10475.368389058807"/>
    <n v="141564.89306022367"/>
    <n v="1.7000000000000001E-4"/>
    <s v=""/>
    <s v=""/>
    <s v=""/>
    <s v=""/>
    <s v=""/>
    <s v=""/>
  </r>
  <r>
    <x v="0"/>
    <x v="0"/>
    <x v="0"/>
    <n v="12739944"/>
    <n v="0"/>
    <n v="12739944"/>
    <x v="0"/>
    <m/>
    <s v="100%"/>
    <x v="90"/>
    <m/>
    <m/>
    <s v="Crayfish"/>
    <x v="4"/>
    <n v="6.8737061959916472"/>
    <n v="92.891767279449667"/>
    <n v="0"/>
    <s v=""/>
    <s v=""/>
    <s v=""/>
    <s v=""/>
    <s v=""/>
    <s v=""/>
  </r>
  <r>
    <x v="0"/>
    <x v="0"/>
    <x v="0"/>
    <n v="12739944"/>
    <n v="0"/>
    <n v="12739944"/>
    <x v="0"/>
    <m/>
    <s v="100%"/>
    <x v="91"/>
    <m/>
    <m/>
    <s v="Crayfish"/>
    <x v="4"/>
    <n v="6394.1452985968817"/>
    <n v="86410.946306464815"/>
    <n v="1.03E-4"/>
    <s v=""/>
    <s v=""/>
    <s v=""/>
    <s v=""/>
    <s v=""/>
    <s v=""/>
  </r>
  <r>
    <x v="0"/>
    <x v="0"/>
    <x v="0"/>
    <n v="12739944"/>
    <n v="0"/>
    <n v="12739944"/>
    <x v="0"/>
    <m/>
    <s v="100%"/>
    <x v="92"/>
    <m/>
    <m/>
    <s v="Crayfish"/>
    <x v="4"/>
    <n v="17815.687338215561"/>
    <n v="240762.49914638756"/>
    <n v="2.9999999999999997E-4"/>
    <s v=""/>
    <s v=""/>
    <s v=""/>
    <s v=""/>
    <s v=""/>
    <s v=""/>
  </r>
  <r>
    <x v="0"/>
    <x v="0"/>
    <x v="0"/>
    <n v="12739944"/>
    <n v="0"/>
    <n v="12739944"/>
    <x v="0"/>
    <m/>
    <s v="100%"/>
    <x v="93"/>
    <m/>
    <m/>
    <s v="Crayfish"/>
    <x v="4"/>
    <n v="25480.669014908573"/>
    <n v="344347.62103126227"/>
    <n v="4.2400000000000001E-4"/>
    <s v=""/>
    <s v=""/>
    <s v=""/>
    <s v=""/>
    <s v=""/>
    <s v=""/>
  </r>
  <r>
    <x v="0"/>
    <x v="0"/>
    <x v="0"/>
    <n v="12739944"/>
    <n v="0"/>
    <n v="12739944"/>
    <x v="0"/>
    <m/>
    <s v="100%"/>
    <x v="94"/>
    <m/>
    <m/>
    <s v="Crayfish"/>
    <x v="4"/>
    <n v="27974.385681361357"/>
    <n v="378047.89009078359"/>
    <n v="4.66E-4"/>
    <s v=""/>
    <s v=""/>
    <s v=""/>
    <s v=""/>
    <s v=""/>
    <s v=""/>
  </r>
  <r>
    <x v="0"/>
    <x v="0"/>
    <x v="0"/>
    <n v="12739944"/>
    <n v="0"/>
    <n v="12739944"/>
    <x v="0"/>
    <m/>
    <s v="100%"/>
    <x v="95"/>
    <m/>
    <m/>
    <s v="Crayfish"/>
    <x v="4"/>
    <n v="28773.653843685966"/>
    <n v="388849.25837909163"/>
    <n v="4.9899999999999999E-4"/>
    <s v=""/>
    <s v=""/>
    <s v=""/>
    <s v=""/>
    <s v=""/>
    <s v=""/>
  </r>
  <r>
    <x v="0"/>
    <x v="0"/>
    <x v="0"/>
    <n v="12739944"/>
    <n v="0"/>
    <n v="12739944"/>
    <x v="0"/>
    <m/>
    <s v="100%"/>
    <x v="96"/>
    <m/>
    <m/>
    <s v="Crayfish"/>
    <x v="4"/>
    <n v="7752.9011745487187"/>
    <n v="104773.27239658858"/>
    <n v="1.3899999999999999E-4"/>
    <s v=""/>
    <s v=""/>
    <s v=""/>
    <s v=""/>
    <s v=""/>
    <s v=""/>
  </r>
  <r>
    <x v="0"/>
    <x v="0"/>
    <x v="0"/>
    <n v="12739944"/>
    <n v="0"/>
    <n v="12739944"/>
    <x v="0"/>
    <m/>
    <s v="100%"/>
    <x v="97"/>
    <m/>
    <m/>
    <s v="Crayfish"/>
    <x v="4"/>
    <n v="90285.331616187963"/>
    <n v="1220122.561847283"/>
    <n v="1.555E-3"/>
    <s v=""/>
    <s v=""/>
    <s v=""/>
    <s v=""/>
    <s v=""/>
    <s v=""/>
  </r>
  <r>
    <x v="0"/>
    <x v="0"/>
    <x v="0"/>
    <n v="12739944"/>
    <n v="0"/>
    <n v="12739944"/>
    <x v="0"/>
    <m/>
    <s v="100%"/>
    <x v="98"/>
    <m/>
    <m/>
    <s v="Crayfish"/>
    <x v="4"/>
    <n v="4859.5504269336298"/>
    <n v="65672.319192913244"/>
    <n v="7.8999999999999996E-5"/>
    <s v=""/>
    <s v=""/>
    <s v=""/>
    <s v=""/>
    <s v=""/>
    <s v=""/>
  </r>
  <r>
    <x v="0"/>
    <x v="0"/>
    <x v="0"/>
    <n v="12739944"/>
    <n v="0"/>
    <n v="12739944"/>
    <x v="0"/>
    <m/>
    <s v="100%"/>
    <x v="99"/>
    <m/>
    <m/>
    <s v="Surf Clam - ringed dosinia"/>
    <x v="4"/>
    <n v="21.91"/>
    <n v="296.09333932247335"/>
    <n v="0"/>
    <s v=""/>
    <s v=""/>
    <s v=""/>
    <s v=""/>
    <s v=""/>
    <s v=""/>
  </r>
  <r>
    <x v="0"/>
    <x v="0"/>
    <x v="0"/>
    <n v="12739944"/>
    <n v="0"/>
    <n v="12739944"/>
    <x v="0"/>
    <m/>
    <s v="100%"/>
    <x v="100"/>
    <m/>
    <m/>
    <s v="Surf Clam - ringed dosinia"/>
    <x v="4"/>
    <n v="190.93"/>
    <n v="2580.241956952982"/>
    <n v="3.0000000000000001E-6"/>
    <s v=""/>
    <s v=""/>
    <s v=""/>
    <s v=""/>
    <s v=""/>
    <s v=""/>
  </r>
  <r>
    <x v="0"/>
    <x v="0"/>
    <x v="0"/>
    <n v="12739944"/>
    <n v="0"/>
    <n v="12739944"/>
    <x v="0"/>
    <m/>
    <s v="100%"/>
    <x v="101"/>
    <m/>
    <m/>
    <s v="Surf Clam - ringed dosinia"/>
    <x v="4"/>
    <n v="162.76"/>
    <n v="2199.5505206812304"/>
    <n v="1.9999999999999999E-6"/>
    <s v=""/>
    <s v=""/>
    <s v=""/>
    <s v=""/>
    <s v=""/>
    <s v=""/>
  </r>
  <r>
    <x v="0"/>
    <x v="0"/>
    <x v="0"/>
    <n v="12739944"/>
    <n v="0"/>
    <n v="12739944"/>
    <x v="0"/>
    <m/>
    <s v="100%"/>
    <x v="102"/>
    <m/>
    <m/>
    <s v="Surf Clam - ringed dosinia"/>
    <x v="4"/>
    <n v="3.13"/>
    <n v="42.299048474639044"/>
    <n v="0"/>
    <s v=""/>
    <s v=""/>
    <s v=""/>
    <s v=""/>
    <s v=""/>
    <s v=""/>
  </r>
  <r>
    <x v="0"/>
    <x v="0"/>
    <x v="0"/>
    <n v="12739944"/>
    <n v="0"/>
    <n v="12739944"/>
    <x v="0"/>
    <m/>
    <s v="100%"/>
    <x v="103"/>
    <m/>
    <m/>
    <s v="Surf Clam - ringed dosinia"/>
    <x v="4"/>
    <n v="3.13"/>
    <n v="42.299048474639044"/>
    <n v="0"/>
    <s v=""/>
    <s v=""/>
    <s v=""/>
    <s v=""/>
    <s v=""/>
    <s v=""/>
  </r>
  <r>
    <x v="0"/>
    <x v="0"/>
    <x v="0"/>
    <n v="12739944"/>
    <n v="0"/>
    <n v="12739944"/>
    <x v="0"/>
    <m/>
    <s v="100%"/>
    <x v="104"/>
    <m/>
    <m/>
    <s v="Surf Clam - ringed dosinia"/>
    <x v="4"/>
    <n v="375.59999999999997"/>
    <n v="5075.8858169566856"/>
    <n v="5.0000000000000004E-6"/>
    <s v=""/>
    <s v=""/>
    <s v=""/>
    <s v=""/>
    <s v=""/>
    <s v=""/>
  </r>
  <r>
    <x v="0"/>
    <x v="0"/>
    <x v="0"/>
    <n v="12739944"/>
    <n v="0"/>
    <n v="12739944"/>
    <x v="0"/>
    <m/>
    <s v="100%"/>
    <x v="105"/>
    <m/>
    <m/>
    <s v="Surf Clam - ringed dosinia"/>
    <x v="4"/>
    <n v="669.81999999999994"/>
    <n v="9051.9963735727542"/>
    <n v="1.0000000000000001E-5"/>
    <s v=""/>
    <s v=""/>
    <s v=""/>
    <s v=""/>
    <s v=""/>
    <s v=""/>
  </r>
  <r>
    <x v="0"/>
    <x v="0"/>
    <x v="0"/>
    <n v="12739944"/>
    <n v="0"/>
    <n v="12739944"/>
    <x v="0"/>
    <m/>
    <s v="100%"/>
    <x v="106"/>
    <m/>
    <m/>
    <s v="Surf Clam - ringed dosinia"/>
    <x v="4"/>
    <n v="103.28999999999999"/>
    <n v="1395.8685996630886"/>
    <n v="1.9999999999999999E-6"/>
    <s v=""/>
    <s v=""/>
    <s v=""/>
    <s v=""/>
    <s v=""/>
    <s v=""/>
  </r>
  <r>
    <x v="0"/>
    <x v="0"/>
    <x v="0"/>
    <n v="12739944"/>
    <n v="0"/>
    <n v="12739944"/>
    <x v="0"/>
    <m/>
    <s v="100%"/>
    <x v="107"/>
    <m/>
    <m/>
    <s v="Surf Clam - silky dosinia"/>
    <x v="4"/>
    <n v="2.89"/>
    <n v="39.055670955816886"/>
    <n v="0"/>
    <s v=""/>
    <s v=""/>
    <s v=""/>
    <s v=""/>
    <s v=""/>
    <s v=""/>
  </r>
  <r>
    <x v="0"/>
    <x v="0"/>
    <x v="0"/>
    <n v="12739944"/>
    <n v="0"/>
    <n v="12739944"/>
    <x v="0"/>
    <m/>
    <s v="100%"/>
    <x v="108"/>
    <m/>
    <m/>
    <s v="Surf Clam - silky dosinia"/>
    <x v="4"/>
    <n v="2.89"/>
    <n v="39.055670955816886"/>
    <n v="0"/>
    <s v=""/>
    <s v=""/>
    <s v=""/>
    <s v=""/>
    <s v=""/>
    <s v=""/>
  </r>
  <r>
    <x v="0"/>
    <x v="0"/>
    <x v="0"/>
    <n v="12739944"/>
    <n v="0"/>
    <n v="12739944"/>
    <x v="0"/>
    <m/>
    <s v="100%"/>
    <x v="109"/>
    <m/>
    <m/>
    <s v="Surf Clam - silky dosinia"/>
    <x v="4"/>
    <n v="2.89"/>
    <n v="39.055670955816886"/>
    <n v="0"/>
    <s v=""/>
    <s v=""/>
    <s v=""/>
    <s v=""/>
    <s v=""/>
    <s v=""/>
  </r>
  <r>
    <x v="0"/>
    <x v="0"/>
    <x v="0"/>
    <n v="12739944"/>
    <n v="0"/>
    <n v="12739944"/>
    <x v="0"/>
    <m/>
    <s v="100%"/>
    <x v="110"/>
    <m/>
    <m/>
    <s v="Surf Clam - silky dosinia"/>
    <x v="4"/>
    <n v="2.89"/>
    <n v="39.055670955816886"/>
    <n v="0"/>
    <s v=""/>
    <s v=""/>
    <s v=""/>
    <s v=""/>
    <s v=""/>
    <s v=""/>
  </r>
  <r>
    <x v="0"/>
    <x v="0"/>
    <x v="0"/>
    <n v="12739944"/>
    <n v="0"/>
    <n v="12739944"/>
    <x v="0"/>
    <m/>
    <s v="100%"/>
    <x v="111"/>
    <m/>
    <m/>
    <s v="Surf Clam - silky dosinia"/>
    <x v="4"/>
    <n v="2.89"/>
    <n v="39.055670955816886"/>
    <n v="0"/>
    <s v=""/>
    <s v=""/>
    <s v=""/>
    <s v=""/>
    <s v=""/>
    <s v=""/>
  </r>
  <r>
    <x v="0"/>
    <x v="0"/>
    <x v="0"/>
    <n v="12739944"/>
    <n v="0"/>
    <n v="12739944"/>
    <x v="0"/>
    <m/>
    <s v="100%"/>
    <x v="112"/>
    <m/>
    <m/>
    <s v="Surf Clam - silky dosinia"/>
    <x v="4"/>
    <n v="2.89"/>
    <n v="39.055670955816886"/>
    <n v="0"/>
    <s v=""/>
    <s v=""/>
    <s v=""/>
    <s v=""/>
    <s v=""/>
    <s v=""/>
  </r>
  <r>
    <x v="0"/>
    <x v="0"/>
    <x v="0"/>
    <n v="12739944"/>
    <n v="0"/>
    <n v="12739944"/>
    <x v="0"/>
    <m/>
    <s v="100%"/>
    <x v="113"/>
    <m/>
    <m/>
    <s v="Surf Clam - silky dosinia"/>
    <x v="4"/>
    <n v="2.89"/>
    <n v="39.055670955816886"/>
    <n v="0"/>
    <s v=""/>
    <s v=""/>
    <s v=""/>
    <s v=""/>
    <s v=""/>
    <s v=""/>
  </r>
  <r>
    <x v="0"/>
    <x v="0"/>
    <x v="0"/>
    <n v="12739944"/>
    <n v="0"/>
    <n v="12739944"/>
    <x v="0"/>
    <m/>
    <s v="100%"/>
    <x v="114"/>
    <m/>
    <m/>
    <s v="Surf Clam - silky dosinia"/>
    <x v="4"/>
    <n v="2.89"/>
    <n v="39.055670955816886"/>
    <n v="0"/>
    <s v=""/>
    <s v=""/>
    <s v=""/>
    <s v=""/>
    <s v=""/>
    <s v=""/>
  </r>
  <r>
    <x v="0"/>
    <x v="0"/>
    <x v="0"/>
    <n v="12739944"/>
    <n v="0"/>
    <n v="12739944"/>
    <x v="0"/>
    <m/>
    <s v="100%"/>
    <x v="115"/>
    <m/>
    <m/>
    <s v="Elephant Fish"/>
    <x v="0"/>
    <n v="16.122755891657899"/>
    <n v="217.88410000192005"/>
    <n v="0"/>
    <s v=""/>
    <s v=""/>
    <s v=""/>
    <s v=""/>
    <s v=""/>
    <s v=""/>
  </r>
  <r>
    <x v="0"/>
    <x v="0"/>
    <x v="0"/>
    <n v="12739944"/>
    <n v="0"/>
    <n v="12739944"/>
    <x v="0"/>
    <m/>
    <s v="100%"/>
    <x v="116"/>
    <m/>
    <m/>
    <s v="Elephant Fish"/>
    <x v="0"/>
    <n v="24"/>
    <n v="324.33775188221637"/>
    <n v="0"/>
    <s v=""/>
    <s v=""/>
    <s v=""/>
    <s v=""/>
    <s v=""/>
    <s v=""/>
  </r>
  <r>
    <x v="0"/>
    <x v="0"/>
    <x v="0"/>
    <n v="12739944"/>
    <n v="0"/>
    <n v="12739944"/>
    <x v="0"/>
    <m/>
    <s v="100%"/>
    <x v="117"/>
    <m/>
    <m/>
    <s v="Elephant Fish"/>
    <x v="0"/>
    <n v="22.58749257065471"/>
    <n v="305.24902337593386"/>
    <n v="0"/>
    <s v=""/>
    <s v=""/>
    <s v=""/>
    <s v=""/>
    <s v=""/>
    <s v=""/>
  </r>
  <r>
    <x v="0"/>
    <x v="0"/>
    <x v="0"/>
    <n v="12739944"/>
    <n v="0"/>
    <n v="12739944"/>
    <x v="0"/>
    <m/>
    <s v="100%"/>
    <x v="118"/>
    <m/>
    <m/>
    <s v="Elephant Fish"/>
    <x v="0"/>
    <n v="2949.0829503692189"/>
    <n v="39854.122259871932"/>
    <n v="1.83E-4"/>
    <s v=""/>
    <s v=""/>
    <s v=""/>
    <s v=""/>
    <s v=""/>
    <s v=""/>
  </r>
  <r>
    <x v="0"/>
    <x v="0"/>
    <x v="0"/>
    <n v="12739944"/>
    <n v="0"/>
    <n v="12739944"/>
    <x v="0"/>
    <m/>
    <s v="100%"/>
    <x v="119"/>
    <m/>
    <m/>
    <s v="Elephant Fish"/>
    <x v="0"/>
    <n v="399.60111703554639"/>
    <n v="5400.2386645388142"/>
    <n v="6.0000000000000002E-6"/>
    <s v=""/>
    <s v=""/>
    <s v=""/>
    <s v=""/>
    <s v=""/>
    <s v=""/>
  </r>
  <r>
    <x v="0"/>
    <x v="0"/>
    <x v="0"/>
    <n v="12739944"/>
    <n v="0"/>
    <n v="12739944"/>
    <x v="0"/>
    <m/>
    <s v="100%"/>
    <x v="120"/>
    <m/>
    <m/>
    <s v="Elephant Fish"/>
    <x v="0"/>
    <n v="249.43435621009181"/>
    <n v="3370.8740973070467"/>
    <n v="7.9999999999999996E-6"/>
    <s v=""/>
    <s v=""/>
    <s v=""/>
    <s v=""/>
    <s v=""/>
    <s v=""/>
  </r>
  <r>
    <x v="0"/>
    <x v="0"/>
    <x v="0"/>
    <n v="12739944"/>
    <n v="0"/>
    <n v="12739944"/>
    <x v="0"/>
    <m/>
    <s v="100%"/>
    <x v="121"/>
    <m/>
    <m/>
    <s v="Blue Mackerel"/>
    <x v="0"/>
    <n v="3453.7459593685298"/>
    <n v="46674.175001411561"/>
    <n v="6.7000000000000002E-5"/>
    <s v=""/>
    <s v=""/>
    <s v=""/>
    <s v=""/>
    <s v=""/>
    <s v=""/>
  </r>
  <r>
    <x v="0"/>
    <x v="0"/>
    <x v="0"/>
    <n v="12739944"/>
    <n v="0"/>
    <n v="12739944"/>
    <x v="0"/>
    <m/>
    <s v="100%"/>
    <x v="122"/>
    <m/>
    <m/>
    <s v="Blue Mackerel"/>
    <x v="0"/>
    <n v="0"/>
    <n v="0"/>
    <n v="0"/>
    <s v=""/>
    <s v=""/>
    <s v=""/>
    <s v=""/>
    <s v=""/>
    <s v=""/>
  </r>
  <r>
    <x v="0"/>
    <x v="0"/>
    <x v="0"/>
    <n v="12739944"/>
    <n v="0"/>
    <n v="12739944"/>
    <x v="0"/>
    <m/>
    <s v="100%"/>
    <x v="123"/>
    <m/>
    <m/>
    <s v="Blue Mackerel"/>
    <x v="0"/>
    <n v="75.430507046280212"/>
    <n v="1019.3733782802584"/>
    <n v="9.9999999999999995E-7"/>
    <s v=""/>
    <s v=""/>
    <s v=""/>
    <s v=""/>
    <s v=""/>
    <s v=""/>
  </r>
  <r>
    <x v="0"/>
    <x v="0"/>
    <x v="0"/>
    <n v="12739944"/>
    <n v="0"/>
    <n v="12739944"/>
    <x v="0"/>
    <m/>
    <s v="100%"/>
    <x v="124"/>
    <m/>
    <m/>
    <s v="Blue Mackerel"/>
    <x v="2"/>
    <n v="163.43276526694044"/>
    <n v="2208.6423196072265"/>
    <n v="1.9999999999999999E-6"/>
    <s v=""/>
    <s v=""/>
    <s v=""/>
    <s v=""/>
    <s v=""/>
    <s v=""/>
  </r>
  <r>
    <x v="0"/>
    <x v="0"/>
    <x v="0"/>
    <n v="12739944"/>
    <n v="0"/>
    <n v="12739944"/>
    <x v="0"/>
    <m/>
    <s v="100%"/>
    <x v="125"/>
    <m/>
    <m/>
    <s v="Blue Mackerel"/>
    <x v="2"/>
    <n v="1049.7841741434829"/>
    <n v="14186.859958467765"/>
    <n v="5.3999999999999998E-5"/>
    <s v=""/>
    <s v=""/>
    <s v=""/>
    <s v=""/>
    <s v=""/>
    <s v=""/>
  </r>
  <r>
    <x v="0"/>
    <x v="0"/>
    <x v="0"/>
    <n v="12739944"/>
    <n v="0"/>
    <n v="12739944"/>
    <x v="0"/>
    <m/>
    <s v="100%"/>
    <x v="126"/>
    <m/>
    <m/>
    <s v="Flatfish"/>
    <x v="0"/>
    <n v="8753.4863094392767"/>
    <n v="118295.2529473039"/>
    <n v="1.3999999999999999E-4"/>
    <s v=""/>
    <s v=""/>
    <s v=""/>
    <s v=""/>
    <s v=""/>
    <s v=""/>
  </r>
  <r>
    <x v="0"/>
    <x v="0"/>
    <x v="0"/>
    <n v="12739944"/>
    <n v="0"/>
    <n v="12739944"/>
    <x v="0"/>
    <m/>
    <s v="100%"/>
    <x v="127"/>
    <m/>
    <m/>
    <s v="Flatfish"/>
    <x v="0"/>
    <n v="51.798166209579023"/>
    <n v="700.0041991681768"/>
    <n v="9.9999999999999995E-7"/>
    <s v=""/>
    <s v=""/>
    <s v=""/>
    <s v=""/>
    <s v=""/>
    <s v=""/>
  </r>
  <r>
    <x v="0"/>
    <x v="0"/>
    <x v="0"/>
    <n v="12739944"/>
    <n v="0"/>
    <n v="12739944"/>
    <x v="0"/>
    <m/>
    <s v="100%"/>
    <x v="128"/>
    <m/>
    <m/>
    <s v="Flatfish"/>
    <x v="0"/>
    <n v="3006.0553377287429"/>
    <n v="40624.051261353212"/>
    <n v="5.0000000000000002E-5"/>
    <s v=""/>
    <s v=""/>
    <s v=""/>
    <s v=""/>
    <s v=""/>
    <s v=""/>
  </r>
  <r>
    <x v="0"/>
    <x v="0"/>
    <x v="0"/>
    <n v="12739944"/>
    <n v="0"/>
    <n v="12739944"/>
    <x v="0"/>
    <m/>
    <s v="100%"/>
    <x v="129"/>
    <m/>
    <m/>
    <s v="Flatfish"/>
    <x v="0"/>
    <n v="4709.7634361584514"/>
    <n v="63648.086865862271"/>
    <n v="1.83E-4"/>
    <s v=""/>
    <s v=""/>
    <s v=""/>
    <s v=""/>
    <s v=""/>
    <s v=""/>
  </r>
  <r>
    <x v="0"/>
    <x v="0"/>
    <x v="0"/>
    <n v="12739944"/>
    <n v="0"/>
    <n v="12739944"/>
    <x v="0"/>
    <m/>
    <s v="100%"/>
    <x v="130"/>
    <m/>
    <m/>
    <s v="Flatfish"/>
    <x v="0"/>
    <n v="6840.9179008242054"/>
    <n v="92448.663865172231"/>
    <n v="1.18E-4"/>
    <s v=""/>
    <s v=""/>
    <s v=""/>
    <s v=""/>
    <s v=""/>
    <s v=""/>
  </r>
  <r>
    <x v="0"/>
    <x v="0"/>
    <x v="0"/>
    <n v="12739944"/>
    <n v="0"/>
    <n v="12739944"/>
    <x v="0"/>
    <m/>
    <s v="100%"/>
    <x v="131"/>
    <m/>
    <m/>
    <s v="Frostfish"/>
    <x v="0"/>
    <n v="74.433225089712082"/>
    <n v="1005.8960371225081"/>
    <n v="9.9999999999999995E-7"/>
    <s v=""/>
    <s v=""/>
    <s v=""/>
    <s v=""/>
    <s v=""/>
    <s v=""/>
  </r>
  <r>
    <x v="0"/>
    <x v="0"/>
    <x v="0"/>
    <n v="12739944"/>
    <n v="0"/>
    <n v="12739944"/>
    <x v="0"/>
    <m/>
    <s v="100%"/>
    <x v="132"/>
    <m/>
    <m/>
    <s v="Frostfish"/>
    <x v="2"/>
    <n v="0"/>
    <n v="0"/>
    <n v="0"/>
    <s v=""/>
    <s v=""/>
    <s v=""/>
    <s v=""/>
    <s v=""/>
    <s v=""/>
  </r>
  <r>
    <x v="0"/>
    <x v="0"/>
    <x v="0"/>
    <n v="12739944"/>
    <n v="0"/>
    <n v="12739944"/>
    <x v="0"/>
    <m/>
    <s v="100%"/>
    <x v="133"/>
    <m/>
    <m/>
    <s v="Frostfish"/>
    <x v="0"/>
    <n v="30.232521043631721"/>
    <n v="408.56449620930454"/>
    <n v="0"/>
    <s v=""/>
    <s v=""/>
    <s v=""/>
    <s v=""/>
    <s v=""/>
    <s v=""/>
  </r>
  <r>
    <x v="0"/>
    <x v="0"/>
    <x v="0"/>
    <n v="12739944"/>
    <n v="0"/>
    <n v="12739944"/>
    <x v="0"/>
    <m/>
    <s v="100%"/>
    <x v="134"/>
    <m/>
    <m/>
    <s v="Frostfish"/>
    <x v="2"/>
    <n v="288.64"/>
    <n v="3900.7020293034552"/>
    <n v="3.9999999999999998E-6"/>
    <s v=""/>
    <s v=""/>
    <s v=""/>
    <s v=""/>
    <s v=""/>
    <s v=""/>
  </r>
  <r>
    <x v="0"/>
    <x v="0"/>
    <x v="0"/>
    <n v="12739944"/>
    <n v="0"/>
    <n v="12739944"/>
    <x v="0"/>
    <m/>
    <s v="100%"/>
    <x v="135"/>
    <m/>
    <m/>
    <s v="Frostfish"/>
    <x v="2"/>
    <n v="8.9596224302869949"/>
    <n v="121.08099153136516"/>
    <n v="0"/>
    <s v=""/>
    <s v=""/>
    <s v=""/>
    <s v=""/>
    <s v=""/>
    <s v=""/>
  </r>
  <r>
    <x v="0"/>
    <x v="0"/>
    <x v="0"/>
    <n v="12739944"/>
    <n v="0"/>
    <n v="12739944"/>
    <x v="0"/>
    <m/>
    <s v="100%"/>
    <x v="136"/>
    <m/>
    <m/>
    <s v="Frostfish"/>
    <x v="2"/>
    <n v="36.554117965947619"/>
    <n v="493.99501846303269"/>
    <n v="9.9999999999999995E-7"/>
    <s v=""/>
    <s v=""/>
    <s v=""/>
    <s v=""/>
    <s v=""/>
    <s v=""/>
  </r>
  <r>
    <x v="0"/>
    <x v="0"/>
    <x v="0"/>
    <n v="12739944"/>
    <n v="0"/>
    <n v="12739944"/>
    <x v="0"/>
    <m/>
    <s v="100%"/>
    <x v="137"/>
    <m/>
    <m/>
    <s v="Frostfish"/>
    <x v="2"/>
    <n v="5.39"/>
    <n v="72.840853443547743"/>
    <n v="0"/>
    <s v=""/>
    <s v=""/>
    <s v=""/>
    <s v=""/>
    <s v=""/>
    <s v=""/>
  </r>
  <r>
    <x v="0"/>
    <x v="0"/>
    <x v="0"/>
    <n v="12739944"/>
    <n v="0"/>
    <n v="12739944"/>
    <x v="0"/>
    <m/>
    <s v="100%"/>
    <x v="138"/>
    <m/>
    <m/>
    <s v="Frostfish"/>
    <x v="2"/>
    <n v="2360.7000000000003"/>
    <n v="31902.672119514507"/>
    <n v="3.4999999999999997E-5"/>
    <s v=""/>
    <s v=""/>
    <s v=""/>
    <s v=""/>
    <s v=""/>
    <s v=""/>
  </r>
  <r>
    <x v="0"/>
    <x v="0"/>
    <x v="0"/>
    <n v="12739944"/>
    <n v="0"/>
    <n v="12739944"/>
    <x v="0"/>
    <m/>
    <s v="100%"/>
    <x v="139"/>
    <m/>
    <m/>
    <s v="Frostfish"/>
    <x v="2"/>
    <n v="230.17632431135848"/>
    <n v="3110.6196484857478"/>
    <n v="3.0000000000000001E-6"/>
    <s v=""/>
    <s v=""/>
    <s v=""/>
    <s v=""/>
    <s v=""/>
    <s v=""/>
  </r>
  <r>
    <x v="0"/>
    <x v="0"/>
    <x v="0"/>
    <n v="12739944"/>
    <n v="0"/>
    <n v="12739944"/>
    <x v="0"/>
    <m/>
    <s v="100%"/>
    <x v="140"/>
    <m/>
    <m/>
    <s v="Frostfish"/>
    <x v="2"/>
    <n v="46.495220776471918"/>
    <n v="628.33980749617569"/>
    <n v="9.9999999999999995E-7"/>
    <s v=""/>
    <s v=""/>
    <s v=""/>
    <s v=""/>
    <s v=""/>
    <s v=""/>
  </r>
  <r>
    <x v="0"/>
    <x v="0"/>
    <x v="0"/>
    <n v="12739944"/>
    <n v="0"/>
    <n v="12739944"/>
    <x v="0"/>
    <m/>
    <s v="100%"/>
    <x v="141"/>
    <m/>
    <m/>
    <s v="Garfish"/>
    <x v="0"/>
    <n v="266.11361098114969"/>
    <n v="3596.2787637868655"/>
    <n v="3.9999999999999998E-6"/>
    <s v=""/>
    <s v=""/>
    <s v=""/>
    <s v=""/>
    <s v=""/>
    <s v=""/>
  </r>
  <r>
    <x v="0"/>
    <x v="0"/>
    <x v="0"/>
    <n v="12739944"/>
    <n v="0"/>
    <n v="12739944"/>
    <x v="0"/>
    <m/>
    <s v="100%"/>
    <x v="142"/>
    <m/>
    <m/>
    <s v="Garfish"/>
    <x v="0"/>
    <n v="0"/>
    <n v="0"/>
    <n v="0"/>
    <s v=""/>
    <s v=""/>
    <s v=""/>
    <s v=""/>
    <s v=""/>
    <s v=""/>
  </r>
  <r>
    <x v="0"/>
    <x v="0"/>
    <x v="0"/>
    <n v="12739944"/>
    <n v="0"/>
    <n v="12739944"/>
    <x v="0"/>
    <m/>
    <s v="100%"/>
    <x v="143"/>
    <m/>
    <m/>
    <s v="Garfish"/>
    <x v="0"/>
    <n v="38.450000000000003"/>
    <n v="519.61610666130082"/>
    <n v="9.9999999999999995E-7"/>
    <s v=""/>
    <s v=""/>
    <s v=""/>
    <s v=""/>
    <s v=""/>
    <s v=""/>
  </r>
  <r>
    <x v="0"/>
    <x v="0"/>
    <x v="0"/>
    <n v="12739944"/>
    <n v="0"/>
    <n v="12739944"/>
    <x v="0"/>
    <m/>
    <s v="100%"/>
    <x v="144"/>
    <m/>
    <m/>
    <s v="Garfish"/>
    <x v="0"/>
    <n v="38.450000000000003"/>
    <n v="519.61610666130082"/>
    <n v="9.9999999999999995E-7"/>
    <s v=""/>
    <s v=""/>
    <s v=""/>
    <s v=""/>
    <s v=""/>
    <s v=""/>
  </r>
  <r>
    <x v="0"/>
    <x v="0"/>
    <x v="0"/>
    <n v="12739944"/>
    <n v="0"/>
    <n v="12739944"/>
    <x v="0"/>
    <m/>
    <s v="100%"/>
    <x v="145"/>
    <m/>
    <m/>
    <s v="Garfish"/>
    <x v="0"/>
    <n v="15.38"/>
    <n v="207.84644266452031"/>
    <n v="0"/>
    <s v=""/>
    <s v=""/>
    <s v=""/>
    <s v=""/>
    <s v=""/>
    <s v=""/>
  </r>
  <r>
    <x v="0"/>
    <x v="0"/>
    <x v="0"/>
    <n v="12739944"/>
    <n v="0"/>
    <n v="12739944"/>
    <x v="0"/>
    <m/>
    <s v="100%"/>
    <x v="146"/>
    <m/>
    <m/>
    <s v="Garfish"/>
    <x v="0"/>
    <n v="61.52"/>
    <n v="831.38577065808124"/>
    <n v="9.9999999999999995E-7"/>
    <s v=""/>
    <s v=""/>
    <s v=""/>
    <s v=""/>
    <s v=""/>
    <s v=""/>
  </r>
  <r>
    <x v="0"/>
    <x v="0"/>
    <x v="0"/>
    <n v="12739944"/>
    <n v="0"/>
    <n v="12739944"/>
    <x v="0"/>
    <m/>
    <s v="100%"/>
    <x v="147"/>
    <m/>
    <m/>
    <s v="Garfish"/>
    <x v="0"/>
    <n v="38.450000000000003"/>
    <n v="519.61610666130082"/>
    <n v="9.9999999999999995E-7"/>
    <s v=""/>
    <s v=""/>
    <s v=""/>
    <s v=""/>
    <s v=""/>
    <s v=""/>
  </r>
  <r>
    <x v="0"/>
    <x v="0"/>
    <x v="0"/>
    <n v="12739944"/>
    <n v="0"/>
    <n v="12739944"/>
    <x v="0"/>
    <m/>
    <s v="100%"/>
    <x v="148"/>
    <m/>
    <m/>
    <s v="Green Lipped Mussell"/>
    <x v="4"/>
    <n v="2.4"/>
    <n v="32.433775188221631"/>
    <n v="0"/>
    <s v=""/>
    <s v=""/>
    <s v=""/>
    <s v=""/>
    <s v=""/>
    <s v=""/>
  </r>
  <r>
    <x v="0"/>
    <x v="0"/>
    <x v="0"/>
    <n v="12739944"/>
    <n v="0"/>
    <n v="12739944"/>
    <x v="0"/>
    <m/>
    <s v="100%"/>
    <x v="149"/>
    <m/>
    <m/>
    <s v="Green Lipped Mussell"/>
    <x v="4"/>
    <n v="0"/>
    <n v="0"/>
    <n v="0"/>
    <s v=""/>
    <s v=""/>
    <s v=""/>
    <s v=""/>
    <s v=""/>
    <s v=""/>
  </r>
  <r>
    <x v="0"/>
    <x v="0"/>
    <x v="0"/>
    <n v="12739944"/>
    <n v="0"/>
    <n v="12739944"/>
    <x v="0"/>
    <m/>
    <s v="100%"/>
    <x v="150"/>
    <m/>
    <m/>
    <s v="Green Lipped Mussell"/>
    <x v="4"/>
    <n v="2.4"/>
    <n v="32.433775188221631"/>
    <n v="0"/>
    <s v=""/>
    <s v=""/>
    <s v=""/>
    <s v=""/>
    <s v=""/>
    <s v=""/>
  </r>
  <r>
    <x v="0"/>
    <x v="0"/>
    <x v="0"/>
    <n v="12739944"/>
    <n v="0"/>
    <n v="12739944"/>
    <x v="0"/>
    <m/>
    <s v="100%"/>
    <x v="151"/>
    <m/>
    <m/>
    <s v="Green Lipped Mussell"/>
    <x v="4"/>
    <n v="2.4"/>
    <n v="32.433775188221631"/>
    <n v="0"/>
    <s v=""/>
    <s v=""/>
    <s v=""/>
    <s v=""/>
    <s v=""/>
    <s v=""/>
  </r>
  <r>
    <x v="0"/>
    <x v="0"/>
    <x v="0"/>
    <n v="12739944"/>
    <n v="0"/>
    <n v="12739944"/>
    <x v="0"/>
    <m/>
    <s v="100%"/>
    <x v="152"/>
    <m/>
    <m/>
    <s v="Green Lipped Mussell"/>
    <x v="4"/>
    <n v="360"/>
    <n v="4865.0662782332447"/>
    <n v="6.0000000000000002E-6"/>
    <s v=""/>
    <s v=""/>
    <s v=""/>
    <s v=""/>
    <s v=""/>
    <s v=""/>
  </r>
  <r>
    <x v="0"/>
    <x v="0"/>
    <x v="0"/>
    <n v="12739944"/>
    <n v="0"/>
    <n v="12739944"/>
    <x v="0"/>
    <m/>
    <s v="100%"/>
    <x v="153"/>
    <m/>
    <m/>
    <s v="Green Lipped Mussell"/>
    <x v="4"/>
    <n v="2.4"/>
    <n v="32.433775188221631"/>
    <n v="0"/>
    <s v=""/>
    <s v=""/>
    <s v=""/>
    <s v=""/>
    <s v=""/>
    <s v=""/>
  </r>
  <r>
    <x v="0"/>
    <x v="0"/>
    <x v="0"/>
    <n v="12739944"/>
    <n v="0"/>
    <n v="12739944"/>
    <x v="0"/>
    <m/>
    <s v="100%"/>
    <x v="154"/>
    <m/>
    <m/>
    <s v="Green Lipped Mussell"/>
    <x v="4"/>
    <n v="0"/>
    <n v="0"/>
    <n v="0"/>
    <s v=""/>
    <s v=""/>
    <s v=""/>
    <s v=""/>
    <s v=""/>
    <s v=""/>
  </r>
  <r>
    <x v="0"/>
    <x v="0"/>
    <x v="0"/>
    <n v="12739944"/>
    <n v="0"/>
    <n v="12739944"/>
    <x v="0"/>
    <m/>
    <s v="100%"/>
    <x v="155"/>
    <m/>
    <m/>
    <s v="Green Lipped Mussell"/>
    <x v="4"/>
    <n v="706.05000000000007"/>
    <n v="9541.6112381849525"/>
    <n v="1.0000000000000001E-5"/>
    <s v=""/>
    <s v=""/>
    <s v=""/>
    <s v=""/>
    <s v=""/>
    <s v=""/>
  </r>
  <r>
    <x v="0"/>
    <x v="0"/>
    <x v="0"/>
    <n v="12739944"/>
    <n v="0"/>
    <n v="12739944"/>
    <x v="0"/>
    <m/>
    <s v="100%"/>
    <x v="156"/>
    <m/>
    <m/>
    <s v="Grey Mullet"/>
    <x v="0"/>
    <n v="4413.798751916107"/>
    <n v="59648.398519041773"/>
    <n v="6.8999999999999997E-5"/>
    <s v=""/>
    <s v=""/>
    <s v=""/>
    <s v=""/>
    <s v=""/>
    <s v=""/>
  </r>
  <r>
    <x v="0"/>
    <x v="0"/>
    <x v="0"/>
    <n v="12739944"/>
    <n v="0"/>
    <n v="12739944"/>
    <x v="0"/>
    <m/>
    <s v="100%"/>
    <x v="157"/>
    <m/>
    <m/>
    <s v="Grey Mullet"/>
    <x v="0"/>
    <n v="36"/>
    <n v="486.50662782332449"/>
    <n v="9.9999999999999995E-7"/>
    <s v=""/>
    <s v=""/>
    <s v=""/>
    <s v=""/>
    <s v=""/>
    <s v=""/>
  </r>
  <r>
    <x v="0"/>
    <x v="0"/>
    <x v="0"/>
    <n v="12739944"/>
    <n v="0"/>
    <n v="12739944"/>
    <x v="0"/>
    <m/>
    <s v="100%"/>
    <x v="158"/>
    <m/>
    <m/>
    <s v="Grey Mullet"/>
    <x v="0"/>
    <n v="72.360000000000014"/>
    <n v="977.87832192488247"/>
    <n v="9.9999999999999995E-7"/>
    <s v=""/>
    <s v=""/>
    <s v=""/>
    <s v=""/>
    <s v=""/>
    <s v=""/>
  </r>
  <r>
    <x v="0"/>
    <x v="0"/>
    <x v="0"/>
    <n v="12739944"/>
    <n v="0"/>
    <n v="12739944"/>
    <x v="0"/>
    <m/>
    <s v="100%"/>
    <x v="159"/>
    <m/>
    <m/>
    <s v="Grey Mullet"/>
    <x v="0"/>
    <n v="108"/>
    <n v="1459.5198834699736"/>
    <n v="1.9999999999999999E-6"/>
    <s v=""/>
    <s v=""/>
    <s v=""/>
    <s v=""/>
    <s v=""/>
    <s v=""/>
  </r>
  <r>
    <x v="0"/>
    <x v="0"/>
    <x v="0"/>
    <n v="12739944"/>
    <n v="0"/>
    <n v="12739944"/>
    <x v="0"/>
    <m/>
    <s v="100%"/>
    <x v="160"/>
    <m/>
    <m/>
    <s v="Grey Mullet"/>
    <x v="0"/>
    <n v="72"/>
    <n v="973.01325564664899"/>
    <n v="9.9999999999999995E-7"/>
    <s v=""/>
    <s v=""/>
    <s v=""/>
    <s v=""/>
    <s v=""/>
    <s v=""/>
  </r>
  <r>
    <x v="0"/>
    <x v="0"/>
    <x v="0"/>
    <n v="12739944"/>
    <n v="0"/>
    <n v="12739944"/>
    <x v="0"/>
    <m/>
    <s v="100%"/>
    <x v="161"/>
    <m/>
    <m/>
    <s v="Giant spider crab"/>
    <x v="2"/>
    <n v="0.2"/>
    <n v="2.70281459901847"/>
    <n v="0"/>
    <s v=""/>
    <s v=""/>
    <s v=""/>
    <s v=""/>
    <s v=""/>
    <s v=""/>
  </r>
  <r>
    <x v="0"/>
    <x v="0"/>
    <x v="0"/>
    <n v="12739944"/>
    <n v="0"/>
    <n v="12739944"/>
    <x v="0"/>
    <m/>
    <s v="100%"/>
    <x v="162"/>
    <m/>
    <m/>
    <s v="Giant spider crab"/>
    <x v="2"/>
    <n v="0"/>
    <n v="0"/>
    <n v="0"/>
    <s v=""/>
    <s v=""/>
    <s v=""/>
    <s v=""/>
    <s v=""/>
    <s v=""/>
  </r>
  <r>
    <x v="0"/>
    <x v="0"/>
    <x v="0"/>
    <n v="12739944"/>
    <n v="0"/>
    <n v="12739944"/>
    <x v="0"/>
    <m/>
    <s v="100%"/>
    <x v="163"/>
    <m/>
    <m/>
    <s v="Giant spider crab"/>
    <x v="2"/>
    <n v="2.8000000000000003"/>
    <n v="37.839404386258579"/>
    <n v="0"/>
    <s v=""/>
    <s v=""/>
    <s v=""/>
    <s v=""/>
    <s v=""/>
    <s v=""/>
  </r>
  <r>
    <x v="0"/>
    <x v="0"/>
    <x v="0"/>
    <n v="12739944"/>
    <n v="0"/>
    <n v="12739944"/>
    <x v="0"/>
    <m/>
    <s v="100%"/>
    <x v="164"/>
    <m/>
    <m/>
    <s v="Giant spider crab"/>
    <x v="2"/>
    <n v="3.8000000000000003"/>
    <n v="51.35347738135092"/>
    <n v="0"/>
    <s v=""/>
    <s v=""/>
    <s v=""/>
    <s v=""/>
    <s v=""/>
    <s v=""/>
  </r>
  <r>
    <x v="0"/>
    <x v="0"/>
    <x v="0"/>
    <n v="12739944"/>
    <n v="0"/>
    <n v="12739944"/>
    <x v="0"/>
    <m/>
    <s v="100%"/>
    <x v="165"/>
    <m/>
    <m/>
    <s v="Giant spider crab"/>
    <x v="2"/>
    <n v="4.4095014787423903"/>
    <n v="59.590324855692316"/>
    <n v="0"/>
    <s v=""/>
    <s v=""/>
    <s v=""/>
    <s v=""/>
    <s v=""/>
    <s v=""/>
  </r>
  <r>
    <x v="0"/>
    <x v="0"/>
    <x v="0"/>
    <n v="12739944"/>
    <n v="0"/>
    <n v="12739944"/>
    <x v="0"/>
    <m/>
    <s v="100%"/>
    <x v="166"/>
    <m/>
    <m/>
    <s v="Giant spider crab"/>
    <x v="2"/>
    <n v="47.400000000000006"/>
    <n v="640.5670599673773"/>
    <n v="9.9999999999999995E-7"/>
    <s v=""/>
    <s v=""/>
    <s v=""/>
    <s v=""/>
    <s v=""/>
    <s v=""/>
  </r>
  <r>
    <x v="0"/>
    <x v="0"/>
    <x v="0"/>
    <n v="12739944"/>
    <n v="0"/>
    <n v="12739944"/>
    <x v="0"/>
    <m/>
    <s v="100%"/>
    <x v="167"/>
    <m/>
    <m/>
    <s v="Ghost Shark dark"/>
    <x v="0"/>
    <n v="11.702867313636519"/>
    <n v="158.1534031283642"/>
    <n v="0"/>
    <s v=""/>
    <s v=""/>
    <s v=""/>
    <s v=""/>
    <s v=""/>
    <s v=""/>
  </r>
  <r>
    <x v="0"/>
    <x v="0"/>
    <x v="0"/>
    <n v="12739944"/>
    <n v="0"/>
    <n v="12739944"/>
    <x v="0"/>
    <m/>
    <s v="100%"/>
    <x v="168"/>
    <m/>
    <m/>
    <s v="Ghost Shark dark"/>
    <x v="0"/>
    <n v="0"/>
    <n v="0"/>
    <n v="0"/>
    <s v=""/>
    <s v=""/>
    <s v=""/>
    <s v=""/>
    <s v=""/>
    <s v=""/>
  </r>
  <r>
    <x v="0"/>
    <x v="0"/>
    <x v="0"/>
    <n v="12739944"/>
    <n v="0"/>
    <n v="12739944"/>
    <x v="0"/>
    <m/>
    <s v="100%"/>
    <x v="169"/>
    <m/>
    <m/>
    <s v="Ghost Shark dark"/>
    <x v="0"/>
    <n v="39.838064493419054"/>
    <n v="538.3745115472617"/>
    <n v="9.9999999999999995E-7"/>
    <s v=""/>
    <s v=""/>
    <s v=""/>
    <s v=""/>
    <s v=""/>
    <s v=""/>
  </r>
  <r>
    <x v="0"/>
    <x v="0"/>
    <x v="0"/>
    <n v="12739944"/>
    <n v="0"/>
    <n v="12739944"/>
    <x v="0"/>
    <m/>
    <s v="100%"/>
    <x v="170"/>
    <m/>
    <m/>
    <s v="Ghost Shark dark"/>
    <x v="0"/>
    <n v="545.66924959424693"/>
    <n v="7374.2140701939188"/>
    <n v="1.9000000000000001E-5"/>
    <s v=""/>
    <s v=""/>
    <s v=""/>
    <s v=""/>
    <s v=""/>
    <s v=""/>
  </r>
  <r>
    <x v="0"/>
    <x v="0"/>
    <x v="0"/>
    <n v="12739944"/>
    <n v="0"/>
    <n v="12739944"/>
    <x v="0"/>
    <m/>
    <s v="100%"/>
    <x v="171"/>
    <m/>
    <m/>
    <s v="Ghost Shark dark"/>
    <x v="2"/>
    <n v="190.96179046757698"/>
    <n v="2580.6715756523649"/>
    <n v="3.0000000000000001E-6"/>
    <s v=""/>
    <s v=""/>
    <s v=""/>
    <s v=""/>
    <s v=""/>
    <s v=""/>
  </r>
  <r>
    <x v="0"/>
    <x v="0"/>
    <x v="0"/>
    <n v="12739944"/>
    <n v="0"/>
    <n v="12739944"/>
    <x v="0"/>
    <m/>
    <s v="100%"/>
    <x v="172"/>
    <m/>
    <m/>
    <s v="Ghost Shark dark"/>
    <x v="2"/>
    <n v="28.128527426227038"/>
    <n v="380.13097288248929"/>
    <n v="0"/>
    <s v=""/>
    <s v=""/>
    <s v=""/>
    <s v=""/>
    <s v=""/>
    <s v=""/>
  </r>
  <r>
    <x v="0"/>
    <x v="0"/>
    <x v="0"/>
    <n v="12739944"/>
    <n v="0"/>
    <n v="12739944"/>
    <x v="0"/>
    <m/>
    <s v="100%"/>
    <x v="173"/>
    <m/>
    <m/>
    <s v="Ghost Shark dark"/>
    <x v="2"/>
    <n v="26.104598896490934"/>
    <n v="352.77945499478562"/>
    <n v="0"/>
    <s v=""/>
    <s v=""/>
    <s v=""/>
    <s v=""/>
    <s v=""/>
    <s v=""/>
  </r>
  <r>
    <x v="0"/>
    <x v="0"/>
    <x v="0"/>
    <n v="12739944"/>
    <n v="0"/>
    <n v="12739944"/>
    <x v="0"/>
    <m/>
    <s v="100%"/>
    <x v="174"/>
    <m/>
    <m/>
    <s v="Ghost Shark dark"/>
    <x v="0"/>
    <n v="503.74599840663649"/>
    <n v="6807.660193452959"/>
    <n v="1.27E-4"/>
    <s v=""/>
    <s v=""/>
    <s v=""/>
    <s v=""/>
    <s v=""/>
    <s v=""/>
  </r>
  <r>
    <x v="0"/>
    <x v="0"/>
    <x v="0"/>
    <n v="12739944"/>
    <n v="0"/>
    <n v="12739944"/>
    <x v="0"/>
    <m/>
    <s v="100%"/>
    <x v="175"/>
    <m/>
    <m/>
    <s v="Ghost Shark dark"/>
    <x v="0"/>
    <n v="14.715744357018586"/>
    <n v="198.86964341786748"/>
    <n v="0"/>
    <s v=""/>
    <s v=""/>
    <s v=""/>
    <s v=""/>
    <s v=""/>
    <s v=""/>
  </r>
  <r>
    <x v="0"/>
    <x v="0"/>
    <x v="0"/>
    <n v="12739944"/>
    <n v="0"/>
    <n v="12739944"/>
    <x v="0"/>
    <m/>
    <s v="100%"/>
    <x v="176"/>
    <m/>
    <m/>
    <s v="Ghost Shark dark"/>
    <x v="0"/>
    <n v="5.9425314042771369"/>
    <n v="80.307803173029853"/>
    <n v="0"/>
    <s v=""/>
    <s v=""/>
    <s v=""/>
    <s v=""/>
    <s v=""/>
    <s v=""/>
  </r>
  <r>
    <x v="0"/>
    <x v="0"/>
    <x v="0"/>
    <n v="12739944"/>
    <n v="0"/>
    <n v="12739944"/>
    <x v="0"/>
    <m/>
    <s v="100%"/>
    <x v="177"/>
    <m/>
    <m/>
    <s v="Ghost Shark pale"/>
    <x v="2"/>
    <n v="508.7130592888409"/>
    <n v="6874.7854167861369"/>
    <n v="7.9999999999999996E-6"/>
    <s v=""/>
    <s v=""/>
    <s v=""/>
    <s v=""/>
    <s v=""/>
    <s v=""/>
  </r>
  <r>
    <x v="0"/>
    <x v="0"/>
    <x v="0"/>
    <n v="12739944"/>
    <n v="0"/>
    <n v="12739944"/>
    <x v="0"/>
    <m/>
    <s v="100%"/>
    <x v="178"/>
    <m/>
    <m/>
    <s v="Ghost Shark pale"/>
    <x v="2"/>
    <n v="197.77768799352523"/>
    <n v="2672.7821123450994"/>
    <n v="3.0000000000000001E-6"/>
    <s v=""/>
    <s v=""/>
    <s v=""/>
    <s v=""/>
    <s v=""/>
    <s v=""/>
  </r>
  <r>
    <x v="0"/>
    <x v="0"/>
    <x v="0"/>
    <n v="12739944"/>
    <n v="0"/>
    <n v="12739944"/>
    <x v="0"/>
    <m/>
    <s v="100%"/>
    <x v="179"/>
    <m/>
    <m/>
    <s v="Ghost Shark pale"/>
    <x v="2"/>
    <n v="64.532096570116437"/>
    <n v="872.09146357490204"/>
    <n v="9.9999999999999995E-7"/>
    <s v=""/>
    <s v=""/>
    <s v=""/>
    <s v=""/>
    <s v=""/>
    <s v=""/>
  </r>
  <r>
    <x v="0"/>
    <x v="0"/>
    <x v="0"/>
    <n v="12739944"/>
    <n v="0"/>
    <n v="12739944"/>
    <x v="0"/>
    <m/>
    <s v="100%"/>
    <x v="180"/>
    <m/>
    <m/>
    <s v="Gurnard"/>
    <x v="0"/>
    <n v="6701.7698190156016"/>
    <n v="90568.206530483672"/>
    <n v="3.7300000000000001E-4"/>
    <s v=""/>
    <s v=""/>
    <s v=""/>
    <s v=""/>
    <s v=""/>
    <s v=""/>
  </r>
  <r>
    <x v="0"/>
    <x v="0"/>
    <x v="0"/>
    <n v="12739944"/>
    <n v="0"/>
    <n v="12739944"/>
    <x v="0"/>
    <m/>
    <s v="100%"/>
    <x v="181"/>
    <m/>
    <m/>
    <s v="Gurnard"/>
    <x v="0"/>
    <n v="22.7"/>
    <n v="306.76945698859629"/>
    <n v="0"/>
    <s v=""/>
    <s v=""/>
    <s v=""/>
    <s v=""/>
    <s v=""/>
    <s v=""/>
  </r>
  <r>
    <x v="0"/>
    <x v="0"/>
    <x v="0"/>
    <n v="12739944"/>
    <n v="0"/>
    <n v="12739944"/>
    <x v="0"/>
    <m/>
    <s v="100%"/>
    <x v="182"/>
    <m/>
    <m/>
    <s v="Gurnard"/>
    <x v="0"/>
    <n v="2446.4916057330552"/>
    <n v="33062.066141757197"/>
    <n v="3.8000000000000002E-5"/>
    <s v=""/>
    <s v=""/>
    <s v=""/>
    <s v=""/>
    <s v=""/>
    <s v=""/>
  </r>
  <r>
    <x v="0"/>
    <x v="0"/>
    <x v="0"/>
    <n v="12739944"/>
    <n v="0"/>
    <n v="12739944"/>
    <x v="0"/>
    <m/>
    <s v="100%"/>
    <x v="183"/>
    <m/>
    <m/>
    <s v="Gurnard"/>
    <x v="0"/>
    <n v="3188.4660589608652"/>
    <n v="43089.163063171552"/>
    <n v="1.7000000000000001E-4"/>
    <s v=""/>
    <s v=""/>
    <s v=""/>
    <s v=""/>
    <s v=""/>
    <s v=""/>
  </r>
  <r>
    <x v="0"/>
    <x v="0"/>
    <x v="0"/>
    <n v="12739944"/>
    <n v="0"/>
    <n v="12739944"/>
    <x v="0"/>
    <m/>
    <s v="100%"/>
    <x v="184"/>
    <m/>
    <m/>
    <s v="Gurnard"/>
    <x v="0"/>
    <n v="2377.3254968618517"/>
    <n v="32127.350297685251"/>
    <n v="9.8999999999999994E-5"/>
    <s v=""/>
    <s v=""/>
    <s v=""/>
    <s v=""/>
    <s v=""/>
    <s v=""/>
  </r>
  <r>
    <x v="0"/>
    <x v="0"/>
    <x v="0"/>
    <n v="12739944"/>
    <n v="0"/>
    <n v="12739944"/>
    <x v="0"/>
    <m/>
    <s v="100%"/>
    <x v="185"/>
    <m/>
    <m/>
    <s v="Gurnard"/>
    <x v="0"/>
    <n v="1403.7146244375608"/>
    <n v="18969.901898927837"/>
    <n v="6.3999999999999997E-5"/>
    <s v=""/>
    <s v=""/>
    <s v=""/>
    <s v=""/>
    <s v=""/>
    <s v=""/>
  </r>
  <r>
    <x v="0"/>
    <x v="0"/>
    <x v="0"/>
    <n v="12739944"/>
    <n v="0"/>
    <n v="12739944"/>
    <x v="0"/>
    <m/>
    <s v="100%"/>
    <x v="186"/>
    <m/>
    <m/>
    <s v="Hake"/>
    <x v="2"/>
    <n v="5454.3838744023078"/>
    <n v="73710.941821927394"/>
    <n v="2.7E-4"/>
    <s v=""/>
    <s v=""/>
    <s v=""/>
    <s v=""/>
    <s v=""/>
    <s v=""/>
  </r>
  <r>
    <x v="0"/>
    <x v="0"/>
    <x v="0"/>
    <n v="12739944"/>
    <n v="0"/>
    <n v="12739944"/>
    <x v="0"/>
    <m/>
    <s v="100%"/>
    <x v="187"/>
    <m/>
    <m/>
    <s v="Hake"/>
    <x v="2"/>
    <n v="11.799999999999999"/>
    <n v="159.46606134208969"/>
    <n v="0"/>
    <s v=""/>
    <s v=""/>
    <s v=""/>
    <s v=""/>
    <s v=""/>
    <s v=""/>
  </r>
  <r>
    <x v="0"/>
    <x v="0"/>
    <x v="0"/>
    <n v="12739944"/>
    <n v="0"/>
    <n v="12739944"/>
    <x v="0"/>
    <m/>
    <s v="100%"/>
    <x v="188"/>
    <m/>
    <m/>
    <s v="Hake"/>
    <x v="2"/>
    <n v="2635.3412972515926"/>
    <n v="35614.194658039378"/>
    <n v="2.5300000000000002E-4"/>
    <s v=""/>
    <s v=""/>
    <s v=""/>
    <s v=""/>
    <s v=""/>
    <s v=""/>
  </r>
  <r>
    <x v="0"/>
    <x v="0"/>
    <x v="0"/>
    <n v="12739944"/>
    <n v="0"/>
    <n v="12739944"/>
    <x v="0"/>
    <m/>
    <s v="100%"/>
    <x v="189"/>
    <m/>
    <m/>
    <s v="Hake"/>
    <x v="2"/>
    <n v="3105.6409394293473"/>
    <n v="41969.858351995375"/>
    <n v="3.6400000000000001E-4"/>
    <s v=""/>
    <s v=""/>
    <s v=""/>
    <s v=""/>
    <s v=""/>
    <s v=""/>
  </r>
  <r>
    <x v="0"/>
    <x v="0"/>
    <x v="0"/>
    <n v="12739944"/>
    <n v="0"/>
    <n v="12739944"/>
    <x v="0"/>
    <m/>
    <s v="100%"/>
    <x v="190"/>
    <m/>
    <m/>
    <s v="Hoki"/>
    <x v="2"/>
    <n v="74157.33999578697"/>
    <n v="1002167.7058249464"/>
    <n v="2.271E-3"/>
    <s v=""/>
    <s v=""/>
    <s v=""/>
    <s v=""/>
    <s v=""/>
    <s v=""/>
  </r>
  <r>
    <x v="0"/>
    <x v="0"/>
    <x v="0"/>
    <n v="12739944"/>
    <n v="0"/>
    <n v="12739944"/>
    <x v="0"/>
    <m/>
    <s v="100%"/>
    <x v="191"/>
    <m/>
    <m/>
    <s v="Hoki"/>
    <x v="2"/>
    <n v="8"/>
    <n v="108.11258396073877"/>
    <n v="0"/>
    <s v=""/>
    <s v=""/>
    <s v=""/>
    <s v=""/>
    <s v=""/>
    <s v=""/>
  </r>
  <r>
    <x v="0"/>
    <x v="0"/>
    <x v="0"/>
    <n v="12739944"/>
    <n v="0"/>
    <n v="12739944"/>
    <x v="0"/>
    <m/>
    <s v="100%"/>
    <x v="192"/>
    <m/>
    <m/>
    <s v="Horse mussel"/>
    <x v="4"/>
    <n v="0.48"/>
    <n v="6.4867550376443273"/>
    <n v="0"/>
    <s v=""/>
    <s v=""/>
    <s v=""/>
    <s v=""/>
    <s v=""/>
    <s v=""/>
  </r>
  <r>
    <x v="0"/>
    <x v="0"/>
    <x v="0"/>
    <n v="12739944"/>
    <n v="0"/>
    <n v="12739944"/>
    <x v="0"/>
    <m/>
    <s v="100%"/>
    <x v="193"/>
    <m/>
    <m/>
    <s v="Horse mussel"/>
    <x v="4"/>
    <n v="0"/>
    <n v="0"/>
    <n v="0"/>
    <s v=""/>
    <s v=""/>
    <s v=""/>
    <s v=""/>
    <s v=""/>
    <s v=""/>
  </r>
  <r>
    <x v="0"/>
    <x v="0"/>
    <x v="0"/>
    <n v="12739944"/>
    <n v="0"/>
    <n v="12739944"/>
    <x v="0"/>
    <m/>
    <s v="100%"/>
    <x v="194"/>
    <m/>
    <m/>
    <s v="Horse mussel"/>
    <x v="4"/>
    <n v="0.24"/>
    <n v="3.2433775188221636"/>
    <n v="0"/>
    <s v=""/>
    <s v=""/>
    <s v=""/>
    <s v=""/>
    <s v=""/>
    <s v=""/>
  </r>
  <r>
    <x v="0"/>
    <x v="0"/>
    <x v="0"/>
    <n v="12739944"/>
    <n v="0"/>
    <n v="12739944"/>
    <x v="0"/>
    <m/>
    <s v="100%"/>
    <x v="195"/>
    <m/>
    <m/>
    <s v="Horse mussel"/>
    <x v="4"/>
    <n v="0.24"/>
    <n v="3.2433775188221636"/>
    <n v="0"/>
    <s v=""/>
    <s v=""/>
    <s v=""/>
    <s v=""/>
    <s v=""/>
    <s v=""/>
  </r>
  <r>
    <x v="0"/>
    <x v="0"/>
    <x v="0"/>
    <n v="12739944"/>
    <n v="0"/>
    <n v="12739944"/>
    <x v="0"/>
    <m/>
    <s v="100%"/>
    <x v="196"/>
    <m/>
    <m/>
    <s v="Horse mussel"/>
    <x v="4"/>
    <n v="0.12"/>
    <n v="1.6216887594110818"/>
    <n v="0"/>
    <s v=""/>
    <s v=""/>
    <s v=""/>
    <s v=""/>
    <s v=""/>
    <s v=""/>
  </r>
  <r>
    <x v="0"/>
    <x v="0"/>
    <x v="0"/>
    <n v="12739944"/>
    <n v="0"/>
    <n v="12739944"/>
    <x v="0"/>
    <m/>
    <s v="100%"/>
    <x v="197"/>
    <m/>
    <m/>
    <s v="Horse mussel"/>
    <x v="4"/>
    <n v="0.12"/>
    <n v="1.6216887594110818"/>
    <n v="0"/>
    <s v=""/>
    <s v=""/>
    <s v=""/>
    <s v=""/>
    <s v=""/>
    <s v=""/>
  </r>
  <r>
    <x v="0"/>
    <x v="0"/>
    <x v="0"/>
    <n v="12739944"/>
    <n v="0"/>
    <n v="12739944"/>
    <x v="0"/>
    <m/>
    <s v="100%"/>
    <x v="198"/>
    <m/>
    <m/>
    <s v="Horse mussel"/>
    <x v="4"/>
    <n v="0.12"/>
    <n v="1.6216887594110818"/>
    <n v="0"/>
    <s v=""/>
    <s v=""/>
    <s v=""/>
    <s v=""/>
    <s v=""/>
    <s v=""/>
  </r>
  <r>
    <x v="0"/>
    <x v="0"/>
    <x v="0"/>
    <n v="12739944"/>
    <n v="0"/>
    <n v="12739944"/>
    <x v="0"/>
    <m/>
    <s v="100%"/>
    <x v="199"/>
    <m/>
    <m/>
    <s v="Horse mussel"/>
    <x v="4"/>
    <n v="1.92"/>
    <n v="25.947020150577309"/>
    <n v="0"/>
    <s v=""/>
    <s v=""/>
    <s v=""/>
    <s v=""/>
    <s v=""/>
    <s v=""/>
  </r>
  <r>
    <x v="0"/>
    <x v="0"/>
    <x v="0"/>
    <n v="12739944"/>
    <n v="0"/>
    <n v="12739944"/>
    <x v="0"/>
    <m/>
    <s v="100%"/>
    <x v="200"/>
    <m/>
    <m/>
    <s v="Horse mussel"/>
    <x v="4"/>
    <n v="0.12"/>
    <n v="1.6216887594110818"/>
    <n v="0"/>
    <s v=""/>
    <s v=""/>
    <s v=""/>
    <s v=""/>
    <s v=""/>
    <s v=""/>
  </r>
  <r>
    <x v="0"/>
    <x v="0"/>
    <x v="0"/>
    <n v="12739944"/>
    <n v="0"/>
    <n v="12739944"/>
    <x v="0"/>
    <m/>
    <s v="100%"/>
    <x v="201"/>
    <m/>
    <m/>
    <s v="Horse mussel"/>
    <x v="4"/>
    <n v="0.12"/>
    <n v="1.6216887594110818"/>
    <n v="0"/>
    <s v=""/>
    <s v=""/>
    <s v=""/>
    <s v=""/>
    <s v=""/>
    <s v=""/>
  </r>
  <r>
    <x v="0"/>
    <x v="0"/>
    <x v="0"/>
    <n v="12739944"/>
    <n v="0"/>
    <n v="12739944"/>
    <x v="0"/>
    <m/>
    <s v="100%"/>
    <x v="202"/>
    <m/>
    <m/>
    <s v="Hapuku and Bass"/>
    <x v="0"/>
    <n v="3916.0931676266819"/>
    <n v="52922.368922889393"/>
    <n v="7.1000000000000005E-5"/>
    <s v=""/>
    <s v=""/>
    <s v=""/>
    <s v=""/>
    <s v=""/>
    <s v=""/>
  </r>
  <r>
    <x v="0"/>
    <x v="0"/>
    <x v="0"/>
    <n v="12739944"/>
    <n v="0"/>
    <n v="12739944"/>
    <x v="0"/>
    <m/>
    <s v="100%"/>
    <x v="203"/>
    <m/>
    <m/>
    <s v="Hapuku and Bass"/>
    <x v="0"/>
    <n v="44.400000000000006"/>
    <n v="600.02484098210027"/>
    <n v="9.9999999999999995E-7"/>
    <s v=""/>
    <s v=""/>
    <s v=""/>
    <s v=""/>
    <s v=""/>
    <s v=""/>
  </r>
  <r>
    <x v="0"/>
    <x v="0"/>
    <x v="0"/>
    <n v="12739944"/>
    <n v="0"/>
    <n v="12739944"/>
    <x v="0"/>
    <m/>
    <s v="100%"/>
    <x v="204"/>
    <m/>
    <m/>
    <s v="Hapuku and Bass"/>
    <x v="0"/>
    <n v="1815.7473861585074"/>
    <n v="24538.142717194201"/>
    <n v="2.6999999999999999E-5"/>
    <s v=""/>
    <s v=""/>
    <s v=""/>
    <s v=""/>
    <s v=""/>
    <s v=""/>
  </r>
  <r>
    <x v="0"/>
    <x v="0"/>
    <x v="0"/>
    <n v="12739944"/>
    <n v="0"/>
    <n v="12739944"/>
    <x v="0"/>
    <m/>
    <s v="100%"/>
    <x v="205"/>
    <m/>
    <m/>
    <s v="Hapuku and Bass"/>
    <x v="0"/>
    <n v="1797.4747566072649"/>
    <n v="24291.205067626426"/>
    <n v="4.1E-5"/>
    <s v=""/>
    <s v=""/>
    <s v=""/>
    <s v=""/>
    <s v=""/>
    <s v=""/>
  </r>
  <r>
    <x v="0"/>
    <x v="0"/>
    <x v="0"/>
    <n v="12739944"/>
    <n v="0"/>
    <n v="12739944"/>
    <x v="0"/>
    <m/>
    <s v="100%"/>
    <x v="206"/>
    <m/>
    <m/>
    <s v="Hapuku and Bass"/>
    <x v="0"/>
    <n v="1942.2174561655272"/>
    <n v="26247.268474963508"/>
    <n v="2.8E-5"/>
    <s v=""/>
    <s v=""/>
    <s v=""/>
    <s v=""/>
    <s v=""/>
    <s v=""/>
  </r>
  <r>
    <x v="0"/>
    <x v="0"/>
    <x v="0"/>
    <n v="12739944"/>
    <n v="0"/>
    <n v="12739944"/>
    <x v="0"/>
    <m/>
    <s v="100%"/>
    <x v="207"/>
    <m/>
    <m/>
    <s v="Hapuku and Bass"/>
    <x v="0"/>
    <n v="1898.1564300667637"/>
    <n v="25651.824552026148"/>
    <n v="2.8E-5"/>
    <s v=""/>
    <s v=""/>
    <s v=""/>
    <s v=""/>
    <s v=""/>
    <s v=""/>
  </r>
  <r>
    <x v="0"/>
    <x v="0"/>
    <x v="0"/>
    <n v="12739944"/>
    <n v="0"/>
    <n v="12739944"/>
    <x v="0"/>
    <m/>
    <s v="100%"/>
    <x v="208"/>
    <m/>
    <m/>
    <s v="Hapuku and Bass"/>
    <x v="0"/>
    <n v="1014.4031188474552"/>
    <n v="13708.717794553848"/>
    <n v="1.5E-5"/>
    <s v=""/>
    <s v=""/>
    <s v=""/>
    <s v=""/>
    <s v=""/>
    <s v=""/>
  </r>
  <r>
    <x v="0"/>
    <x v="0"/>
    <x v="0"/>
    <n v="12739944"/>
    <n v="0"/>
    <n v="12739944"/>
    <x v="0"/>
    <m/>
    <s v="100%"/>
    <x v="209"/>
    <m/>
    <m/>
    <s v="Hapuku and Bass"/>
    <x v="0"/>
    <n v="506.31374305231321"/>
    <n v="6842.3608820273921"/>
    <n v="7.9999999999999996E-6"/>
    <s v=""/>
    <s v=""/>
    <s v=""/>
    <s v=""/>
    <s v=""/>
    <s v=""/>
  </r>
  <r>
    <x v="0"/>
    <x v="0"/>
    <x v="0"/>
    <n v="12739944"/>
    <n v="0"/>
    <n v="12739944"/>
    <x v="0"/>
    <m/>
    <s v="100%"/>
    <x v="210"/>
    <m/>
    <m/>
    <s v="John Dory"/>
    <x v="0"/>
    <n v="2055.7732838506481"/>
    <n v="27781.87021931836"/>
    <n v="1.0399999999999999E-4"/>
    <s v=""/>
    <s v=""/>
    <s v=""/>
    <s v=""/>
    <s v=""/>
    <s v=""/>
  </r>
  <r>
    <x v="0"/>
    <x v="0"/>
    <x v="0"/>
    <n v="12739944"/>
    <n v="0"/>
    <n v="12739944"/>
    <x v="0"/>
    <m/>
    <s v="100%"/>
    <x v="211"/>
    <m/>
    <m/>
    <s v="John Dory"/>
    <x v="0"/>
    <n v="64.599999999999994"/>
    <n v="873.00911548296563"/>
    <n v="9.9999999999999995E-7"/>
    <s v=""/>
    <s v=""/>
    <s v=""/>
    <s v=""/>
    <s v=""/>
    <s v=""/>
  </r>
  <r>
    <x v="0"/>
    <x v="0"/>
    <x v="0"/>
    <n v="12739944"/>
    <n v="0"/>
    <n v="12739944"/>
    <x v="0"/>
    <m/>
    <s v="100%"/>
    <x v="212"/>
    <m/>
    <m/>
    <s v="John Dory"/>
    <x v="0"/>
    <n v="1700.7543681902491"/>
    <n v="22984.118678445197"/>
    <n v="2.9E-5"/>
    <s v=""/>
    <s v=""/>
    <s v=""/>
    <s v=""/>
    <s v=""/>
    <s v=""/>
  </r>
  <r>
    <x v="0"/>
    <x v="0"/>
    <x v="0"/>
    <n v="12739944"/>
    <n v="0"/>
    <n v="12739944"/>
    <x v="0"/>
    <m/>
    <s v="100%"/>
    <x v="213"/>
    <m/>
    <m/>
    <s v="John Dory"/>
    <x v="0"/>
    <n v="191.16152693784639"/>
    <n v="2583.3708288913681"/>
    <n v="3.9999999999999998E-6"/>
    <s v=""/>
    <s v=""/>
    <s v=""/>
    <s v=""/>
    <s v=""/>
    <s v=""/>
  </r>
  <r>
    <x v="0"/>
    <x v="0"/>
    <x v="0"/>
    <n v="12739944"/>
    <n v="0"/>
    <n v="12739944"/>
    <x v="0"/>
    <m/>
    <s v="100%"/>
    <x v="214"/>
    <m/>
    <m/>
    <s v="John Dory"/>
    <x v="0"/>
    <n v="1406.2859468869567"/>
    <n v="19004.650938202893"/>
    <n v="2.3E-5"/>
    <s v=""/>
    <s v=""/>
    <s v=""/>
    <s v=""/>
    <s v=""/>
    <s v=""/>
  </r>
  <r>
    <x v="0"/>
    <x v="0"/>
    <x v="0"/>
    <n v="12739944"/>
    <n v="0"/>
    <n v="12739944"/>
    <x v="0"/>
    <m/>
    <s v="100%"/>
    <x v="215"/>
    <m/>
    <m/>
    <s v="Jack Mackerel"/>
    <x v="0"/>
    <n v="2233.5199069010409"/>
    <n v="30183.95105785253"/>
    <n v="5.1999999999999997E-5"/>
    <s v=""/>
    <s v=""/>
    <s v=""/>
    <s v=""/>
    <s v=""/>
    <s v=""/>
  </r>
  <r>
    <x v="0"/>
    <x v="0"/>
    <x v="0"/>
    <n v="12739944"/>
    <n v="0"/>
    <n v="12739944"/>
    <x v="0"/>
    <m/>
    <s v="100%"/>
    <x v="216"/>
    <m/>
    <m/>
    <s v="Jack Mackerel"/>
    <x v="2"/>
    <n v="4.4000000000000004"/>
    <n v="59.461921178406328"/>
    <n v="0"/>
    <s v=""/>
    <s v=""/>
    <s v=""/>
    <s v=""/>
    <s v=""/>
    <s v=""/>
  </r>
  <r>
    <x v="0"/>
    <x v="0"/>
    <x v="0"/>
    <n v="12739944"/>
    <n v="0"/>
    <n v="12739944"/>
    <x v="0"/>
    <m/>
    <s v="100%"/>
    <x v="217"/>
    <m/>
    <m/>
    <s v="Jack Mackerel"/>
    <x v="2"/>
    <n v="1960.9420397731203"/>
    <n v="26500.313864639229"/>
    <n v="0"/>
    <s v=""/>
    <s v=""/>
    <s v=""/>
    <s v=""/>
    <s v=""/>
    <s v=""/>
  </r>
  <r>
    <x v="0"/>
    <x v="0"/>
    <x v="0"/>
    <n v="12739944"/>
    <n v="0"/>
    <n v="12739944"/>
    <x v="0"/>
    <m/>
    <s v="100%"/>
    <x v="218"/>
    <m/>
    <m/>
    <s v="Jack Mackerel"/>
    <x v="2"/>
    <n v="6761.1885246750298"/>
    <n v="91371.195256039093"/>
    <n v="4.1399999999999998E-4"/>
    <s v=""/>
    <s v=""/>
    <s v=""/>
    <s v=""/>
    <s v=""/>
    <s v=""/>
  </r>
  <r>
    <x v="0"/>
    <x v="0"/>
    <x v="0"/>
    <n v="12739944"/>
    <n v="0"/>
    <n v="12739944"/>
    <x v="0"/>
    <m/>
    <s v="100%"/>
    <x v="219"/>
    <m/>
    <m/>
    <s v="Kahawai"/>
    <x v="0"/>
    <n v="1596.1086303245168"/>
    <n v="21569.928538302385"/>
    <n v="9.3999999999999994E-5"/>
    <s v=""/>
    <s v=""/>
    <s v=""/>
    <s v=""/>
    <s v=""/>
    <s v=""/>
  </r>
  <r>
    <x v="0"/>
    <x v="0"/>
    <x v="0"/>
    <n v="12739944"/>
    <n v="0"/>
    <n v="12739944"/>
    <x v="0"/>
    <m/>
    <s v="100%"/>
    <x v="220"/>
    <m/>
    <m/>
    <s v="Kahawai"/>
    <x v="0"/>
    <n v="6.39"/>
    <n v="86.354926438640092"/>
    <n v="0"/>
    <s v=""/>
    <s v=""/>
    <s v=""/>
    <s v=""/>
    <s v=""/>
    <s v=""/>
  </r>
  <r>
    <x v="0"/>
    <x v="0"/>
    <x v="0"/>
    <n v="12739944"/>
    <n v="0"/>
    <n v="12739944"/>
    <x v="0"/>
    <m/>
    <s v="100%"/>
    <x v="221"/>
    <m/>
    <m/>
    <s v="Kahawai"/>
    <x v="0"/>
    <n v="855.03317909968916"/>
    <n v="11554.980795579069"/>
    <n v="1.2999999999999999E-5"/>
    <s v=""/>
    <s v=""/>
    <s v=""/>
    <s v=""/>
    <s v=""/>
    <s v=""/>
  </r>
  <r>
    <x v="0"/>
    <x v="0"/>
    <x v="0"/>
    <n v="12739944"/>
    <n v="0"/>
    <n v="12739944"/>
    <x v="0"/>
    <m/>
    <s v="100%"/>
    <x v="222"/>
    <m/>
    <m/>
    <s v="Kahawai"/>
    <x v="0"/>
    <n v="497.25333819981921"/>
    <n v="6719.9179094856991"/>
    <n v="6.9999999999999999E-6"/>
    <s v=""/>
    <s v=""/>
    <s v=""/>
    <s v=""/>
    <s v=""/>
    <s v=""/>
  </r>
  <r>
    <x v="0"/>
    <x v="0"/>
    <x v="0"/>
    <n v="12739944"/>
    <n v="0"/>
    <n v="12739944"/>
    <x v="0"/>
    <m/>
    <s v="100%"/>
    <x v="223"/>
    <m/>
    <m/>
    <s v="Kahawai"/>
    <x v="0"/>
    <n v="6.39"/>
    <n v="86.354926438640092"/>
    <n v="0"/>
    <s v=""/>
    <s v=""/>
    <s v=""/>
    <s v=""/>
    <s v=""/>
    <s v=""/>
  </r>
  <r>
    <x v="0"/>
    <x v="0"/>
    <x v="0"/>
    <n v="12739944"/>
    <n v="0"/>
    <n v="12739944"/>
    <x v="0"/>
    <m/>
    <s v="100%"/>
    <x v="224"/>
    <m/>
    <m/>
    <s v="Kahawai"/>
    <x v="0"/>
    <n v="444.96486140173914"/>
    <n v="6013.2876172342521"/>
    <n v="7.9999999999999996E-6"/>
    <s v=""/>
    <s v=""/>
    <s v=""/>
    <s v=""/>
    <s v=""/>
    <s v=""/>
  </r>
  <r>
    <x v="0"/>
    <x v="0"/>
    <x v="0"/>
    <n v="12739944"/>
    <n v="0"/>
    <n v="12739944"/>
    <x v="0"/>
    <m/>
    <s v="100%"/>
    <x v="225"/>
    <m/>
    <m/>
    <s v="Bladder Kelp"/>
    <x v="0"/>
    <n v="185.51999999999998"/>
    <n v="2507.1308220495321"/>
    <n v="3.0000000000000001E-6"/>
    <s v=""/>
    <s v=""/>
    <s v=""/>
    <s v=""/>
    <s v=""/>
    <s v=""/>
  </r>
  <r>
    <x v="0"/>
    <x v="0"/>
    <x v="0"/>
    <n v="12739944"/>
    <n v="0"/>
    <n v="12739944"/>
    <x v="0"/>
    <m/>
    <s v="100%"/>
    <x v="226"/>
    <m/>
    <m/>
    <s v="Bladder Kelp"/>
    <x v="0"/>
    <n v="40.92"/>
    <n v="552.9958669591789"/>
    <n v="9.9999999999999995E-7"/>
    <s v=""/>
    <s v=""/>
    <s v=""/>
    <s v=""/>
    <s v=""/>
    <s v=""/>
  </r>
  <r>
    <x v="0"/>
    <x v="0"/>
    <x v="0"/>
    <n v="12739944"/>
    <n v="0"/>
    <n v="12739944"/>
    <x v="0"/>
    <m/>
    <s v="100%"/>
    <x v="227"/>
    <m/>
    <m/>
    <s v="King crab"/>
    <x v="2"/>
    <n v="2"/>
    <n v="27.028145990184694"/>
    <n v="0"/>
    <s v=""/>
    <s v=""/>
    <s v=""/>
    <s v=""/>
    <s v=""/>
    <s v=""/>
  </r>
  <r>
    <x v="0"/>
    <x v="0"/>
    <x v="0"/>
    <n v="12739944"/>
    <n v="0"/>
    <n v="12739944"/>
    <x v="0"/>
    <m/>
    <s v="100%"/>
    <x v="228"/>
    <m/>
    <m/>
    <s v="King crab"/>
    <x v="2"/>
    <n v="0"/>
    <n v="0"/>
    <n v="0"/>
    <s v=""/>
    <s v=""/>
    <s v=""/>
    <s v=""/>
    <s v=""/>
    <s v=""/>
  </r>
  <r>
    <x v="0"/>
    <x v="0"/>
    <x v="0"/>
    <n v="12739944"/>
    <n v="0"/>
    <n v="12739944"/>
    <x v="0"/>
    <m/>
    <s v="100%"/>
    <x v="229"/>
    <m/>
    <m/>
    <s v="King crab"/>
    <x v="2"/>
    <n v="2"/>
    <n v="27.028145990184694"/>
    <n v="0"/>
    <s v=""/>
    <s v=""/>
    <s v=""/>
    <s v=""/>
    <s v=""/>
    <s v=""/>
  </r>
  <r>
    <x v="0"/>
    <x v="0"/>
    <x v="0"/>
    <n v="12739944"/>
    <n v="0"/>
    <n v="12739944"/>
    <x v="0"/>
    <m/>
    <s v="100%"/>
    <x v="230"/>
    <m/>
    <m/>
    <s v="King crab"/>
    <x v="2"/>
    <n v="2"/>
    <n v="27.028145990184694"/>
    <n v="0"/>
    <s v=""/>
    <s v=""/>
    <s v=""/>
    <s v=""/>
    <s v=""/>
    <s v=""/>
  </r>
  <r>
    <x v="0"/>
    <x v="0"/>
    <x v="0"/>
    <n v="12739944"/>
    <n v="0"/>
    <n v="12739944"/>
    <x v="0"/>
    <m/>
    <s v="100%"/>
    <x v="231"/>
    <m/>
    <m/>
    <s v="King crab"/>
    <x v="2"/>
    <n v="2"/>
    <n v="27.028145990184694"/>
    <n v="0"/>
    <s v=""/>
    <s v=""/>
    <s v=""/>
    <s v=""/>
    <s v=""/>
    <s v=""/>
  </r>
  <r>
    <x v="0"/>
    <x v="0"/>
    <x v="0"/>
    <n v="12739944"/>
    <n v="0"/>
    <n v="12739944"/>
    <x v="0"/>
    <m/>
    <s v="100%"/>
    <x v="232"/>
    <m/>
    <m/>
    <s v="King crab"/>
    <x v="2"/>
    <n v="2"/>
    <n v="27.028145990184694"/>
    <n v="0"/>
    <s v=""/>
    <s v=""/>
    <s v=""/>
    <s v=""/>
    <s v=""/>
    <s v=""/>
  </r>
  <r>
    <x v="0"/>
    <x v="0"/>
    <x v="0"/>
    <n v="12739944"/>
    <n v="0"/>
    <n v="12739944"/>
    <x v="0"/>
    <m/>
    <s v="100%"/>
    <x v="233"/>
    <m/>
    <m/>
    <s v="King crab"/>
    <x v="2"/>
    <n v="2"/>
    <n v="27.028145990184694"/>
    <n v="0"/>
    <s v=""/>
    <s v=""/>
    <s v=""/>
    <s v=""/>
    <s v=""/>
    <s v=""/>
  </r>
  <r>
    <x v="0"/>
    <x v="0"/>
    <x v="0"/>
    <n v="12739944"/>
    <n v="0"/>
    <n v="12739944"/>
    <x v="0"/>
    <m/>
    <s v="100%"/>
    <x v="234"/>
    <m/>
    <m/>
    <s v="King crab"/>
    <x v="2"/>
    <n v="2"/>
    <n v="27.028145990184694"/>
    <n v="0"/>
    <s v=""/>
    <s v=""/>
    <s v=""/>
    <s v=""/>
    <s v=""/>
    <s v=""/>
  </r>
  <r>
    <x v="0"/>
    <x v="0"/>
    <x v="0"/>
    <n v="12739944"/>
    <n v="0"/>
    <n v="12739944"/>
    <x v="0"/>
    <m/>
    <s v="100%"/>
    <x v="235"/>
    <m/>
    <m/>
    <s v="King crab"/>
    <x v="2"/>
    <n v="2"/>
    <n v="27.028145990184694"/>
    <n v="0"/>
    <s v=""/>
    <s v=""/>
    <s v=""/>
    <s v=""/>
    <s v=""/>
    <s v=""/>
  </r>
  <r>
    <x v="0"/>
    <x v="0"/>
    <x v="0"/>
    <n v="12739944"/>
    <n v="0"/>
    <n v="12739944"/>
    <x v="0"/>
    <m/>
    <s v="100%"/>
    <x v="236"/>
    <m/>
    <m/>
    <s v="King crab"/>
    <x v="2"/>
    <n v="2"/>
    <n v="27.028145990184694"/>
    <n v="0"/>
    <s v=""/>
    <s v=""/>
    <s v=""/>
    <s v=""/>
    <s v=""/>
    <s v=""/>
  </r>
  <r>
    <x v="0"/>
    <x v="0"/>
    <x v="0"/>
    <n v="12739944"/>
    <n v="0"/>
    <n v="12739944"/>
    <x v="0"/>
    <m/>
    <s v="100%"/>
    <x v="237"/>
    <m/>
    <m/>
    <s v="Kingfish"/>
    <x v="0"/>
    <n v="557.64949472849787"/>
    <n v="7536.1159774372854"/>
    <n v="7.9999999999999996E-6"/>
    <s v=""/>
    <s v=""/>
    <s v=""/>
    <s v=""/>
    <s v=""/>
    <s v=""/>
  </r>
  <r>
    <x v="0"/>
    <x v="0"/>
    <x v="0"/>
    <n v="12739944"/>
    <n v="0"/>
    <n v="12739944"/>
    <x v="0"/>
    <m/>
    <s v="100%"/>
    <x v="238"/>
    <m/>
    <m/>
    <s v="Kingfish"/>
    <x v="0"/>
    <n v="5.0999999999999996"/>
    <n v="68.921772274970976"/>
    <n v="0"/>
    <s v=""/>
    <s v=""/>
    <s v=""/>
    <s v=""/>
    <s v=""/>
    <s v=""/>
  </r>
  <r>
    <x v="0"/>
    <x v="0"/>
    <x v="0"/>
    <n v="12739944"/>
    <n v="0"/>
    <n v="12739944"/>
    <x v="0"/>
    <m/>
    <s v="100%"/>
    <x v="239"/>
    <m/>
    <m/>
    <s v="Kingfish"/>
    <x v="0"/>
    <n v="306.75728687830377"/>
    <n v="4145.5403666498814"/>
    <n v="3.9999999999999998E-6"/>
    <s v=""/>
    <s v=""/>
    <s v=""/>
    <s v=""/>
    <s v=""/>
    <s v=""/>
  </r>
  <r>
    <x v="0"/>
    <x v="0"/>
    <x v="0"/>
    <n v="12739944"/>
    <n v="0"/>
    <n v="12739944"/>
    <x v="0"/>
    <m/>
    <s v="100%"/>
    <x v="240"/>
    <m/>
    <m/>
    <s v="Kingfish"/>
    <x v="0"/>
    <n v="20.32849589902348"/>
    <n v="274.72077745983876"/>
    <n v="0"/>
    <s v=""/>
    <s v=""/>
    <s v=""/>
    <s v=""/>
    <s v=""/>
    <s v=""/>
  </r>
  <r>
    <x v="0"/>
    <x v="0"/>
    <x v="0"/>
    <n v="12739944"/>
    <n v="0"/>
    <n v="12739944"/>
    <x v="0"/>
    <m/>
    <s v="100%"/>
    <x v="241"/>
    <m/>
    <m/>
    <s v="Kingfish"/>
    <x v="0"/>
    <n v="3.009336443111291"/>
    <n v="40.668392358997558"/>
    <n v="0"/>
    <s v=""/>
    <s v=""/>
    <s v=""/>
    <s v=""/>
    <s v=""/>
    <s v=""/>
  </r>
  <r>
    <x v="0"/>
    <x v="0"/>
    <x v="0"/>
    <n v="12739944"/>
    <n v="0"/>
    <n v="12739944"/>
    <x v="0"/>
    <m/>
    <s v="100%"/>
    <x v="242"/>
    <m/>
    <m/>
    <s v="Kingfish"/>
    <x v="0"/>
    <n v="29.467327628739575"/>
    <n v="398.22361654508808"/>
    <n v="0"/>
    <s v=""/>
    <s v=""/>
    <s v=""/>
    <s v=""/>
    <s v=""/>
    <s v=""/>
  </r>
  <r>
    <x v="0"/>
    <x v="0"/>
    <x v="0"/>
    <n v="12739944"/>
    <n v="0"/>
    <n v="12739944"/>
    <x v="0"/>
    <m/>
    <s v="100%"/>
    <x v="243"/>
    <m/>
    <m/>
    <s v="Kingfish"/>
    <x v="0"/>
    <n v="193.27518607625768"/>
    <n v="2611.9349727746026"/>
    <n v="3.0000000000000001E-6"/>
    <s v=""/>
    <s v=""/>
    <s v=""/>
    <s v=""/>
    <s v=""/>
    <s v=""/>
  </r>
  <r>
    <x v="0"/>
    <x v="0"/>
    <x v="0"/>
    <n v="12739944"/>
    <n v="0"/>
    <n v="12739944"/>
    <x v="0"/>
    <m/>
    <s v="100%"/>
    <x v="244"/>
    <m/>
    <m/>
    <s v="Knobbed Whelk"/>
    <x v="4"/>
    <n v="0.71"/>
    <n v="9.5949918265155674"/>
    <n v="0"/>
    <s v=""/>
    <s v=""/>
    <s v=""/>
    <s v=""/>
    <s v=""/>
    <s v=""/>
  </r>
  <r>
    <x v="0"/>
    <x v="0"/>
    <x v="0"/>
    <n v="12739944"/>
    <n v="0"/>
    <n v="12739944"/>
    <x v="0"/>
    <m/>
    <s v="100%"/>
    <x v="245"/>
    <m/>
    <m/>
    <s v="Knobbed Whelk"/>
    <x v="4"/>
    <n v="0.71"/>
    <n v="9.5949918265155674"/>
    <n v="0"/>
    <s v=""/>
    <s v=""/>
    <s v=""/>
    <s v=""/>
    <s v=""/>
    <s v=""/>
  </r>
  <r>
    <x v="0"/>
    <x v="0"/>
    <x v="0"/>
    <n v="12739944"/>
    <n v="0"/>
    <n v="12739944"/>
    <x v="0"/>
    <m/>
    <s v="100%"/>
    <x v="246"/>
    <m/>
    <m/>
    <s v="Knobbed Whelk"/>
    <x v="4"/>
    <n v="2.13"/>
    <n v="28.784975479546699"/>
    <n v="0"/>
    <s v=""/>
    <s v=""/>
    <s v=""/>
    <s v=""/>
    <s v=""/>
    <s v=""/>
  </r>
  <r>
    <x v="0"/>
    <x v="0"/>
    <x v="0"/>
    <n v="12739944"/>
    <n v="0"/>
    <n v="12739944"/>
    <x v="0"/>
    <m/>
    <s v="100%"/>
    <x v="247"/>
    <m/>
    <m/>
    <s v="Knobbed Whelk"/>
    <x v="4"/>
    <n v="4.26"/>
    <n v="57.569950959093397"/>
    <n v="0"/>
    <s v=""/>
    <s v=""/>
    <s v=""/>
    <s v=""/>
    <s v=""/>
    <s v=""/>
  </r>
  <r>
    <x v="0"/>
    <x v="0"/>
    <x v="0"/>
    <n v="12739944"/>
    <n v="0"/>
    <n v="12739944"/>
    <x v="0"/>
    <m/>
    <s v="100%"/>
    <x v="248"/>
    <m/>
    <m/>
    <s v="Knobbed Whelk"/>
    <x v="4"/>
    <n v="0.71"/>
    <n v="9.5949918265155674"/>
    <n v="0"/>
    <s v=""/>
    <s v=""/>
    <s v=""/>
    <s v=""/>
    <s v=""/>
    <s v=""/>
  </r>
  <r>
    <x v="0"/>
    <x v="0"/>
    <x v="0"/>
    <n v="12739944"/>
    <n v="0"/>
    <n v="12739944"/>
    <x v="0"/>
    <m/>
    <s v="100%"/>
    <x v="249"/>
    <m/>
    <m/>
    <s v="Knobbed Whelk"/>
    <x v="4"/>
    <n v="1.42"/>
    <n v="19.189983653031135"/>
    <n v="0"/>
    <s v=""/>
    <s v=""/>
    <s v=""/>
    <s v=""/>
    <s v=""/>
    <s v=""/>
  </r>
  <r>
    <x v="0"/>
    <x v="0"/>
    <x v="0"/>
    <n v="12739944"/>
    <n v="0"/>
    <n v="12739944"/>
    <x v="0"/>
    <m/>
    <s v="100%"/>
    <x v="250"/>
    <m/>
    <m/>
    <s v="Knobbed Whelk"/>
    <x v="4"/>
    <n v="35.5"/>
    <n v="479.74959132577834"/>
    <n v="9.9999999999999995E-7"/>
    <s v=""/>
    <s v=""/>
    <s v=""/>
    <s v=""/>
    <s v=""/>
    <s v=""/>
  </r>
  <r>
    <x v="0"/>
    <x v="0"/>
    <x v="0"/>
    <n v="12739944"/>
    <n v="0"/>
    <n v="12739944"/>
    <x v="0"/>
    <m/>
    <s v="100%"/>
    <x v="251"/>
    <m/>
    <m/>
    <s v="Knobbed Whelk"/>
    <x v="4"/>
    <n v="0.71"/>
    <n v="9.5949918265155674"/>
    <n v="0"/>
    <s v=""/>
    <s v=""/>
    <s v=""/>
    <s v=""/>
    <s v=""/>
    <s v=""/>
  </r>
  <r>
    <x v="0"/>
    <x v="0"/>
    <x v="0"/>
    <n v="12739944"/>
    <n v="0"/>
    <n v="12739944"/>
    <x v="0"/>
    <m/>
    <s v="100%"/>
    <x v="252"/>
    <m/>
    <m/>
    <s v="Knobbed Whelk"/>
    <x v="4"/>
    <n v="0.71"/>
    <n v="9.5949918265155674"/>
    <n v="0"/>
    <s v=""/>
    <s v=""/>
    <s v=""/>
    <s v=""/>
    <s v=""/>
    <s v=""/>
  </r>
  <r>
    <x v="0"/>
    <x v="0"/>
    <x v="0"/>
    <n v="12739944"/>
    <n v="0"/>
    <n v="12739944"/>
    <x v="0"/>
    <m/>
    <s v="100%"/>
    <x v="253"/>
    <m/>
    <m/>
    <s v="Knobbed Whelk"/>
    <x v="4"/>
    <n v="0.71"/>
    <n v="9.5949918265155674"/>
    <n v="0"/>
    <s v=""/>
    <s v=""/>
    <s v=""/>
    <s v=""/>
    <s v=""/>
    <s v=""/>
  </r>
  <r>
    <x v="0"/>
    <x v="0"/>
    <x v="0"/>
    <n v="12739944"/>
    <n v="0"/>
    <n v="12739944"/>
    <x v="0"/>
    <m/>
    <s v="100%"/>
    <x v="254"/>
    <m/>
    <m/>
    <s v="Look Down Dory"/>
    <x v="2"/>
    <n v="275.67248587081406"/>
    <n v="3725.4580967967449"/>
    <n v="3.9999999999999998E-6"/>
    <s v=""/>
    <s v=""/>
    <s v=""/>
    <s v=""/>
    <s v=""/>
    <s v=""/>
  </r>
  <r>
    <x v="0"/>
    <x v="0"/>
    <x v="0"/>
    <n v="12739944"/>
    <n v="0"/>
    <n v="12739944"/>
    <x v="0"/>
    <m/>
    <s v="100%"/>
    <x v="255"/>
    <m/>
    <m/>
    <s v="Look Down Dory"/>
    <x v="2"/>
    <n v="1.5"/>
    <n v="20.271109492638523"/>
    <n v="0"/>
    <s v=""/>
    <s v=""/>
    <s v=""/>
    <s v=""/>
    <s v=""/>
    <s v=""/>
  </r>
  <r>
    <x v="0"/>
    <x v="0"/>
    <x v="0"/>
    <n v="12739944"/>
    <n v="0"/>
    <n v="12739944"/>
    <x v="0"/>
    <m/>
    <s v="100%"/>
    <x v="256"/>
    <m/>
    <m/>
    <s v="Look Down Dory"/>
    <x v="2"/>
    <n v="914.19290453923588"/>
    <n v="12354.469643538723"/>
    <n v="1.5999999999999999E-5"/>
    <s v=""/>
    <s v=""/>
    <s v=""/>
    <s v=""/>
    <s v=""/>
    <s v=""/>
  </r>
  <r>
    <x v="0"/>
    <x v="0"/>
    <x v="0"/>
    <n v="12739944"/>
    <n v="0"/>
    <n v="12739944"/>
    <x v="0"/>
    <m/>
    <s v="100%"/>
    <x v="257"/>
    <m/>
    <m/>
    <s v="Leather Jacket"/>
    <x v="0"/>
    <n v="143.09794543446517"/>
    <n v="1933.8360800491041"/>
    <n v="1.9999999999999999E-6"/>
    <s v=""/>
    <s v=""/>
    <s v=""/>
    <s v=""/>
    <s v=""/>
    <s v=""/>
  </r>
  <r>
    <x v="0"/>
    <x v="0"/>
    <x v="0"/>
    <n v="12739944"/>
    <n v="0"/>
    <n v="12739944"/>
    <x v="0"/>
    <m/>
    <s v="100%"/>
    <x v="258"/>
    <m/>
    <m/>
    <s v="Leather Jacket"/>
    <x v="0"/>
    <n v="0"/>
    <n v="0"/>
    <n v="0"/>
    <s v=""/>
    <s v=""/>
    <s v=""/>
    <s v=""/>
    <s v=""/>
    <s v=""/>
  </r>
  <r>
    <x v="0"/>
    <x v="0"/>
    <x v="0"/>
    <n v="12739944"/>
    <n v="0"/>
    <n v="12739944"/>
    <x v="0"/>
    <m/>
    <s v="100%"/>
    <x v="259"/>
    <m/>
    <m/>
    <s v="Leather Jacket"/>
    <x v="0"/>
    <n v="837.65486891317403"/>
    <n v="11320.129043187146"/>
    <n v="1.2E-5"/>
    <s v=""/>
    <s v=""/>
    <s v=""/>
    <s v=""/>
    <s v=""/>
    <s v=""/>
  </r>
  <r>
    <x v="0"/>
    <x v="0"/>
    <x v="0"/>
    <n v="12739944"/>
    <n v="0"/>
    <n v="12739944"/>
    <x v="0"/>
    <m/>
    <s v="100%"/>
    <x v="260"/>
    <m/>
    <m/>
    <s v="Leather Jacket"/>
    <x v="0"/>
    <n v="85.238426884233547"/>
    <n v="1151.9183229003743"/>
    <n v="9.9999999999999995E-7"/>
    <s v=""/>
    <s v=""/>
    <s v=""/>
    <s v=""/>
    <s v=""/>
    <s v=""/>
  </r>
  <r>
    <x v="0"/>
    <x v="0"/>
    <x v="0"/>
    <n v="12739944"/>
    <n v="0"/>
    <n v="12739944"/>
    <x v="0"/>
    <m/>
    <s v="100%"/>
    <x v="261"/>
    <m/>
    <m/>
    <s v="Leather Jacket"/>
    <x v="0"/>
    <n v="5.18"/>
    <n v="70.002898114578358"/>
    <n v="0"/>
    <s v=""/>
    <s v=""/>
    <s v=""/>
    <s v=""/>
    <s v=""/>
    <s v=""/>
  </r>
  <r>
    <x v="0"/>
    <x v="0"/>
    <x v="0"/>
    <n v="12739944"/>
    <n v="0"/>
    <n v="12739944"/>
    <x v="0"/>
    <m/>
    <s v="100%"/>
    <x v="262"/>
    <m/>
    <m/>
    <s v="Longfinned eel"/>
    <x v="1"/>
    <n v="112.5"/>
    <n v="1520.3332119478891"/>
    <n v="3.0000000000000001E-6"/>
    <s v=""/>
    <s v=""/>
    <s v=""/>
    <s v=""/>
    <s v=""/>
    <s v=""/>
  </r>
  <r>
    <x v="0"/>
    <x v="0"/>
    <x v="0"/>
    <n v="12739944"/>
    <n v="0"/>
    <n v="12739944"/>
    <x v="0"/>
    <m/>
    <s v="100%"/>
    <x v="263"/>
    <m/>
    <m/>
    <s v="Longfinned eel"/>
    <x v="1"/>
    <n v="52.099959382615765"/>
    <n v="704.08265413801587"/>
    <n v="9.9999999999999995E-7"/>
    <s v=""/>
    <s v=""/>
    <s v=""/>
    <s v=""/>
    <s v=""/>
    <s v=""/>
  </r>
  <r>
    <x v="0"/>
    <x v="0"/>
    <x v="0"/>
    <n v="12739944"/>
    <n v="0"/>
    <n v="12739944"/>
    <x v="0"/>
    <m/>
    <s v="100%"/>
    <x v="264"/>
    <m/>
    <m/>
    <s v="Longfinned eel"/>
    <x v="1"/>
    <n v="92.014389989572479"/>
    <n v="1243.4891829179771"/>
    <n v="1.9999999999999999E-6"/>
    <s v=""/>
    <s v=""/>
    <s v=""/>
    <s v=""/>
    <s v=""/>
    <s v=""/>
  </r>
  <r>
    <x v="0"/>
    <x v="0"/>
    <x v="0"/>
    <n v="12739944"/>
    <n v="0"/>
    <n v="12739944"/>
    <x v="0"/>
    <m/>
    <s v="100%"/>
    <x v="265"/>
    <m/>
    <m/>
    <s v="Longfinned eel"/>
    <x v="1"/>
    <n v="62.483814958717829"/>
    <n v="844.41083636395592"/>
    <n v="9.9999999999999995E-7"/>
    <s v=""/>
    <s v=""/>
    <s v=""/>
    <s v=""/>
    <s v=""/>
    <s v=""/>
  </r>
  <r>
    <x v="0"/>
    <x v="0"/>
    <x v="0"/>
    <n v="12739944"/>
    <n v="0"/>
    <n v="12739944"/>
    <x v="0"/>
    <m/>
    <s v="100%"/>
    <x v="266"/>
    <m/>
    <m/>
    <s v="Longfinned eel"/>
    <x v="1"/>
    <n v="24.30250507786053"/>
    <n v="328.42582758580966"/>
    <n v="0"/>
    <s v=""/>
    <s v=""/>
    <s v=""/>
    <s v=""/>
    <s v=""/>
    <s v=""/>
  </r>
  <r>
    <x v="0"/>
    <x v="0"/>
    <x v="0"/>
    <n v="12739944"/>
    <n v="0"/>
    <n v="12739944"/>
    <x v="0"/>
    <m/>
    <s v="100%"/>
    <x v="267"/>
    <m/>
    <m/>
    <s v="Ling"/>
    <x v="0"/>
    <n v="1257.339673432499"/>
    <n v="16991.780126392365"/>
    <n v="1.8E-5"/>
    <s v=""/>
    <s v=""/>
    <s v=""/>
    <s v=""/>
    <s v=""/>
    <s v=""/>
  </r>
  <r>
    <x v="0"/>
    <x v="0"/>
    <x v="0"/>
    <n v="12739944"/>
    <n v="0"/>
    <n v="12739944"/>
    <x v="0"/>
    <m/>
    <s v="100%"/>
    <x v="268"/>
    <m/>
    <m/>
    <s v="Ling"/>
    <x v="2"/>
    <n v="25.4"/>
    <n v="343.25745407534561"/>
    <n v="0"/>
    <s v=""/>
    <s v=""/>
    <s v=""/>
    <s v=""/>
    <s v=""/>
    <s v=""/>
  </r>
  <r>
    <x v="0"/>
    <x v="0"/>
    <x v="0"/>
    <n v="12739944"/>
    <n v="0"/>
    <n v="12739944"/>
    <x v="0"/>
    <m/>
    <s v="100%"/>
    <x v="269"/>
    <m/>
    <m/>
    <s v="Ling"/>
    <x v="0"/>
    <n v="3087.9154667969119"/>
    <n v="41730.315020968126"/>
    <n v="5.1E-5"/>
    <s v=""/>
    <s v=""/>
    <s v=""/>
    <s v=""/>
    <s v=""/>
    <s v=""/>
  </r>
  <r>
    <x v="0"/>
    <x v="0"/>
    <x v="0"/>
    <n v="12739944"/>
    <n v="0"/>
    <n v="12739944"/>
    <x v="0"/>
    <m/>
    <s v="100%"/>
    <x v="270"/>
    <m/>
    <m/>
    <s v="Ling"/>
    <x v="2"/>
    <n v="5886.2493831897482"/>
    <n v="79547.203831743565"/>
    <n v="3.2299999999999999E-4"/>
    <s v=""/>
    <s v=""/>
    <s v=""/>
    <s v=""/>
    <s v=""/>
    <s v=""/>
  </r>
  <r>
    <x v="0"/>
    <x v="0"/>
    <x v="0"/>
    <n v="12739944"/>
    <n v="0"/>
    <n v="12739944"/>
    <x v="0"/>
    <m/>
    <s v="100%"/>
    <x v="271"/>
    <m/>
    <m/>
    <s v="Ling"/>
    <x v="2"/>
    <n v="11434.717413794324"/>
    <n v="154529.60580827008"/>
    <n v="4.0499999999999998E-4"/>
    <s v=""/>
    <s v=""/>
    <s v=""/>
    <s v=""/>
    <s v=""/>
    <s v=""/>
  </r>
  <r>
    <x v="0"/>
    <x v="0"/>
    <x v="0"/>
    <n v="12739944"/>
    <n v="0"/>
    <n v="12739944"/>
    <x v="0"/>
    <m/>
    <s v="100%"/>
    <x v="272"/>
    <m/>
    <m/>
    <s v="Ling"/>
    <x v="2"/>
    <n v="13494.448218078351"/>
    <n v="182364.95824760469"/>
    <n v="3.3100000000000002E-4"/>
    <s v=""/>
    <s v=""/>
    <s v=""/>
    <s v=""/>
    <s v=""/>
    <s v=""/>
  </r>
  <r>
    <x v="0"/>
    <x v="0"/>
    <x v="0"/>
    <n v="12739944"/>
    <n v="0"/>
    <n v="12739944"/>
    <x v="0"/>
    <m/>
    <s v="100%"/>
    <x v="273"/>
    <m/>
    <m/>
    <s v="Ling"/>
    <x v="2"/>
    <n v="22654.287901645508"/>
    <n v="306151.70035467489"/>
    <n v="5.2400000000000005E-4"/>
    <s v=""/>
    <s v=""/>
    <s v=""/>
    <s v=""/>
    <s v=""/>
    <s v=""/>
  </r>
  <r>
    <x v="0"/>
    <x v="0"/>
    <x v="0"/>
    <n v="12739944"/>
    <n v="0"/>
    <n v="12739944"/>
    <x v="0"/>
    <m/>
    <s v="100%"/>
    <x v="274"/>
    <m/>
    <m/>
    <s v="Ling"/>
    <x v="2"/>
    <n v="10120.942896730847"/>
    <n v="136775.16108558205"/>
    <n v="5.0799999999999999E-4"/>
    <s v=""/>
    <s v=""/>
    <s v=""/>
    <s v=""/>
    <s v=""/>
    <s v=""/>
  </r>
  <r>
    <x v="0"/>
    <x v="0"/>
    <x v="0"/>
    <n v="12739944"/>
    <n v="0"/>
    <n v="12739944"/>
    <x v="0"/>
    <m/>
    <s v="100%"/>
    <x v="275"/>
    <m/>
    <m/>
    <s v="Mako Shark"/>
    <x v="3"/>
    <n v="58.399603067023357"/>
    <n v="789.21649873217257"/>
    <n v="0"/>
    <s v=""/>
    <s v=""/>
    <s v=""/>
    <s v=""/>
    <s v=""/>
    <s v=""/>
  </r>
  <r>
    <x v="0"/>
    <x v="0"/>
    <x v="0"/>
    <n v="12739944"/>
    <n v="0"/>
    <n v="12739944"/>
    <x v="0"/>
    <m/>
    <s v="100%"/>
    <x v="276"/>
    <m/>
    <m/>
    <s v="Surf Clam - trough shell"/>
    <x v="4"/>
    <n v="2.04"/>
    <n v="27.568708909988391"/>
    <n v="0"/>
    <s v=""/>
    <s v=""/>
    <s v=""/>
    <s v=""/>
    <s v=""/>
    <s v=""/>
  </r>
  <r>
    <x v="0"/>
    <x v="0"/>
    <x v="0"/>
    <n v="12739944"/>
    <n v="0"/>
    <n v="12739944"/>
    <x v="0"/>
    <m/>
    <s v="100%"/>
    <x v="277"/>
    <m/>
    <m/>
    <s v="Surf Clam - trough shell"/>
    <x v="4"/>
    <n v="128.52000000000001"/>
    <n v="1736.8286613292687"/>
    <n v="1.9999999999999999E-6"/>
    <s v=""/>
    <s v=""/>
    <s v=""/>
    <s v=""/>
    <s v=""/>
    <s v=""/>
  </r>
  <r>
    <x v="0"/>
    <x v="0"/>
    <x v="0"/>
    <n v="12739944"/>
    <n v="0"/>
    <n v="12739944"/>
    <x v="0"/>
    <m/>
    <s v="100%"/>
    <x v="278"/>
    <m/>
    <m/>
    <s v="Surf Clam - trough shell"/>
    <x v="4"/>
    <n v="2.04"/>
    <n v="27.568708909988391"/>
    <n v="0"/>
    <s v=""/>
    <s v=""/>
    <s v=""/>
    <s v=""/>
    <s v=""/>
    <s v=""/>
  </r>
  <r>
    <x v="0"/>
    <x v="0"/>
    <x v="0"/>
    <n v="12739944"/>
    <n v="0"/>
    <n v="12739944"/>
    <x v="0"/>
    <m/>
    <s v="100%"/>
    <x v="279"/>
    <m/>
    <m/>
    <s v="Surf Clam - trough shell"/>
    <x v="4"/>
    <n v="2.04"/>
    <n v="27.568708909988391"/>
    <n v="0"/>
    <s v=""/>
    <s v=""/>
    <s v=""/>
    <s v=""/>
    <s v=""/>
    <s v=""/>
  </r>
  <r>
    <x v="0"/>
    <x v="0"/>
    <x v="0"/>
    <n v="12739944"/>
    <n v="0"/>
    <n v="12739944"/>
    <x v="0"/>
    <m/>
    <s v="100%"/>
    <x v="280"/>
    <m/>
    <m/>
    <s v="Surf Clam - trough shell"/>
    <x v="4"/>
    <n v="28.560000000000002"/>
    <n v="385.96192473983751"/>
    <n v="0"/>
    <s v=""/>
    <s v=""/>
    <s v=""/>
    <s v=""/>
    <s v=""/>
    <s v=""/>
  </r>
  <r>
    <x v="0"/>
    <x v="0"/>
    <x v="0"/>
    <n v="12739944"/>
    <n v="0"/>
    <n v="12739944"/>
    <x v="0"/>
    <m/>
    <s v="100%"/>
    <x v="281"/>
    <m/>
    <m/>
    <s v="Surf Clam - trough shell"/>
    <x v="4"/>
    <n v="53.04"/>
    <n v="716.78643165969811"/>
    <n v="9.9999999999999995E-7"/>
    <s v=""/>
    <s v=""/>
    <s v=""/>
    <s v=""/>
    <s v=""/>
    <s v=""/>
  </r>
  <r>
    <x v="0"/>
    <x v="0"/>
    <x v="0"/>
    <n v="12739944"/>
    <n v="0"/>
    <n v="12739944"/>
    <x v="0"/>
    <m/>
    <s v="100%"/>
    <x v="282"/>
    <m/>
    <m/>
    <s v="Surf Clam - trough shell"/>
    <x v="4"/>
    <n v="55.08"/>
    <n v="744.35514056968645"/>
    <n v="9.9999999999999995E-7"/>
    <s v=""/>
    <s v=""/>
    <s v=""/>
    <s v=""/>
    <s v=""/>
    <s v=""/>
  </r>
  <r>
    <x v="0"/>
    <x v="0"/>
    <x v="0"/>
    <n v="12739944"/>
    <n v="0"/>
    <n v="12739944"/>
    <x v="0"/>
    <m/>
    <s v="100%"/>
    <x v="283"/>
    <m/>
    <m/>
    <s v="Surf Clam - trough shell"/>
    <x v="4"/>
    <n v="55.08"/>
    <n v="744.35514056968645"/>
    <n v="9.9999999999999995E-7"/>
    <s v=""/>
    <s v=""/>
    <s v=""/>
    <s v=""/>
    <s v=""/>
    <s v=""/>
  </r>
  <r>
    <x v="0"/>
    <x v="0"/>
    <x v="0"/>
    <n v="12739944"/>
    <n v="0"/>
    <n v="12739944"/>
    <x v="0"/>
    <m/>
    <s v="100%"/>
    <x v="284"/>
    <m/>
    <m/>
    <s v="Surf Clam - large trough shell"/>
    <x v="4"/>
    <n v="1.66"/>
    <n v="22.433361171853296"/>
    <n v="0"/>
    <s v=""/>
    <s v=""/>
    <s v=""/>
    <s v=""/>
    <s v=""/>
    <s v=""/>
  </r>
  <r>
    <x v="0"/>
    <x v="0"/>
    <x v="0"/>
    <n v="12739944"/>
    <n v="0"/>
    <n v="12739944"/>
    <x v="0"/>
    <m/>
    <s v="100%"/>
    <x v="285"/>
    <m/>
    <m/>
    <s v="Surf Clam - large trough shell"/>
    <x v="4"/>
    <n v="2.4899999999999998"/>
    <n v="33.650041757779945"/>
    <n v="0"/>
    <s v=""/>
    <s v=""/>
    <s v=""/>
    <s v=""/>
    <s v=""/>
    <s v=""/>
  </r>
  <r>
    <x v="0"/>
    <x v="0"/>
    <x v="0"/>
    <n v="12739944"/>
    <n v="0"/>
    <n v="12739944"/>
    <x v="0"/>
    <m/>
    <s v="100%"/>
    <x v="286"/>
    <m/>
    <m/>
    <s v="Surf Clam - large trough shell"/>
    <x v="4"/>
    <n v="170.73538332256436"/>
    <n v="2307.3304330662072"/>
    <n v="1.9999999999999999E-6"/>
    <s v=""/>
    <s v=""/>
    <s v=""/>
    <s v=""/>
    <s v=""/>
    <s v=""/>
  </r>
  <r>
    <x v="0"/>
    <x v="0"/>
    <x v="0"/>
    <n v="12739944"/>
    <n v="0"/>
    <n v="12739944"/>
    <x v="0"/>
    <m/>
    <s v="100%"/>
    <x v="287"/>
    <m/>
    <m/>
    <s v="Surf Clam - large trough shell"/>
    <x v="4"/>
    <n v="0.83"/>
    <n v="11.216680585926648"/>
    <n v="0"/>
    <s v=""/>
    <s v=""/>
    <s v=""/>
    <s v=""/>
    <s v=""/>
    <s v=""/>
  </r>
  <r>
    <x v="0"/>
    <x v="0"/>
    <x v="0"/>
    <n v="12739944"/>
    <n v="0"/>
    <n v="12739944"/>
    <x v="0"/>
    <m/>
    <s v="100%"/>
    <x v="288"/>
    <m/>
    <m/>
    <s v="Surf Clam - large trough shell"/>
    <x v="4"/>
    <n v="0.83"/>
    <n v="11.216680585926648"/>
    <n v="0"/>
    <s v=""/>
    <s v=""/>
    <s v=""/>
    <s v=""/>
    <s v=""/>
    <s v=""/>
  </r>
  <r>
    <x v="0"/>
    <x v="0"/>
    <x v="0"/>
    <n v="12739944"/>
    <n v="0"/>
    <n v="12739944"/>
    <x v="0"/>
    <m/>
    <s v="100%"/>
    <x v="289"/>
    <m/>
    <m/>
    <s v="Surf Clam - large trough shell"/>
    <x v="4"/>
    <n v="108.72999999999999"/>
    <n v="1469.3851567563909"/>
    <n v="1.9999999999999999E-6"/>
    <s v=""/>
    <s v=""/>
    <s v=""/>
    <s v=""/>
    <s v=""/>
    <s v=""/>
  </r>
  <r>
    <x v="0"/>
    <x v="0"/>
    <x v="0"/>
    <n v="12739944"/>
    <n v="0"/>
    <n v="12739944"/>
    <x v="0"/>
    <m/>
    <s v="100%"/>
    <x v="290"/>
    <m/>
    <m/>
    <s v="Surf Clam - large trough shell"/>
    <x v="4"/>
    <n v="488.87"/>
    <n v="6606.6248651107953"/>
    <n v="6.9999999999999999E-6"/>
    <s v=""/>
    <s v=""/>
    <s v=""/>
    <s v=""/>
    <s v=""/>
    <s v=""/>
  </r>
  <r>
    <x v="0"/>
    <x v="0"/>
    <x v="0"/>
    <n v="12739944"/>
    <n v="0"/>
    <n v="12739944"/>
    <x v="0"/>
    <m/>
    <s v="100%"/>
    <x v="291"/>
    <m/>
    <m/>
    <s v="Surf Clam - large trough shell"/>
    <x v="4"/>
    <n v="20.75"/>
    <n v="280.41701464816623"/>
    <n v="0"/>
    <s v=""/>
    <s v=""/>
    <s v=""/>
    <s v=""/>
    <s v=""/>
    <s v=""/>
  </r>
  <r>
    <x v="0"/>
    <x v="0"/>
    <x v="0"/>
    <n v="12739944"/>
    <n v="0"/>
    <n v="12739944"/>
    <x v="0"/>
    <m/>
    <s v="100%"/>
    <x v="292"/>
    <m/>
    <m/>
    <s v="Blue Moki"/>
    <x v="0"/>
    <n v="954.69388774478909"/>
    <n v="12901.802886951578"/>
    <n v="1.4E-5"/>
    <s v=""/>
    <s v=""/>
    <s v=""/>
    <s v=""/>
    <s v=""/>
    <s v=""/>
  </r>
  <r>
    <x v="0"/>
    <x v="0"/>
    <x v="0"/>
    <n v="12739944"/>
    <n v="0"/>
    <n v="12739944"/>
    <x v="0"/>
    <m/>
    <s v="100%"/>
    <x v="293"/>
    <m/>
    <m/>
    <s v="Blue Moki"/>
    <x v="0"/>
    <n v="15.2"/>
    <n v="205.41390952540365"/>
    <n v="0"/>
    <s v=""/>
    <s v=""/>
    <s v=""/>
    <s v=""/>
    <s v=""/>
    <s v=""/>
  </r>
  <r>
    <x v="0"/>
    <x v="0"/>
    <x v="0"/>
    <n v="12739944"/>
    <n v="0"/>
    <n v="12739944"/>
    <x v="0"/>
    <m/>
    <s v="100%"/>
    <x v="294"/>
    <m/>
    <m/>
    <s v="Blue Moki"/>
    <x v="0"/>
    <n v="220.7797831656552"/>
    <n v="2983.634105541325"/>
    <n v="6.0000000000000002E-6"/>
    <s v=""/>
    <s v=""/>
    <s v=""/>
    <s v=""/>
    <s v=""/>
    <s v=""/>
  </r>
  <r>
    <x v="0"/>
    <x v="0"/>
    <x v="0"/>
    <n v="12739944"/>
    <n v="0"/>
    <n v="12739944"/>
    <x v="0"/>
    <m/>
    <s v="100%"/>
    <x v="295"/>
    <m/>
    <m/>
    <s v="Blue Moki"/>
    <x v="0"/>
    <n v="37.308400000000006"/>
    <n v="504.18844093010341"/>
    <n v="9.9999999999999995E-7"/>
    <s v=""/>
    <s v=""/>
    <s v=""/>
    <s v=""/>
    <s v=""/>
    <s v=""/>
  </r>
  <r>
    <x v="0"/>
    <x v="0"/>
    <x v="0"/>
    <n v="12739944"/>
    <n v="0"/>
    <n v="12739944"/>
    <x v="0"/>
    <m/>
    <s v="100%"/>
    <x v="296"/>
    <m/>
    <m/>
    <s v="Blue Moki"/>
    <x v="0"/>
    <n v="87.774314110873206"/>
    <n v="1186.1884879885047"/>
    <n v="1.9999999999999999E-6"/>
    <s v=""/>
    <s v=""/>
    <s v=""/>
    <s v=""/>
    <s v=""/>
    <s v=""/>
  </r>
  <r>
    <x v="0"/>
    <x v="0"/>
    <x v="0"/>
    <n v="12739944"/>
    <n v="0"/>
    <n v="12739944"/>
    <x v="0"/>
    <m/>
    <s v="100%"/>
    <x v="297"/>
    <m/>
    <m/>
    <s v="Moonfish"/>
    <x v="3"/>
    <n v="1072.4211812871458"/>
    <n v="14492.778125397652"/>
    <n v="1.5999999999999999E-5"/>
    <s v=""/>
    <s v=""/>
    <s v=""/>
    <s v=""/>
    <s v=""/>
    <s v=""/>
  </r>
  <r>
    <x v="0"/>
    <x v="0"/>
    <x v="0"/>
    <n v="12739944"/>
    <n v="0"/>
    <n v="12739944"/>
    <x v="0"/>
    <m/>
    <s v="100%"/>
    <x v="298"/>
    <m/>
    <m/>
    <s v="Oreo"/>
    <x v="2"/>
    <n v="1783.3161553464247"/>
    <n v="24099.864696679029"/>
    <n v="0"/>
    <s v=""/>
    <s v=""/>
    <s v=""/>
    <s v=""/>
    <s v=""/>
    <s v=""/>
  </r>
  <r>
    <x v="0"/>
    <x v="0"/>
    <x v="0"/>
    <n v="12739944"/>
    <n v="0"/>
    <n v="12739944"/>
    <x v="0"/>
    <m/>
    <s v="100%"/>
    <x v="299"/>
    <m/>
    <m/>
    <s v="Oreo"/>
    <x v="2"/>
    <n v="7.1332646213856989"/>
    <n v="96.39945878671611"/>
    <n v="0"/>
    <s v=""/>
    <s v=""/>
    <s v=""/>
    <s v=""/>
    <s v=""/>
    <s v=""/>
  </r>
  <r>
    <x v="0"/>
    <x v="0"/>
    <x v="0"/>
    <n v="12739944"/>
    <n v="0"/>
    <n v="12739944"/>
    <x v="0"/>
    <m/>
    <s v="100%"/>
    <x v="300"/>
    <m/>
    <m/>
    <s v="Oreo"/>
    <x v="2"/>
    <n v="2389.643648164209"/>
    <n v="32293.818693549896"/>
    <n v="1.6000000000000001E-4"/>
    <s v=""/>
    <s v=""/>
    <s v=""/>
    <s v=""/>
    <s v=""/>
    <s v=""/>
  </r>
  <r>
    <x v="0"/>
    <x v="0"/>
    <x v="0"/>
    <n v="12739944"/>
    <n v="0"/>
    <n v="12739944"/>
    <x v="0"/>
    <m/>
    <s v="100%"/>
    <x v="301"/>
    <m/>
    <m/>
    <s v="Oreo"/>
    <x v="2"/>
    <n v="2567.9752636988514"/>
    <n v="34703.805163217796"/>
    <n v="2.8E-5"/>
    <s v=""/>
    <s v=""/>
    <s v=""/>
    <s v=""/>
    <s v=""/>
    <s v=""/>
  </r>
  <r>
    <x v="0"/>
    <x v="0"/>
    <x v="0"/>
    <n v="12739944"/>
    <n v="0"/>
    <n v="12739944"/>
    <x v="0"/>
    <m/>
    <s v="100%"/>
    <x v="302"/>
    <m/>
    <m/>
    <s v="Oreo"/>
    <x v="2"/>
    <n v="4279.9587728314191"/>
    <n v="57839.675272029664"/>
    <n v="1.1400000000000001E-4"/>
    <s v=""/>
    <s v=""/>
    <s v=""/>
    <s v=""/>
    <s v=""/>
    <s v=""/>
  </r>
  <r>
    <x v="0"/>
    <x v="0"/>
    <x v="0"/>
    <n v="12739944"/>
    <n v="0"/>
    <n v="12739944"/>
    <x v="0"/>
    <m/>
    <s v="100%"/>
    <x v="303"/>
    <m/>
    <m/>
    <s v="Orange Roughy"/>
    <x v="2"/>
    <n v="3502.8542609035103"/>
    <n v="47337.828173020294"/>
    <n v="7.1000000000000005E-5"/>
    <s v=""/>
    <s v=""/>
    <s v=""/>
    <s v=""/>
    <s v=""/>
    <s v=""/>
  </r>
  <r>
    <x v="0"/>
    <x v="0"/>
    <x v="0"/>
    <n v="12739944"/>
    <n v="0"/>
    <n v="12739944"/>
    <x v="0"/>
    <m/>
    <s v="100%"/>
    <x v="304"/>
    <m/>
    <m/>
    <s v="Orange Roughy"/>
    <x v="2"/>
    <n v="24.8"/>
    <n v="335.14901027829023"/>
    <n v="0"/>
    <s v=""/>
    <s v=""/>
    <s v=""/>
    <s v=""/>
    <s v=""/>
    <s v=""/>
  </r>
  <r>
    <x v="0"/>
    <x v="0"/>
    <x v="0"/>
    <n v="12739944"/>
    <n v="0"/>
    <n v="12739944"/>
    <x v="0"/>
    <m/>
    <s v="100%"/>
    <x v="305"/>
    <m/>
    <m/>
    <s v="Orange Roughy"/>
    <x v="2"/>
    <n v="1284.3150327180197"/>
    <n v="17356.327100845734"/>
    <n v="5.7000000000000003E-5"/>
    <s v=""/>
    <s v=""/>
    <s v=""/>
    <s v=""/>
    <s v=""/>
    <s v=""/>
  </r>
  <r>
    <x v="0"/>
    <x v="0"/>
    <x v="0"/>
    <n v="12739944"/>
    <n v="0"/>
    <n v="12739944"/>
    <x v="0"/>
    <m/>
    <s v="100%"/>
    <x v="306"/>
    <m/>
    <m/>
    <s v="Orange Roughy"/>
    <x v="2"/>
    <n v="138.80505600317656"/>
    <n v="1875.8216589148092"/>
    <n v="6.0000000000000002E-6"/>
    <s v=""/>
    <s v=""/>
    <s v=""/>
    <s v=""/>
    <s v=""/>
    <s v=""/>
  </r>
  <r>
    <x v="0"/>
    <x v="0"/>
    <x v="0"/>
    <n v="12739944"/>
    <n v="0"/>
    <n v="12739944"/>
    <x v="0"/>
    <m/>
    <s v="100%"/>
    <x v="307"/>
    <m/>
    <m/>
    <s v="Orange Roughy"/>
    <x v="2"/>
    <n v="403.82691814459525"/>
    <n v="5457.3464491892428"/>
    <n v="3.0000000000000001E-5"/>
    <s v=""/>
    <s v=""/>
    <s v=""/>
    <s v=""/>
    <s v=""/>
    <s v=""/>
  </r>
  <r>
    <x v="0"/>
    <x v="0"/>
    <x v="0"/>
    <n v="12739944"/>
    <n v="0"/>
    <n v="12739944"/>
    <x v="0"/>
    <m/>
    <s v="100%"/>
    <x v="308"/>
    <m/>
    <m/>
    <s v="Orange Roughy"/>
    <x v="2"/>
    <n v="15784.390091433366"/>
    <n v="213311.39987864287"/>
    <n v="5.1999999999999995E-4"/>
    <s v=""/>
    <s v=""/>
    <s v=""/>
    <s v=""/>
    <s v=""/>
    <s v=""/>
  </r>
  <r>
    <x v="0"/>
    <x v="0"/>
    <x v="0"/>
    <n v="12739944"/>
    <n v="0"/>
    <n v="12739944"/>
    <x v="0"/>
    <m/>
    <s v="100%"/>
    <x v="309"/>
    <m/>
    <m/>
    <s v="Orange Roughy"/>
    <x v="2"/>
    <n v="4814.0552172089874"/>
    <n v="65057.493607767407"/>
    <n v="9.7999999999999997E-5"/>
    <s v=""/>
    <s v=""/>
    <s v=""/>
    <s v=""/>
    <s v=""/>
    <s v=""/>
  </r>
  <r>
    <x v="0"/>
    <x v="0"/>
    <x v="0"/>
    <n v="12739944"/>
    <n v="0"/>
    <n v="12739944"/>
    <x v="0"/>
    <m/>
    <s v="100%"/>
    <x v="310"/>
    <m/>
    <m/>
    <s v="Orange Roughy"/>
    <x v="2"/>
    <n v="1.2745686485177732"/>
    <n v="17.224613753325389"/>
    <n v="0"/>
    <s v=""/>
    <s v=""/>
    <s v=""/>
    <s v=""/>
    <s v=""/>
    <s v=""/>
  </r>
  <r>
    <x v="0"/>
    <x v="0"/>
    <x v="0"/>
    <n v="12739944"/>
    <n v="0"/>
    <n v="12739944"/>
    <x v="0"/>
    <m/>
    <s v="100%"/>
    <x v="311"/>
    <m/>
    <m/>
    <s v="Oyster - Other than Foveaux Strait"/>
    <x v="4"/>
    <n v="4.8099999999999996"/>
    <n v="65.002691106394181"/>
    <n v="0"/>
    <s v=""/>
    <s v=""/>
    <s v=""/>
    <s v=""/>
    <s v=""/>
    <s v=""/>
  </r>
  <r>
    <x v="0"/>
    <x v="0"/>
    <x v="0"/>
    <n v="12739944"/>
    <n v="0"/>
    <n v="12739944"/>
    <x v="0"/>
    <m/>
    <s v="100%"/>
    <x v="312"/>
    <m/>
    <m/>
    <s v="Oyster - Other than Foveaux Strait"/>
    <x v="4"/>
    <n v="4.8099999999999996"/>
    <n v="65.002691106394181"/>
    <n v="0"/>
    <s v=""/>
    <s v=""/>
    <s v=""/>
    <s v=""/>
    <s v=""/>
    <s v=""/>
  </r>
  <r>
    <x v="0"/>
    <x v="0"/>
    <x v="0"/>
    <n v="12739944"/>
    <n v="0"/>
    <n v="12739944"/>
    <x v="0"/>
    <m/>
    <s v="100%"/>
    <x v="313"/>
    <m/>
    <m/>
    <s v="Oyster - Other than Foveaux Strait"/>
    <x v="4"/>
    <n v="9.6199999999999992"/>
    <n v="130.00538221278836"/>
    <n v="0"/>
    <s v=""/>
    <s v=""/>
    <s v=""/>
    <s v=""/>
    <s v=""/>
    <s v=""/>
  </r>
  <r>
    <x v="0"/>
    <x v="0"/>
    <x v="0"/>
    <n v="12739944"/>
    <n v="0"/>
    <n v="12739944"/>
    <x v="0"/>
    <m/>
    <s v="100%"/>
    <x v="314"/>
    <m/>
    <m/>
    <s v="Oyster - Other than Foveaux Strait"/>
    <x v="4"/>
    <n v="209.23499999999999"/>
    <n v="2827.617063128147"/>
    <n v="3.0000000000000001E-6"/>
    <s v=""/>
    <s v=""/>
    <s v=""/>
    <s v=""/>
    <s v=""/>
    <s v=""/>
  </r>
  <r>
    <x v="0"/>
    <x v="0"/>
    <x v="0"/>
    <n v="12739944"/>
    <n v="0"/>
    <n v="12739944"/>
    <x v="0"/>
    <m/>
    <s v="100%"/>
    <x v="315"/>
    <m/>
    <m/>
    <s v="Oyster - Other than Foveaux Strait"/>
    <x v="4"/>
    <n v="14.43"/>
    <n v="195.00807331918256"/>
    <n v="0"/>
    <s v=""/>
    <s v=""/>
    <s v=""/>
    <s v=""/>
    <s v=""/>
    <s v=""/>
  </r>
  <r>
    <x v="0"/>
    <x v="0"/>
    <x v="0"/>
    <n v="12739944"/>
    <n v="0"/>
    <n v="12739944"/>
    <x v="0"/>
    <m/>
    <s v="100%"/>
    <x v="316"/>
    <m/>
    <m/>
    <s v="Oyster - Other than Foveaux Strait"/>
    <x v="4"/>
    <n v="2227.0500000000002"/>
    <n v="30096.516263720412"/>
    <n v="3.3000000000000003E-5"/>
    <s v=""/>
    <s v=""/>
    <s v=""/>
    <s v=""/>
    <s v=""/>
    <s v=""/>
  </r>
  <r>
    <x v="0"/>
    <x v="0"/>
    <x v="0"/>
    <n v="12739944"/>
    <n v="0"/>
    <n v="12739944"/>
    <x v="0"/>
    <m/>
    <s v="100%"/>
    <x v="317"/>
    <m/>
    <m/>
    <s v="Oyster - Other than Foveaux Strait"/>
    <x v="4"/>
    <n v="4.8099999999999996"/>
    <n v="65.002691106394181"/>
    <n v="0"/>
    <s v=""/>
    <s v=""/>
    <s v=""/>
    <s v=""/>
    <s v=""/>
    <s v=""/>
  </r>
  <r>
    <x v="0"/>
    <x v="0"/>
    <x v="0"/>
    <n v="12739944"/>
    <n v="0"/>
    <n v="12739944"/>
    <x v="0"/>
    <m/>
    <s v="100%"/>
    <x v="318"/>
    <m/>
    <m/>
    <s v="Oyster - Other than Foveaux Strait"/>
    <x v="4"/>
    <n v="4.8099999999999996"/>
    <n v="65.002691106394181"/>
    <n v="0"/>
    <s v=""/>
    <s v=""/>
    <s v=""/>
    <s v=""/>
    <s v=""/>
    <s v=""/>
  </r>
  <r>
    <x v="0"/>
    <x v="0"/>
    <x v="0"/>
    <n v="12739944"/>
    <n v="0"/>
    <n v="12739944"/>
    <x v="0"/>
    <m/>
    <s v="100%"/>
    <x v="319"/>
    <m/>
    <m/>
    <s v="Oyster - Other than Foveaux Strait"/>
    <x v="4"/>
    <n v="303.02999999999997"/>
    <n v="4095.1695397028338"/>
    <n v="5.0000000000000004E-6"/>
    <s v=""/>
    <s v=""/>
    <s v=""/>
    <s v=""/>
    <s v=""/>
    <s v=""/>
  </r>
  <r>
    <x v="0"/>
    <x v="0"/>
    <x v="0"/>
    <n v="12739944"/>
    <n v="0"/>
    <n v="12739944"/>
    <x v="0"/>
    <m/>
    <s v="100%"/>
    <x v="320"/>
    <m/>
    <m/>
    <s v="Oyster - Other than Foveaux Strait"/>
    <x v="4"/>
    <n v="4.8099999999999996"/>
    <n v="65.002691106394181"/>
    <n v="0"/>
    <s v=""/>
    <s v=""/>
    <s v=""/>
    <s v=""/>
    <s v=""/>
    <s v=""/>
  </r>
  <r>
    <x v="0"/>
    <x v="0"/>
    <x v="0"/>
    <n v="12739944"/>
    <n v="0"/>
    <n v="12739944"/>
    <x v="0"/>
    <m/>
    <s v="100%"/>
    <x v="321"/>
    <m/>
    <m/>
    <s v="Oyster - Other than Foveaux Strait"/>
    <x v="4"/>
    <n v="4.8099999999999996"/>
    <n v="65.002691106394181"/>
    <n v="0"/>
    <s v=""/>
    <s v=""/>
    <s v=""/>
    <s v=""/>
    <s v=""/>
    <s v=""/>
  </r>
  <r>
    <x v="0"/>
    <x v="0"/>
    <x v="0"/>
    <n v="12739944"/>
    <n v="0"/>
    <n v="12739944"/>
    <x v="0"/>
    <m/>
    <s v="100%"/>
    <x v="322"/>
    <m/>
    <m/>
    <s v="Oyster - Foveuax Strait"/>
    <x v="4"/>
    <n v="8924.2346938775518"/>
    <n v="120602.75907839683"/>
    <n v="3.1599999999999998E-4"/>
    <s v=""/>
    <s v=""/>
    <s v=""/>
    <s v=""/>
    <s v=""/>
    <s v=""/>
  </r>
  <r>
    <x v="0"/>
    <x v="0"/>
    <x v="0"/>
    <n v="12739944"/>
    <n v="0"/>
    <n v="12739944"/>
    <x v="0"/>
    <m/>
    <s v="100%"/>
    <x v="323"/>
    <m/>
    <m/>
    <s v="Paddle Crab"/>
    <x v="4"/>
    <n v="1091.2"/>
    <n v="14746.556452244771"/>
    <n v="1.5999999999999999E-5"/>
    <s v=""/>
    <s v=""/>
    <s v=""/>
    <s v=""/>
    <s v=""/>
    <s v=""/>
  </r>
  <r>
    <x v="0"/>
    <x v="0"/>
    <x v="0"/>
    <n v="12739944"/>
    <n v="0"/>
    <n v="12739944"/>
    <x v="0"/>
    <m/>
    <s v="100%"/>
    <x v="324"/>
    <m/>
    <m/>
    <s v="Paddle Crab"/>
    <x v="4"/>
    <n v="0"/>
    <n v="0"/>
    <n v="0"/>
    <s v=""/>
    <s v=""/>
    <s v=""/>
    <s v=""/>
    <s v=""/>
    <s v=""/>
  </r>
  <r>
    <x v="0"/>
    <x v="0"/>
    <x v="0"/>
    <n v="12739944"/>
    <n v="0"/>
    <n v="12739944"/>
    <x v="0"/>
    <m/>
    <s v="100%"/>
    <x v="325"/>
    <m/>
    <m/>
    <s v="Paddle Crab"/>
    <x v="4"/>
    <n v="621.5"/>
    <n v="8398.9963664498937"/>
    <n v="9.0000000000000002E-6"/>
    <s v=""/>
    <s v=""/>
    <s v=""/>
    <s v=""/>
    <s v=""/>
    <s v=""/>
  </r>
  <r>
    <x v="0"/>
    <x v="0"/>
    <x v="0"/>
    <n v="12739944"/>
    <n v="0"/>
    <n v="12739944"/>
    <x v="0"/>
    <m/>
    <s v="100%"/>
    <x v="326"/>
    <m/>
    <m/>
    <s v="Paddle Crab"/>
    <x v="4"/>
    <n v="496"/>
    <n v="6702.9802055658047"/>
    <n v="6.9999999999999999E-6"/>
    <s v=""/>
    <s v=""/>
    <s v=""/>
    <s v=""/>
    <s v=""/>
    <s v=""/>
  </r>
  <r>
    <x v="0"/>
    <x v="0"/>
    <x v="0"/>
    <n v="12739944"/>
    <n v="0"/>
    <n v="12739944"/>
    <x v="0"/>
    <m/>
    <s v="100%"/>
    <x v="327"/>
    <m/>
    <m/>
    <s v="Paddle Crab"/>
    <x v="4"/>
    <n v="124"/>
    <n v="1675.7450513914512"/>
    <n v="1.9999999999999999E-6"/>
    <s v=""/>
    <s v=""/>
    <s v=""/>
    <s v=""/>
    <s v=""/>
    <s v=""/>
  </r>
  <r>
    <x v="0"/>
    <x v="0"/>
    <x v="0"/>
    <n v="12739944"/>
    <n v="0"/>
    <n v="12739944"/>
    <x v="0"/>
    <m/>
    <s v="100%"/>
    <x v="328"/>
    <m/>
    <m/>
    <s v="Paddle Crab"/>
    <x v="4"/>
    <n v="174"/>
    <n v="2351.4487011460683"/>
    <n v="3.0000000000000001E-6"/>
    <s v=""/>
    <s v=""/>
    <s v=""/>
    <s v=""/>
    <s v=""/>
    <s v=""/>
  </r>
  <r>
    <x v="0"/>
    <x v="0"/>
    <x v="0"/>
    <n v="12739944"/>
    <n v="0"/>
    <n v="12739944"/>
    <x v="0"/>
    <m/>
    <s v="100%"/>
    <x v="329"/>
    <m/>
    <m/>
    <s v="Paddle Crab"/>
    <x v="4"/>
    <n v="0"/>
    <n v="0"/>
    <n v="0"/>
    <s v=""/>
    <s v=""/>
    <s v=""/>
    <s v=""/>
    <s v=""/>
    <s v=""/>
  </r>
  <r>
    <x v="0"/>
    <x v="0"/>
    <x v="0"/>
    <n v="12739944"/>
    <n v="0"/>
    <n v="12739944"/>
    <x v="0"/>
    <m/>
    <s v="100%"/>
    <x v="330"/>
    <m/>
    <m/>
    <s v="Paddle Crab"/>
    <x v="4"/>
    <n v="797"/>
    <n v="10770.716177088601"/>
    <n v="1.2E-5"/>
    <s v=""/>
    <s v=""/>
    <s v=""/>
    <s v=""/>
    <s v=""/>
    <s v=""/>
  </r>
  <r>
    <x v="0"/>
    <x v="0"/>
    <x v="0"/>
    <n v="12739944"/>
    <n v="0"/>
    <n v="12739944"/>
    <x v="0"/>
    <m/>
    <s v="100%"/>
    <x v="331"/>
    <m/>
    <m/>
    <s v="Paddle Crab"/>
    <x v="4"/>
    <n v="297.60000000000002"/>
    <n v="4021.7881233394828"/>
    <n v="3.9999999999999998E-6"/>
    <s v=""/>
    <s v=""/>
    <s v=""/>
    <s v=""/>
    <s v=""/>
    <s v=""/>
  </r>
  <r>
    <x v="0"/>
    <x v="0"/>
    <x v="0"/>
    <n v="12739944"/>
    <n v="0"/>
    <n v="12739944"/>
    <x v="0"/>
    <m/>
    <s v="100%"/>
    <x v="332"/>
    <m/>
    <m/>
    <s v="Paddle Crab"/>
    <x v="4"/>
    <n v="496"/>
    <n v="6702.9802055658047"/>
    <n v="6.9999999999999999E-6"/>
    <s v=""/>
    <s v=""/>
    <s v=""/>
    <s v=""/>
    <s v=""/>
    <s v=""/>
  </r>
  <r>
    <x v="0"/>
    <x v="0"/>
    <x v="0"/>
    <n v="12739944"/>
    <n v="0"/>
    <n v="12739944"/>
    <x v="0"/>
    <m/>
    <s v="100%"/>
    <x v="333"/>
    <m/>
    <m/>
    <s v="Parore"/>
    <x v="0"/>
    <n v="148.36298387748485"/>
    <n v="2004.9881938900394"/>
    <n v="1.9999999999999999E-6"/>
    <s v=""/>
    <s v=""/>
    <s v=""/>
    <s v=""/>
    <s v=""/>
    <s v=""/>
  </r>
  <r>
    <x v="0"/>
    <x v="0"/>
    <x v="0"/>
    <n v="12739944"/>
    <n v="0"/>
    <n v="12739944"/>
    <x v="0"/>
    <m/>
    <s v="100%"/>
    <x v="334"/>
    <m/>
    <m/>
    <s v="Parore"/>
    <x v="0"/>
    <n v="0"/>
    <n v="0"/>
    <n v="0"/>
    <s v=""/>
    <s v=""/>
    <s v=""/>
    <s v=""/>
    <s v=""/>
    <s v=""/>
  </r>
  <r>
    <x v="0"/>
    <x v="0"/>
    <x v="0"/>
    <n v="12739944"/>
    <n v="0"/>
    <n v="12739944"/>
    <x v="0"/>
    <m/>
    <s v="100%"/>
    <x v="335"/>
    <m/>
    <m/>
    <s v="Parore"/>
    <x v="0"/>
    <n v="4.9812345190969669"/>
    <n v="67.316766896750138"/>
    <n v="0"/>
    <s v=""/>
    <s v=""/>
    <s v=""/>
    <s v=""/>
    <s v=""/>
    <s v=""/>
  </r>
  <r>
    <x v="0"/>
    <x v="0"/>
    <x v="0"/>
    <n v="12739944"/>
    <n v="0"/>
    <n v="12739944"/>
    <x v="0"/>
    <m/>
    <s v="100%"/>
    <x v="336"/>
    <m/>
    <m/>
    <s v="Parore"/>
    <x v="0"/>
    <n v="54.364324669787592"/>
    <n v="734.68345191640924"/>
    <n v="9.9999999999999995E-7"/>
    <s v=""/>
    <s v=""/>
    <s v=""/>
    <s v=""/>
    <s v=""/>
    <s v=""/>
  </r>
  <r>
    <x v="0"/>
    <x v="0"/>
    <x v="0"/>
    <n v="12739944"/>
    <n v="0"/>
    <n v="12739944"/>
    <x v="0"/>
    <m/>
    <s v="100%"/>
    <x v="337"/>
    <m/>
    <m/>
    <s v="Paua"/>
    <x v="4"/>
    <n v="75.27"/>
    <n v="1017.204274340601"/>
    <n v="9.9999999999999995E-7"/>
    <s v=""/>
    <s v=""/>
    <s v=""/>
    <s v=""/>
    <s v=""/>
    <s v=""/>
  </r>
  <r>
    <x v="0"/>
    <x v="0"/>
    <x v="0"/>
    <n v="12739944"/>
    <n v="0"/>
    <n v="12739944"/>
    <x v="0"/>
    <m/>
    <s v="100%"/>
    <x v="338"/>
    <m/>
    <m/>
    <s v="Paua"/>
    <x v="4"/>
    <n v="39"/>
    <n v="527.04884680860152"/>
    <n v="9.9999999999999995E-7"/>
    <s v=""/>
    <s v=""/>
    <s v=""/>
    <s v=""/>
    <s v=""/>
    <s v=""/>
  </r>
  <r>
    <x v="0"/>
    <x v="0"/>
    <x v="0"/>
    <n v="12739944"/>
    <n v="0"/>
    <n v="12739944"/>
    <x v="0"/>
    <m/>
    <s v="100%"/>
    <x v="339"/>
    <m/>
    <m/>
    <s v="Paua"/>
    <x v="4"/>
    <n v="4726.3320000000003"/>
    <n v="63871.995647040807"/>
    <n v="8.7000000000000001E-5"/>
    <s v=""/>
    <s v=""/>
    <s v=""/>
    <s v=""/>
    <s v=""/>
    <s v=""/>
  </r>
  <r>
    <x v="0"/>
    <x v="0"/>
    <x v="0"/>
    <n v="12739944"/>
    <n v="0"/>
    <n v="12739944"/>
    <x v="0"/>
    <m/>
    <s v="100%"/>
    <x v="340"/>
    <m/>
    <m/>
    <s v="Paua"/>
    <x v="4"/>
    <n v="1786.1999999999998"/>
    <n v="24138.837183833952"/>
    <n v="9.1000000000000003E-5"/>
    <s v=""/>
    <s v=""/>
    <s v=""/>
    <s v=""/>
    <s v=""/>
    <s v=""/>
  </r>
  <r>
    <x v="0"/>
    <x v="0"/>
    <x v="0"/>
    <n v="12739944"/>
    <n v="0"/>
    <n v="12739944"/>
    <x v="0"/>
    <m/>
    <s v="100%"/>
    <x v="341"/>
    <m/>
    <m/>
    <s v="Paua"/>
    <x v="4"/>
    <n v="12735.177"/>
    <n v="172104.11158342115"/>
    <n v="2.9399999999999999E-4"/>
    <s v=""/>
    <s v=""/>
    <s v=""/>
    <s v=""/>
    <s v=""/>
    <s v=""/>
  </r>
  <r>
    <x v="0"/>
    <x v="0"/>
    <x v="0"/>
    <n v="12739944"/>
    <n v="0"/>
    <n v="12739944"/>
    <x v="0"/>
    <m/>
    <s v="100%"/>
    <x v="342"/>
    <m/>
    <m/>
    <s v="Paua"/>
    <x v="4"/>
    <n v="5810.3370000000004"/>
    <n v="78521.318344085885"/>
    <n v="1.18E-4"/>
    <s v=""/>
    <s v=""/>
    <s v=""/>
    <s v=""/>
    <s v=""/>
    <s v=""/>
  </r>
  <r>
    <x v="0"/>
    <x v="0"/>
    <x v="0"/>
    <n v="12739944"/>
    <n v="0"/>
    <n v="12739944"/>
    <x v="0"/>
    <m/>
    <s v="100%"/>
    <x v="343"/>
    <m/>
    <m/>
    <s v="Paua"/>
    <x v="4"/>
    <n v="4173"/>
    <n v="56394.226608520366"/>
    <n v="7.7000000000000001E-5"/>
    <s v=""/>
    <s v=""/>
    <s v=""/>
    <s v=""/>
    <s v=""/>
    <s v=""/>
  </r>
  <r>
    <x v="0"/>
    <x v="0"/>
    <x v="0"/>
    <n v="12739944"/>
    <n v="0"/>
    <n v="12739944"/>
    <x v="0"/>
    <m/>
    <s v="100%"/>
    <x v="344"/>
    <m/>
    <m/>
    <s v="Paua"/>
    <x v="4"/>
    <n v="3471"/>
    <n v="46907.347365965536"/>
    <n v="6.3999999999999997E-5"/>
    <s v=""/>
    <s v=""/>
    <s v=""/>
    <s v=""/>
    <s v=""/>
    <s v=""/>
  </r>
  <r>
    <x v="0"/>
    <x v="0"/>
    <x v="0"/>
    <n v="12739944"/>
    <n v="0"/>
    <n v="12739944"/>
    <x v="0"/>
    <m/>
    <s v="100%"/>
    <x v="345"/>
    <m/>
    <m/>
    <s v="Paua"/>
    <x v="4"/>
    <n v="39"/>
    <n v="527.04884680860152"/>
    <n v="9.9999999999999995E-7"/>
    <s v=""/>
    <s v=""/>
    <s v=""/>
    <s v=""/>
    <s v=""/>
    <s v=""/>
  </r>
  <r>
    <x v="0"/>
    <x v="0"/>
    <x v="0"/>
    <n v="12739944"/>
    <n v="0"/>
    <n v="12739944"/>
    <x v="0"/>
    <m/>
    <s v="100%"/>
    <x v="346"/>
    <m/>
    <m/>
    <s v="Paua"/>
    <x v="4"/>
    <n v="3651.1800000000003"/>
    <n v="49342.313038221284"/>
    <n v="1.22E-4"/>
    <s v=""/>
    <s v=""/>
    <s v=""/>
    <s v=""/>
    <s v=""/>
    <s v=""/>
  </r>
  <r>
    <x v="0"/>
    <x v="0"/>
    <x v="0"/>
    <n v="12739944"/>
    <n v="0"/>
    <n v="12739944"/>
    <x v="0"/>
    <m/>
    <s v="100%"/>
    <x v="347"/>
    <m/>
    <m/>
    <s v="Surf Clam - Deepwater Tuatua"/>
    <x v="4"/>
    <n v="0.83"/>
    <n v="11.216680585926648"/>
    <n v="0"/>
    <s v=""/>
    <s v=""/>
    <s v=""/>
    <s v=""/>
    <s v=""/>
    <s v=""/>
  </r>
  <r>
    <x v="0"/>
    <x v="0"/>
    <x v="0"/>
    <n v="12739944"/>
    <n v="0"/>
    <n v="12739944"/>
    <x v="0"/>
    <m/>
    <s v="100%"/>
    <x v="348"/>
    <m/>
    <m/>
    <s v="Surf Clam - Deepwater Tuatua"/>
    <x v="4"/>
    <n v="386.78"/>
    <n v="5226.9731530418176"/>
    <n v="6.0000000000000002E-6"/>
    <s v=""/>
    <s v=""/>
    <s v=""/>
    <s v=""/>
    <s v=""/>
    <s v=""/>
  </r>
  <r>
    <x v="0"/>
    <x v="0"/>
    <x v="0"/>
    <n v="12739944"/>
    <n v="0"/>
    <n v="12739944"/>
    <x v="0"/>
    <m/>
    <s v="100%"/>
    <x v="349"/>
    <m/>
    <m/>
    <s v="Surf Clam - Deepwater Tuatua"/>
    <x v="4"/>
    <n v="89.64"/>
    <n v="1211.401503280078"/>
    <n v="9.9999999999999995E-7"/>
    <s v=""/>
    <s v=""/>
    <s v=""/>
    <s v=""/>
    <s v=""/>
    <s v=""/>
  </r>
  <r>
    <x v="0"/>
    <x v="0"/>
    <x v="0"/>
    <n v="12739944"/>
    <n v="0"/>
    <n v="12739944"/>
    <x v="0"/>
    <m/>
    <s v="100%"/>
    <x v="350"/>
    <m/>
    <m/>
    <s v="Surf Clam - Deepwater Tuatua"/>
    <x v="4"/>
    <n v="0.83"/>
    <n v="11.216680585926648"/>
    <n v="0"/>
    <s v=""/>
    <s v=""/>
    <s v=""/>
    <s v=""/>
    <s v=""/>
    <s v=""/>
  </r>
  <r>
    <x v="0"/>
    <x v="0"/>
    <x v="0"/>
    <n v="12739944"/>
    <n v="0"/>
    <n v="12739944"/>
    <x v="0"/>
    <m/>
    <s v="100%"/>
    <x v="351"/>
    <m/>
    <m/>
    <s v="Surf Clam - Deepwater Tuatua"/>
    <x v="4"/>
    <n v="0.83"/>
    <n v="11.216680585926648"/>
    <n v="0"/>
    <s v=""/>
    <s v=""/>
    <s v=""/>
    <s v=""/>
    <s v=""/>
    <s v=""/>
  </r>
  <r>
    <x v="0"/>
    <x v="0"/>
    <x v="0"/>
    <n v="12739944"/>
    <n v="0"/>
    <n v="12739944"/>
    <x v="0"/>
    <m/>
    <s v="100%"/>
    <x v="352"/>
    <m/>
    <m/>
    <s v="Surf Clam - Deepwater Tuatua"/>
    <x v="4"/>
    <n v="152.72"/>
    <n v="2063.8692278105032"/>
    <n v="1.9999999999999999E-6"/>
    <s v=""/>
    <s v=""/>
    <s v=""/>
    <s v=""/>
    <s v=""/>
    <s v=""/>
  </r>
  <r>
    <x v="0"/>
    <x v="0"/>
    <x v="0"/>
    <n v="12739944"/>
    <n v="0"/>
    <n v="12739944"/>
    <x v="0"/>
    <m/>
    <s v="100%"/>
    <x v="353"/>
    <m/>
    <m/>
    <s v="Surf Clam - Deepwater Tuatua"/>
    <x v="4"/>
    <n v="217.45999999999998"/>
    <n v="2938.7703135127817"/>
    <n v="3.0000000000000001E-6"/>
    <s v=""/>
    <s v=""/>
    <s v=""/>
    <s v=""/>
    <s v=""/>
    <s v=""/>
  </r>
  <r>
    <x v="0"/>
    <x v="0"/>
    <x v="0"/>
    <n v="12739944"/>
    <n v="0"/>
    <n v="12739944"/>
    <x v="0"/>
    <m/>
    <s v="100%"/>
    <x v="354"/>
    <m/>
    <m/>
    <s v="Surf Clam - Deepwater Tuatua"/>
    <x v="4"/>
    <n v="0.83"/>
    <n v="11.216680585926648"/>
    <n v="0"/>
    <s v=""/>
    <s v=""/>
    <s v=""/>
    <s v=""/>
    <s v=""/>
    <s v=""/>
  </r>
  <r>
    <x v="0"/>
    <x v="0"/>
    <x v="0"/>
    <n v="12739944"/>
    <n v="0"/>
    <n v="12739944"/>
    <x v="0"/>
    <m/>
    <s v="100%"/>
    <x v="355"/>
    <m/>
    <m/>
    <s v="Packhorse Rock Lobster"/>
    <x v="4"/>
    <n v="2135.6508938990555"/>
    <n v="28861.34207218606"/>
    <n v="3.1000000000000001E-5"/>
    <s v=""/>
    <s v=""/>
    <s v=""/>
    <s v=""/>
    <s v=""/>
    <s v=""/>
  </r>
  <r>
    <x v="0"/>
    <x v="0"/>
    <x v="0"/>
    <n v="12739944"/>
    <n v="0"/>
    <n v="12739944"/>
    <x v="0"/>
    <m/>
    <s v="100%"/>
    <x v="356"/>
    <m/>
    <m/>
    <s v="Pilchard"/>
    <x v="0"/>
    <n v="2799.877543690573"/>
    <n v="37837.749502754268"/>
    <n v="6.4999999999999994E-5"/>
    <s v=""/>
    <s v=""/>
    <s v=""/>
    <s v=""/>
    <s v=""/>
    <s v=""/>
  </r>
  <r>
    <x v="0"/>
    <x v="0"/>
    <x v="0"/>
    <n v="12739944"/>
    <n v="0"/>
    <n v="12739944"/>
    <x v="0"/>
    <m/>
    <s v="100%"/>
    <x v="357"/>
    <m/>
    <m/>
    <s v="Pilchard"/>
    <x v="0"/>
    <n v="0"/>
    <n v="0"/>
    <n v="0"/>
    <s v=""/>
    <s v=""/>
    <s v=""/>
    <s v=""/>
    <s v=""/>
    <s v=""/>
  </r>
  <r>
    <x v="0"/>
    <x v="0"/>
    <x v="0"/>
    <n v="12739944"/>
    <n v="0"/>
    <n v="12739944"/>
    <x v="0"/>
    <m/>
    <s v="100%"/>
    <x v="358"/>
    <m/>
    <m/>
    <s v="Pilchard"/>
    <x v="0"/>
    <n v="166"/>
    <n v="2243.3361171853298"/>
    <n v="1.9999999999999999E-6"/>
    <s v=""/>
    <s v=""/>
    <s v=""/>
    <s v=""/>
    <s v=""/>
    <s v=""/>
  </r>
  <r>
    <x v="0"/>
    <x v="0"/>
    <x v="0"/>
    <n v="12739944"/>
    <n v="0"/>
    <n v="12739944"/>
    <x v="0"/>
    <m/>
    <s v="100%"/>
    <x v="359"/>
    <m/>
    <m/>
    <s v="Pilchard"/>
    <x v="0"/>
    <n v="49.8"/>
    <n v="673.00083515559879"/>
    <n v="9.9999999999999995E-7"/>
    <s v=""/>
    <s v=""/>
    <s v=""/>
    <s v=""/>
    <s v=""/>
    <s v=""/>
  </r>
  <r>
    <x v="0"/>
    <x v="0"/>
    <x v="0"/>
    <n v="12739944"/>
    <n v="0"/>
    <n v="12739944"/>
    <x v="0"/>
    <m/>
    <s v="100%"/>
    <x v="360"/>
    <m/>
    <m/>
    <s v="Pilchard"/>
    <x v="0"/>
    <n v="8.2999999999999989"/>
    <n v="112.16680585926647"/>
    <n v="0"/>
    <s v=""/>
    <s v=""/>
    <s v=""/>
    <s v=""/>
    <s v=""/>
    <s v=""/>
  </r>
  <r>
    <x v="0"/>
    <x v="0"/>
    <x v="0"/>
    <n v="12739944"/>
    <n v="0"/>
    <n v="12739944"/>
    <x v="0"/>
    <m/>
    <s v="100%"/>
    <x v="361"/>
    <m/>
    <m/>
    <s v="Pilchard"/>
    <x v="0"/>
    <n v="124.5"/>
    <n v="1682.5020878889973"/>
    <n v="1.9999999999999999E-6"/>
    <s v=""/>
    <s v=""/>
    <s v=""/>
    <s v=""/>
    <s v=""/>
    <s v=""/>
  </r>
  <r>
    <x v="0"/>
    <x v="0"/>
    <x v="0"/>
    <n v="12739944"/>
    <n v="0"/>
    <n v="12739944"/>
    <x v="0"/>
    <m/>
    <s v="100%"/>
    <x v="362"/>
    <m/>
    <m/>
    <s v="Pilchard"/>
    <x v="0"/>
    <n v="53.949999999999996"/>
    <n v="729.08423808523207"/>
    <n v="9.9999999999999995E-7"/>
    <s v=""/>
    <s v=""/>
    <s v=""/>
    <s v=""/>
    <s v=""/>
    <s v=""/>
  </r>
  <r>
    <x v="0"/>
    <x v="0"/>
    <x v="0"/>
    <n v="12739944"/>
    <n v="0"/>
    <n v="12739944"/>
    <x v="0"/>
    <m/>
    <s v="100%"/>
    <x v="363"/>
    <m/>
    <m/>
    <s v="Porae"/>
    <x v="0"/>
    <n v="248.15525805359786"/>
    <n v="3353.5882714522995"/>
    <n v="3.9999999999999998E-6"/>
    <s v=""/>
    <s v=""/>
    <s v=""/>
    <s v=""/>
    <s v=""/>
    <s v=""/>
  </r>
  <r>
    <x v="0"/>
    <x v="0"/>
    <x v="0"/>
    <n v="12739944"/>
    <n v="0"/>
    <n v="12739944"/>
    <x v="0"/>
    <m/>
    <s v="100%"/>
    <x v="364"/>
    <m/>
    <m/>
    <s v="Porae"/>
    <x v="0"/>
    <n v="2.2799999999999998"/>
    <n v="30.812086428810549"/>
    <n v="0"/>
    <s v=""/>
    <s v=""/>
    <s v=""/>
    <s v=""/>
    <s v=""/>
    <s v=""/>
  </r>
  <r>
    <x v="0"/>
    <x v="0"/>
    <x v="0"/>
    <n v="12739944"/>
    <n v="0"/>
    <n v="12739944"/>
    <x v="0"/>
    <m/>
    <s v="100%"/>
    <x v="365"/>
    <m/>
    <m/>
    <s v="Porae"/>
    <x v="0"/>
    <n v="59.604659280619224"/>
    <n v="805.50171636589675"/>
    <n v="9.9999999999999995E-7"/>
    <s v=""/>
    <s v=""/>
    <s v=""/>
    <s v=""/>
    <s v=""/>
    <s v=""/>
  </r>
  <r>
    <x v="0"/>
    <x v="0"/>
    <x v="0"/>
    <n v="12739944"/>
    <n v="0"/>
    <n v="12739944"/>
    <x v="0"/>
    <m/>
    <s v="100%"/>
    <x v="366"/>
    <m/>
    <m/>
    <s v="Porae"/>
    <x v="0"/>
    <n v="4.5599999999999996"/>
    <n v="61.624172857621097"/>
    <n v="0"/>
    <s v=""/>
    <s v=""/>
    <s v=""/>
    <s v=""/>
    <s v=""/>
    <s v=""/>
  </r>
  <r>
    <x v="0"/>
    <x v="0"/>
    <x v="0"/>
    <n v="12739944"/>
    <n v="0"/>
    <n v="12739944"/>
    <x v="0"/>
    <m/>
    <s v="100%"/>
    <x v="367"/>
    <m/>
    <m/>
    <s v="Porbeagle Shark"/>
    <x v="3"/>
    <n v="44.768568076428842"/>
    <n v="605.00569687062034"/>
    <n v="9.9999999999999995E-7"/>
    <s v=""/>
    <s v=""/>
    <s v=""/>
    <s v=""/>
    <s v=""/>
    <s v=""/>
  </r>
  <r>
    <x v="0"/>
    <x v="0"/>
    <x v="0"/>
    <n v="12739944"/>
    <n v="0"/>
    <n v="12739944"/>
    <x v="0"/>
    <m/>
    <s v="100%"/>
    <x v="368"/>
    <m/>
    <m/>
    <s v="Pipi"/>
    <x v="4"/>
    <n v="184"/>
    <n v="2486.589431096992"/>
    <n v="9.9999999999999995E-7"/>
    <s v=""/>
    <s v=""/>
    <s v=""/>
    <s v=""/>
    <s v=""/>
    <s v=""/>
  </r>
  <r>
    <x v="0"/>
    <x v="0"/>
    <x v="0"/>
    <n v="12739944"/>
    <n v="0"/>
    <n v="12739944"/>
    <x v="0"/>
    <m/>
    <s v="100%"/>
    <x v="369"/>
    <m/>
    <m/>
    <s v="Pipi"/>
    <x v="4"/>
    <n v="0"/>
    <n v="0"/>
    <n v="0"/>
    <s v=""/>
    <s v=""/>
    <s v=""/>
    <s v=""/>
    <s v=""/>
    <s v=""/>
  </r>
  <r>
    <x v="0"/>
    <x v="0"/>
    <x v="0"/>
    <n v="12739944"/>
    <n v="0"/>
    <n v="12739944"/>
    <x v="0"/>
    <m/>
    <s v="100%"/>
    <x v="370"/>
    <m/>
    <m/>
    <s v="Pipi"/>
    <x v="4"/>
    <n v="2.7600000000000002"/>
    <n v="37.298841466454881"/>
    <n v="0"/>
    <s v=""/>
    <s v=""/>
    <s v=""/>
    <s v=""/>
    <s v=""/>
    <s v=""/>
  </r>
  <r>
    <x v="0"/>
    <x v="0"/>
    <x v="0"/>
    <n v="12739944"/>
    <n v="0"/>
    <n v="12739944"/>
    <x v="0"/>
    <m/>
    <s v="100%"/>
    <x v="371"/>
    <m/>
    <m/>
    <s v="Pipi"/>
    <x v="4"/>
    <n v="0"/>
    <n v="0"/>
    <n v="0"/>
    <s v=""/>
    <s v=""/>
    <s v=""/>
    <s v=""/>
    <s v=""/>
    <s v=""/>
  </r>
  <r>
    <x v="0"/>
    <x v="0"/>
    <x v="0"/>
    <n v="12739944"/>
    <n v="0"/>
    <n v="12739944"/>
    <x v="0"/>
    <m/>
    <s v="100%"/>
    <x v="372"/>
    <m/>
    <m/>
    <s v="Pipi"/>
    <x v="4"/>
    <n v="0"/>
    <n v="0"/>
    <n v="0"/>
    <s v=""/>
    <s v=""/>
    <s v=""/>
    <s v=""/>
    <s v=""/>
    <s v=""/>
  </r>
  <r>
    <x v="0"/>
    <x v="0"/>
    <x v="0"/>
    <n v="12739944"/>
    <n v="0"/>
    <n v="12739944"/>
    <x v="0"/>
    <m/>
    <s v="100%"/>
    <x v="373"/>
    <m/>
    <m/>
    <s v="Pipi"/>
    <x v="4"/>
    <n v="0"/>
    <n v="0"/>
    <n v="0"/>
    <s v=""/>
    <s v=""/>
    <s v=""/>
    <s v=""/>
    <s v=""/>
    <s v=""/>
  </r>
  <r>
    <x v="0"/>
    <x v="0"/>
    <x v="0"/>
    <n v="12739944"/>
    <n v="0"/>
    <n v="12739944"/>
    <x v="0"/>
    <m/>
    <s v="100%"/>
    <x v="374"/>
    <m/>
    <m/>
    <s v="Pipi"/>
    <x v="4"/>
    <n v="0"/>
    <n v="0"/>
    <n v="0"/>
    <s v=""/>
    <s v=""/>
    <s v=""/>
    <s v=""/>
    <s v=""/>
    <s v=""/>
  </r>
  <r>
    <x v="0"/>
    <x v="0"/>
    <x v="0"/>
    <n v="12739944"/>
    <n v="0"/>
    <n v="12739944"/>
    <x v="0"/>
    <m/>
    <s v="100%"/>
    <x v="375"/>
    <m/>
    <m/>
    <s v="Pipi"/>
    <x v="4"/>
    <n v="0.92"/>
    <n v="12.43294715548496"/>
    <n v="0"/>
    <s v=""/>
    <s v=""/>
    <s v=""/>
    <s v=""/>
    <s v=""/>
    <s v=""/>
  </r>
  <r>
    <x v="0"/>
    <x v="0"/>
    <x v="0"/>
    <n v="12739944"/>
    <n v="0"/>
    <n v="12739944"/>
    <x v="0"/>
    <m/>
    <s v="100%"/>
    <x v="376"/>
    <m/>
    <m/>
    <s v="Pipi"/>
    <x v="4"/>
    <n v="0"/>
    <n v="0"/>
    <n v="0"/>
    <s v=""/>
    <s v=""/>
    <s v=""/>
    <s v=""/>
    <s v=""/>
    <s v=""/>
  </r>
  <r>
    <x v="0"/>
    <x v="0"/>
    <x v="0"/>
    <n v="12739944"/>
    <n v="0"/>
    <n v="12739944"/>
    <x v="0"/>
    <m/>
    <s v="100%"/>
    <x v="377"/>
    <m/>
    <m/>
    <s v="Pipi"/>
    <x v="4"/>
    <n v="0"/>
    <n v="0"/>
    <n v="0"/>
    <s v=""/>
    <s v=""/>
    <s v=""/>
    <s v=""/>
    <s v=""/>
    <s v=""/>
  </r>
  <r>
    <x v="0"/>
    <x v="0"/>
    <x v="0"/>
    <n v="12739944"/>
    <n v="0"/>
    <n v="12739944"/>
    <x v="0"/>
    <m/>
    <s v="100%"/>
    <x v="378"/>
    <m/>
    <m/>
    <s v="Prawn Killer"/>
    <x v="2"/>
    <n v="83.789999999999992"/>
    <n v="1132.3441762587877"/>
    <n v="9.9999999999999995E-7"/>
    <s v=""/>
    <s v=""/>
    <s v=""/>
    <s v=""/>
    <s v=""/>
    <s v=""/>
  </r>
  <r>
    <x v="0"/>
    <x v="0"/>
    <x v="0"/>
    <n v="12739944"/>
    <n v="0"/>
    <n v="12739944"/>
    <x v="0"/>
    <m/>
    <s v="100%"/>
    <x v="379"/>
    <m/>
    <m/>
    <s v="Prawn Killer"/>
    <x v="2"/>
    <n v="0"/>
    <n v="0"/>
    <n v="0"/>
    <s v=""/>
    <s v=""/>
    <s v=""/>
    <s v=""/>
    <s v=""/>
    <s v=""/>
  </r>
  <r>
    <x v="0"/>
    <x v="0"/>
    <x v="0"/>
    <n v="12739944"/>
    <n v="0"/>
    <n v="12739944"/>
    <x v="0"/>
    <m/>
    <s v="100%"/>
    <x v="380"/>
    <m/>
    <m/>
    <s v="Prawn Killer"/>
    <x v="2"/>
    <n v="11.969999999999999"/>
    <n v="161.76345375125538"/>
    <n v="0"/>
    <s v=""/>
    <s v=""/>
    <s v=""/>
    <s v=""/>
    <s v=""/>
    <s v=""/>
  </r>
  <r>
    <x v="0"/>
    <x v="0"/>
    <x v="0"/>
    <n v="12739944"/>
    <n v="0"/>
    <n v="12739944"/>
    <x v="0"/>
    <m/>
    <s v="100%"/>
    <x v="381"/>
    <m/>
    <m/>
    <s v="Prawn Killer"/>
    <x v="2"/>
    <n v="3.42"/>
    <n v="46.218129643215825"/>
    <n v="0"/>
    <s v=""/>
    <s v=""/>
    <s v=""/>
    <s v=""/>
    <s v=""/>
    <s v=""/>
  </r>
  <r>
    <x v="0"/>
    <x v="0"/>
    <x v="0"/>
    <n v="12739944"/>
    <n v="0"/>
    <n v="12739944"/>
    <x v="0"/>
    <m/>
    <s v="100%"/>
    <x v="382"/>
    <m/>
    <m/>
    <s v="Prawn Killer"/>
    <x v="2"/>
    <n v="3.42"/>
    <n v="46.218129643215825"/>
    <n v="0"/>
    <s v=""/>
    <s v=""/>
    <s v=""/>
    <s v=""/>
    <s v=""/>
    <s v=""/>
  </r>
  <r>
    <x v="0"/>
    <x v="0"/>
    <x v="0"/>
    <n v="12739944"/>
    <n v="0"/>
    <n v="12739944"/>
    <x v="0"/>
    <m/>
    <s v="100%"/>
    <x v="383"/>
    <m/>
    <m/>
    <s v="Prawn Killer"/>
    <x v="2"/>
    <n v="3.42"/>
    <n v="46.218129643215825"/>
    <n v="0"/>
    <s v=""/>
    <s v=""/>
    <s v=""/>
    <s v=""/>
    <s v=""/>
    <s v=""/>
  </r>
  <r>
    <x v="0"/>
    <x v="0"/>
    <x v="0"/>
    <n v="12739944"/>
    <n v="0"/>
    <n v="12739944"/>
    <x v="0"/>
    <m/>
    <s v="100%"/>
    <x v="384"/>
    <m/>
    <m/>
    <s v="Prawn Killer"/>
    <x v="2"/>
    <n v="3.42"/>
    <n v="46.218129643215825"/>
    <n v="0"/>
    <s v=""/>
    <s v=""/>
    <s v=""/>
    <s v=""/>
    <s v=""/>
    <s v=""/>
  </r>
  <r>
    <x v="0"/>
    <x v="0"/>
    <x v="0"/>
    <n v="12739944"/>
    <n v="0"/>
    <n v="12739944"/>
    <x v="0"/>
    <m/>
    <s v="100%"/>
    <x v="385"/>
    <m/>
    <m/>
    <s v="Prawn Killer"/>
    <x v="2"/>
    <n v="3.42"/>
    <n v="46.218129643215825"/>
    <n v="0"/>
    <s v=""/>
    <s v=""/>
    <s v=""/>
    <s v=""/>
    <s v=""/>
    <s v=""/>
  </r>
  <r>
    <x v="0"/>
    <x v="0"/>
    <x v="0"/>
    <n v="12739944"/>
    <n v="0"/>
    <n v="12739944"/>
    <x v="0"/>
    <m/>
    <s v="100%"/>
    <x v="386"/>
    <m/>
    <m/>
    <s v="Prawn Killer"/>
    <x v="2"/>
    <n v="0.53994345290687407"/>
    <n v="7.2968352358057036"/>
    <n v="0"/>
    <s v=""/>
    <s v=""/>
    <s v=""/>
    <s v=""/>
    <s v=""/>
    <s v=""/>
  </r>
  <r>
    <x v="0"/>
    <x v="0"/>
    <x v="0"/>
    <n v="12739944"/>
    <n v="0"/>
    <n v="12739944"/>
    <x v="0"/>
    <m/>
    <s v="100%"/>
    <x v="387"/>
    <m/>
    <m/>
    <s v="Prawn Killer"/>
    <x v="2"/>
    <n v="3.42"/>
    <n v="46.218129643215825"/>
    <n v="0"/>
    <s v=""/>
    <s v=""/>
    <s v=""/>
    <s v=""/>
    <s v=""/>
    <s v=""/>
  </r>
  <r>
    <x v="0"/>
    <x v="0"/>
    <x v="0"/>
    <n v="12739944"/>
    <n v="0"/>
    <n v="12739944"/>
    <x v="0"/>
    <m/>
    <s v="100%"/>
    <x v="388"/>
    <m/>
    <m/>
    <s v="Prawn Killer"/>
    <x v="2"/>
    <n v="3.42"/>
    <n v="46.218129643215825"/>
    <n v="0"/>
    <s v=""/>
    <s v=""/>
    <s v=""/>
    <s v=""/>
    <s v=""/>
    <s v=""/>
  </r>
  <r>
    <x v="0"/>
    <x v="0"/>
    <x v="0"/>
    <n v="12739944"/>
    <n v="0"/>
    <n v="12739944"/>
    <x v="0"/>
    <m/>
    <s v="100%"/>
    <x v="389"/>
    <m/>
    <m/>
    <s v="Patagonian Toothfish"/>
    <x v="2"/>
    <n v="495"/>
    <n v="6689.466132570712"/>
    <n v="6.9999999999999999E-6"/>
    <s v=""/>
    <s v=""/>
    <s v=""/>
    <s v=""/>
    <s v=""/>
    <s v=""/>
  </r>
  <r>
    <x v="0"/>
    <x v="0"/>
    <x v="0"/>
    <n v="12739944"/>
    <n v="0"/>
    <n v="12739944"/>
    <x v="0"/>
    <m/>
    <s v="100%"/>
    <x v="390"/>
    <m/>
    <m/>
    <s v="King Clam"/>
    <x v="4"/>
    <n v="28.823999999999998"/>
    <n v="389.52964001054175"/>
    <n v="0"/>
    <s v=""/>
    <s v=""/>
    <s v=""/>
    <s v=""/>
    <s v=""/>
    <s v=""/>
  </r>
  <r>
    <x v="0"/>
    <x v="0"/>
    <x v="0"/>
    <n v="12739944"/>
    <n v="0"/>
    <n v="12739944"/>
    <x v="0"/>
    <m/>
    <s v="100%"/>
    <x v="391"/>
    <m/>
    <m/>
    <s v="King Clam"/>
    <x v="4"/>
    <n v="28.823999999999998"/>
    <n v="389.52964001054175"/>
    <n v="0"/>
    <s v=""/>
    <s v=""/>
    <s v=""/>
    <s v=""/>
    <s v=""/>
    <s v=""/>
  </r>
  <r>
    <x v="0"/>
    <x v="0"/>
    <x v="0"/>
    <n v="12739944"/>
    <n v="0"/>
    <n v="12739944"/>
    <x v="0"/>
    <m/>
    <s v="100%"/>
    <x v="392"/>
    <m/>
    <m/>
    <s v="King Clam"/>
    <x v="4"/>
    <n v="28.823999999999998"/>
    <n v="389.52964001054175"/>
    <n v="0"/>
    <s v=""/>
    <s v=""/>
    <s v=""/>
    <s v=""/>
    <s v=""/>
    <s v=""/>
  </r>
  <r>
    <x v="0"/>
    <x v="0"/>
    <x v="0"/>
    <n v="12739944"/>
    <n v="0"/>
    <n v="12739944"/>
    <x v="0"/>
    <m/>
    <s v="100%"/>
    <x v="393"/>
    <m/>
    <m/>
    <s v="King Clam"/>
    <x v="4"/>
    <n v="28.823999999999998"/>
    <n v="389.52964001054175"/>
    <n v="0"/>
    <s v=""/>
    <s v=""/>
    <s v=""/>
    <s v=""/>
    <s v=""/>
    <s v=""/>
  </r>
  <r>
    <x v="0"/>
    <x v="0"/>
    <x v="0"/>
    <n v="12739944"/>
    <n v="0"/>
    <n v="12739944"/>
    <x v="0"/>
    <m/>
    <s v="100%"/>
    <x v="394"/>
    <m/>
    <m/>
    <s v="King Clam"/>
    <x v="4"/>
    <n v="28.823999999999998"/>
    <n v="389.52964001054175"/>
    <n v="0"/>
    <s v=""/>
    <s v=""/>
    <s v=""/>
    <s v=""/>
    <s v=""/>
    <s v=""/>
  </r>
  <r>
    <x v="0"/>
    <x v="0"/>
    <x v="0"/>
    <n v="12739944"/>
    <n v="0"/>
    <n v="12739944"/>
    <x v="0"/>
    <m/>
    <s v="100%"/>
    <x v="395"/>
    <m/>
    <m/>
    <s v="King Clam"/>
    <x v="4"/>
    <n v="441.67271376790069"/>
    <n v="5968.7972937999393"/>
    <n v="6.0000000000000002E-6"/>
    <s v=""/>
    <s v=""/>
    <s v=""/>
    <s v=""/>
    <s v=""/>
    <s v=""/>
  </r>
  <r>
    <x v="0"/>
    <x v="0"/>
    <x v="0"/>
    <n v="12739944"/>
    <n v="0"/>
    <n v="12739944"/>
    <x v="0"/>
    <m/>
    <s v="100%"/>
    <x v="396"/>
    <m/>
    <m/>
    <s v="King Clam"/>
    <x v="4"/>
    <n v="28.823999999999998"/>
    <n v="389.52964001054175"/>
    <n v="0"/>
    <s v=""/>
    <s v=""/>
    <s v=""/>
    <s v=""/>
    <s v=""/>
    <s v=""/>
  </r>
  <r>
    <x v="0"/>
    <x v="0"/>
    <x v="0"/>
    <n v="12739944"/>
    <n v="0"/>
    <n v="12739944"/>
    <x v="0"/>
    <m/>
    <s v="100%"/>
    <x v="397"/>
    <m/>
    <m/>
    <s v="King Clam"/>
    <x v="4"/>
    <n v="28.823999999999998"/>
    <n v="389.52964001054175"/>
    <n v="0"/>
    <s v=""/>
    <s v=""/>
    <s v=""/>
    <s v=""/>
    <s v=""/>
    <s v=""/>
  </r>
  <r>
    <x v="0"/>
    <x v="0"/>
    <x v="0"/>
    <n v="12739944"/>
    <n v="0"/>
    <n v="12739944"/>
    <x v="0"/>
    <m/>
    <s v="100%"/>
    <x v="398"/>
    <m/>
    <m/>
    <s v="Queen Scallop"/>
    <x v="4"/>
    <n v="775.2"/>
    <n v="10476.109385795589"/>
    <n v="1.1E-5"/>
    <s v=""/>
    <s v=""/>
    <s v=""/>
    <s v=""/>
    <s v=""/>
    <s v=""/>
  </r>
  <r>
    <x v="0"/>
    <x v="0"/>
    <x v="0"/>
    <n v="12739944"/>
    <n v="0"/>
    <n v="12739944"/>
    <x v="0"/>
    <m/>
    <s v="100%"/>
    <x v="399"/>
    <m/>
    <m/>
    <s v="Ray's Bream"/>
    <x v="3"/>
    <n v="756.35613125591306"/>
    <n v="10221.451968078058"/>
    <n v="1.1E-5"/>
    <s v=""/>
    <s v=""/>
    <s v=""/>
    <s v=""/>
    <s v=""/>
    <s v=""/>
  </r>
  <r>
    <x v="0"/>
    <x v="0"/>
    <x v="0"/>
    <n v="12739944"/>
    <n v="0"/>
    <n v="12739944"/>
    <x v="0"/>
    <m/>
    <s v="100%"/>
    <x v="400"/>
    <m/>
    <m/>
    <s v="Red Bait"/>
    <x v="2"/>
    <n v="7.41"/>
    <n v="100.13928089363431"/>
    <n v="0"/>
    <s v=""/>
    <s v=""/>
    <s v=""/>
    <s v=""/>
    <s v=""/>
    <s v=""/>
  </r>
  <r>
    <x v="0"/>
    <x v="0"/>
    <x v="0"/>
    <n v="12739944"/>
    <n v="0"/>
    <n v="12739944"/>
    <x v="0"/>
    <m/>
    <s v="100%"/>
    <x v="401"/>
    <m/>
    <m/>
    <s v="Red Bait"/>
    <x v="2"/>
    <n v="0"/>
    <n v="0"/>
    <n v="0"/>
    <s v=""/>
    <s v=""/>
    <s v=""/>
    <s v=""/>
    <s v=""/>
    <s v=""/>
  </r>
  <r>
    <x v="0"/>
    <x v="0"/>
    <x v="0"/>
    <n v="12739944"/>
    <n v="0"/>
    <n v="12739944"/>
    <x v="0"/>
    <m/>
    <s v="100%"/>
    <x v="402"/>
    <m/>
    <m/>
    <s v="Red Bait"/>
    <x v="2"/>
    <n v="441.50368956929168"/>
    <n v="5966.5130884419996"/>
    <n v="0"/>
    <s v=""/>
    <s v=""/>
    <s v=""/>
    <s v=""/>
    <s v=""/>
    <s v=""/>
  </r>
  <r>
    <x v="0"/>
    <x v="0"/>
    <x v="0"/>
    <n v="12739944"/>
    <n v="0"/>
    <n v="12739944"/>
    <x v="0"/>
    <m/>
    <s v="100%"/>
    <x v="403"/>
    <m/>
    <m/>
    <s v="Red Bait"/>
    <x v="2"/>
    <n v="1107.99"/>
    <n v="14973.45773783237"/>
    <n v="1.7E-5"/>
    <s v=""/>
    <s v=""/>
    <s v=""/>
    <s v=""/>
    <s v=""/>
    <s v=""/>
  </r>
  <r>
    <x v="0"/>
    <x v="0"/>
    <x v="0"/>
    <n v="12739944"/>
    <n v="0"/>
    <n v="12739944"/>
    <x v="0"/>
    <m/>
    <s v="100%"/>
    <x v="404"/>
    <m/>
    <m/>
    <s v="Ruby Fish"/>
    <x v="2"/>
    <n v="461.30915421948458"/>
    <n v="6234.1655834264275"/>
    <n v="6.9999999999999999E-6"/>
    <s v=""/>
    <s v=""/>
    <s v=""/>
    <s v=""/>
    <s v=""/>
    <s v=""/>
  </r>
  <r>
    <x v="0"/>
    <x v="0"/>
    <x v="0"/>
    <n v="12739944"/>
    <n v="0"/>
    <n v="12739944"/>
    <x v="0"/>
    <m/>
    <s v="100%"/>
    <x v="405"/>
    <m/>
    <m/>
    <s v="Ruby Fish"/>
    <x v="2"/>
    <n v="0"/>
    <n v="0"/>
    <n v="0"/>
    <s v=""/>
    <s v=""/>
    <s v=""/>
    <s v=""/>
    <s v=""/>
    <s v=""/>
  </r>
  <r>
    <x v="0"/>
    <x v="0"/>
    <x v="0"/>
    <n v="12739944"/>
    <n v="0"/>
    <n v="12739944"/>
    <x v="0"/>
    <m/>
    <s v="100%"/>
    <x v="406"/>
    <m/>
    <m/>
    <s v="Ruby Fish"/>
    <x v="2"/>
    <n v="253.64699706661278"/>
    <n v="3427.8040333441795"/>
    <n v="3.9999999999999998E-6"/>
    <s v=""/>
    <s v=""/>
    <s v=""/>
    <s v=""/>
    <s v=""/>
    <s v=""/>
  </r>
  <r>
    <x v="0"/>
    <x v="0"/>
    <x v="0"/>
    <n v="12739944"/>
    <n v="0"/>
    <n v="12739944"/>
    <x v="0"/>
    <m/>
    <s v="100%"/>
    <x v="407"/>
    <m/>
    <m/>
    <s v="Ruby Fish"/>
    <x v="2"/>
    <n v="7.7445217199315568"/>
    <n v="104.66003183523318"/>
    <n v="0"/>
    <s v=""/>
    <s v=""/>
    <s v=""/>
    <s v=""/>
    <s v=""/>
    <s v=""/>
  </r>
  <r>
    <x v="0"/>
    <x v="0"/>
    <x v="0"/>
    <n v="12739944"/>
    <n v="0"/>
    <n v="12739944"/>
    <x v="0"/>
    <m/>
    <s v="100%"/>
    <x v="408"/>
    <m/>
    <m/>
    <s v="Ruby Fish"/>
    <x v="2"/>
    <n v="4.1575623971568927"/>
    <n v="56.185601716829368"/>
    <n v="0"/>
    <s v=""/>
    <s v=""/>
    <s v=""/>
    <s v=""/>
    <s v=""/>
    <s v=""/>
  </r>
  <r>
    <x v="0"/>
    <x v="0"/>
    <x v="0"/>
    <n v="12739944"/>
    <n v="0"/>
    <n v="12739944"/>
    <x v="0"/>
    <m/>
    <s v="100%"/>
    <x v="409"/>
    <m/>
    <m/>
    <s v="Ruby Fish"/>
    <x v="2"/>
    <n v="0"/>
    <n v="0"/>
    <n v="0"/>
    <s v=""/>
    <s v=""/>
    <s v=""/>
    <s v=""/>
    <s v=""/>
    <s v=""/>
  </r>
  <r>
    <x v="0"/>
    <x v="0"/>
    <x v="0"/>
    <n v="12739944"/>
    <n v="0"/>
    <n v="12739944"/>
    <x v="0"/>
    <m/>
    <s v="100%"/>
    <x v="410"/>
    <m/>
    <m/>
    <s v="Ruby Fish"/>
    <x v="2"/>
    <n v="0"/>
    <n v="0"/>
    <n v="0"/>
    <s v=""/>
    <s v=""/>
    <s v=""/>
    <s v=""/>
    <s v=""/>
    <s v=""/>
  </r>
  <r>
    <x v="0"/>
    <x v="0"/>
    <x v="0"/>
    <n v="12739944"/>
    <n v="0"/>
    <n v="12739944"/>
    <x v="0"/>
    <m/>
    <s v="100%"/>
    <x v="411"/>
    <m/>
    <m/>
    <s v="Ruby Fish"/>
    <x v="2"/>
    <n v="14.430359399901082"/>
    <n v="195.01293027568025"/>
    <n v="0"/>
    <s v=""/>
    <s v=""/>
    <s v=""/>
    <s v=""/>
    <s v=""/>
    <s v=""/>
  </r>
  <r>
    <x v="0"/>
    <x v="0"/>
    <x v="0"/>
    <n v="12739944"/>
    <n v="0"/>
    <n v="12739944"/>
    <x v="0"/>
    <m/>
    <s v="100%"/>
    <x v="412"/>
    <m/>
    <m/>
    <s v="Ruby Fish"/>
    <x v="2"/>
    <n v="6.84"/>
    <n v="92.43625928643165"/>
    <n v="0"/>
    <s v=""/>
    <s v=""/>
    <s v=""/>
    <s v=""/>
    <s v=""/>
    <s v=""/>
  </r>
  <r>
    <x v="0"/>
    <x v="0"/>
    <x v="0"/>
    <n v="12739944"/>
    <n v="0"/>
    <n v="12739944"/>
    <x v="0"/>
    <m/>
    <s v="100%"/>
    <x v="413"/>
    <m/>
    <m/>
    <s v="Ruby Fish"/>
    <x v="2"/>
    <n v="13.963557711937856"/>
    <n v="188.70453819031286"/>
    <n v="0"/>
    <s v=""/>
    <s v=""/>
    <s v=""/>
    <s v=""/>
    <s v=""/>
    <s v=""/>
  </r>
  <r>
    <x v="0"/>
    <x v="0"/>
    <x v="0"/>
    <n v="12739944"/>
    <n v="0"/>
    <n v="12739944"/>
    <x v="0"/>
    <m/>
    <s v="100%"/>
    <x v="414"/>
    <m/>
    <m/>
    <s v="Red Cod"/>
    <x v="0"/>
    <n v="29.079474208499253"/>
    <n v="392.9821371125642"/>
    <n v="0"/>
    <s v=""/>
    <s v=""/>
    <s v=""/>
    <s v=""/>
    <s v=""/>
    <s v=""/>
  </r>
  <r>
    <x v="0"/>
    <x v="0"/>
    <x v="0"/>
    <n v="12739944"/>
    <n v="0"/>
    <n v="12739944"/>
    <x v="0"/>
    <m/>
    <s v="100%"/>
    <x v="415"/>
    <m/>
    <m/>
    <s v="Red Cod"/>
    <x v="0"/>
    <n v="6.2"/>
    <n v="83.787252569572559"/>
    <n v="0"/>
    <s v=""/>
    <s v=""/>
    <s v=""/>
    <s v=""/>
    <s v=""/>
    <s v=""/>
  </r>
  <r>
    <x v="0"/>
    <x v="0"/>
    <x v="0"/>
    <n v="12739944"/>
    <n v="0"/>
    <n v="12739944"/>
    <x v="0"/>
    <m/>
    <s v="100%"/>
    <x v="416"/>
    <m/>
    <m/>
    <s v="Red Cod"/>
    <x v="0"/>
    <n v="343.79402970419056"/>
    <n v="4646.0576126993774"/>
    <n v="7.9999999999999996E-6"/>
    <s v=""/>
    <s v=""/>
    <s v=""/>
    <s v=""/>
    <s v=""/>
    <s v=""/>
  </r>
  <r>
    <x v="0"/>
    <x v="0"/>
    <x v="0"/>
    <n v="12739944"/>
    <n v="0"/>
    <n v="12739944"/>
    <x v="0"/>
    <m/>
    <s v="100%"/>
    <x v="417"/>
    <m/>
    <m/>
    <s v="Red Cod"/>
    <x v="0"/>
    <n v="3375.5010887016924"/>
    <n v="45616.768107728363"/>
    <n v="1.7799999999999999E-4"/>
    <s v=""/>
    <s v=""/>
    <s v=""/>
    <s v=""/>
    <s v=""/>
    <s v=""/>
  </r>
  <r>
    <x v="0"/>
    <x v="0"/>
    <x v="0"/>
    <n v="12739944"/>
    <n v="0"/>
    <n v="12739944"/>
    <x v="0"/>
    <m/>
    <s v="100%"/>
    <x v="418"/>
    <m/>
    <m/>
    <s v="Red Cod"/>
    <x v="0"/>
    <n v="1888.0150842589733"/>
    <n v="25514.773664511195"/>
    <n v="1.7899999999999999E-4"/>
    <s v=""/>
    <s v=""/>
    <s v=""/>
    <s v=""/>
    <s v=""/>
    <s v=""/>
  </r>
  <r>
    <x v="0"/>
    <x v="0"/>
    <x v="0"/>
    <n v="12739944"/>
    <n v="0"/>
    <n v="12739944"/>
    <x v="0"/>
    <m/>
    <s v="100%"/>
    <x v="419"/>
    <m/>
    <m/>
    <s v="Ribaldo"/>
    <x v="0"/>
    <n v="215.08752484883235"/>
    <n v="2906.7085111408592"/>
    <n v="3.0000000000000001E-6"/>
    <s v=""/>
    <s v=""/>
    <s v=""/>
    <s v=""/>
    <s v=""/>
    <s v=""/>
  </r>
  <r>
    <x v="0"/>
    <x v="0"/>
    <x v="0"/>
    <n v="12739944"/>
    <n v="0"/>
    <n v="12739944"/>
    <x v="0"/>
    <m/>
    <s v="100%"/>
    <x v="420"/>
    <m/>
    <m/>
    <s v="Ribaldo"/>
    <x v="2"/>
    <n v="0"/>
    <n v="0"/>
    <n v="0"/>
    <s v=""/>
    <s v=""/>
    <s v=""/>
    <s v=""/>
    <s v=""/>
    <s v=""/>
  </r>
  <r>
    <x v="0"/>
    <x v="0"/>
    <x v="0"/>
    <n v="12739944"/>
    <n v="0"/>
    <n v="12739944"/>
    <x v="0"/>
    <m/>
    <s v="100%"/>
    <x v="421"/>
    <m/>
    <m/>
    <s v="Ribaldo"/>
    <x v="0"/>
    <n v="284.91503642800814"/>
    <n v="3850.3625996874975"/>
    <n v="3.9999999999999998E-6"/>
    <s v=""/>
    <s v=""/>
    <s v=""/>
    <s v=""/>
    <s v=""/>
    <s v=""/>
  </r>
  <r>
    <x v="0"/>
    <x v="0"/>
    <x v="0"/>
    <n v="12739944"/>
    <n v="0"/>
    <n v="12739944"/>
    <x v="0"/>
    <m/>
    <s v="100%"/>
    <x v="422"/>
    <m/>
    <m/>
    <s v="Ribaldo"/>
    <x v="2"/>
    <n v="298.82951863637561"/>
    <n v="4038.4039279402887"/>
    <n v="3.9999999999999998E-6"/>
    <s v=""/>
    <s v=""/>
    <s v=""/>
    <s v=""/>
    <s v=""/>
    <s v=""/>
  </r>
  <r>
    <x v="0"/>
    <x v="0"/>
    <x v="0"/>
    <n v="12739944"/>
    <n v="0"/>
    <n v="12739944"/>
    <x v="0"/>
    <m/>
    <s v="100%"/>
    <x v="423"/>
    <m/>
    <m/>
    <s v="Ribaldo"/>
    <x v="2"/>
    <n v="314.34238402903196"/>
    <n v="4248.045923219689"/>
    <n v="5.0000000000000004E-6"/>
    <s v=""/>
    <s v=""/>
    <s v=""/>
    <s v=""/>
    <s v=""/>
    <s v=""/>
  </r>
  <r>
    <x v="0"/>
    <x v="0"/>
    <x v="0"/>
    <n v="12739944"/>
    <n v="0"/>
    <n v="12739944"/>
    <x v="0"/>
    <m/>
    <s v="100%"/>
    <x v="424"/>
    <m/>
    <m/>
    <s v="Ribaldo"/>
    <x v="2"/>
    <n v="30.828204445899054"/>
    <n v="416.61460518951026"/>
    <n v="0"/>
    <s v=""/>
    <s v=""/>
    <s v=""/>
    <s v=""/>
    <s v=""/>
    <s v=""/>
  </r>
  <r>
    <x v="0"/>
    <x v="0"/>
    <x v="0"/>
    <n v="12739944"/>
    <n v="0"/>
    <n v="12739944"/>
    <x v="0"/>
    <m/>
    <s v="100%"/>
    <x v="425"/>
    <m/>
    <m/>
    <s v="Ribaldo"/>
    <x v="2"/>
    <n v="139.20383793136816"/>
    <n v="1881.2108270015142"/>
    <n v="1.9999999999999999E-6"/>
    <s v=""/>
    <s v=""/>
    <s v=""/>
    <s v=""/>
    <s v=""/>
    <s v=""/>
  </r>
  <r>
    <x v="0"/>
    <x v="0"/>
    <x v="0"/>
    <n v="12739944"/>
    <n v="0"/>
    <n v="12739944"/>
    <x v="0"/>
    <m/>
    <s v="100%"/>
    <x v="426"/>
    <m/>
    <m/>
    <s v="Ribaldo"/>
    <x v="2"/>
    <n v="235.80611521732192"/>
    <n v="3186.7010537360447"/>
    <n v="3.0000000000000001E-6"/>
    <s v=""/>
    <s v=""/>
    <s v=""/>
    <s v=""/>
    <s v=""/>
    <s v=""/>
  </r>
  <r>
    <x v="0"/>
    <x v="0"/>
    <x v="0"/>
    <n v="12739944"/>
    <n v="0"/>
    <n v="12739944"/>
    <x v="0"/>
    <m/>
    <s v="100%"/>
    <x v="427"/>
    <m/>
    <m/>
    <s v="Ribaldo"/>
    <x v="2"/>
    <n v="0.73294238683127566"/>
    <n v="9.9050369168350709"/>
    <n v="0"/>
    <s v=""/>
    <s v=""/>
    <s v=""/>
    <s v=""/>
    <s v=""/>
    <s v=""/>
  </r>
  <r>
    <x v="0"/>
    <x v="0"/>
    <x v="0"/>
    <n v="12739944"/>
    <n v="0"/>
    <n v="12739944"/>
    <x v="0"/>
    <m/>
    <s v="100%"/>
    <x v="428"/>
    <m/>
    <m/>
    <s v="Ribaldo"/>
    <x v="0"/>
    <n v="19.011846343069308"/>
    <n v="256.92747925171813"/>
    <n v="0"/>
    <s v=""/>
    <s v=""/>
    <s v=""/>
    <s v=""/>
    <s v=""/>
    <s v=""/>
  </r>
  <r>
    <x v="0"/>
    <x v="0"/>
    <x v="0"/>
    <n v="12739944"/>
    <n v="0"/>
    <n v="12739944"/>
    <x v="0"/>
    <m/>
    <s v="100%"/>
    <x v="429"/>
    <m/>
    <m/>
    <s v="Rough Skate"/>
    <x v="0"/>
    <n v="52.226248845697846"/>
    <n v="705.78933916061817"/>
    <n v="9.9999999999999995E-7"/>
    <s v=""/>
    <s v=""/>
    <s v=""/>
    <s v=""/>
    <s v=""/>
    <s v=""/>
  </r>
  <r>
    <x v="0"/>
    <x v="0"/>
    <x v="0"/>
    <n v="12739944"/>
    <n v="0"/>
    <n v="12739944"/>
    <x v="0"/>
    <m/>
    <s v="100%"/>
    <x v="430"/>
    <m/>
    <m/>
    <s v="Rough Skate"/>
    <x v="0"/>
    <n v="0"/>
    <n v="0"/>
    <n v="0"/>
    <s v=""/>
    <s v=""/>
    <s v=""/>
    <s v=""/>
    <s v=""/>
    <s v=""/>
  </r>
  <r>
    <x v="0"/>
    <x v="0"/>
    <x v="0"/>
    <n v="12739944"/>
    <n v="0"/>
    <n v="12739944"/>
    <x v="0"/>
    <m/>
    <s v="100%"/>
    <x v="431"/>
    <m/>
    <m/>
    <s v="Rough Skate"/>
    <x v="0"/>
    <n v="774.22873733338884"/>
    <n v="10462.983671221597"/>
    <n v="1.4E-5"/>
    <s v=""/>
    <s v=""/>
    <s v=""/>
    <s v=""/>
    <s v=""/>
    <s v=""/>
  </r>
  <r>
    <x v="0"/>
    <x v="0"/>
    <x v="0"/>
    <n v="12739944"/>
    <n v="0"/>
    <n v="12739944"/>
    <x v="0"/>
    <m/>
    <s v="100%"/>
    <x v="432"/>
    <m/>
    <m/>
    <s v="Rough Skate"/>
    <x v="0"/>
    <n v="99.645126512696493"/>
    <n v="1346.611513297792"/>
    <n v="9.9999999999999995E-7"/>
    <s v=""/>
    <s v=""/>
    <s v=""/>
    <s v=""/>
    <s v=""/>
    <s v=""/>
  </r>
  <r>
    <x v="0"/>
    <x v="0"/>
    <x v="0"/>
    <n v="12739944"/>
    <n v="0"/>
    <n v="12739944"/>
    <x v="0"/>
    <m/>
    <s v="100%"/>
    <x v="433"/>
    <m/>
    <m/>
    <s v="Rough Skate"/>
    <x v="0"/>
    <n v="9.186585655548587"/>
    <n v="124.14818912475188"/>
    <n v="0"/>
    <s v=""/>
    <s v=""/>
    <s v=""/>
    <s v=""/>
    <s v=""/>
    <s v=""/>
  </r>
  <r>
    <x v="0"/>
    <x v="0"/>
    <x v="0"/>
    <n v="12739944"/>
    <n v="0"/>
    <n v="12739944"/>
    <x v="0"/>
    <m/>
    <s v="100%"/>
    <x v="434"/>
    <m/>
    <m/>
    <s v="Red Snapper"/>
    <x v="0"/>
    <n v="596.69983763482617"/>
    <n v="8063.8451619567932"/>
    <n v="9.0000000000000002E-6"/>
    <s v=""/>
    <s v=""/>
    <s v=""/>
    <s v=""/>
    <s v=""/>
    <s v=""/>
  </r>
  <r>
    <x v="0"/>
    <x v="0"/>
    <x v="0"/>
    <n v="12739944"/>
    <n v="0"/>
    <n v="12739944"/>
    <x v="0"/>
    <m/>
    <s v="100%"/>
    <x v="435"/>
    <m/>
    <m/>
    <s v="Red Snapper"/>
    <x v="0"/>
    <n v="7.34"/>
    <n v="99.193295783977817"/>
    <n v="0"/>
    <s v=""/>
    <s v=""/>
    <s v=""/>
    <s v=""/>
    <s v=""/>
    <s v=""/>
  </r>
  <r>
    <x v="0"/>
    <x v="0"/>
    <x v="0"/>
    <n v="12739944"/>
    <n v="0"/>
    <n v="12739944"/>
    <x v="0"/>
    <m/>
    <s v="100%"/>
    <x v="436"/>
    <m/>
    <m/>
    <s v="Red Snapper"/>
    <x v="0"/>
    <n v="442.03223055771161"/>
    <n v="5973.6558299404051"/>
    <n v="6.0000000000000002E-6"/>
    <s v=""/>
    <s v=""/>
    <s v=""/>
    <s v=""/>
    <s v=""/>
    <s v=""/>
  </r>
  <r>
    <x v="0"/>
    <x v="0"/>
    <x v="0"/>
    <n v="12739944"/>
    <n v="0"/>
    <n v="12739944"/>
    <x v="0"/>
    <m/>
    <s v="100%"/>
    <x v="437"/>
    <m/>
    <m/>
    <s v="Surf Clam - triangle shell"/>
    <x v="4"/>
    <n v="7.47"/>
    <n v="100.95012527333982"/>
    <n v="0"/>
    <s v=""/>
    <s v=""/>
    <s v=""/>
    <s v=""/>
    <s v=""/>
    <s v=""/>
  </r>
  <r>
    <x v="0"/>
    <x v="0"/>
    <x v="0"/>
    <n v="12739944"/>
    <n v="0"/>
    <n v="12739944"/>
    <x v="0"/>
    <m/>
    <s v="100%"/>
    <x v="438"/>
    <m/>
    <m/>
    <s v="Surf Clam - triangle shell"/>
    <x v="4"/>
    <n v="103.75"/>
    <n v="1402.085073240831"/>
    <n v="1.9999999999999999E-6"/>
    <s v=""/>
    <s v=""/>
    <s v=""/>
    <s v=""/>
    <s v=""/>
    <s v=""/>
  </r>
  <r>
    <x v="0"/>
    <x v="0"/>
    <x v="0"/>
    <n v="12739944"/>
    <n v="0"/>
    <n v="12739944"/>
    <x v="0"/>
    <m/>
    <s v="100%"/>
    <x v="439"/>
    <m/>
    <m/>
    <s v="Surf Clam - triangle shell"/>
    <x v="4"/>
    <n v="380.96999999999997"/>
    <n v="5148.4563889403307"/>
    <n v="6.0000000000000002E-6"/>
    <s v=""/>
    <s v=""/>
    <s v=""/>
    <s v=""/>
    <s v=""/>
    <s v=""/>
  </r>
  <r>
    <x v="0"/>
    <x v="0"/>
    <x v="0"/>
    <n v="12739944"/>
    <n v="0"/>
    <n v="12739944"/>
    <x v="0"/>
    <m/>
    <s v="100%"/>
    <x v="440"/>
    <m/>
    <m/>
    <s v="Surf Clam - triangle shell"/>
    <x v="4"/>
    <n v="0.83"/>
    <n v="11.216680585926648"/>
    <n v="0"/>
    <s v=""/>
    <s v=""/>
    <s v=""/>
    <s v=""/>
    <s v=""/>
    <s v=""/>
  </r>
  <r>
    <x v="0"/>
    <x v="0"/>
    <x v="0"/>
    <n v="12739944"/>
    <n v="0"/>
    <n v="12739944"/>
    <x v="0"/>
    <m/>
    <s v="100%"/>
    <x v="441"/>
    <m/>
    <m/>
    <s v="Surf Clam - triangle shell"/>
    <x v="4"/>
    <n v="2.4899999999999998"/>
    <n v="33.650041757779945"/>
    <n v="0"/>
    <s v=""/>
    <s v=""/>
    <s v=""/>
    <s v=""/>
    <s v=""/>
    <s v=""/>
  </r>
  <r>
    <x v="0"/>
    <x v="0"/>
    <x v="0"/>
    <n v="12739944"/>
    <n v="0"/>
    <n v="12739944"/>
    <x v="0"/>
    <m/>
    <s v="100%"/>
    <x v="442"/>
    <m/>
    <m/>
    <s v="Surf Clam - triangle shell"/>
    <x v="4"/>
    <n v="180.10999999999999"/>
    <n v="2434.0196871460826"/>
    <n v="3.0000000000000001E-6"/>
    <s v=""/>
    <s v=""/>
    <s v=""/>
    <s v=""/>
    <s v=""/>
    <s v=""/>
  </r>
  <r>
    <x v="0"/>
    <x v="0"/>
    <x v="0"/>
    <n v="12739944"/>
    <n v="0"/>
    <n v="12739944"/>
    <x v="0"/>
    <m/>
    <s v="100%"/>
    <x v="443"/>
    <m/>
    <m/>
    <s v="Surf Clam - triangle shell"/>
    <x v="4"/>
    <n v="1427.6"/>
    <n v="19292.690607793833"/>
    <n v="2.0999999999999999E-5"/>
    <s v=""/>
    <s v=""/>
    <s v=""/>
    <s v=""/>
    <s v=""/>
    <s v=""/>
  </r>
  <r>
    <x v="0"/>
    <x v="0"/>
    <x v="0"/>
    <n v="12739944"/>
    <n v="0"/>
    <n v="12739944"/>
    <x v="0"/>
    <m/>
    <s v="100%"/>
    <x v="444"/>
    <m/>
    <m/>
    <s v="Surf Clam - triangle shell"/>
    <x v="4"/>
    <n v="6.64"/>
    <n v="89.733444687413183"/>
    <n v="0"/>
    <s v=""/>
    <s v=""/>
    <s v=""/>
    <s v=""/>
    <s v=""/>
    <s v=""/>
  </r>
  <r>
    <x v="0"/>
    <x v="0"/>
    <x v="0"/>
    <n v="12739944"/>
    <n v="0"/>
    <n v="12739944"/>
    <x v="0"/>
    <m/>
    <s v="100%"/>
    <x v="445"/>
    <m/>
    <m/>
    <s v="Southern Blue Whiting"/>
    <x v="2"/>
    <n v="29.4"/>
    <n v="397.313746055715"/>
    <n v="0"/>
    <s v=""/>
    <s v=""/>
    <s v=""/>
    <s v=""/>
    <s v=""/>
    <s v=""/>
  </r>
  <r>
    <x v="0"/>
    <x v="0"/>
    <x v="0"/>
    <n v="12739944"/>
    <n v="0"/>
    <n v="12739944"/>
    <x v="0"/>
    <m/>
    <s v="100%"/>
    <x v="446"/>
    <m/>
    <m/>
    <s v="Southern Blue Whiting"/>
    <x v="2"/>
    <n v="688.8"/>
    <n v="9308.4934790196075"/>
    <n v="1.0000000000000001E-5"/>
    <s v=""/>
    <s v=""/>
    <s v=""/>
    <s v=""/>
    <s v=""/>
    <s v=""/>
  </r>
  <r>
    <x v="0"/>
    <x v="0"/>
    <x v="0"/>
    <n v="12739944"/>
    <n v="0"/>
    <n v="12739944"/>
    <x v="0"/>
    <m/>
    <s v="100%"/>
    <x v="447"/>
    <m/>
    <m/>
    <s v="Southern Blue Whiting"/>
    <x v="2"/>
    <n v="1761.2000000000003"/>
    <n v="23800.985358956645"/>
    <n v="9.7E-5"/>
    <s v=""/>
    <s v=""/>
    <s v=""/>
    <s v=""/>
    <s v=""/>
    <s v=""/>
  </r>
  <r>
    <x v="0"/>
    <x v="0"/>
    <x v="0"/>
    <n v="12739944"/>
    <n v="0"/>
    <n v="12739944"/>
    <x v="0"/>
    <m/>
    <s v="100%"/>
    <x v="448"/>
    <m/>
    <m/>
    <s v="Southern Blue Whiting"/>
    <x v="2"/>
    <n v="24696"/>
    <n v="333743.5466868006"/>
    <n v="6.6100000000000002E-4"/>
    <s v=""/>
    <s v=""/>
    <s v=""/>
    <s v=""/>
    <s v=""/>
    <s v=""/>
  </r>
  <r>
    <x v="0"/>
    <x v="0"/>
    <x v="0"/>
    <n v="12739944"/>
    <n v="0"/>
    <n v="12739944"/>
    <x v="0"/>
    <m/>
    <s v="100%"/>
    <x v="449"/>
    <m/>
    <m/>
    <s v="Southern Blue Whiting"/>
    <x v="2"/>
    <n v="3080.0000000000005"/>
    <n v="41623.344824884436"/>
    <n v="9.9999999999999995E-7"/>
    <s v=""/>
    <s v=""/>
    <s v=""/>
    <s v=""/>
    <s v=""/>
    <s v=""/>
  </r>
  <r>
    <x v="0"/>
    <x v="0"/>
    <x v="0"/>
    <n v="12739944"/>
    <n v="0"/>
    <n v="12739944"/>
    <x v="0"/>
    <m/>
    <s v="100%"/>
    <x v="450"/>
    <m/>
    <m/>
    <s v="Scallop"/>
    <x v="4"/>
    <n v="636"/>
    <n v="8594.9504248787325"/>
    <n v="0"/>
    <s v=""/>
    <s v=""/>
    <s v=""/>
    <s v=""/>
    <s v=""/>
    <s v=""/>
  </r>
  <r>
    <x v="0"/>
    <x v="0"/>
    <x v="0"/>
    <n v="12739944"/>
    <n v="0"/>
    <n v="12739944"/>
    <x v="0"/>
    <m/>
    <s v="100%"/>
    <x v="451"/>
    <m/>
    <m/>
    <s v="Scallop"/>
    <x v="4"/>
    <n v="15.9"/>
    <n v="214.87376062196833"/>
    <n v="0"/>
    <s v=""/>
    <s v=""/>
    <s v=""/>
    <s v=""/>
    <s v=""/>
    <s v=""/>
  </r>
  <r>
    <x v="0"/>
    <x v="0"/>
    <x v="0"/>
    <n v="12739944"/>
    <n v="0"/>
    <n v="12739944"/>
    <x v="0"/>
    <m/>
    <s v="100%"/>
    <x v="452"/>
    <m/>
    <m/>
    <s v="Scallop"/>
    <x v="4"/>
    <n v="15.9"/>
    <n v="214.87376062196833"/>
    <n v="0"/>
    <s v=""/>
    <s v=""/>
    <s v=""/>
    <s v=""/>
    <s v=""/>
    <s v=""/>
  </r>
  <r>
    <x v="0"/>
    <x v="0"/>
    <x v="0"/>
    <n v="12739944"/>
    <n v="0"/>
    <n v="12739944"/>
    <x v="0"/>
    <m/>
    <s v="100%"/>
    <x v="453"/>
    <m/>
    <m/>
    <s v="Scallop"/>
    <x v="4"/>
    <n v="15.9"/>
    <n v="214.87376062196833"/>
    <n v="0"/>
    <s v=""/>
    <s v=""/>
    <s v=""/>
    <s v=""/>
    <s v=""/>
    <s v=""/>
  </r>
  <r>
    <x v="0"/>
    <x v="0"/>
    <x v="0"/>
    <n v="12739944"/>
    <n v="0"/>
    <n v="12739944"/>
    <x v="0"/>
    <m/>
    <s v="100%"/>
    <x v="454"/>
    <m/>
    <m/>
    <s v="Scallop"/>
    <x v="4"/>
    <n v="365.7"/>
    <n v="4942.0964943052713"/>
    <n v="5.0000000000000004E-6"/>
    <s v=""/>
    <s v=""/>
    <s v=""/>
    <s v=""/>
    <s v=""/>
    <s v=""/>
  </r>
  <r>
    <x v="0"/>
    <x v="0"/>
    <x v="0"/>
    <n v="12739944"/>
    <n v="0"/>
    <n v="12739944"/>
    <x v="0"/>
    <m/>
    <s v="100%"/>
    <x v="455"/>
    <m/>
    <m/>
    <s v="Scallop"/>
    <x v="4"/>
    <n v="15.9"/>
    <n v="214.87376062196833"/>
    <n v="0"/>
    <s v=""/>
    <s v=""/>
    <s v=""/>
    <s v=""/>
    <s v=""/>
    <s v=""/>
  </r>
  <r>
    <x v="0"/>
    <x v="0"/>
    <x v="0"/>
    <n v="12739944"/>
    <n v="0"/>
    <n v="12739944"/>
    <x v="0"/>
    <m/>
    <s v="100%"/>
    <x v="456"/>
    <m/>
    <m/>
    <s v="Scallop"/>
    <x v="4"/>
    <n v="6044"/>
    <n v="81679.057182338147"/>
    <n v="9.0000000000000006E-5"/>
    <s v=""/>
    <s v=""/>
    <s v=""/>
    <s v=""/>
    <s v=""/>
    <s v=""/>
  </r>
  <r>
    <x v="0"/>
    <x v="0"/>
    <x v="0"/>
    <n v="12739944"/>
    <n v="0"/>
    <n v="12739944"/>
    <x v="0"/>
    <m/>
    <s v="100%"/>
    <x v="457"/>
    <m/>
    <m/>
    <s v="Scallop"/>
    <x v="4"/>
    <n v="15.9"/>
    <n v="214.87376062196833"/>
    <n v="0"/>
    <s v=""/>
    <s v=""/>
    <s v=""/>
    <s v=""/>
    <s v=""/>
    <s v=""/>
  </r>
  <r>
    <x v="0"/>
    <x v="0"/>
    <x v="0"/>
    <n v="12739944"/>
    <n v="0"/>
    <n v="12739944"/>
    <x v="0"/>
    <m/>
    <s v="100%"/>
    <x v="458"/>
    <m/>
    <m/>
    <s v="Scallop"/>
    <x v="4"/>
    <n v="15.9"/>
    <n v="214.87376062196833"/>
    <n v="0"/>
    <s v=""/>
    <s v=""/>
    <s v=""/>
    <s v=""/>
    <s v=""/>
    <s v=""/>
  </r>
  <r>
    <x v="0"/>
    <x v="0"/>
    <x v="0"/>
    <n v="12739944"/>
    <n v="0"/>
    <n v="12739944"/>
    <x v="0"/>
    <m/>
    <s v="100%"/>
    <x v="459"/>
    <m/>
    <m/>
    <s v="Scallop"/>
    <x v="4"/>
    <n v="15.9"/>
    <n v="214.87376062196833"/>
    <n v="0"/>
    <s v=""/>
    <s v=""/>
    <s v=""/>
    <s v=""/>
    <s v=""/>
    <s v=""/>
  </r>
  <r>
    <x v="0"/>
    <x v="0"/>
    <x v="0"/>
    <n v="12739944"/>
    <n v="0"/>
    <n v="12739944"/>
    <x v="0"/>
    <m/>
    <s v="100%"/>
    <x v="460"/>
    <m/>
    <m/>
    <s v="Scallop"/>
    <x v="4"/>
    <n v="15.9"/>
    <n v="214.87376062196833"/>
    <n v="0"/>
    <s v=""/>
    <s v=""/>
    <s v=""/>
    <s v=""/>
    <s v=""/>
    <s v=""/>
  </r>
  <r>
    <x v="0"/>
    <x v="0"/>
    <x v="0"/>
    <n v="12739944"/>
    <n v="0"/>
    <n v="12739944"/>
    <x v="0"/>
    <m/>
    <s v="100%"/>
    <x v="461"/>
    <m/>
    <m/>
    <s v="Scallop"/>
    <x v="4"/>
    <n v="15.9"/>
    <n v="214.87376062196833"/>
    <n v="0"/>
    <s v=""/>
    <s v=""/>
    <s v=""/>
    <s v=""/>
    <s v=""/>
    <s v=""/>
  </r>
  <r>
    <x v="0"/>
    <x v="0"/>
    <x v="0"/>
    <n v="12739944"/>
    <n v="0"/>
    <n v="12739944"/>
    <x v="0"/>
    <m/>
    <s v="100%"/>
    <x v="462"/>
    <m/>
    <m/>
    <s v="Scallop"/>
    <x v="4"/>
    <n v="795"/>
    <n v="10743.688031098416"/>
    <n v="1.2E-5"/>
    <s v=""/>
    <s v=""/>
    <s v=""/>
    <s v=""/>
    <s v=""/>
    <s v=""/>
  </r>
  <r>
    <x v="0"/>
    <x v="0"/>
    <x v="0"/>
    <n v="12739944"/>
    <n v="0"/>
    <n v="12739944"/>
    <x v="0"/>
    <m/>
    <s v="100%"/>
    <x v="463"/>
    <m/>
    <m/>
    <s v="Sea Cucumber"/>
    <x v="4"/>
    <n v="0"/>
    <n v="0"/>
    <n v="0"/>
    <s v=""/>
    <s v=""/>
    <s v=""/>
    <s v=""/>
    <s v=""/>
    <s v=""/>
  </r>
  <r>
    <x v="0"/>
    <x v="0"/>
    <x v="0"/>
    <n v="12739944"/>
    <n v="0"/>
    <n v="12739944"/>
    <x v="0"/>
    <m/>
    <s v="100%"/>
    <x v="464"/>
    <m/>
    <m/>
    <s v="Sea Cucumber"/>
    <x v="4"/>
    <n v="2.4"/>
    <n v="32.433775188221631"/>
    <n v="0"/>
    <s v=""/>
    <s v=""/>
    <s v=""/>
    <s v=""/>
    <s v=""/>
    <s v=""/>
  </r>
  <r>
    <x v="0"/>
    <x v="0"/>
    <x v="0"/>
    <n v="12739944"/>
    <n v="0"/>
    <n v="12739944"/>
    <x v="0"/>
    <m/>
    <s v="100%"/>
    <x v="465"/>
    <m/>
    <m/>
    <s v="Sea Cucumber"/>
    <x v="4"/>
    <n v="2.4"/>
    <n v="32.433775188221631"/>
    <n v="0"/>
    <s v=""/>
    <s v=""/>
    <s v=""/>
    <s v=""/>
    <s v=""/>
    <s v=""/>
  </r>
  <r>
    <x v="0"/>
    <x v="0"/>
    <x v="0"/>
    <n v="12739944"/>
    <n v="0"/>
    <n v="12739944"/>
    <x v="0"/>
    <m/>
    <s v="100%"/>
    <x v="466"/>
    <m/>
    <m/>
    <s v="Sea Cucumber"/>
    <x v="4"/>
    <n v="2.4"/>
    <n v="32.433775188221631"/>
    <n v="0"/>
    <s v=""/>
    <s v=""/>
    <s v=""/>
    <s v=""/>
    <s v=""/>
    <s v=""/>
  </r>
  <r>
    <x v="0"/>
    <x v="0"/>
    <x v="0"/>
    <n v="12739944"/>
    <n v="0"/>
    <n v="12739944"/>
    <x v="0"/>
    <m/>
    <s v="100%"/>
    <x v="467"/>
    <m/>
    <m/>
    <s v="Sea Cucumber"/>
    <x v="4"/>
    <n v="6"/>
    <n v="81.084437970554092"/>
    <n v="0"/>
    <s v=""/>
    <s v=""/>
    <s v=""/>
    <s v=""/>
    <s v=""/>
    <s v=""/>
  </r>
  <r>
    <x v="0"/>
    <x v="0"/>
    <x v="0"/>
    <n v="12739944"/>
    <n v="0"/>
    <n v="12739944"/>
    <x v="0"/>
    <m/>
    <s v="100%"/>
    <x v="468"/>
    <m/>
    <m/>
    <s v="Sea Cucumber"/>
    <x v="4"/>
    <n v="57.599999999999994"/>
    <n v="778.41060451731914"/>
    <n v="9.9999999999999995E-7"/>
    <s v=""/>
    <s v=""/>
    <s v=""/>
    <s v=""/>
    <s v=""/>
    <s v=""/>
  </r>
  <r>
    <x v="0"/>
    <x v="0"/>
    <x v="0"/>
    <n v="12739944"/>
    <n v="0"/>
    <n v="12739944"/>
    <x v="0"/>
    <m/>
    <s v="100%"/>
    <x v="469"/>
    <m/>
    <m/>
    <s v="Sea Cucumber"/>
    <x v="4"/>
    <n v="2.4"/>
    <n v="32.433775188221631"/>
    <n v="0"/>
    <s v=""/>
    <s v=""/>
    <s v=""/>
    <s v=""/>
    <s v=""/>
    <s v=""/>
  </r>
  <r>
    <x v="0"/>
    <x v="0"/>
    <x v="0"/>
    <n v="12739944"/>
    <n v="0"/>
    <n v="12739944"/>
    <x v="0"/>
    <m/>
    <s v="100%"/>
    <x v="470"/>
    <m/>
    <m/>
    <s v="Sea Cucumber"/>
    <x v="4"/>
    <n v="2.4"/>
    <n v="32.433775188221631"/>
    <n v="0"/>
    <s v=""/>
    <s v=""/>
    <s v=""/>
    <s v=""/>
    <s v=""/>
    <s v=""/>
  </r>
  <r>
    <x v="0"/>
    <x v="0"/>
    <x v="0"/>
    <n v="12739944"/>
    <n v="0"/>
    <n v="12739944"/>
    <x v="0"/>
    <m/>
    <s v="100%"/>
    <x v="471"/>
    <m/>
    <m/>
    <s v="Sea Cucumber"/>
    <x v="4"/>
    <n v="2.4"/>
    <n v="32.433775188221631"/>
    <n v="0"/>
    <s v=""/>
    <s v=""/>
    <s v=""/>
    <s v=""/>
    <s v=""/>
    <s v=""/>
  </r>
  <r>
    <x v="0"/>
    <x v="0"/>
    <x v="0"/>
    <n v="12739944"/>
    <n v="0"/>
    <n v="12739944"/>
    <x v="0"/>
    <m/>
    <s v="100%"/>
    <x v="472"/>
    <m/>
    <m/>
    <s v="Sea Cucumber"/>
    <x v="4"/>
    <n v="0"/>
    <n v="0"/>
    <n v="0"/>
    <s v=""/>
    <s v=""/>
    <s v=""/>
    <s v=""/>
    <s v=""/>
    <s v=""/>
  </r>
  <r>
    <x v="0"/>
    <x v="0"/>
    <x v="0"/>
    <n v="12739944"/>
    <n v="0"/>
    <n v="12739944"/>
    <x v="0"/>
    <m/>
    <s v="100%"/>
    <x v="473"/>
    <m/>
    <m/>
    <s v="Sea Cucumber"/>
    <x v="4"/>
    <n v="23.552132341781757"/>
    <n v="318.28523565691393"/>
    <n v="0"/>
    <s v=""/>
    <s v=""/>
    <s v=""/>
    <s v=""/>
    <s v=""/>
    <s v=""/>
  </r>
  <r>
    <x v="0"/>
    <x v="0"/>
    <x v="0"/>
    <n v="12739944"/>
    <n v="0"/>
    <n v="12739944"/>
    <x v="0"/>
    <m/>
    <s v="100%"/>
    <x v="474"/>
    <m/>
    <m/>
    <s v="Sea Cucumber"/>
    <x v="4"/>
    <n v="16.8"/>
    <n v="227.03642631755145"/>
    <n v="0"/>
    <s v=""/>
    <s v=""/>
    <s v=""/>
    <s v=""/>
    <s v=""/>
    <s v=""/>
  </r>
  <r>
    <x v="0"/>
    <x v="0"/>
    <x v="0"/>
    <n v="12739944"/>
    <n v="0"/>
    <n v="12739944"/>
    <x v="0"/>
    <m/>
    <s v="100%"/>
    <x v="475"/>
    <m/>
    <m/>
    <s v="Sea Cucumber"/>
    <x v="4"/>
    <n v="2.4"/>
    <n v="32.433775188221631"/>
    <n v="0"/>
    <s v=""/>
    <s v=""/>
    <s v=""/>
    <s v=""/>
    <s v=""/>
    <s v=""/>
  </r>
  <r>
    <x v="0"/>
    <x v="0"/>
    <x v="0"/>
    <n v="12739944"/>
    <n v="0"/>
    <n v="12739944"/>
    <x v="0"/>
    <m/>
    <s v="100%"/>
    <x v="476"/>
    <m/>
    <m/>
    <s v="Sea Cucumber"/>
    <x v="4"/>
    <n v="10.560273244085826"/>
    <n v="142.71230346869652"/>
    <n v="0"/>
    <s v=""/>
    <s v=""/>
    <s v=""/>
    <s v=""/>
    <s v=""/>
    <s v=""/>
  </r>
  <r>
    <x v="0"/>
    <x v="0"/>
    <x v="0"/>
    <n v="12739944"/>
    <n v="0"/>
    <n v="12739944"/>
    <x v="0"/>
    <m/>
    <s v="100%"/>
    <x v="477"/>
    <m/>
    <m/>
    <s v="Sea Cucumber"/>
    <x v="4"/>
    <n v="2.4"/>
    <n v="32.433775188221631"/>
    <n v="0"/>
    <s v=""/>
    <s v=""/>
    <s v=""/>
    <s v=""/>
    <s v=""/>
    <s v=""/>
  </r>
  <r>
    <x v="0"/>
    <x v="0"/>
    <x v="0"/>
    <n v="12739944"/>
    <n v="0"/>
    <n v="12739944"/>
    <x v="0"/>
    <m/>
    <s v="100%"/>
    <x v="478"/>
    <m/>
    <m/>
    <s v="School Shark"/>
    <x v="0"/>
    <n v="1415.0644064506102"/>
    <n v="19123.283681530575"/>
    <n v="3.0000000000000001E-5"/>
    <s v=""/>
    <s v=""/>
    <s v=""/>
    <s v=""/>
    <s v=""/>
    <s v=""/>
  </r>
  <r>
    <x v="0"/>
    <x v="0"/>
    <x v="0"/>
    <n v="12739944"/>
    <n v="0"/>
    <n v="12739944"/>
    <x v="0"/>
    <m/>
    <s v="100%"/>
    <x v="479"/>
    <m/>
    <m/>
    <s v="School Shark"/>
    <x v="0"/>
    <n v="23.4"/>
    <n v="316.22930808516088"/>
    <n v="0"/>
    <s v=""/>
    <s v=""/>
    <s v=""/>
    <s v=""/>
    <s v=""/>
    <s v=""/>
  </r>
  <r>
    <x v="0"/>
    <x v="0"/>
    <x v="0"/>
    <n v="12739944"/>
    <n v="0"/>
    <n v="12739944"/>
    <x v="0"/>
    <m/>
    <s v="100%"/>
    <x v="480"/>
    <m/>
    <m/>
    <s v="School Shark"/>
    <x v="0"/>
    <n v="425.5990761942507"/>
    <n v="5751.5769823329738"/>
    <n v="6.0000000000000002E-6"/>
    <s v=""/>
    <s v=""/>
    <s v=""/>
    <s v=""/>
    <s v=""/>
    <s v=""/>
  </r>
  <r>
    <x v="0"/>
    <x v="0"/>
    <x v="0"/>
    <n v="12739944"/>
    <n v="0"/>
    <n v="12739944"/>
    <x v="0"/>
    <m/>
    <s v="100%"/>
    <x v="481"/>
    <m/>
    <m/>
    <s v="School Shark"/>
    <x v="0"/>
    <n v="891.46344422209506"/>
    <n v="12047.302057673829"/>
    <n v="3.6000000000000001E-5"/>
    <s v=""/>
    <s v=""/>
    <s v=""/>
    <s v=""/>
    <s v=""/>
    <s v=""/>
  </r>
  <r>
    <x v="0"/>
    <x v="0"/>
    <x v="0"/>
    <n v="12739944"/>
    <n v="0"/>
    <n v="12739944"/>
    <x v="0"/>
    <m/>
    <s v="100%"/>
    <x v="482"/>
    <m/>
    <m/>
    <s v="School Shark"/>
    <x v="0"/>
    <n v="519.22192327090909"/>
    <n v="7016.8029717353029"/>
    <n v="7.9999999999999996E-6"/>
    <s v=""/>
    <s v=""/>
    <s v=""/>
    <s v=""/>
    <s v=""/>
    <s v=""/>
  </r>
  <r>
    <x v="0"/>
    <x v="0"/>
    <x v="0"/>
    <n v="12739944"/>
    <n v="0"/>
    <n v="12739944"/>
    <x v="0"/>
    <m/>
    <s v="100%"/>
    <x v="483"/>
    <m/>
    <m/>
    <s v="School Shark"/>
    <x v="0"/>
    <n v="1653.0472042839522"/>
    <n v="22339.400583026661"/>
    <n v="6.3E-5"/>
    <s v=""/>
    <s v=""/>
    <s v=""/>
    <s v=""/>
    <s v=""/>
    <s v=""/>
  </r>
  <r>
    <x v="0"/>
    <x v="0"/>
    <x v="0"/>
    <n v="12739944"/>
    <n v="0"/>
    <n v="12739944"/>
    <x v="0"/>
    <m/>
    <s v="100%"/>
    <x v="484"/>
    <m/>
    <m/>
    <s v="School Shark"/>
    <x v="0"/>
    <n v="1337.9937034554346"/>
    <n v="18081.744575470686"/>
    <n v="2.1999999999999999E-5"/>
    <s v=""/>
    <s v=""/>
    <s v=""/>
    <s v=""/>
    <s v=""/>
    <s v=""/>
  </r>
  <r>
    <x v="0"/>
    <x v="0"/>
    <x v="0"/>
    <n v="12739944"/>
    <n v="0"/>
    <n v="12739944"/>
    <x v="0"/>
    <m/>
    <s v="100%"/>
    <x v="485"/>
    <m/>
    <m/>
    <s v="School Shark"/>
    <x v="0"/>
    <n v="1267.9947360943454"/>
    <n v="17135.77342097184"/>
    <n v="2.4000000000000001E-5"/>
    <s v=""/>
    <s v=""/>
    <s v=""/>
    <s v=""/>
    <s v=""/>
    <s v=""/>
  </r>
  <r>
    <x v="0"/>
    <x v="0"/>
    <x v="0"/>
    <n v="12739944"/>
    <n v="0"/>
    <n v="12739944"/>
    <x v="0"/>
    <m/>
    <s v="100%"/>
    <x v="486"/>
    <m/>
    <m/>
    <s v="Scampi"/>
    <x v="2"/>
    <n v="2044.9352186600722"/>
    <n v="27635.403815207348"/>
    <n v="1.37E-4"/>
    <s v=""/>
    <s v=""/>
    <s v=""/>
    <s v=""/>
    <s v=""/>
    <s v=""/>
  </r>
  <r>
    <x v="0"/>
    <x v="0"/>
    <x v="0"/>
    <n v="12739944"/>
    <n v="0"/>
    <n v="12739944"/>
    <x v="0"/>
    <m/>
    <s v="100%"/>
    <x v="487"/>
    <m/>
    <m/>
    <s v="Scampi"/>
    <x v="2"/>
    <n v="0"/>
    <n v="0"/>
    <n v="0"/>
    <s v=""/>
    <s v=""/>
    <s v=""/>
    <s v=""/>
    <s v=""/>
    <s v=""/>
  </r>
  <r>
    <x v="0"/>
    <x v="0"/>
    <x v="0"/>
    <n v="12739944"/>
    <n v="0"/>
    <n v="12739944"/>
    <x v="0"/>
    <m/>
    <s v="100%"/>
    <x v="488"/>
    <m/>
    <m/>
    <s v="Scampi"/>
    <x v="2"/>
    <n v="2463.2693452897956"/>
    <n v="33288.801738819639"/>
    <n v="2.3900000000000001E-4"/>
    <s v=""/>
    <s v=""/>
    <s v=""/>
    <s v=""/>
    <s v=""/>
    <s v=""/>
  </r>
  <r>
    <x v="0"/>
    <x v="0"/>
    <x v="0"/>
    <n v="12739944"/>
    <n v="0"/>
    <n v="12739944"/>
    <x v="0"/>
    <m/>
    <s v="100%"/>
    <x v="489"/>
    <m/>
    <m/>
    <s v="Scampi"/>
    <x v="2"/>
    <n v="7317.8331792863455"/>
    <n v="98893.731750784369"/>
    <n v="3.1100000000000002E-4"/>
    <s v=""/>
    <s v=""/>
    <s v=""/>
    <s v=""/>
    <s v=""/>
    <s v=""/>
  </r>
  <r>
    <x v="0"/>
    <x v="0"/>
    <x v="0"/>
    <n v="12739944"/>
    <n v="0"/>
    <n v="12739944"/>
    <x v="0"/>
    <m/>
    <s v="100%"/>
    <x v="490"/>
    <m/>
    <m/>
    <s v="Scampi"/>
    <x v="2"/>
    <n v="1941.8250110585548"/>
    <n v="26241.964943141313"/>
    <n v="4.8999999999999998E-5"/>
    <s v=""/>
    <s v=""/>
    <s v=""/>
    <s v=""/>
    <s v=""/>
    <s v=""/>
  </r>
  <r>
    <x v="0"/>
    <x v="0"/>
    <x v="0"/>
    <n v="12739944"/>
    <n v="0"/>
    <n v="12739944"/>
    <x v="0"/>
    <m/>
    <s v="100%"/>
    <x v="491"/>
    <m/>
    <m/>
    <s v="Scampi"/>
    <x v="2"/>
    <n v="553.20000000000005"/>
    <n v="7475.9851808850872"/>
    <n v="1.2E-5"/>
    <s v=""/>
    <s v=""/>
    <s v=""/>
    <s v=""/>
    <s v=""/>
    <s v=""/>
  </r>
  <r>
    <x v="0"/>
    <x v="0"/>
    <x v="0"/>
    <n v="12739944"/>
    <n v="0"/>
    <n v="12739944"/>
    <x v="0"/>
    <m/>
    <s v="100%"/>
    <x v="492"/>
    <m/>
    <m/>
    <s v="Scampi"/>
    <x v="2"/>
    <n v="4667.2721274884843"/>
    <n v="63073.856218839333"/>
    <n v="1.08E-4"/>
    <s v=""/>
    <s v=""/>
    <s v=""/>
    <s v=""/>
    <s v=""/>
    <s v=""/>
  </r>
  <r>
    <x v="0"/>
    <x v="0"/>
    <x v="0"/>
    <n v="12739944"/>
    <n v="0"/>
    <n v="12739944"/>
    <x v="0"/>
    <m/>
    <s v="100%"/>
    <x v="493"/>
    <m/>
    <m/>
    <s v="Scampi"/>
    <x v="2"/>
    <n v="691.5"/>
    <n v="9344.981476106359"/>
    <n v="1.5E-5"/>
    <s v=""/>
    <s v=""/>
    <s v=""/>
    <s v=""/>
    <s v=""/>
    <s v=""/>
  </r>
  <r>
    <x v="0"/>
    <x v="0"/>
    <x v="0"/>
    <n v="12739944"/>
    <n v="0"/>
    <n v="12739944"/>
    <x v="0"/>
    <m/>
    <s v="100%"/>
    <x v="494"/>
    <m/>
    <m/>
    <s v="Scampi"/>
    <x v="2"/>
    <n v="1387.4162914357805"/>
    <n v="18749.645037043458"/>
    <n v="3.1000000000000001E-5"/>
    <s v=""/>
    <s v=""/>
    <s v=""/>
    <s v=""/>
    <s v=""/>
    <s v=""/>
  </r>
  <r>
    <x v="0"/>
    <x v="0"/>
    <x v="0"/>
    <n v="12739944"/>
    <n v="0"/>
    <n v="12739944"/>
    <x v="0"/>
    <m/>
    <s v="100%"/>
    <x v="495"/>
    <m/>
    <m/>
    <s v="Scampi"/>
    <x v="2"/>
    <n v="69.150000000000006"/>
    <n v="934.4981476106359"/>
    <n v="1.9999999999999999E-6"/>
    <s v=""/>
    <s v=""/>
    <s v=""/>
    <s v=""/>
    <s v=""/>
    <s v=""/>
  </r>
  <r>
    <x v="0"/>
    <x v="0"/>
    <x v="0"/>
    <n v="12739944"/>
    <n v="0"/>
    <n v="12739944"/>
    <x v="0"/>
    <m/>
    <s v="100%"/>
    <x v="496"/>
    <m/>
    <m/>
    <s v="Scampi"/>
    <x v="2"/>
    <n v="484.05"/>
    <n v="6541.4870332744504"/>
    <n v="1.1E-5"/>
    <s v=""/>
    <s v=""/>
    <s v=""/>
    <s v=""/>
    <s v=""/>
    <s v=""/>
  </r>
  <r>
    <x v="0"/>
    <x v="0"/>
    <x v="0"/>
    <n v="12739944"/>
    <n v="0"/>
    <n v="12739944"/>
    <x v="0"/>
    <m/>
    <s v="100%"/>
    <x v="497"/>
    <m/>
    <m/>
    <s v="Shortfinned eel"/>
    <x v="1"/>
    <n v="53.7"/>
    <n v="725.70571983645914"/>
    <n v="9.9999999999999995E-7"/>
    <s v=""/>
    <s v=""/>
    <s v=""/>
    <s v=""/>
    <s v=""/>
    <s v=""/>
  </r>
  <r>
    <x v="0"/>
    <x v="0"/>
    <x v="0"/>
    <n v="12739944"/>
    <n v="0"/>
    <n v="12739944"/>
    <x v="0"/>
    <m/>
    <s v="100%"/>
    <x v="498"/>
    <m/>
    <m/>
    <s v="Shortfinned eel"/>
    <x v="1"/>
    <n v="428.71497017745344"/>
    <n v="5793.685401066944"/>
    <n v="6.9999999999999999E-6"/>
    <s v=""/>
    <s v=""/>
    <s v=""/>
    <s v=""/>
    <s v=""/>
    <s v=""/>
  </r>
  <r>
    <x v="0"/>
    <x v="0"/>
    <x v="0"/>
    <n v="12739944"/>
    <n v="0"/>
    <n v="12739944"/>
    <x v="0"/>
    <m/>
    <s v="100%"/>
    <x v="499"/>
    <m/>
    <m/>
    <s v="Shortfinned eel"/>
    <x v="1"/>
    <n v="703.52908773116815"/>
    <n v="9507.5434457697356"/>
    <n v="1.2E-5"/>
    <s v=""/>
    <s v=""/>
    <s v=""/>
    <s v=""/>
    <s v=""/>
    <s v=""/>
  </r>
  <r>
    <x v="0"/>
    <x v="0"/>
    <x v="0"/>
    <n v="12739944"/>
    <n v="0"/>
    <n v="12739944"/>
    <x v="0"/>
    <m/>
    <s v="100%"/>
    <x v="500"/>
    <m/>
    <m/>
    <s v="Shortfinned eel"/>
    <x v="1"/>
    <n v="503.55381188118821"/>
    <n v="6805.0629707193784"/>
    <n v="9.0000000000000002E-6"/>
    <s v=""/>
    <s v=""/>
    <s v=""/>
    <s v=""/>
    <s v=""/>
    <s v=""/>
  </r>
  <r>
    <x v="0"/>
    <x v="0"/>
    <x v="0"/>
    <n v="12739944"/>
    <n v="0"/>
    <n v="12739944"/>
    <x v="0"/>
    <m/>
    <s v="100%"/>
    <x v="501"/>
    <m/>
    <m/>
    <s v="Shortfinned eel"/>
    <x v="1"/>
    <n v="134.99919816723943"/>
    <n v="1824.3890183110109"/>
    <n v="1.9999999999999999E-6"/>
    <s v=""/>
    <s v=""/>
    <s v=""/>
    <s v=""/>
    <s v=""/>
    <s v=""/>
  </r>
  <r>
    <x v="0"/>
    <x v="0"/>
    <x v="0"/>
    <n v="12739944"/>
    <n v="0"/>
    <n v="12739944"/>
    <x v="0"/>
    <m/>
    <s v="100%"/>
    <x v="502"/>
    <m/>
    <m/>
    <s v="Gemfish"/>
    <x v="0"/>
    <n v="562.2772358006581"/>
    <n v="7598.6556080888458"/>
    <n v="0"/>
    <s v=""/>
    <s v=""/>
    <s v=""/>
    <s v=""/>
    <s v=""/>
    <s v=""/>
  </r>
  <r>
    <x v="0"/>
    <x v="0"/>
    <x v="0"/>
    <n v="12739944"/>
    <n v="0"/>
    <n v="12739944"/>
    <x v="0"/>
    <m/>
    <s v="100%"/>
    <x v="503"/>
    <m/>
    <m/>
    <s v="Gemfish"/>
    <x v="2"/>
    <n v="16.200000000000003"/>
    <n v="218.92798252049607"/>
    <n v="0"/>
    <s v=""/>
    <s v=""/>
    <s v=""/>
    <s v=""/>
    <s v=""/>
    <s v=""/>
  </r>
  <r>
    <x v="0"/>
    <x v="0"/>
    <x v="0"/>
    <n v="12739944"/>
    <n v="0"/>
    <n v="12739944"/>
    <x v="0"/>
    <m/>
    <s v="100%"/>
    <x v="504"/>
    <m/>
    <m/>
    <s v="Gemfish"/>
    <x v="0"/>
    <n v="567.12279884277859"/>
    <n v="7664.1389007423841"/>
    <n v="7.9999999999999996E-6"/>
    <s v=""/>
    <s v=""/>
    <s v=""/>
    <s v=""/>
    <s v=""/>
    <s v=""/>
  </r>
  <r>
    <x v="0"/>
    <x v="0"/>
    <x v="0"/>
    <n v="12739944"/>
    <n v="0"/>
    <n v="12739944"/>
    <x v="0"/>
    <m/>
    <s v="100%"/>
    <x v="505"/>
    <m/>
    <m/>
    <s v="Gemfish"/>
    <x v="2"/>
    <n v="805.65457009794943"/>
    <n v="10887.674669133434"/>
    <n v="3.6999999999999998E-5"/>
    <s v=""/>
    <s v=""/>
    <s v=""/>
    <s v=""/>
    <s v=""/>
    <s v=""/>
  </r>
  <r>
    <x v="0"/>
    <x v="0"/>
    <x v="0"/>
    <n v="12739944"/>
    <n v="0"/>
    <n v="12739944"/>
    <x v="0"/>
    <m/>
    <s v="100%"/>
    <x v="506"/>
    <m/>
    <m/>
    <s v="Gemfish"/>
    <x v="2"/>
    <n v="449.86170608958781"/>
    <n v="6079.4639337914696"/>
    <n v="3.1999999999999999E-5"/>
    <s v=""/>
    <s v=""/>
    <s v=""/>
    <s v=""/>
    <s v=""/>
    <s v=""/>
  </r>
  <r>
    <x v="0"/>
    <x v="0"/>
    <x v="0"/>
    <n v="12739944"/>
    <n v="0"/>
    <n v="12739944"/>
    <x v="0"/>
    <m/>
    <s v="100%"/>
    <x v="507"/>
    <m/>
    <m/>
    <s v="Snapper"/>
    <x v="0"/>
    <n v="27603.720077909453"/>
    <n v="373038.68806896458"/>
    <n v="9.0200000000000002E-4"/>
    <s v=""/>
    <s v=""/>
    <s v=""/>
    <s v=""/>
    <s v=""/>
    <s v=""/>
  </r>
  <r>
    <x v="0"/>
    <x v="0"/>
    <x v="0"/>
    <n v="12739944"/>
    <n v="0"/>
    <n v="12739944"/>
    <x v="0"/>
    <m/>
    <s v="100%"/>
    <x v="508"/>
    <m/>
    <m/>
    <s v="Snapper"/>
    <x v="0"/>
    <n v="57"/>
    <n v="770.30216072026383"/>
    <n v="9.9999999999999995E-7"/>
    <s v=""/>
    <s v=""/>
    <s v=""/>
    <s v=""/>
    <s v=""/>
    <s v=""/>
  </r>
  <r>
    <x v="0"/>
    <x v="0"/>
    <x v="0"/>
    <n v="12739944"/>
    <n v="0"/>
    <n v="12739944"/>
    <x v="0"/>
    <m/>
    <s v="100%"/>
    <x v="509"/>
    <m/>
    <m/>
    <s v="Snapper"/>
    <x v="0"/>
    <n v="1704.7834184729736"/>
    <n v="23038.567558066832"/>
    <n v="2.6999999999999999E-5"/>
    <s v=""/>
    <s v=""/>
    <s v=""/>
    <s v=""/>
    <s v=""/>
    <s v=""/>
  </r>
  <r>
    <x v="0"/>
    <x v="0"/>
    <x v="0"/>
    <n v="12739944"/>
    <n v="0"/>
    <n v="12739944"/>
    <x v="0"/>
    <m/>
    <s v="100%"/>
    <x v="510"/>
    <m/>
    <m/>
    <s v="Snapper"/>
    <x v="0"/>
    <n v="186.86368662271087"/>
    <n v="2525.2895011513765"/>
    <n v="3.9999999999999998E-6"/>
    <s v=""/>
    <s v=""/>
    <s v=""/>
    <s v=""/>
    <s v=""/>
    <s v=""/>
  </r>
  <r>
    <x v="0"/>
    <x v="0"/>
    <x v="0"/>
    <n v="12739944"/>
    <n v="0"/>
    <n v="12739944"/>
    <x v="0"/>
    <m/>
    <s v="100%"/>
    <x v="511"/>
    <m/>
    <m/>
    <s v="Snapper"/>
    <x v="0"/>
    <n v="1097.6201965309956"/>
    <n v="14833.319456807481"/>
    <n v="6.4999999999999994E-5"/>
    <s v=""/>
    <s v=""/>
    <s v=""/>
    <s v=""/>
    <s v=""/>
    <s v=""/>
  </r>
  <r>
    <x v="0"/>
    <x v="0"/>
    <x v="0"/>
    <n v="12739944"/>
    <n v="0"/>
    <n v="12739944"/>
    <x v="0"/>
    <m/>
    <s v="100%"/>
    <x v="512"/>
    <m/>
    <m/>
    <s v="Snapper"/>
    <x v="0"/>
    <n v="6407.724397415137"/>
    <n v="86594.455239102288"/>
    <n v="3.0800000000000001E-4"/>
    <s v=""/>
    <s v=""/>
    <s v=""/>
    <s v=""/>
    <s v=""/>
    <s v=""/>
  </r>
  <r>
    <x v="0"/>
    <x v="0"/>
    <x v="0"/>
    <n v="12739944"/>
    <n v="0"/>
    <n v="12739944"/>
    <x v="0"/>
    <m/>
    <s v="100%"/>
    <x v="513"/>
    <m/>
    <m/>
    <s v="Spiny Dogfish"/>
    <x v="0"/>
    <n v="192.53071423714317"/>
    <n v="2601.8741259980184"/>
    <n v="3.0000000000000001E-6"/>
    <s v=""/>
    <s v=""/>
    <s v=""/>
    <s v=""/>
    <s v=""/>
    <s v=""/>
  </r>
  <r>
    <x v="0"/>
    <x v="0"/>
    <x v="0"/>
    <n v="12739944"/>
    <n v="0"/>
    <n v="12739944"/>
    <x v="0"/>
    <m/>
    <s v="100%"/>
    <x v="514"/>
    <m/>
    <m/>
    <s v="Spiny Dogfish"/>
    <x v="2"/>
    <n v="0"/>
    <n v="0"/>
    <n v="0"/>
    <s v=""/>
    <s v=""/>
    <s v=""/>
    <s v=""/>
    <s v=""/>
    <s v=""/>
  </r>
  <r>
    <x v="0"/>
    <x v="0"/>
    <x v="0"/>
    <n v="12739944"/>
    <n v="0"/>
    <n v="12739944"/>
    <x v="0"/>
    <m/>
    <s v="100%"/>
    <x v="515"/>
    <m/>
    <m/>
    <s v="Spiny Dogfish"/>
    <x v="0"/>
    <n v="814.98"/>
    <n v="11013.699209540362"/>
    <n v="1.5999999999999999E-5"/>
    <s v=""/>
    <s v=""/>
    <s v=""/>
    <s v=""/>
    <s v=""/>
    <s v=""/>
  </r>
  <r>
    <x v="0"/>
    <x v="0"/>
    <x v="0"/>
    <n v="12739944"/>
    <n v="0"/>
    <n v="12739944"/>
    <x v="0"/>
    <m/>
    <s v="100%"/>
    <x v="516"/>
    <m/>
    <m/>
    <s v="Spiny Dogfish"/>
    <x v="2"/>
    <n v="152.84049306493566"/>
    <n v="2065.4975798854462"/>
    <n v="3.0000000000000001E-6"/>
    <s v=""/>
    <s v=""/>
    <s v=""/>
    <s v=""/>
    <s v=""/>
    <s v=""/>
  </r>
  <r>
    <x v="0"/>
    <x v="0"/>
    <x v="0"/>
    <n v="12739944"/>
    <n v="0"/>
    <n v="12739944"/>
    <x v="0"/>
    <m/>
    <s v="100%"/>
    <x v="517"/>
    <m/>
    <m/>
    <s v="Spiny Dogfish"/>
    <x v="2"/>
    <n v="629"/>
    <n v="8500.3519139130858"/>
    <n v="1.2999999999999999E-5"/>
    <s v=""/>
    <s v=""/>
    <s v=""/>
    <s v=""/>
    <s v=""/>
    <s v=""/>
  </r>
  <r>
    <x v="0"/>
    <x v="0"/>
    <x v="0"/>
    <n v="12739944"/>
    <n v="0"/>
    <n v="12739944"/>
    <x v="0"/>
    <m/>
    <s v="100%"/>
    <x v="518"/>
    <m/>
    <m/>
    <s v="Spiny Dogfish"/>
    <x v="0"/>
    <n v="304.32"/>
    <n v="4112.6026938665027"/>
    <n v="1.2E-4"/>
    <s v=""/>
    <s v=""/>
    <s v=""/>
    <s v=""/>
    <s v=""/>
    <s v=""/>
  </r>
  <r>
    <x v="0"/>
    <x v="0"/>
    <x v="0"/>
    <n v="12739944"/>
    <n v="0"/>
    <n v="12739944"/>
    <x v="0"/>
    <m/>
    <s v="100%"/>
    <x v="519"/>
    <m/>
    <m/>
    <s v="Spiny Dogfish"/>
    <x v="0"/>
    <n v="98.240000000000009"/>
    <n v="1327.6225310378725"/>
    <n v="1.9999999999999999E-6"/>
    <s v=""/>
    <s v=""/>
    <s v=""/>
    <s v=""/>
    <s v=""/>
    <s v=""/>
  </r>
  <r>
    <x v="0"/>
    <x v="0"/>
    <x v="0"/>
    <n v="12739944"/>
    <n v="0"/>
    <n v="12739944"/>
    <x v="0"/>
    <m/>
    <s v="100%"/>
    <x v="520"/>
    <m/>
    <m/>
    <s v="Sea Perch"/>
    <x v="0"/>
    <n v="69.640572690871778"/>
    <n v="941.12778276447591"/>
    <n v="9.9999999999999995E-7"/>
    <s v=""/>
    <s v=""/>
    <s v=""/>
    <s v=""/>
    <s v=""/>
    <s v=""/>
  </r>
  <r>
    <x v="0"/>
    <x v="0"/>
    <x v="0"/>
    <n v="12739944"/>
    <n v="0"/>
    <n v="12739944"/>
    <x v="0"/>
    <m/>
    <s v="100%"/>
    <x v="521"/>
    <m/>
    <m/>
    <s v="Sea Perch"/>
    <x v="2"/>
    <n v="0"/>
    <n v="0"/>
    <n v="0"/>
    <s v=""/>
    <s v=""/>
    <s v=""/>
    <s v=""/>
    <s v=""/>
    <s v=""/>
  </r>
  <r>
    <x v="0"/>
    <x v="0"/>
    <x v="0"/>
    <n v="12739944"/>
    <n v="0"/>
    <n v="12739944"/>
    <x v="0"/>
    <m/>
    <s v="100%"/>
    <x v="522"/>
    <m/>
    <m/>
    <s v="Sea Perch"/>
    <x v="0"/>
    <n v="100.78680120969655"/>
    <n v="1362.0401884897008"/>
    <n v="9.9999999999999995E-7"/>
    <s v=""/>
    <s v=""/>
    <s v=""/>
    <s v=""/>
    <s v=""/>
    <s v=""/>
  </r>
  <r>
    <x v="0"/>
    <x v="0"/>
    <x v="0"/>
    <n v="12739944"/>
    <n v="0"/>
    <n v="12739944"/>
    <x v="0"/>
    <m/>
    <s v="100%"/>
    <x v="523"/>
    <m/>
    <m/>
    <s v="Sea Perch"/>
    <x v="2"/>
    <n v="756.47363306945465"/>
    <n v="10223.039896163315"/>
    <n v="8.1000000000000004E-5"/>
    <s v=""/>
    <s v=""/>
    <s v=""/>
    <s v=""/>
    <s v=""/>
    <s v=""/>
  </r>
  <r>
    <x v="0"/>
    <x v="0"/>
    <x v="0"/>
    <n v="12739944"/>
    <n v="0"/>
    <n v="12739944"/>
    <x v="0"/>
    <m/>
    <s v="100%"/>
    <x v="524"/>
    <m/>
    <m/>
    <s v="Sea Perch"/>
    <x v="2"/>
    <n v="590.07653642287687"/>
    <n v="7974.3373859100257"/>
    <n v="9.0000000000000002E-6"/>
    <s v=""/>
    <s v=""/>
    <s v=""/>
    <s v=""/>
    <s v=""/>
    <s v=""/>
  </r>
  <r>
    <x v="0"/>
    <x v="0"/>
    <x v="0"/>
    <n v="12739944"/>
    <n v="0"/>
    <n v="12739944"/>
    <x v="0"/>
    <m/>
    <s v="100%"/>
    <x v="525"/>
    <m/>
    <m/>
    <s v="Sea Perch"/>
    <x v="2"/>
    <n v="18.63781732219817"/>
    <n v="251.87282376138265"/>
    <n v="0"/>
    <s v=""/>
    <s v=""/>
    <s v=""/>
    <s v=""/>
    <s v=""/>
    <s v=""/>
  </r>
  <r>
    <x v="0"/>
    <x v="0"/>
    <x v="0"/>
    <n v="12739944"/>
    <n v="0"/>
    <n v="12739944"/>
    <x v="0"/>
    <m/>
    <s v="100%"/>
    <x v="526"/>
    <m/>
    <m/>
    <s v="Sea Perch"/>
    <x v="2"/>
    <n v="4.6074965709299622"/>
    <n v="62.266044984185193"/>
    <n v="0"/>
    <s v=""/>
    <s v=""/>
    <s v=""/>
    <s v=""/>
    <s v=""/>
    <s v=""/>
  </r>
  <r>
    <x v="0"/>
    <x v="0"/>
    <x v="0"/>
    <n v="12739944"/>
    <n v="0"/>
    <n v="12739944"/>
    <x v="0"/>
    <m/>
    <s v="100%"/>
    <x v="527"/>
    <m/>
    <m/>
    <s v="Sea Perch"/>
    <x v="2"/>
    <n v="56.136724817662127"/>
    <n v="758.63579689129813"/>
    <n v="6.0000000000000002E-6"/>
    <s v=""/>
    <s v=""/>
    <s v=""/>
    <s v=""/>
    <s v=""/>
    <s v=""/>
  </r>
  <r>
    <x v="0"/>
    <x v="0"/>
    <x v="0"/>
    <n v="12739944"/>
    <n v="0"/>
    <n v="12739944"/>
    <x v="0"/>
    <m/>
    <s v="100%"/>
    <x v="528"/>
    <m/>
    <m/>
    <s v="Sea Perch"/>
    <x v="0"/>
    <n v="11.294062309487078"/>
    <n v="152.62878246152962"/>
    <n v="0"/>
    <s v=""/>
    <s v=""/>
    <s v=""/>
    <s v=""/>
    <s v=""/>
    <s v=""/>
  </r>
  <r>
    <x v="0"/>
    <x v="0"/>
    <x v="0"/>
    <n v="12739944"/>
    <n v="0"/>
    <n v="12739944"/>
    <x v="0"/>
    <m/>
    <s v="100%"/>
    <x v="529"/>
    <m/>
    <m/>
    <s v="Sea Perch"/>
    <x v="0"/>
    <n v="6.4936627609377489"/>
    <n v="87.755832556825652"/>
    <n v="0"/>
    <s v=""/>
    <s v=""/>
    <s v=""/>
    <s v=""/>
    <s v=""/>
    <s v=""/>
  </r>
  <r>
    <x v="0"/>
    <x v="0"/>
    <x v="0"/>
    <n v="12739944"/>
    <n v="0"/>
    <n v="12739944"/>
    <x v="0"/>
    <m/>
    <s v="100%"/>
    <x v="530"/>
    <m/>
    <m/>
    <s v="Rig"/>
    <x v="0"/>
    <n v="2454.8641541498641"/>
    <n v="33175.213372216895"/>
    <n v="4.5000000000000003E-5"/>
    <s v=""/>
    <s v=""/>
    <s v=""/>
    <s v=""/>
    <s v=""/>
    <s v=""/>
  </r>
  <r>
    <x v="0"/>
    <x v="0"/>
    <x v="0"/>
    <n v="12739944"/>
    <n v="0"/>
    <n v="12739944"/>
    <x v="0"/>
    <m/>
    <s v="100%"/>
    <x v="531"/>
    <m/>
    <m/>
    <s v="Rig"/>
    <x v="0"/>
    <n v="37.1"/>
    <n v="501.37210811792613"/>
    <n v="9.9999999999999995E-7"/>
    <s v=""/>
    <s v=""/>
    <s v=""/>
    <s v=""/>
    <s v=""/>
    <s v=""/>
  </r>
  <r>
    <x v="0"/>
    <x v="0"/>
    <x v="0"/>
    <n v="12739944"/>
    <n v="0"/>
    <n v="12739944"/>
    <x v="0"/>
    <m/>
    <s v="100%"/>
    <x v="532"/>
    <m/>
    <m/>
    <s v="Rig"/>
    <x v="0"/>
    <n v="397.50077994760233"/>
    <n v="5371.8545558180376"/>
    <n v="6.0000000000000002E-6"/>
    <s v=""/>
    <s v=""/>
    <s v=""/>
    <s v=""/>
    <s v=""/>
    <s v=""/>
  </r>
  <r>
    <x v="0"/>
    <x v="0"/>
    <x v="0"/>
    <n v="12739944"/>
    <n v="0"/>
    <n v="12739944"/>
    <x v="0"/>
    <m/>
    <s v="100%"/>
    <x v="533"/>
    <m/>
    <m/>
    <s v="Rig"/>
    <x v="0"/>
    <n v="2332.2169363275766"/>
    <n v="31517.749917921512"/>
    <n v="1.2300000000000001E-4"/>
    <s v=""/>
    <s v=""/>
    <s v=""/>
    <s v=""/>
    <s v=""/>
    <s v=""/>
  </r>
  <r>
    <x v="0"/>
    <x v="0"/>
    <x v="0"/>
    <n v="12739944"/>
    <n v="0"/>
    <n v="12739944"/>
    <x v="0"/>
    <m/>
    <s v="100%"/>
    <x v="534"/>
    <m/>
    <m/>
    <s v="Rig"/>
    <x v="0"/>
    <n v="1079.2081631429089"/>
    <n v="14584.497893612803"/>
    <n v="1.7E-5"/>
    <s v=""/>
    <s v=""/>
    <s v=""/>
    <s v=""/>
    <s v=""/>
    <s v=""/>
  </r>
  <r>
    <x v="0"/>
    <x v="0"/>
    <x v="0"/>
    <n v="12739944"/>
    <n v="0"/>
    <n v="12739944"/>
    <x v="0"/>
    <m/>
    <s v="100%"/>
    <x v="535"/>
    <m/>
    <m/>
    <s v="Rig"/>
    <x v="0"/>
    <n v="1177.093448835134"/>
    <n v="15907.326789603001"/>
    <n v="2.0999999999999999E-5"/>
    <s v=""/>
    <s v=""/>
    <s v=""/>
    <s v=""/>
    <s v=""/>
    <s v=""/>
  </r>
  <r>
    <x v="0"/>
    <x v="0"/>
    <x v="0"/>
    <n v="12739944"/>
    <n v="0"/>
    <n v="12739944"/>
    <x v="0"/>
    <m/>
    <s v="100%"/>
    <x v="536"/>
    <m/>
    <m/>
    <s v="Sprats"/>
    <x v="0"/>
    <n v="84"/>
    <n v="1135.1821315877571"/>
    <n v="9.9999999999999995E-7"/>
    <s v=""/>
    <s v=""/>
    <s v=""/>
    <s v=""/>
    <s v=""/>
    <s v=""/>
  </r>
  <r>
    <x v="0"/>
    <x v="0"/>
    <x v="0"/>
    <n v="12739944"/>
    <n v="0"/>
    <n v="12739944"/>
    <x v="0"/>
    <m/>
    <s v="100%"/>
    <x v="537"/>
    <m/>
    <m/>
    <s v="Sprats"/>
    <x v="0"/>
    <n v="0"/>
    <n v="0"/>
    <n v="0"/>
    <s v=""/>
    <s v=""/>
    <s v=""/>
    <s v=""/>
    <s v=""/>
    <s v=""/>
  </r>
  <r>
    <x v="0"/>
    <x v="0"/>
    <x v="0"/>
    <n v="12739944"/>
    <n v="0"/>
    <n v="12739944"/>
    <x v="0"/>
    <m/>
    <s v="100%"/>
    <x v="538"/>
    <m/>
    <m/>
    <s v="Sprats"/>
    <x v="0"/>
    <n v="342"/>
    <n v="4621.8129643215825"/>
    <n v="5.0000000000000004E-6"/>
    <s v=""/>
    <s v=""/>
    <s v=""/>
    <s v=""/>
    <s v=""/>
    <s v=""/>
  </r>
  <r>
    <x v="0"/>
    <x v="0"/>
    <x v="0"/>
    <n v="12739944"/>
    <n v="0"/>
    <n v="12739944"/>
    <x v="0"/>
    <m/>
    <s v="100%"/>
    <x v="539"/>
    <m/>
    <m/>
    <s v="Sprats"/>
    <x v="0"/>
    <n v="12"/>
    <n v="162.16887594110818"/>
    <n v="0"/>
    <s v=""/>
    <s v=""/>
    <s v=""/>
    <s v=""/>
    <s v=""/>
    <s v=""/>
  </r>
  <r>
    <x v="0"/>
    <x v="0"/>
    <x v="0"/>
    <n v="12739944"/>
    <n v="0"/>
    <n v="12739944"/>
    <x v="0"/>
    <m/>
    <s v="100%"/>
    <x v="540"/>
    <m/>
    <m/>
    <s v="Sprats"/>
    <x v="0"/>
    <n v="102"/>
    <n v="1378.4354454994195"/>
    <n v="9.9999999999999995E-7"/>
    <s v=""/>
    <s v=""/>
    <s v=""/>
    <s v=""/>
    <s v=""/>
    <s v=""/>
  </r>
  <r>
    <x v="0"/>
    <x v="0"/>
    <x v="0"/>
    <n v="12739944"/>
    <n v="0"/>
    <n v="12739944"/>
    <x v="0"/>
    <m/>
    <s v="100%"/>
    <x v="541"/>
    <m/>
    <m/>
    <s v="Squid"/>
    <x v="2"/>
    <n v="11.399999999999999"/>
    <n v="154.06043214405275"/>
    <n v="0"/>
    <s v=""/>
    <s v=""/>
    <s v=""/>
    <s v=""/>
    <s v=""/>
    <s v=""/>
  </r>
  <r>
    <x v="0"/>
    <x v="0"/>
    <x v="0"/>
    <n v="12739944"/>
    <n v="0"/>
    <n v="12739944"/>
    <x v="0"/>
    <m/>
    <s v="100%"/>
    <x v="542"/>
    <m/>
    <m/>
    <s v="Squid"/>
    <x v="2"/>
    <n v="5699.9999999999991"/>
    <n v="77030.216072026364"/>
    <n v="8.3999999999999995E-5"/>
    <s v=""/>
    <s v=""/>
    <s v=""/>
    <s v=""/>
    <s v=""/>
    <s v=""/>
  </r>
  <r>
    <x v="0"/>
    <x v="0"/>
    <x v="0"/>
    <n v="12739944"/>
    <n v="0"/>
    <n v="12739944"/>
    <x v="0"/>
    <m/>
    <s v="100%"/>
    <x v="543"/>
    <m/>
    <m/>
    <s v="Squid"/>
    <x v="2"/>
    <n v="59430.480946412557"/>
    <n v="803147.85764326435"/>
    <n v="1.7329999999999999E-3"/>
    <s v=""/>
    <s v=""/>
    <s v=""/>
    <s v=""/>
    <s v=""/>
    <s v=""/>
  </r>
  <r>
    <x v="0"/>
    <x v="0"/>
    <x v="0"/>
    <n v="12739944"/>
    <n v="0"/>
    <n v="12739944"/>
    <x v="0"/>
    <m/>
    <s v="100%"/>
    <x v="544"/>
    <m/>
    <m/>
    <s v="Squid"/>
    <x v="2"/>
    <n v="39112.191868202004"/>
    <n v="528565.01590493927"/>
    <n v="1.23E-3"/>
    <s v=""/>
    <s v=""/>
    <s v=""/>
    <s v=""/>
    <s v=""/>
    <s v=""/>
  </r>
  <r>
    <x v="0"/>
    <x v="0"/>
    <x v="0"/>
    <n v="12739944"/>
    <n v="0"/>
    <n v="12739944"/>
    <x v="0"/>
    <m/>
    <s v="100%"/>
    <x v="545"/>
    <m/>
    <m/>
    <s v="Smooth Skate"/>
    <x v="0"/>
    <n v="16.216656404605608"/>
    <n v="219.15307838817199"/>
    <n v="0"/>
    <s v=""/>
    <s v=""/>
    <s v=""/>
    <s v=""/>
    <s v=""/>
    <s v=""/>
  </r>
  <r>
    <x v="0"/>
    <x v="0"/>
    <x v="0"/>
    <n v="12739944"/>
    <n v="0"/>
    <n v="12739944"/>
    <x v="0"/>
    <m/>
    <s v="100%"/>
    <x v="546"/>
    <m/>
    <m/>
    <s v="Smooth Skate"/>
    <x v="0"/>
    <n v="0"/>
    <n v="0"/>
    <n v="0"/>
    <s v=""/>
    <s v=""/>
    <s v=""/>
    <s v=""/>
    <s v=""/>
    <s v=""/>
  </r>
  <r>
    <x v="0"/>
    <x v="0"/>
    <x v="0"/>
    <n v="12739944"/>
    <n v="0"/>
    <n v="12739944"/>
    <x v="0"/>
    <m/>
    <s v="100%"/>
    <x v="547"/>
    <m/>
    <m/>
    <s v="Smooth Skate"/>
    <x v="0"/>
    <n v="256.42663821674915"/>
    <n v="3465.3683067472848"/>
    <n v="5.0000000000000004E-6"/>
    <s v=""/>
    <s v=""/>
    <s v=""/>
    <s v=""/>
    <s v=""/>
    <s v=""/>
  </r>
  <r>
    <x v="0"/>
    <x v="0"/>
    <x v="0"/>
    <n v="12739944"/>
    <n v="0"/>
    <n v="12739944"/>
    <x v="0"/>
    <m/>
    <s v="100%"/>
    <x v="548"/>
    <m/>
    <m/>
    <s v="Smooth Skate"/>
    <x v="0"/>
    <n v="101.23313557571716"/>
    <n v="1368.0719836923215"/>
    <n v="1.9999999999999999E-6"/>
    <s v=""/>
    <s v=""/>
    <s v=""/>
    <s v=""/>
    <s v=""/>
    <s v=""/>
  </r>
  <r>
    <x v="0"/>
    <x v="0"/>
    <x v="0"/>
    <n v="12739944"/>
    <n v="0"/>
    <n v="12739944"/>
    <x v="0"/>
    <m/>
    <s v="100%"/>
    <x v="549"/>
    <m/>
    <m/>
    <s v="Smooth Skate"/>
    <x v="0"/>
    <n v="9.0577779793381055"/>
    <n v="122.40747278611522"/>
    <n v="0"/>
    <s v=""/>
    <s v=""/>
    <s v=""/>
    <s v=""/>
    <s v=""/>
    <s v=""/>
  </r>
  <r>
    <x v="0"/>
    <x v="0"/>
    <x v="0"/>
    <n v="12739944"/>
    <n v="0"/>
    <n v="12739944"/>
    <x v="0"/>
    <m/>
    <s v="100%"/>
    <x v="550"/>
    <m/>
    <m/>
    <s v="Stargazer"/>
    <x v="0"/>
    <n v="42.80266656986133"/>
    <n v="578.43836040970507"/>
    <n v="0"/>
    <s v=""/>
    <s v=""/>
    <s v=""/>
    <s v=""/>
    <s v=""/>
    <s v=""/>
  </r>
  <r>
    <x v="0"/>
    <x v="0"/>
    <x v="0"/>
    <n v="12739944"/>
    <n v="0"/>
    <n v="12739944"/>
    <x v="0"/>
    <m/>
    <s v="100%"/>
    <x v="551"/>
    <m/>
    <m/>
    <s v="Stargazer"/>
    <x v="0"/>
    <n v="12.4"/>
    <n v="167.57450513914512"/>
    <n v="0"/>
    <s v=""/>
    <s v=""/>
    <s v=""/>
    <s v=""/>
    <s v=""/>
    <s v=""/>
  </r>
  <r>
    <x v="0"/>
    <x v="0"/>
    <x v="0"/>
    <n v="12739944"/>
    <n v="0"/>
    <n v="12739944"/>
    <x v="0"/>
    <m/>
    <s v="100%"/>
    <x v="552"/>
    <m/>
    <m/>
    <s v="Stargazer"/>
    <x v="0"/>
    <n v="46.569639220649599"/>
    <n v="629.34550378297422"/>
    <n v="9.9999999999999995E-7"/>
    <s v=""/>
    <s v=""/>
    <s v=""/>
    <s v=""/>
    <s v=""/>
    <s v=""/>
  </r>
  <r>
    <x v="0"/>
    <x v="0"/>
    <x v="0"/>
    <n v="12739944"/>
    <n v="0"/>
    <n v="12739944"/>
    <x v="0"/>
    <m/>
    <s v="100%"/>
    <x v="553"/>
    <m/>
    <m/>
    <s v="Stargazer"/>
    <x v="0"/>
    <n v="1183.945934271045"/>
    <n v="15999.931777981707"/>
    <n v="5.8999999999999998E-5"/>
    <s v=""/>
    <s v=""/>
    <s v=""/>
    <s v=""/>
    <s v=""/>
    <s v=""/>
  </r>
  <r>
    <x v="0"/>
    <x v="0"/>
    <x v="0"/>
    <n v="12739944"/>
    <n v="0"/>
    <n v="12739944"/>
    <x v="0"/>
    <m/>
    <s v="100%"/>
    <x v="554"/>
    <m/>
    <m/>
    <s v="Stargazer"/>
    <x v="0"/>
    <n v="2644.4201976399399"/>
    <n v="35736.887580602684"/>
    <n v="4.1E-5"/>
    <s v=""/>
    <s v=""/>
    <s v=""/>
    <s v=""/>
    <s v=""/>
    <s v=""/>
  </r>
  <r>
    <x v="0"/>
    <x v="0"/>
    <x v="0"/>
    <n v="12739944"/>
    <n v="0"/>
    <n v="12739944"/>
    <x v="0"/>
    <m/>
    <s v="100%"/>
    <x v="555"/>
    <m/>
    <m/>
    <s v="Stargazer"/>
    <x v="0"/>
    <n v="1491.5256828192296"/>
    <n v="20156.586951674024"/>
    <n v="4.3000000000000002E-5"/>
    <s v=""/>
    <s v=""/>
    <s v=""/>
    <s v=""/>
    <s v=""/>
    <s v=""/>
  </r>
  <r>
    <x v="0"/>
    <x v="0"/>
    <x v="0"/>
    <n v="12739944"/>
    <n v="0"/>
    <n v="12739944"/>
    <x v="0"/>
    <m/>
    <s v="100%"/>
    <x v="556"/>
    <m/>
    <m/>
    <s v="Stargazer"/>
    <x v="0"/>
    <n v="1341.6995806943403"/>
    <n v="18131.826070988111"/>
    <n v="9.0000000000000006E-5"/>
    <s v=""/>
    <s v=""/>
    <s v=""/>
    <s v=""/>
    <s v=""/>
    <s v=""/>
  </r>
  <r>
    <x v="0"/>
    <x v="0"/>
    <x v="0"/>
    <n v="12739944"/>
    <n v="0"/>
    <n v="12739944"/>
    <x v="0"/>
    <m/>
    <s v="100%"/>
    <x v="557"/>
    <m/>
    <m/>
    <s v="Stargazer"/>
    <x v="0"/>
    <n v="27.785524752776173"/>
    <n v="375.49560971596247"/>
    <n v="9.9999999999999995E-7"/>
    <s v=""/>
    <s v=""/>
    <s v=""/>
    <s v=""/>
    <s v=""/>
    <s v=""/>
  </r>
  <r>
    <x v="0"/>
    <x v="0"/>
    <x v="0"/>
    <n v="12739944"/>
    <n v="0"/>
    <n v="12739944"/>
    <x v="0"/>
    <m/>
    <s v="100%"/>
    <x v="558"/>
    <m/>
    <m/>
    <s v="Southern Bluefin Tuna"/>
    <x v="3"/>
    <n v="8589.0079330623194"/>
    <n v="116072.48016283143"/>
    <n v="3.3599999999999998E-4"/>
    <s v=""/>
    <s v=""/>
    <s v=""/>
    <s v=""/>
    <s v=""/>
    <s v=""/>
  </r>
  <r>
    <x v="0"/>
    <x v="0"/>
    <x v="0"/>
    <n v="12739944"/>
    <n v="0"/>
    <n v="12739944"/>
    <x v="0"/>
    <m/>
    <s v="100%"/>
    <x v="559"/>
    <m/>
    <m/>
    <s v="Kina"/>
    <x v="4"/>
    <n v="0"/>
    <n v="0"/>
    <n v="0"/>
    <s v=""/>
    <s v=""/>
    <s v=""/>
    <s v=""/>
    <s v=""/>
    <s v=""/>
  </r>
  <r>
    <x v="0"/>
    <x v="0"/>
    <x v="0"/>
    <n v="12739944"/>
    <n v="0"/>
    <n v="12739944"/>
    <x v="0"/>
    <m/>
    <s v="100%"/>
    <x v="560"/>
    <m/>
    <m/>
    <s v="Kina"/>
    <x v="4"/>
    <n v="60.882268610957439"/>
    <n v="822.76742211529847"/>
    <n v="9.9999999999999995E-7"/>
    <s v=""/>
    <s v=""/>
    <s v=""/>
    <s v=""/>
    <s v=""/>
    <s v=""/>
  </r>
  <r>
    <x v="0"/>
    <x v="0"/>
    <x v="0"/>
    <n v="12739944"/>
    <n v="0"/>
    <n v="12739944"/>
    <x v="0"/>
    <m/>
    <s v="100%"/>
    <x v="561"/>
    <m/>
    <m/>
    <s v="Kina"/>
    <x v="4"/>
    <n v="126.40790440663089"/>
    <n v="1708.2856473078655"/>
    <n v="2.0000000000000002E-5"/>
    <s v=""/>
    <s v=""/>
    <s v=""/>
    <s v=""/>
    <s v=""/>
    <s v=""/>
  </r>
  <r>
    <x v="0"/>
    <x v="0"/>
    <x v="0"/>
    <n v="12739944"/>
    <n v="0"/>
    <n v="12739944"/>
    <x v="0"/>
    <m/>
    <s v="100%"/>
    <x v="562"/>
    <m/>
    <m/>
    <s v="Kina"/>
    <x v="4"/>
    <n v="140.80000000000001"/>
    <n v="1902.7814777090025"/>
    <n v="1.9999999999999999E-6"/>
    <s v=""/>
    <s v=""/>
    <s v=""/>
    <s v=""/>
    <s v=""/>
    <s v=""/>
  </r>
  <r>
    <x v="0"/>
    <x v="0"/>
    <x v="0"/>
    <n v="12739944"/>
    <n v="0"/>
    <n v="12739944"/>
    <x v="0"/>
    <m/>
    <s v="100%"/>
    <x v="563"/>
    <m/>
    <m/>
    <s v="Kina"/>
    <x v="4"/>
    <n v="52.8"/>
    <n v="713.54305414087582"/>
    <n v="9.9999999999999995E-7"/>
    <s v=""/>
    <s v=""/>
    <s v=""/>
    <s v=""/>
    <s v=""/>
    <s v=""/>
  </r>
  <r>
    <x v="0"/>
    <x v="0"/>
    <x v="0"/>
    <n v="12739944"/>
    <n v="0"/>
    <n v="12739944"/>
    <x v="0"/>
    <m/>
    <s v="100%"/>
    <x v="564"/>
    <m/>
    <m/>
    <s v="Kina"/>
    <x v="4"/>
    <n v="41.58"/>
    <n v="561.91515513593981"/>
    <n v="9.9999999999999995E-7"/>
    <s v=""/>
    <s v=""/>
    <s v=""/>
    <s v=""/>
    <s v=""/>
    <s v=""/>
  </r>
  <r>
    <x v="0"/>
    <x v="0"/>
    <x v="0"/>
    <n v="12739944"/>
    <n v="0"/>
    <n v="12739944"/>
    <x v="0"/>
    <m/>
    <s v="100%"/>
    <x v="565"/>
    <m/>
    <m/>
    <s v="Kina"/>
    <x v="4"/>
    <n v="396"/>
    <n v="5351.57290605657"/>
    <n v="6.0000000000000002E-6"/>
    <s v=""/>
    <s v=""/>
    <s v=""/>
    <s v=""/>
    <s v=""/>
    <s v=""/>
  </r>
  <r>
    <x v="0"/>
    <x v="0"/>
    <x v="0"/>
    <n v="12739944"/>
    <n v="0"/>
    <n v="12739944"/>
    <x v="0"/>
    <m/>
    <s v="100%"/>
    <x v="566"/>
    <m/>
    <m/>
    <s v="Kina"/>
    <x v="4"/>
    <n v="529.08533391583057"/>
    <n v="7150.0978231713425"/>
    <n v="7.9999999999999996E-6"/>
    <s v=""/>
    <s v=""/>
    <s v=""/>
    <s v=""/>
    <s v=""/>
    <s v=""/>
  </r>
  <r>
    <x v="0"/>
    <x v="0"/>
    <x v="0"/>
    <n v="12739944"/>
    <n v="0"/>
    <n v="12739944"/>
    <x v="0"/>
    <m/>
    <s v="100%"/>
    <x v="567"/>
    <m/>
    <m/>
    <s v="Kina"/>
    <x v="4"/>
    <n v="196.26653867788403"/>
    <n v="2652.3603301870403"/>
    <n v="8.2999999999999998E-5"/>
    <s v=""/>
    <s v=""/>
    <s v=""/>
    <s v=""/>
    <s v=""/>
    <s v=""/>
  </r>
  <r>
    <x v="0"/>
    <x v="0"/>
    <x v="0"/>
    <n v="12739944"/>
    <n v="0"/>
    <n v="12739944"/>
    <x v="0"/>
    <m/>
    <s v="100%"/>
    <x v="568"/>
    <m/>
    <m/>
    <s v="Kina"/>
    <x v="4"/>
    <n v="17.600000000000001"/>
    <n v="237.84768471362531"/>
    <n v="0"/>
    <s v=""/>
    <s v=""/>
    <s v=""/>
    <s v=""/>
    <s v=""/>
    <s v=""/>
  </r>
  <r>
    <x v="0"/>
    <x v="0"/>
    <x v="0"/>
    <n v="12739944"/>
    <n v="0"/>
    <n v="12739944"/>
    <x v="0"/>
    <m/>
    <s v="100%"/>
    <x v="569"/>
    <m/>
    <m/>
    <s v="Kina"/>
    <x v="4"/>
    <n v="1.76"/>
    <n v="23.784768471362533"/>
    <n v="0"/>
    <s v=""/>
    <s v=""/>
    <s v=""/>
    <s v=""/>
    <s v=""/>
    <s v=""/>
  </r>
  <r>
    <x v="0"/>
    <x v="0"/>
    <x v="0"/>
    <n v="12739944"/>
    <n v="0"/>
    <n v="12739944"/>
    <x v="0"/>
    <m/>
    <s v="100%"/>
    <x v="570"/>
    <m/>
    <m/>
    <s v="Kina"/>
    <x v="4"/>
    <n v="17.600000000000001"/>
    <n v="237.84768471362531"/>
    <n v="0"/>
    <s v=""/>
    <s v=""/>
    <s v=""/>
    <s v=""/>
    <s v=""/>
    <s v=""/>
  </r>
  <r>
    <x v="0"/>
    <x v="0"/>
    <x v="0"/>
    <n v="12739944"/>
    <n v="0"/>
    <n v="12739944"/>
    <x v="0"/>
    <m/>
    <s v="100%"/>
    <x v="571"/>
    <m/>
    <m/>
    <s v="Silver Warehou"/>
    <x v="2"/>
    <n v="2259.0703945956138"/>
    <n v="30529.242213617199"/>
    <n v="0"/>
    <s v=""/>
    <s v=""/>
    <s v=""/>
    <s v=""/>
    <s v=""/>
    <s v=""/>
  </r>
  <r>
    <x v="0"/>
    <x v="0"/>
    <x v="0"/>
    <n v="12739944"/>
    <n v="0"/>
    <n v="12739944"/>
    <x v="0"/>
    <m/>
    <s v="100%"/>
    <x v="572"/>
    <m/>
    <m/>
    <s v="Silver Warehou"/>
    <x v="2"/>
    <n v="8.2999999999999989"/>
    <n v="112.16680585926647"/>
    <n v="0"/>
    <s v=""/>
    <s v=""/>
    <s v=""/>
    <s v=""/>
    <s v=""/>
    <s v=""/>
  </r>
  <r>
    <x v="0"/>
    <x v="0"/>
    <x v="0"/>
    <n v="12739944"/>
    <n v="0"/>
    <n v="12739944"/>
    <x v="0"/>
    <m/>
    <s v="100%"/>
    <x v="573"/>
    <m/>
    <m/>
    <s v="Silver Warehou"/>
    <x v="2"/>
    <n v="2550.8715440720744"/>
    <n v="34472.664247693938"/>
    <n v="6.0000000000000002E-5"/>
    <s v=""/>
    <s v=""/>
    <s v=""/>
    <s v=""/>
    <s v=""/>
    <s v=""/>
  </r>
  <r>
    <x v="0"/>
    <x v="0"/>
    <x v="0"/>
    <n v="12739944"/>
    <n v="0"/>
    <n v="12739944"/>
    <x v="0"/>
    <m/>
    <s v="100%"/>
    <x v="574"/>
    <m/>
    <m/>
    <s v="Silver Warehou"/>
    <x v="2"/>
    <n v="3037.8035399849359"/>
    <n v="41053.098784106354"/>
    <n v="6.7000000000000002E-5"/>
    <s v=""/>
    <s v=""/>
    <s v=""/>
    <s v=""/>
    <s v=""/>
    <s v=""/>
  </r>
  <r>
    <x v="0"/>
    <x v="0"/>
    <x v="0"/>
    <n v="12739944"/>
    <n v="0"/>
    <n v="12739944"/>
    <x v="0"/>
    <m/>
    <s v="100%"/>
    <x v="575"/>
    <m/>
    <m/>
    <s v="Broadbill Swordfish"/>
    <x v="3"/>
    <n v="5509.0682312845593"/>
    <n v="74449.950212523836"/>
    <n v="1.1900000000000001E-4"/>
    <s v=""/>
    <s v=""/>
    <s v=""/>
    <s v=""/>
    <s v=""/>
    <s v=""/>
  </r>
  <r>
    <x v="0"/>
    <x v="0"/>
    <x v="0"/>
    <n v="12739944"/>
    <n v="0"/>
    <n v="12739944"/>
    <x v="0"/>
    <m/>
    <s v="100%"/>
    <x v="576"/>
    <m/>
    <m/>
    <s v="Tarakihi"/>
    <x v="0"/>
    <n v="2864.7385465703437"/>
    <n v="38714.285830206383"/>
    <n v="2.2499999999999999E-4"/>
    <s v=""/>
    <s v=""/>
    <s v=""/>
    <s v=""/>
    <s v=""/>
    <s v=""/>
  </r>
  <r>
    <x v="0"/>
    <x v="0"/>
    <x v="0"/>
    <n v="12739944"/>
    <n v="0"/>
    <n v="12739944"/>
    <x v="0"/>
    <m/>
    <s v="100%"/>
    <x v="577"/>
    <m/>
    <m/>
    <s v="Tarakihi"/>
    <x v="0"/>
    <n v="30"/>
    <n v="405.42218985277043"/>
    <n v="0"/>
    <s v=""/>
    <s v=""/>
    <s v=""/>
    <s v=""/>
    <s v=""/>
    <s v=""/>
  </r>
  <r>
    <x v="0"/>
    <x v="0"/>
    <x v="0"/>
    <n v="12739944"/>
    <n v="0"/>
    <n v="12739944"/>
    <x v="0"/>
    <m/>
    <s v="100%"/>
    <x v="578"/>
    <m/>
    <m/>
    <s v="Tarakihi"/>
    <x v="0"/>
    <n v="4832.9094432549227"/>
    <n v="65312.29099481814"/>
    <n v="2.9700000000000001E-4"/>
    <s v=""/>
    <s v=""/>
    <s v=""/>
    <s v=""/>
    <s v=""/>
    <s v=""/>
  </r>
  <r>
    <x v="0"/>
    <x v="0"/>
    <x v="0"/>
    <n v="12739944"/>
    <n v="0"/>
    <n v="12739944"/>
    <x v="0"/>
    <m/>
    <s v="100%"/>
    <x v="579"/>
    <m/>
    <m/>
    <s v="Tarakihi"/>
    <x v="0"/>
    <n v="2287.7901530345116"/>
    <n v="30917.363125561882"/>
    <n v="2.0799999999999999E-4"/>
    <s v=""/>
    <s v=""/>
    <s v=""/>
    <s v=""/>
    <s v=""/>
    <s v=""/>
  </r>
  <r>
    <x v="0"/>
    <x v="0"/>
    <x v="0"/>
    <n v="12739944"/>
    <n v="0"/>
    <n v="12739944"/>
    <x v="0"/>
    <m/>
    <s v="100%"/>
    <x v="580"/>
    <m/>
    <m/>
    <s v="Tarakihi"/>
    <x v="0"/>
    <n v="600.78947486909465"/>
    <n v="8119.1128180641454"/>
    <n v="9.0000000000000002E-6"/>
    <s v=""/>
    <s v=""/>
    <s v=""/>
    <s v=""/>
    <s v=""/>
    <s v=""/>
  </r>
  <r>
    <x v="0"/>
    <x v="0"/>
    <x v="0"/>
    <n v="12739944"/>
    <n v="0"/>
    <n v="12739944"/>
    <x v="0"/>
    <m/>
    <s v="100%"/>
    <x v="581"/>
    <m/>
    <m/>
    <s v="Tarakihi"/>
    <x v="0"/>
    <n v="304.28601644003118"/>
    <n v="4112.1434375564513"/>
    <n v="6.9999999999999999E-6"/>
    <s v=""/>
    <s v=""/>
    <s v=""/>
    <s v=""/>
    <s v=""/>
    <s v=""/>
  </r>
  <r>
    <x v="0"/>
    <x v="0"/>
    <x v="0"/>
    <n v="12739944"/>
    <n v="0"/>
    <n v="12739944"/>
    <x v="0"/>
    <m/>
    <s v="100%"/>
    <x v="582"/>
    <m/>
    <m/>
    <s v="Tarakihi"/>
    <x v="0"/>
    <n v="2474.219595817025"/>
    <n v="33436.784223759161"/>
    <n v="1.13E-4"/>
    <s v=""/>
    <s v=""/>
    <s v=""/>
    <s v=""/>
    <s v=""/>
    <s v=""/>
  </r>
  <r>
    <x v="0"/>
    <x v="0"/>
    <x v="0"/>
    <n v="12739944"/>
    <n v="0"/>
    <n v="12739944"/>
    <x v="0"/>
    <m/>
    <s v="100%"/>
    <x v="583"/>
    <m/>
    <m/>
    <s v="Tarakihi"/>
    <x v="0"/>
    <n v="686.59096162493188"/>
    <n v="9278.6403731699793"/>
    <n v="4.6999999999999997E-5"/>
    <s v=""/>
    <s v=""/>
    <s v=""/>
    <s v=""/>
    <s v=""/>
    <s v=""/>
  </r>
  <r>
    <x v="0"/>
    <x v="0"/>
    <x v="0"/>
    <n v="12739944"/>
    <n v="0"/>
    <n v="12739944"/>
    <x v="0"/>
    <m/>
    <s v="100%"/>
    <x v="584"/>
    <m/>
    <m/>
    <s v="Pacific Bluefin Tuna"/>
    <x v="3"/>
    <n v="3631.96"/>
    <n v="49082.572555255603"/>
    <n v="5.5999999999999999E-5"/>
    <s v=""/>
    <s v=""/>
    <s v=""/>
    <s v=""/>
    <s v=""/>
    <s v=""/>
  </r>
  <r>
    <x v="0"/>
    <x v="0"/>
    <x v="0"/>
    <n v="12739944"/>
    <n v="0"/>
    <n v="12739944"/>
    <x v="0"/>
    <m/>
    <s v="100%"/>
    <x v="585"/>
    <m/>
    <m/>
    <s v="Trevally"/>
    <x v="0"/>
    <n v="2382.5214441982639"/>
    <n v="32197.568709268176"/>
    <n v="2.81E-4"/>
    <s v=""/>
    <s v=""/>
    <s v=""/>
    <s v=""/>
    <s v=""/>
    <s v=""/>
  </r>
  <r>
    <x v="0"/>
    <x v="0"/>
    <x v="0"/>
    <n v="12739944"/>
    <n v="0"/>
    <n v="12739944"/>
    <x v="0"/>
    <m/>
    <s v="100%"/>
    <x v="586"/>
    <m/>
    <m/>
    <s v="Trevally"/>
    <x v="0"/>
    <n v="19.099999999999998"/>
    <n v="258.11879420626383"/>
    <n v="0"/>
    <s v=""/>
    <s v=""/>
    <s v=""/>
    <s v=""/>
    <s v=""/>
    <s v=""/>
  </r>
  <r>
    <x v="0"/>
    <x v="0"/>
    <x v="0"/>
    <n v="12739944"/>
    <n v="0"/>
    <n v="12739944"/>
    <x v="0"/>
    <m/>
    <s v="100%"/>
    <x v="587"/>
    <m/>
    <m/>
    <s v="Trevally"/>
    <x v="0"/>
    <n v="488.11319690976609"/>
    <n v="6596.3973729064637"/>
    <n v="7.9999999999999996E-6"/>
    <s v=""/>
    <s v=""/>
    <s v=""/>
    <s v=""/>
    <s v=""/>
    <s v=""/>
  </r>
  <r>
    <x v="0"/>
    <x v="0"/>
    <x v="0"/>
    <n v="12739944"/>
    <n v="0"/>
    <n v="12739944"/>
    <x v="0"/>
    <m/>
    <s v="100%"/>
    <x v="588"/>
    <m/>
    <m/>
    <s v="Trevally"/>
    <x v="0"/>
    <n v="32.367565076927775"/>
    <n v="437.41763712300383"/>
    <n v="9.9999999999999995E-7"/>
    <s v=""/>
    <s v=""/>
    <s v=""/>
    <s v=""/>
    <s v=""/>
    <s v=""/>
  </r>
  <r>
    <x v="0"/>
    <x v="0"/>
    <x v="0"/>
    <n v="12739944"/>
    <n v="0"/>
    <n v="12739944"/>
    <x v="0"/>
    <m/>
    <s v="100%"/>
    <x v="589"/>
    <m/>
    <m/>
    <s v="Trevally"/>
    <x v="0"/>
    <n v="2950.6268742092748"/>
    <n v="39874.986959345304"/>
    <n v="9.5000000000000005E-5"/>
    <s v=""/>
    <s v=""/>
    <s v=""/>
    <s v=""/>
    <s v=""/>
    <s v=""/>
  </r>
  <r>
    <x v="0"/>
    <x v="0"/>
    <x v="0"/>
    <n v="12739944"/>
    <n v="0"/>
    <n v="12739944"/>
    <x v="0"/>
    <m/>
    <s v="100%"/>
    <x v="590"/>
    <m/>
    <m/>
    <s v="Trumpeter"/>
    <x v="0"/>
    <n v="6.33"/>
    <n v="85.544082058934549"/>
    <n v="0"/>
    <s v=""/>
    <s v=""/>
    <s v=""/>
    <s v=""/>
    <s v=""/>
    <s v=""/>
  </r>
  <r>
    <x v="0"/>
    <x v="0"/>
    <x v="0"/>
    <n v="12739944"/>
    <n v="0"/>
    <n v="12739944"/>
    <x v="0"/>
    <m/>
    <s v="100%"/>
    <x v="591"/>
    <m/>
    <m/>
    <s v="Trumpeter"/>
    <x v="0"/>
    <n v="0"/>
    <n v="0"/>
    <n v="0"/>
    <s v=""/>
    <s v=""/>
    <s v=""/>
    <s v=""/>
    <s v=""/>
    <s v=""/>
  </r>
  <r>
    <x v="0"/>
    <x v="0"/>
    <x v="0"/>
    <n v="12739944"/>
    <n v="0"/>
    <n v="12739944"/>
    <x v="0"/>
    <m/>
    <s v="100%"/>
    <x v="592"/>
    <m/>
    <m/>
    <s v="Trumpeter"/>
    <x v="0"/>
    <n v="58.995348316126851"/>
    <n v="797.26744351503669"/>
    <n v="9.9999999999999995E-7"/>
    <s v=""/>
    <s v=""/>
    <s v=""/>
    <s v=""/>
    <s v=""/>
    <s v=""/>
  </r>
  <r>
    <x v="0"/>
    <x v="0"/>
    <x v="0"/>
    <n v="12739944"/>
    <n v="0"/>
    <n v="12739944"/>
    <x v="0"/>
    <m/>
    <s v="100%"/>
    <x v="593"/>
    <m/>
    <m/>
    <s v="Trumpeter"/>
    <x v="0"/>
    <n v="113.16617389059631"/>
    <n v="1529.3359345328324"/>
    <n v="1.9999999999999999E-6"/>
    <s v=""/>
    <s v=""/>
    <s v=""/>
    <s v=""/>
    <s v=""/>
    <s v=""/>
  </r>
  <r>
    <x v="0"/>
    <x v="0"/>
    <x v="0"/>
    <n v="12739944"/>
    <n v="0"/>
    <n v="12739944"/>
    <x v="0"/>
    <m/>
    <s v="100%"/>
    <x v="594"/>
    <m/>
    <m/>
    <s v="Trumpeter"/>
    <x v="0"/>
    <n v="177.22102862924081"/>
    <n v="2394.9779171609107"/>
    <n v="3.0000000000000001E-6"/>
    <s v=""/>
    <s v=""/>
    <s v=""/>
    <s v=""/>
    <s v=""/>
    <s v=""/>
  </r>
  <r>
    <x v="0"/>
    <x v="0"/>
    <x v="0"/>
    <n v="12739944"/>
    <n v="0"/>
    <n v="12739944"/>
    <x v="0"/>
    <m/>
    <s v="100%"/>
    <x v="595"/>
    <m/>
    <m/>
    <s v="Trumpeter"/>
    <x v="0"/>
    <n v="64.894883147739534"/>
    <n v="876.9941878665403"/>
    <n v="9.9999999999999995E-7"/>
    <s v=""/>
    <s v=""/>
    <s v=""/>
    <s v=""/>
    <s v=""/>
    <s v=""/>
  </r>
  <r>
    <x v="0"/>
    <x v="0"/>
    <x v="0"/>
    <n v="12739944"/>
    <n v="0"/>
    <n v="12739944"/>
    <x v="0"/>
    <m/>
    <s v="100%"/>
    <x v="596"/>
    <m/>
    <m/>
    <s v="Trumpeter"/>
    <x v="0"/>
    <n v="0"/>
    <n v="0"/>
    <n v="0"/>
    <s v=""/>
    <s v=""/>
    <s v=""/>
    <s v=""/>
    <s v=""/>
    <s v=""/>
  </r>
  <r>
    <x v="0"/>
    <x v="0"/>
    <x v="0"/>
    <n v="12739944"/>
    <n v="0"/>
    <n v="12739944"/>
    <x v="0"/>
    <m/>
    <s v="100%"/>
    <x v="597"/>
    <m/>
    <m/>
    <s v="Trumpeter"/>
    <x v="0"/>
    <n v="11.808979591836733"/>
    <n v="159.58741220163745"/>
    <n v="0"/>
    <s v=""/>
    <s v=""/>
    <s v=""/>
    <s v=""/>
    <s v=""/>
    <s v=""/>
  </r>
  <r>
    <x v="0"/>
    <x v="0"/>
    <x v="0"/>
    <n v="12739944"/>
    <n v="0"/>
    <n v="12739944"/>
    <x v="0"/>
    <m/>
    <s v="100%"/>
    <x v="598"/>
    <m/>
    <m/>
    <s v="Trumpeter"/>
    <x v="0"/>
    <n v="2.1406722689075628"/>
    <n v="28.929201300586758"/>
    <n v="0"/>
    <s v=""/>
    <s v=""/>
    <s v=""/>
    <s v=""/>
    <s v=""/>
    <s v=""/>
  </r>
  <r>
    <x v="0"/>
    <x v="0"/>
    <x v="0"/>
    <n v="12739944"/>
    <n v="0"/>
    <n v="12739944"/>
    <x v="0"/>
    <m/>
    <s v="100%"/>
    <x v="599"/>
    <m/>
    <m/>
    <s v="Trumpeter"/>
    <x v="0"/>
    <n v="0"/>
    <n v="0"/>
    <n v="0"/>
    <s v=""/>
    <s v=""/>
    <s v=""/>
    <s v=""/>
    <s v=""/>
    <s v=""/>
  </r>
  <r>
    <x v="0"/>
    <x v="0"/>
    <x v="0"/>
    <n v="12739944"/>
    <n v="0"/>
    <n v="12739944"/>
    <x v="0"/>
    <m/>
    <s v="100%"/>
    <x v="600"/>
    <m/>
    <m/>
    <s v="Tuatua"/>
    <x v="4"/>
    <n v="0"/>
    <n v="0"/>
    <n v="0"/>
    <s v=""/>
    <s v=""/>
    <s v=""/>
    <s v=""/>
    <s v=""/>
    <s v=""/>
  </r>
  <r>
    <x v="0"/>
    <x v="0"/>
    <x v="0"/>
    <n v="12739944"/>
    <n v="0"/>
    <n v="12739944"/>
    <x v="0"/>
    <m/>
    <s v="100%"/>
    <x v="601"/>
    <m/>
    <m/>
    <s v="Tuatua"/>
    <x v="4"/>
    <n v="0"/>
    <n v="0"/>
    <n v="0"/>
    <s v=""/>
    <s v=""/>
    <s v=""/>
    <s v=""/>
    <s v=""/>
    <s v=""/>
  </r>
  <r>
    <x v="0"/>
    <x v="0"/>
    <x v="0"/>
    <n v="12739944"/>
    <n v="0"/>
    <n v="12739944"/>
    <x v="0"/>
    <m/>
    <s v="100%"/>
    <x v="602"/>
    <m/>
    <m/>
    <s v="Tuatua"/>
    <x v="4"/>
    <n v="0"/>
    <n v="0"/>
    <n v="0"/>
    <s v=""/>
    <s v=""/>
    <s v=""/>
    <s v=""/>
    <s v=""/>
    <s v=""/>
  </r>
  <r>
    <x v="0"/>
    <x v="0"/>
    <x v="0"/>
    <n v="12739944"/>
    <n v="0"/>
    <n v="12739944"/>
    <x v="0"/>
    <m/>
    <s v="100%"/>
    <x v="603"/>
    <m/>
    <m/>
    <s v="Tuatua"/>
    <x v="4"/>
    <n v="0"/>
    <n v="0"/>
    <n v="0"/>
    <s v=""/>
    <s v=""/>
    <s v=""/>
    <s v=""/>
    <s v=""/>
    <s v=""/>
  </r>
  <r>
    <x v="0"/>
    <x v="0"/>
    <x v="0"/>
    <n v="12739944"/>
    <n v="0"/>
    <n v="12739944"/>
    <x v="0"/>
    <m/>
    <s v="100%"/>
    <x v="604"/>
    <m/>
    <m/>
    <s v="Tuatua"/>
    <x v="4"/>
    <n v="0"/>
    <n v="0"/>
    <n v="0"/>
    <s v=""/>
    <s v=""/>
    <s v=""/>
    <s v=""/>
    <s v=""/>
    <s v=""/>
  </r>
  <r>
    <x v="0"/>
    <x v="0"/>
    <x v="0"/>
    <n v="12739944"/>
    <n v="0"/>
    <n v="12739944"/>
    <x v="0"/>
    <m/>
    <s v="100%"/>
    <x v="605"/>
    <m/>
    <m/>
    <s v="Tuatua"/>
    <x v="4"/>
    <n v="0"/>
    <n v="0"/>
    <n v="0"/>
    <s v=""/>
    <s v=""/>
    <s v=""/>
    <s v=""/>
    <s v=""/>
    <s v=""/>
  </r>
  <r>
    <x v="0"/>
    <x v="0"/>
    <x v="0"/>
    <n v="12739944"/>
    <n v="0"/>
    <n v="12739944"/>
    <x v="0"/>
    <m/>
    <s v="100%"/>
    <x v="606"/>
    <m/>
    <m/>
    <s v="Tuatua"/>
    <x v="4"/>
    <n v="0"/>
    <n v="0"/>
    <n v="0"/>
    <s v=""/>
    <s v=""/>
    <s v=""/>
    <s v=""/>
    <s v=""/>
    <s v=""/>
  </r>
  <r>
    <x v="0"/>
    <x v="0"/>
    <x v="0"/>
    <n v="12739944"/>
    <n v="0"/>
    <n v="12739944"/>
    <x v="0"/>
    <m/>
    <s v="100%"/>
    <x v="607"/>
    <m/>
    <m/>
    <s v="Tuatua"/>
    <x v="4"/>
    <n v="0"/>
    <n v="0"/>
    <n v="0"/>
    <s v=""/>
    <s v=""/>
    <s v=""/>
    <s v=""/>
    <s v=""/>
    <s v=""/>
  </r>
  <r>
    <x v="0"/>
    <x v="0"/>
    <x v="0"/>
    <n v="12739944"/>
    <n v="0"/>
    <n v="12739944"/>
    <x v="0"/>
    <m/>
    <s v="100%"/>
    <x v="608"/>
    <m/>
    <m/>
    <s v="Tuatua"/>
    <x v="4"/>
    <n v="64.930000000000007"/>
    <n v="877.46875957134625"/>
    <n v="9.9999999999999995E-7"/>
    <s v=""/>
    <s v=""/>
    <s v=""/>
    <s v=""/>
    <s v=""/>
    <s v=""/>
  </r>
  <r>
    <x v="0"/>
    <x v="0"/>
    <x v="0"/>
    <n v="12739944"/>
    <n v="0"/>
    <n v="12739944"/>
    <x v="0"/>
    <m/>
    <s v="100%"/>
    <x v="609"/>
    <m/>
    <m/>
    <s v="Blue Warehou"/>
    <x v="0"/>
    <n v="60.184548717887012"/>
    <n v="813.33838455021657"/>
    <n v="9.9999999999999995E-7"/>
    <s v=""/>
    <s v=""/>
    <s v=""/>
    <s v=""/>
    <s v=""/>
    <s v=""/>
  </r>
  <r>
    <x v="0"/>
    <x v="0"/>
    <x v="0"/>
    <n v="12739944"/>
    <n v="0"/>
    <n v="12739944"/>
    <x v="0"/>
    <m/>
    <s v="100%"/>
    <x v="610"/>
    <m/>
    <m/>
    <s v="Blue Warehou"/>
    <x v="0"/>
    <n v="10.8"/>
    <n v="145.95198834699738"/>
    <n v="0"/>
    <s v=""/>
    <s v=""/>
    <s v=""/>
    <s v=""/>
    <s v=""/>
    <s v=""/>
  </r>
  <r>
    <x v="0"/>
    <x v="0"/>
    <x v="0"/>
    <n v="12739944"/>
    <n v="0"/>
    <n v="12739944"/>
    <x v="0"/>
    <m/>
    <s v="100%"/>
    <x v="611"/>
    <m/>
    <m/>
    <s v="Blue Warehou"/>
    <x v="0"/>
    <n v="844.09559971845249"/>
    <n v="11407.169549431417"/>
    <n v="1.2E-5"/>
    <s v=""/>
    <s v=""/>
    <s v=""/>
    <s v=""/>
    <s v=""/>
    <s v=""/>
  </r>
  <r>
    <x v="0"/>
    <x v="0"/>
    <x v="0"/>
    <n v="12739944"/>
    <n v="0"/>
    <n v="12739944"/>
    <x v="0"/>
    <m/>
    <s v="100%"/>
    <x v="612"/>
    <m/>
    <m/>
    <s v="Blue Warehou"/>
    <x v="0"/>
    <n v="3309.4522944457626"/>
    <n v="44724.179880915894"/>
    <n v="6.2000000000000003E-5"/>
    <s v=""/>
    <s v=""/>
    <s v=""/>
    <s v=""/>
    <s v=""/>
    <s v=""/>
  </r>
  <r>
    <x v="0"/>
    <x v="0"/>
    <x v="0"/>
    <n v="12739944"/>
    <n v="0"/>
    <n v="12739944"/>
    <x v="0"/>
    <m/>
    <s v="100%"/>
    <x v="613"/>
    <m/>
    <m/>
    <s v="Blue Warehou"/>
    <x v="0"/>
    <n v="1885.9130058483518"/>
    <n v="25486.366023428647"/>
    <n v="2.8E-5"/>
    <s v=""/>
    <s v=""/>
    <s v=""/>
    <s v=""/>
    <s v=""/>
    <s v=""/>
  </r>
  <r>
    <x v="0"/>
    <x v="0"/>
    <x v="0"/>
    <n v="12739944"/>
    <n v="0"/>
    <n v="12739944"/>
    <x v="0"/>
    <m/>
    <s v="100%"/>
    <x v="614"/>
    <m/>
    <m/>
    <s v="Blue Warehou"/>
    <x v="0"/>
    <n v="340.07191605641009"/>
    <n v="4595.7566971672431"/>
    <n v="6.0000000000000002E-6"/>
    <s v=""/>
    <s v=""/>
    <s v=""/>
    <s v=""/>
    <s v=""/>
    <s v=""/>
  </r>
  <r>
    <x v="0"/>
    <x v="0"/>
    <x v="0"/>
    <n v="12739944"/>
    <n v="0"/>
    <n v="12739944"/>
    <x v="0"/>
    <m/>
    <s v="100%"/>
    <x v="615"/>
    <m/>
    <m/>
    <s v="White Warehou"/>
    <x v="2"/>
    <n v="5.6377731958762896"/>
    <n v="76.18927849884723"/>
    <n v="0"/>
    <s v=""/>
    <s v=""/>
    <s v=""/>
    <s v=""/>
    <s v=""/>
    <s v=""/>
  </r>
  <r>
    <x v="0"/>
    <x v="0"/>
    <x v="0"/>
    <n v="12739944"/>
    <n v="0"/>
    <n v="12739944"/>
    <x v="0"/>
    <m/>
    <s v="100%"/>
    <x v="616"/>
    <m/>
    <m/>
    <s v="White Warehou"/>
    <x v="2"/>
    <n v="0"/>
    <n v="0"/>
    <n v="0"/>
    <s v=""/>
    <s v=""/>
    <s v=""/>
    <s v=""/>
    <s v=""/>
    <s v=""/>
  </r>
  <r>
    <x v="0"/>
    <x v="0"/>
    <x v="0"/>
    <n v="12739944"/>
    <n v="0"/>
    <n v="12739944"/>
    <x v="0"/>
    <m/>
    <s v="100%"/>
    <x v="617"/>
    <m/>
    <m/>
    <s v="White Warehou"/>
    <x v="2"/>
    <n v="141.04445592391139"/>
    <n v="1906.0850729088238"/>
    <n v="1.9999999999999999E-6"/>
    <s v=""/>
    <s v=""/>
    <s v=""/>
    <s v=""/>
    <s v=""/>
    <s v=""/>
  </r>
  <r>
    <x v="0"/>
    <x v="0"/>
    <x v="0"/>
    <n v="12739944"/>
    <n v="0"/>
    <n v="12739944"/>
    <x v="0"/>
    <m/>
    <s v="100%"/>
    <x v="618"/>
    <m/>
    <m/>
    <s v="White Warehou"/>
    <x v="2"/>
    <n v="1057.0233751959506"/>
    <n v="14284.691049916964"/>
    <n v="1.5E-5"/>
    <s v=""/>
    <s v=""/>
    <s v=""/>
    <s v=""/>
    <s v=""/>
    <s v=""/>
  </r>
  <r>
    <x v="0"/>
    <x v="0"/>
    <x v="0"/>
    <n v="12739944"/>
    <n v="0"/>
    <n v="12739944"/>
    <x v="0"/>
    <m/>
    <s v="100%"/>
    <x v="619"/>
    <m/>
    <m/>
    <s v="White Warehou"/>
    <x v="2"/>
    <n v="625.27210897520774"/>
    <n v="8449.9729224862949"/>
    <n v="9.0000000000000002E-6"/>
    <s v=""/>
    <s v=""/>
    <s v=""/>
    <s v=""/>
    <s v=""/>
    <s v=""/>
  </r>
  <r>
    <x v="0"/>
    <x v="0"/>
    <x v="0"/>
    <n v="12739944"/>
    <n v="0"/>
    <n v="12739944"/>
    <x v="0"/>
    <m/>
    <s v="100%"/>
    <x v="620"/>
    <m/>
    <m/>
    <s v="White Warehou"/>
    <x v="2"/>
    <n v="5280.0588491784738"/>
    <n v="71355.100706181198"/>
    <n v="8.8999999999999995E-5"/>
    <s v=""/>
    <s v=""/>
    <s v=""/>
    <s v=""/>
    <s v=""/>
    <s v=""/>
  </r>
  <r>
    <x v="0"/>
    <x v="0"/>
    <x v="0"/>
    <n v="12739944"/>
    <n v="0"/>
    <n v="12739944"/>
    <x v="0"/>
    <m/>
    <s v="100%"/>
    <x v="621"/>
    <m/>
    <m/>
    <s v="White Warehou"/>
    <x v="2"/>
    <n v="256.36294581454746"/>
    <n v="3464.5075629746984"/>
    <n v="3.9999999999999998E-6"/>
    <s v=""/>
    <s v=""/>
    <s v=""/>
    <s v=""/>
    <s v=""/>
    <s v=""/>
  </r>
  <r>
    <x v="0"/>
    <x v="0"/>
    <x v="0"/>
    <n v="12739944"/>
    <n v="0"/>
    <n v="12739944"/>
    <x v="0"/>
    <m/>
    <s v="100%"/>
    <x v="622"/>
    <m/>
    <m/>
    <s v="White Warehou"/>
    <x v="2"/>
    <n v="1.51"/>
    <n v="20.406250222589446"/>
    <n v="0"/>
    <s v=""/>
    <s v=""/>
    <s v=""/>
    <s v=""/>
    <s v=""/>
    <s v=""/>
  </r>
  <r>
    <x v="0"/>
    <x v="0"/>
    <x v="0"/>
    <n v="12739944"/>
    <n v="0"/>
    <n v="12739944"/>
    <x v="0"/>
    <m/>
    <s v="100%"/>
    <x v="623"/>
    <m/>
    <m/>
    <s v="White Warehou"/>
    <x v="2"/>
    <n v="0"/>
    <n v="0"/>
    <n v="0"/>
    <s v=""/>
    <s v=""/>
    <s v=""/>
    <s v=""/>
    <s v=""/>
    <s v=""/>
  </r>
  <r>
    <x v="0"/>
    <x v="0"/>
    <x v="0"/>
    <n v="12739944"/>
    <n v="0"/>
    <n v="12739944"/>
    <x v="0"/>
    <m/>
    <s v="100%"/>
    <x v="624"/>
    <m/>
    <m/>
    <s v="Yellow-eyed Mullet"/>
    <x v="0"/>
    <n v="69.472957759115431"/>
    <n v="938.86262234165315"/>
    <n v="9.9999999999999995E-7"/>
    <s v=""/>
    <s v=""/>
    <s v=""/>
    <s v=""/>
    <s v=""/>
    <s v=""/>
  </r>
  <r>
    <x v="0"/>
    <x v="0"/>
    <x v="0"/>
    <n v="12739944"/>
    <n v="0"/>
    <n v="12739944"/>
    <x v="0"/>
    <m/>
    <s v="100%"/>
    <x v="625"/>
    <m/>
    <m/>
    <s v="Yellow-eyed Mullet"/>
    <x v="0"/>
    <n v="0"/>
    <n v="0"/>
    <n v="0"/>
    <s v=""/>
    <s v=""/>
    <s v=""/>
    <s v=""/>
    <s v=""/>
    <s v=""/>
  </r>
  <r>
    <x v="0"/>
    <x v="0"/>
    <x v="0"/>
    <n v="12739944"/>
    <n v="0"/>
    <n v="12739944"/>
    <x v="0"/>
    <m/>
    <s v="100%"/>
    <x v="626"/>
    <m/>
    <m/>
    <s v="Yellow-eyed Mullet"/>
    <x v="0"/>
    <n v="7.44"/>
    <n v="100.54470308348706"/>
    <n v="0"/>
    <s v=""/>
    <s v=""/>
    <s v=""/>
    <s v=""/>
    <s v=""/>
    <s v=""/>
  </r>
  <r>
    <x v="0"/>
    <x v="0"/>
    <x v="0"/>
    <n v="12739944"/>
    <n v="0"/>
    <n v="12739944"/>
    <x v="0"/>
    <m/>
    <s v="100%"/>
    <x v="627"/>
    <m/>
    <m/>
    <s v="Yellow-eyed Mullet"/>
    <x v="0"/>
    <n v="29.76"/>
    <n v="402.17881233394826"/>
    <n v="0"/>
    <s v=""/>
    <s v=""/>
    <s v=""/>
    <s v=""/>
    <s v=""/>
    <s v=""/>
  </r>
  <r>
    <x v="0"/>
    <x v="0"/>
    <x v="0"/>
    <n v="12739944"/>
    <n v="0"/>
    <n v="12739944"/>
    <x v="0"/>
    <m/>
    <s v="100%"/>
    <x v="628"/>
    <m/>
    <m/>
    <s v="Yellow-eyed Mullet"/>
    <x v="0"/>
    <n v="0"/>
    <n v="0"/>
    <n v="0"/>
    <s v=""/>
    <s v=""/>
    <s v=""/>
    <s v=""/>
    <s v=""/>
    <s v=""/>
  </r>
  <r>
    <x v="0"/>
    <x v="0"/>
    <x v="0"/>
    <n v="12739944"/>
    <n v="0"/>
    <n v="12739944"/>
    <x v="0"/>
    <m/>
    <s v="100%"/>
    <x v="629"/>
    <m/>
    <m/>
    <s v="Yellow-eyed Mullet"/>
    <x v="0"/>
    <n v="0"/>
    <n v="0"/>
    <n v="0"/>
    <s v=""/>
    <s v=""/>
    <s v=""/>
    <s v=""/>
    <s v=""/>
    <s v=""/>
  </r>
  <r>
    <x v="0"/>
    <x v="0"/>
    <x v="0"/>
    <n v="12739944"/>
    <n v="0"/>
    <n v="12739944"/>
    <x v="0"/>
    <m/>
    <s v="100%"/>
    <x v="630"/>
    <m/>
    <m/>
    <s v="Yellow-eyed Mullet"/>
    <x v="0"/>
    <n v="0"/>
    <n v="0"/>
    <n v="0"/>
    <s v=""/>
    <s v=""/>
    <s v=""/>
    <s v=""/>
    <s v=""/>
    <s v=""/>
  </r>
  <r>
    <x v="0"/>
    <x v="0"/>
    <x v="0"/>
    <n v="12739944"/>
    <n v="0"/>
    <n v="12739944"/>
    <x v="0"/>
    <m/>
    <s v="100%"/>
    <x v="631"/>
    <m/>
    <m/>
    <s v="Yellow-eyed Mullet"/>
    <x v="0"/>
    <n v="18.100000000000001"/>
    <n v="244.60472121117149"/>
    <n v="0"/>
    <s v=""/>
    <s v=""/>
    <s v=""/>
    <s v=""/>
    <s v=""/>
    <s v=""/>
  </r>
  <r>
    <x v="0"/>
    <x v="0"/>
    <x v="0"/>
    <n v="12739944"/>
    <n v="0"/>
    <n v="12739944"/>
    <x v="0"/>
    <m/>
    <s v="100%"/>
    <x v="632"/>
    <m/>
    <m/>
    <s v="Yellow-eyed Mullet"/>
    <x v="0"/>
    <n v="11.16"/>
    <n v="150.81705462523058"/>
    <n v="0"/>
    <s v=""/>
    <s v=""/>
    <s v=""/>
    <s v=""/>
    <s v=""/>
    <s v=""/>
  </r>
  <r>
    <x v="0"/>
    <x v="0"/>
    <x v="0"/>
    <n v="12739944"/>
    <n v="0"/>
    <n v="12739944"/>
    <x v="0"/>
    <m/>
    <s v="100%"/>
    <x v="633"/>
    <m/>
    <m/>
    <s v="Yellow-eyed Mullet"/>
    <x v="0"/>
    <n v="121.66666666666666"/>
    <n v="1644.212214402902"/>
    <n v="1.9999999999999999E-6"/>
    <s v=""/>
    <s v=""/>
    <s v=""/>
    <s v=""/>
    <s v=""/>
    <s v=""/>
  </r>
  <r>
    <x v="0"/>
    <x v="0"/>
    <x v="0"/>
    <n v="12739944"/>
    <n v="0"/>
    <n v="12739944"/>
    <x v="0"/>
    <m/>
    <s v="100%"/>
    <x v="634"/>
    <m/>
    <m/>
    <s v="Yellowfin Tuna"/>
    <x v="3"/>
    <n v="1698.98"/>
    <n v="22960.139737201996"/>
    <n v="3.6000000000000001E-5"/>
    <s v=""/>
    <s v=""/>
    <s v=""/>
    <s v=""/>
    <s v=""/>
    <s v=""/>
  </r>
  <r>
    <x v="0"/>
    <x v="0"/>
    <x v="0"/>
    <n v="12739944"/>
    <n v="0"/>
    <n v="12739944"/>
    <x v="0"/>
    <m/>
    <s v="100%"/>
    <x v="635"/>
    <m/>
    <m/>
    <s v="Albacore"/>
    <x v="3"/>
    <n v="8757.9"/>
    <n v="118354.89988371926"/>
    <n v="1.37E-4"/>
    <s v=""/>
    <s v=""/>
    <s v=""/>
    <s v=""/>
    <s v=""/>
    <s v=""/>
  </r>
  <r>
    <x v="0"/>
    <x v="0"/>
    <x v="0"/>
    <n v="12739944"/>
    <n v="0"/>
    <n v="12739944"/>
    <x v="0"/>
    <m/>
    <s v="100%"/>
    <x v="636"/>
    <m/>
    <m/>
    <s v="Seal Shark"/>
    <x v="0"/>
    <n v="264.18"/>
    <n v="3570.1478038434966"/>
    <n v="6.9999999999999999E-6"/>
    <s v=""/>
    <s v=""/>
    <s v=""/>
    <s v=""/>
    <s v=""/>
    <s v=""/>
  </r>
  <r>
    <x v="0"/>
    <x v="0"/>
    <x v="0"/>
    <n v="12739944"/>
    <n v="0"/>
    <n v="12739944"/>
    <x v="0"/>
    <m/>
    <s v="100%"/>
    <x v="637"/>
    <m/>
    <m/>
    <s v="Octopus"/>
    <x v="0"/>
    <n v="387.84"/>
    <n v="5241.2980704166157"/>
    <n v="6.0000000000000002E-6"/>
    <s v=""/>
    <s v=""/>
    <s v=""/>
    <s v=""/>
    <s v=""/>
    <s v=""/>
  </r>
  <r>
    <x v="0"/>
    <x v="0"/>
    <x v="0"/>
    <n v="12739944"/>
    <n v="0"/>
    <n v="12739944"/>
    <x v="0"/>
    <m/>
    <s v="100%"/>
    <x v="638"/>
    <m/>
    <m/>
    <s v="Skipjacktuna"/>
    <x v="3"/>
    <n v="2651.9"/>
    <n v="35837.970175685397"/>
    <n v="2.3E-5"/>
    <s v=""/>
    <s v=""/>
    <s v=""/>
    <s v=""/>
    <s v=""/>
    <s v=""/>
  </r>
  <r>
    <x v="1"/>
    <x v="1"/>
    <x v="1"/>
    <n v="288889"/>
    <n v="0"/>
    <n v="288889"/>
    <x v="1"/>
    <m/>
    <s v="100%"/>
    <x v="52"/>
    <m/>
    <n v="27.4"/>
    <s v="Alfonsino"/>
    <x v="2"/>
    <n v="27.4"/>
    <n v="16166.078343272606"/>
    <n v="5.8999999999999998E-5"/>
    <s v=""/>
    <s v=""/>
    <s v=""/>
    <s v=""/>
    <s v=""/>
    <s v=""/>
  </r>
  <r>
    <x v="1"/>
    <x v="1"/>
    <x v="1"/>
    <n v="288889"/>
    <n v="0"/>
    <n v="288889"/>
    <x v="1"/>
    <m/>
    <s v="100%"/>
    <x v="53"/>
    <m/>
    <n v="24.33"/>
    <s v="Alfonsino"/>
    <x v="2"/>
    <n v="24.33"/>
    <n v="14354.769565394981"/>
    <n v="4.5000000000000003E-5"/>
    <s v=""/>
    <s v=""/>
    <s v=""/>
    <s v=""/>
    <s v=""/>
    <s v=""/>
  </r>
  <r>
    <x v="1"/>
    <x v="1"/>
    <x v="1"/>
    <n v="288889"/>
    <n v="0"/>
    <n v="288889"/>
    <x v="1"/>
    <m/>
    <s v="100%"/>
    <x v="58"/>
    <m/>
    <n v="3.61"/>
    <s v="Black Cardinal Fish"/>
    <x v="2"/>
    <n v="3.61"/>
    <n v="2129.910321869128"/>
    <n v="6.9999999999999999E-6"/>
    <s v=""/>
    <s v=""/>
    <s v=""/>
    <s v=""/>
    <s v=""/>
    <s v=""/>
  </r>
  <r>
    <x v="1"/>
    <x v="1"/>
    <x v="1"/>
    <n v="288889"/>
    <n v="0"/>
    <n v="288889"/>
    <x v="1"/>
    <m/>
    <s v="100%"/>
    <x v="298"/>
    <m/>
    <n v="5.4"/>
    <s v="Oreo"/>
    <x v="2"/>
    <n v="5.4"/>
    <n v="3186.0154399150397"/>
    <n v="0"/>
    <s v=""/>
    <s v=""/>
    <s v=""/>
    <s v=""/>
    <s v=""/>
    <s v=""/>
  </r>
  <r>
    <x v="1"/>
    <x v="1"/>
    <x v="1"/>
    <n v="288889"/>
    <n v="0"/>
    <n v="288889"/>
    <x v="1"/>
    <m/>
    <s v="100%"/>
    <x v="300"/>
    <m/>
    <n v="23.28"/>
    <s v="Oreo"/>
    <x v="2"/>
    <n v="23.28"/>
    <n v="13735.266563189281"/>
    <n v="1.6000000000000001E-4"/>
    <s v=""/>
    <s v=""/>
    <s v=""/>
    <s v=""/>
    <s v=""/>
    <s v=""/>
  </r>
  <r>
    <x v="1"/>
    <x v="1"/>
    <x v="1"/>
    <n v="288889"/>
    <n v="0"/>
    <n v="288889"/>
    <x v="1"/>
    <m/>
    <s v="100%"/>
    <x v="301"/>
    <m/>
    <n v="20.85"/>
    <s v="Oreo"/>
    <x v="2"/>
    <n v="20.85"/>
    <n v="12301.559615227514"/>
    <n v="2.8E-5"/>
    <s v=""/>
    <s v=""/>
    <s v=""/>
    <s v=""/>
    <s v=""/>
    <s v=""/>
  </r>
  <r>
    <x v="1"/>
    <x v="1"/>
    <x v="1"/>
    <n v="288889"/>
    <n v="0"/>
    <n v="288889"/>
    <x v="1"/>
    <m/>
    <s v="100%"/>
    <x v="302"/>
    <m/>
    <n v="12.97"/>
    <s v="Oreo"/>
    <x v="2"/>
    <n v="12.97"/>
    <n v="7652.3370843885295"/>
    <n v="1.1400000000000001E-4"/>
    <s v=""/>
    <s v=""/>
    <s v=""/>
    <s v=""/>
    <s v=""/>
    <s v=""/>
  </r>
  <r>
    <x v="1"/>
    <x v="1"/>
    <x v="1"/>
    <n v="288889"/>
    <n v="0"/>
    <n v="288889"/>
    <x v="1"/>
    <m/>
    <s v="100%"/>
    <x v="303"/>
    <m/>
    <n v="30.24"/>
    <s v="Orange Roughy"/>
    <x v="2"/>
    <n v="30.24"/>
    <n v="17841.68646352422"/>
    <n v="7.1000000000000005E-5"/>
    <s v=""/>
    <s v=""/>
    <s v=""/>
    <s v=""/>
    <s v=""/>
    <s v=""/>
  </r>
  <r>
    <x v="1"/>
    <x v="1"/>
    <x v="1"/>
    <n v="288889"/>
    <n v="0"/>
    <n v="288889"/>
    <x v="1"/>
    <m/>
    <s v="100%"/>
    <x v="305"/>
    <m/>
    <n v="12.33"/>
    <s v="Orange Roughy"/>
    <x v="2"/>
    <n v="12.33"/>
    <n v="7274.7352544726737"/>
    <n v="5.7000000000000003E-5"/>
    <s v=""/>
    <s v=""/>
    <s v=""/>
    <s v=""/>
    <s v=""/>
    <s v=""/>
  </r>
  <r>
    <x v="1"/>
    <x v="1"/>
    <x v="1"/>
    <n v="288889"/>
    <n v="0"/>
    <n v="288889"/>
    <x v="1"/>
    <m/>
    <s v="100%"/>
    <x v="306"/>
    <m/>
    <n v="1.55"/>
    <s v="Orange Roughy"/>
    <x v="2"/>
    <n v="1.55"/>
    <n v="914.50443182746505"/>
    <n v="6.0000000000000002E-6"/>
    <s v=""/>
    <s v=""/>
    <s v=""/>
    <s v=""/>
    <s v=""/>
    <s v=""/>
  </r>
  <r>
    <x v="1"/>
    <x v="1"/>
    <x v="1"/>
    <n v="288889"/>
    <n v="0"/>
    <n v="288889"/>
    <x v="1"/>
    <m/>
    <s v="100%"/>
    <x v="307"/>
    <m/>
    <n v="4.7"/>
    <s v="Orange Roughy"/>
    <x v="2"/>
    <n v="4.7"/>
    <n v="2773.0134384445714"/>
    <n v="3.0000000000000001E-5"/>
    <s v=""/>
    <s v=""/>
    <s v=""/>
    <s v=""/>
    <s v=""/>
    <s v=""/>
  </r>
  <r>
    <x v="1"/>
    <x v="1"/>
    <x v="1"/>
    <n v="288889"/>
    <n v="0"/>
    <n v="288889"/>
    <x v="1"/>
    <m/>
    <s v="100%"/>
    <x v="308"/>
    <m/>
    <n v="259.11"/>
    <s v="Orange Roughy"/>
    <x v="2"/>
    <n v="259.11"/>
    <n v="152875.64085858999"/>
    <n v="5.1999999999999995E-4"/>
    <s v=""/>
    <s v=""/>
    <s v=""/>
    <s v=""/>
    <s v=""/>
    <s v=""/>
  </r>
  <r>
    <x v="1"/>
    <x v="1"/>
    <x v="1"/>
    <n v="288889"/>
    <n v="0"/>
    <n v="288889"/>
    <x v="1"/>
    <m/>
    <s v="100%"/>
    <x v="309"/>
    <m/>
    <n v="63.87"/>
    <s v="Orange Roughy"/>
    <x v="2"/>
    <n v="63.87"/>
    <n v="37683.482619883995"/>
    <n v="9.7999999999999997E-5"/>
    <s v=""/>
    <s v=""/>
    <s v=""/>
    <s v=""/>
    <s v=""/>
    <s v=""/>
  </r>
  <r>
    <x v="1"/>
    <x v="2"/>
    <x v="2"/>
    <n v="2853304"/>
    <n v="0"/>
    <n v="2853304"/>
    <x v="1"/>
    <m/>
    <s v="100%"/>
    <x v="16"/>
    <m/>
    <n v="10.79"/>
    <s v="Barracouta"/>
    <x v="2"/>
    <n v="10.79"/>
    <n v="6366.0848283334581"/>
    <n v="7.1000000000000005E-5"/>
    <s v=""/>
    <s v=""/>
    <s v=""/>
    <s v=""/>
    <s v=""/>
    <s v=""/>
  </r>
  <r>
    <x v="1"/>
    <x v="2"/>
    <x v="2"/>
    <n v="2853304"/>
    <n v="0"/>
    <n v="2853304"/>
    <x v="1"/>
    <m/>
    <s v="100%"/>
    <x v="17"/>
    <m/>
    <n v="438.73"/>
    <s v="Barracouta"/>
    <x v="2"/>
    <n v="438.73"/>
    <n v="258850.08310794612"/>
    <n v="2.6499999999999999E-4"/>
    <s v=""/>
    <s v=""/>
    <s v=""/>
    <s v=""/>
    <s v=""/>
    <s v=""/>
  </r>
  <r>
    <x v="1"/>
    <x v="2"/>
    <x v="2"/>
    <n v="2853304"/>
    <n v="0"/>
    <n v="2853304"/>
    <x v="1"/>
    <m/>
    <s v="100%"/>
    <x v="125"/>
    <m/>
    <n v="77.53"/>
    <s v="Blue Mackerel"/>
    <x v="2"/>
    <n v="77.53"/>
    <n v="45742.590986162475"/>
    <n v="5.3999999999999998E-5"/>
    <s v=""/>
    <s v=""/>
    <s v=""/>
    <s v=""/>
    <s v=""/>
    <s v=""/>
  </r>
  <r>
    <x v="1"/>
    <x v="2"/>
    <x v="2"/>
    <n v="2853304"/>
    <n v="0"/>
    <n v="2853304"/>
    <x v="1"/>
    <m/>
    <s v="100%"/>
    <x v="189"/>
    <m/>
    <n v="40.57"/>
    <s v="Hake"/>
    <x v="2"/>
    <n v="40.57"/>
    <n v="23936.242955096241"/>
    <n v="3.6400000000000001E-4"/>
    <s v=""/>
    <s v=""/>
    <s v=""/>
    <s v=""/>
    <s v=""/>
    <s v=""/>
  </r>
  <r>
    <x v="1"/>
    <x v="2"/>
    <x v="2"/>
    <n v="2853304"/>
    <n v="0"/>
    <n v="2853304"/>
    <x v="1"/>
    <m/>
    <s v="100%"/>
    <x v="190"/>
    <m/>
    <n v="1345.03"/>
    <s v="Hoki"/>
    <x v="2"/>
    <n v="1345.03"/>
    <n v="793565.80877232179"/>
    <n v="2.271E-3"/>
    <s v=""/>
    <s v=""/>
    <s v=""/>
    <s v=""/>
    <s v=""/>
    <s v=""/>
  </r>
  <r>
    <x v="1"/>
    <x v="2"/>
    <x v="2"/>
    <n v="2853304"/>
    <n v="0"/>
    <n v="2853304"/>
    <x v="1"/>
    <m/>
    <s v="100%"/>
    <x v="217"/>
    <m/>
    <n v="9.07"/>
    <s v="Jack Mackerel"/>
    <x v="2"/>
    <n v="9.07"/>
    <n v="5351.2872468011565"/>
    <n v="0"/>
    <s v=""/>
    <s v=""/>
    <s v=""/>
    <s v=""/>
    <s v=""/>
    <s v=""/>
  </r>
  <r>
    <x v="1"/>
    <x v="2"/>
    <x v="2"/>
    <n v="2853304"/>
    <n v="0"/>
    <n v="2853304"/>
    <x v="1"/>
    <m/>
    <s v="100%"/>
    <x v="218"/>
    <m/>
    <n v="371.38"/>
    <s v="Jack Mackerel"/>
    <x v="2"/>
    <n v="371.38"/>
    <n v="219113.67780782946"/>
    <n v="4.1399999999999998E-4"/>
    <s v=""/>
    <s v=""/>
    <s v=""/>
    <s v=""/>
    <s v=""/>
    <s v=""/>
  </r>
  <r>
    <x v="1"/>
    <x v="2"/>
    <x v="2"/>
    <n v="2853304"/>
    <n v="0"/>
    <n v="2853304"/>
    <x v="1"/>
    <m/>
    <s v="100%"/>
    <x v="272"/>
    <m/>
    <n v="46.54"/>
    <s v="Ling"/>
    <x v="2"/>
    <n v="46.54"/>
    <n v="27458.534560763594"/>
    <n v="3.3100000000000002E-4"/>
    <s v=""/>
    <s v=""/>
    <s v=""/>
    <s v=""/>
    <s v=""/>
    <s v=""/>
  </r>
  <r>
    <x v="1"/>
    <x v="2"/>
    <x v="2"/>
    <n v="2853304"/>
    <n v="0"/>
    <n v="2853304"/>
    <x v="1"/>
    <m/>
    <s v="100%"/>
    <x v="273"/>
    <m/>
    <n v="101.21"/>
    <s v="Ling"/>
    <x v="2"/>
    <n v="101.21"/>
    <n v="59713.757690049053"/>
    <n v="5.2400000000000005E-4"/>
    <s v=""/>
    <s v=""/>
    <s v=""/>
    <s v=""/>
    <s v=""/>
    <s v=""/>
  </r>
  <r>
    <x v="1"/>
    <x v="2"/>
    <x v="2"/>
    <n v="2853304"/>
    <n v="0"/>
    <n v="2853304"/>
    <x v="1"/>
    <m/>
    <s v="100%"/>
    <x v="274"/>
    <m/>
    <n v="59.93"/>
    <s v="Ling"/>
    <x v="2"/>
    <n v="59.93"/>
    <n v="35358.615733273786"/>
    <n v="5.0799999999999999E-4"/>
    <s v=""/>
    <s v=""/>
    <s v=""/>
    <s v=""/>
    <s v=""/>
    <s v=""/>
  </r>
  <r>
    <x v="1"/>
    <x v="2"/>
    <x v="2"/>
    <n v="2853304"/>
    <n v="0"/>
    <n v="2853304"/>
    <x v="1"/>
    <m/>
    <s v="100%"/>
    <x v="447"/>
    <m/>
    <n v="22.2"/>
    <s v="Southern Blue Whiting"/>
    <x v="2"/>
    <n v="22.2"/>
    <n v="13097.968784893677"/>
    <n v="9.7E-5"/>
    <s v=""/>
    <s v=""/>
    <s v=""/>
    <s v=""/>
    <s v=""/>
    <s v=""/>
  </r>
  <r>
    <x v="1"/>
    <x v="2"/>
    <x v="2"/>
    <n v="2853304"/>
    <n v="0"/>
    <n v="2853304"/>
    <x v="1"/>
    <m/>
    <s v="100%"/>
    <x v="448"/>
    <m/>
    <n v="411.8"/>
    <s v="Southern Blue Whiting"/>
    <x v="2"/>
    <n v="411.8"/>
    <n v="242961.4209738386"/>
    <n v="6.6100000000000002E-4"/>
    <s v=""/>
    <s v=""/>
    <s v=""/>
    <s v=""/>
    <s v=""/>
    <s v=""/>
  </r>
  <r>
    <x v="1"/>
    <x v="2"/>
    <x v="2"/>
    <n v="2853304"/>
    <n v="0"/>
    <n v="2853304"/>
    <x v="1"/>
    <m/>
    <s v="100%"/>
    <x v="486"/>
    <m/>
    <n v="30.07"/>
    <s v="Scampi"/>
    <x v="2"/>
    <n v="30.07"/>
    <n v="17741.257718997877"/>
    <n v="1.37E-4"/>
    <s v=""/>
    <s v=""/>
    <s v=""/>
    <s v=""/>
    <s v=""/>
    <s v=""/>
  </r>
  <r>
    <x v="1"/>
    <x v="2"/>
    <x v="2"/>
    <n v="2853304"/>
    <n v="0"/>
    <n v="2853304"/>
    <x v="1"/>
    <m/>
    <s v="100%"/>
    <x v="488"/>
    <m/>
    <n v="36.22"/>
    <s v="Scampi"/>
    <x v="2"/>
    <n v="36.22"/>
    <n v="21369.749071569775"/>
    <n v="2.3900000000000001E-4"/>
    <s v=""/>
    <s v=""/>
    <s v=""/>
    <s v=""/>
    <s v=""/>
    <s v=""/>
  </r>
  <r>
    <x v="1"/>
    <x v="2"/>
    <x v="2"/>
    <n v="2853304"/>
    <n v="0"/>
    <n v="2853304"/>
    <x v="1"/>
    <m/>
    <s v="100%"/>
    <x v="489"/>
    <m/>
    <n v="89.68"/>
    <s v="Scampi"/>
    <x v="2"/>
    <n v="89.68"/>
    <n v="52911.073902219148"/>
    <n v="3.1100000000000002E-4"/>
    <s v=""/>
    <s v=""/>
    <s v=""/>
    <s v=""/>
    <s v=""/>
    <s v=""/>
  </r>
  <r>
    <x v="1"/>
    <x v="2"/>
    <x v="2"/>
    <n v="2853304"/>
    <n v="0"/>
    <n v="2853304"/>
    <x v="1"/>
    <m/>
    <s v="100%"/>
    <x v="490"/>
    <m/>
    <n v="28.56"/>
    <s v="Scampi"/>
    <x v="2"/>
    <n v="28.56"/>
    <n v="16850.359842187539"/>
    <n v="4.8999999999999998E-5"/>
    <s v=""/>
    <s v=""/>
    <s v=""/>
    <s v=""/>
    <s v=""/>
    <s v=""/>
  </r>
  <r>
    <x v="1"/>
    <x v="2"/>
    <x v="2"/>
    <n v="2853304"/>
    <n v="0"/>
    <n v="2853304"/>
    <x v="1"/>
    <m/>
    <s v="100%"/>
    <x v="491"/>
    <m/>
    <n v="8.1300000000000008"/>
    <s v="Scampi"/>
    <x v="2"/>
    <n v="8.1300000000000008"/>
    <n v="4796.6885685218749"/>
    <n v="1.2E-5"/>
    <s v=""/>
    <s v=""/>
    <s v=""/>
    <s v=""/>
    <s v=""/>
    <s v=""/>
  </r>
  <r>
    <x v="1"/>
    <x v="2"/>
    <x v="2"/>
    <n v="2853304"/>
    <n v="0"/>
    <n v="2853304"/>
    <x v="1"/>
    <m/>
    <s v="100%"/>
    <x v="492"/>
    <m/>
    <n v="68.63"/>
    <s v="Scampi"/>
    <x v="2"/>
    <n v="68.63"/>
    <n v="40491.60350032671"/>
    <n v="1.08E-4"/>
    <s v=""/>
    <s v=""/>
    <s v=""/>
    <s v=""/>
    <s v=""/>
    <s v=""/>
  </r>
  <r>
    <x v="1"/>
    <x v="2"/>
    <x v="2"/>
    <n v="2853304"/>
    <n v="0"/>
    <n v="2853304"/>
    <x v="1"/>
    <m/>
    <s v="100%"/>
    <x v="493"/>
    <m/>
    <n v="10.17"/>
    <s v="Scampi"/>
    <x v="2"/>
    <n v="10.17"/>
    <n v="6000.2857001066986"/>
    <n v="1.5E-5"/>
    <s v=""/>
    <s v=""/>
    <s v=""/>
    <s v=""/>
    <s v=""/>
    <s v=""/>
  </r>
  <r>
    <x v="1"/>
    <x v="2"/>
    <x v="2"/>
    <n v="2853304"/>
    <n v="0"/>
    <n v="2853304"/>
    <x v="1"/>
    <m/>
    <s v="100%"/>
    <x v="494"/>
    <m/>
    <n v="20.399999999999999"/>
    <s v="Scampi"/>
    <x v="2"/>
    <n v="20.399999999999999"/>
    <n v="12035.971315848243"/>
    <n v="3.1000000000000001E-5"/>
    <s v=""/>
    <s v=""/>
    <s v=""/>
    <s v=""/>
    <s v=""/>
    <s v=""/>
  </r>
  <r>
    <x v="1"/>
    <x v="2"/>
    <x v="2"/>
    <n v="2853304"/>
    <n v="0"/>
    <n v="2853304"/>
    <x v="1"/>
    <m/>
    <s v="100%"/>
    <x v="495"/>
    <m/>
    <n v="1.02"/>
    <s v="Scampi"/>
    <x v="2"/>
    <n v="1.02"/>
    <n v="601.79856579241221"/>
    <n v="1.9999999999999999E-6"/>
    <s v=""/>
    <s v=""/>
    <s v=""/>
    <s v=""/>
    <s v=""/>
    <s v=""/>
  </r>
  <r>
    <x v="1"/>
    <x v="2"/>
    <x v="2"/>
    <n v="2853304"/>
    <n v="0"/>
    <n v="2853304"/>
    <x v="1"/>
    <m/>
    <s v="100%"/>
    <x v="496"/>
    <m/>
    <n v="7.12"/>
    <s v="Scampi"/>
    <x v="2"/>
    <n v="7.12"/>
    <n v="4200.7899886686027"/>
    <n v="1.1E-5"/>
    <s v=""/>
    <s v=""/>
    <s v=""/>
    <s v=""/>
    <s v=""/>
    <s v=""/>
  </r>
  <r>
    <x v="1"/>
    <x v="2"/>
    <x v="2"/>
    <n v="2853304"/>
    <n v="0"/>
    <n v="2853304"/>
    <x v="1"/>
    <m/>
    <s v="100%"/>
    <x v="543"/>
    <m/>
    <n v="893.96"/>
    <s v="Squid"/>
    <x v="2"/>
    <n v="893.96"/>
    <n v="527435.14301547536"/>
    <n v="1.7329999999999999E-3"/>
    <s v=""/>
    <s v=""/>
    <s v=""/>
    <s v=""/>
    <s v=""/>
    <s v=""/>
  </r>
  <r>
    <x v="1"/>
    <x v="2"/>
    <x v="2"/>
    <n v="2853304"/>
    <n v="0"/>
    <n v="2853304"/>
    <x v="1"/>
    <m/>
    <s v="100%"/>
    <x v="544"/>
    <m/>
    <n v="649.15"/>
    <s v="Squid"/>
    <x v="2"/>
    <n v="649.15"/>
    <n v="382997.58723935724"/>
    <n v="1.23E-3"/>
    <s v=""/>
    <s v=""/>
    <s v=""/>
    <s v=""/>
    <s v=""/>
    <s v=""/>
  </r>
  <r>
    <x v="1"/>
    <x v="2"/>
    <x v="2"/>
    <n v="2853304"/>
    <n v="0"/>
    <n v="2853304"/>
    <x v="1"/>
    <m/>
    <s v="100%"/>
    <x v="571"/>
    <m/>
    <n v="16.23"/>
    <s v="Silver Warehou"/>
    <x v="2"/>
    <n v="16.23"/>
    <n v="9575.6771792263244"/>
    <n v="0"/>
    <s v=""/>
    <s v=""/>
    <s v=""/>
    <s v=""/>
    <s v=""/>
    <s v=""/>
  </r>
  <r>
    <x v="1"/>
    <x v="2"/>
    <x v="2"/>
    <n v="2853304"/>
    <n v="0"/>
    <n v="2853304"/>
    <x v="1"/>
    <m/>
    <s v="100%"/>
    <x v="574"/>
    <m/>
    <n v="16.02"/>
    <s v="Silver Warehou"/>
    <x v="2"/>
    <n v="16.02"/>
    <n v="9451.7774745043571"/>
    <n v="6.7000000000000002E-5"/>
    <s v=""/>
    <s v=""/>
    <s v=""/>
    <s v=""/>
    <s v=""/>
    <s v=""/>
  </r>
  <r>
    <x v="1"/>
    <x v="2"/>
    <x v="2"/>
    <n v="2853304"/>
    <n v="0"/>
    <n v="2853304"/>
    <x v="1"/>
    <m/>
    <s v="100%"/>
    <x v="620"/>
    <m/>
    <n v="25.98"/>
    <s v="White Warehou"/>
    <x v="2"/>
    <n v="25.98"/>
    <n v="15328.163469889088"/>
    <n v="8.8999999999999995E-5"/>
    <s v=""/>
    <s v=""/>
    <s v=""/>
    <s v=""/>
    <s v=""/>
    <s v=""/>
  </r>
  <r>
    <x v="1"/>
    <x v="3"/>
    <x v="3"/>
    <n v="150450"/>
    <n v="0"/>
    <n v="150450"/>
    <x v="1"/>
    <m/>
    <s v="100%"/>
    <x v="270"/>
    <m/>
    <n v="25.02"/>
    <s v="Ling"/>
    <x v="2"/>
    <n v="25.02"/>
    <n v="14761.8"/>
    <n v="3.2299999999999999E-4"/>
    <s v=""/>
    <s v=""/>
    <s v=""/>
    <s v=""/>
    <s v=""/>
    <s v=""/>
  </r>
  <r>
    <x v="1"/>
    <x v="3"/>
    <x v="3"/>
    <n v="150450"/>
    <n v="0"/>
    <n v="150450"/>
    <x v="1"/>
    <m/>
    <s v="100%"/>
    <x v="271"/>
    <m/>
    <n v="51.31"/>
    <s v="Ling"/>
    <x v="2"/>
    <n v="51.31"/>
    <n v="30272.9"/>
    <n v="4.0499999999999998E-4"/>
    <s v=""/>
    <s v=""/>
    <s v=""/>
    <s v=""/>
    <s v=""/>
    <s v=""/>
  </r>
  <r>
    <x v="1"/>
    <x v="3"/>
    <x v="3"/>
    <n v="150450"/>
    <n v="0"/>
    <n v="150450"/>
    <x v="1"/>
    <m/>
    <s v="100%"/>
    <x v="272"/>
    <m/>
    <n v="44.8"/>
    <s v="Ling"/>
    <x v="2"/>
    <n v="44.8"/>
    <n v="26432"/>
    <n v="3.3100000000000002E-4"/>
    <s v=""/>
    <s v=""/>
    <s v=""/>
    <s v=""/>
    <s v=""/>
    <s v=""/>
  </r>
  <r>
    <x v="1"/>
    <x v="3"/>
    <x v="3"/>
    <n v="150450"/>
    <n v="0"/>
    <n v="150450"/>
    <x v="1"/>
    <m/>
    <s v="100%"/>
    <x v="273"/>
    <m/>
    <n v="97.43"/>
    <s v="Ling"/>
    <x v="2"/>
    <n v="97.43"/>
    <n v="57483.700000000004"/>
    <n v="5.2400000000000005E-4"/>
    <s v=""/>
    <s v=""/>
    <s v=""/>
    <s v=""/>
    <s v=""/>
    <s v=""/>
  </r>
  <r>
    <x v="1"/>
    <x v="3"/>
    <x v="3"/>
    <n v="150450"/>
    <n v="0"/>
    <n v="150450"/>
    <x v="1"/>
    <m/>
    <s v="100%"/>
    <x v="274"/>
    <m/>
    <n v="36.44"/>
    <s v="Ling"/>
    <x v="2"/>
    <n v="36.44"/>
    <n v="21499.599999999999"/>
    <n v="5.0799999999999999E-4"/>
    <s v=""/>
    <s v=""/>
    <s v=""/>
    <s v=""/>
    <s v=""/>
    <s v=""/>
  </r>
  <r>
    <x v="1"/>
    <x v="4"/>
    <x v="4"/>
    <n v="338914"/>
    <n v="0"/>
    <n v="338914"/>
    <x v="1"/>
    <m/>
    <s v="100%"/>
    <x v="26"/>
    <m/>
    <n v="68.89"/>
    <s v="Bigeye Tuna"/>
    <x v="3"/>
    <n v="68.89"/>
    <n v="48194.417297966778"/>
    <n v="1.55E-4"/>
    <s v=""/>
    <s v=""/>
    <s v=""/>
    <s v=""/>
    <s v=""/>
    <s v=""/>
  </r>
  <r>
    <x v="1"/>
    <x v="4"/>
    <x v="4"/>
    <n v="338914"/>
    <n v="0"/>
    <n v="338914"/>
    <x v="1"/>
    <m/>
    <s v="100%"/>
    <x v="121"/>
    <m/>
    <n v="26.5"/>
    <s v="Blue Mackerel"/>
    <x v="0"/>
    <n v="26.5"/>
    <n v="18539.005057281454"/>
    <n v="6.7000000000000002E-5"/>
    <s v=""/>
    <s v=""/>
    <s v=""/>
    <s v=""/>
    <s v=""/>
    <s v=""/>
  </r>
  <r>
    <x v="1"/>
    <x v="4"/>
    <x v="4"/>
    <n v="338914"/>
    <n v="0"/>
    <n v="338914"/>
    <x v="1"/>
    <m/>
    <s v="100%"/>
    <x v="215"/>
    <m/>
    <n v="26.67"/>
    <s v="Jack Mackerel"/>
    <x v="0"/>
    <n v="26.67"/>
    <n v="18657.934523686657"/>
    <n v="5.1999999999999997E-5"/>
    <s v=""/>
    <s v=""/>
    <s v=""/>
    <s v=""/>
    <s v=""/>
    <s v=""/>
  </r>
  <r>
    <x v="1"/>
    <x v="4"/>
    <x v="4"/>
    <n v="338914"/>
    <n v="0"/>
    <n v="338914"/>
    <x v="1"/>
    <m/>
    <s v="100%"/>
    <x v="356"/>
    <m/>
    <n v="41.1"/>
    <s v="Pilchard"/>
    <x v="0"/>
    <n v="41.1"/>
    <n v="28752.947466198788"/>
    <n v="6.4999999999999994E-5"/>
    <s v=""/>
    <s v=""/>
    <s v=""/>
    <s v=""/>
    <s v=""/>
    <s v=""/>
  </r>
  <r>
    <x v="1"/>
    <x v="4"/>
    <x v="4"/>
    <n v="338914"/>
    <n v="0"/>
    <n v="338914"/>
    <x v="1"/>
    <m/>
    <s v="100%"/>
    <x v="558"/>
    <m/>
    <n v="250.75"/>
    <s v="Southern Bluefin Tuna"/>
    <x v="3"/>
    <n v="250.75"/>
    <n v="175420.96294767264"/>
    <n v="3.3599999999999998E-4"/>
    <s v=""/>
    <s v=""/>
    <s v=""/>
    <s v=""/>
    <s v=""/>
    <s v=""/>
  </r>
  <r>
    <x v="1"/>
    <x v="4"/>
    <x v="4"/>
    <n v="338914"/>
    <n v="0"/>
    <n v="338914"/>
    <x v="1"/>
    <m/>
    <s v="100%"/>
    <x v="575"/>
    <m/>
    <n v="45.82"/>
    <s v="Broadbill Swordfish"/>
    <x v="3"/>
    <n v="45.82"/>
    <n v="32054.98912168439"/>
    <n v="1.1900000000000001E-4"/>
    <s v=""/>
    <s v=""/>
    <s v=""/>
    <s v=""/>
    <s v=""/>
    <s v=""/>
  </r>
  <r>
    <x v="1"/>
    <x v="4"/>
    <x v="4"/>
    <n v="338914"/>
    <n v="0"/>
    <n v="338914"/>
    <x v="1"/>
    <m/>
    <s v="100%"/>
    <x v="638"/>
    <m/>
    <n v="24.72"/>
    <s v="Skipjacktuna"/>
    <x v="3"/>
    <n v="24.72"/>
    <n v="17293.743585509343"/>
    <n v="2.3E-5"/>
    <s v=""/>
    <s v=""/>
    <s v=""/>
    <s v=""/>
    <s v=""/>
    <s v=""/>
  </r>
  <r>
    <x v="1"/>
    <x v="5"/>
    <x v="5"/>
    <n v="703050"/>
    <n v="0"/>
    <n v="703050"/>
    <x v="1"/>
    <m/>
    <s v="100%"/>
    <x v="27"/>
    <m/>
    <n v="33.58"/>
    <s v="Bluenose"/>
    <x v="0"/>
    <n v="33.58"/>
    <n v="36602.767484767195"/>
    <n v="7.6000000000000004E-5"/>
    <s v=""/>
    <s v=""/>
    <s v=""/>
    <s v=""/>
    <s v=""/>
    <s v=""/>
  </r>
  <r>
    <x v="1"/>
    <x v="5"/>
    <x v="5"/>
    <n v="703050"/>
    <n v="0"/>
    <n v="703050"/>
    <x v="1"/>
    <m/>
    <s v="100%"/>
    <x v="32"/>
    <m/>
    <n v="0.23"/>
    <s v="Bluenose"/>
    <x v="0"/>
    <n v="0.23"/>
    <n v="250.70388688196707"/>
    <n v="1.9999999999999999E-6"/>
    <s v=""/>
    <s v=""/>
    <s v=""/>
    <s v=""/>
    <s v=""/>
    <s v=""/>
  </r>
  <r>
    <x v="1"/>
    <x v="5"/>
    <x v="5"/>
    <n v="703050"/>
    <n v="0"/>
    <n v="703050"/>
    <x v="1"/>
    <m/>
    <s v="100%"/>
    <x v="38"/>
    <m/>
    <n v="2.0299999999999998"/>
    <s v="Butterfish"/>
    <x v="0"/>
    <n v="2.0299999999999998"/>
    <n v="2212.7343059582308"/>
    <n v="6.9999999999999999E-6"/>
    <s v=""/>
    <s v=""/>
    <s v=""/>
    <s v=""/>
    <s v=""/>
    <s v=""/>
  </r>
  <r>
    <x v="1"/>
    <x v="5"/>
    <x v="5"/>
    <n v="703050"/>
    <n v="0"/>
    <n v="703050"/>
    <x v="1"/>
    <m/>
    <s v="100%"/>
    <x v="118"/>
    <m/>
    <n v="50"/>
    <s v="Elephant Fish"/>
    <x v="0"/>
    <n v="50"/>
    <n v="54500.844974340667"/>
    <n v="1.83E-4"/>
    <s v=""/>
    <s v=""/>
    <s v=""/>
    <s v=""/>
    <s v=""/>
    <s v=""/>
  </r>
  <r>
    <x v="1"/>
    <x v="5"/>
    <x v="5"/>
    <n v="703050"/>
    <n v="0"/>
    <n v="703050"/>
    <x v="1"/>
    <m/>
    <s v="100%"/>
    <x v="129"/>
    <m/>
    <n v="74.25"/>
    <s v="Flatfish"/>
    <x v="0"/>
    <n v="74.25"/>
    <n v="80933.754786895894"/>
    <n v="1.83E-4"/>
    <s v=""/>
    <s v=""/>
    <s v=""/>
    <s v=""/>
    <s v=""/>
    <s v=""/>
  </r>
  <r>
    <x v="1"/>
    <x v="5"/>
    <x v="5"/>
    <n v="703050"/>
    <n v="0"/>
    <n v="703050"/>
    <x v="1"/>
    <m/>
    <s v="100%"/>
    <x v="183"/>
    <m/>
    <n v="27.13"/>
    <s v="Gurnard"/>
    <x v="0"/>
    <n v="27.13"/>
    <n v="29572.158483077244"/>
    <n v="1.7000000000000001E-4"/>
    <s v=""/>
    <s v=""/>
    <s v=""/>
    <s v=""/>
    <s v=""/>
    <s v=""/>
  </r>
  <r>
    <x v="1"/>
    <x v="5"/>
    <x v="5"/>
    <n v="703050"/>
    <n v="0"/>
    <n v="703050"/>
    <x v="1"/>
    <m/>
    <s v="100%"/>
    <x v="185"/>
    <m/>
    <n v="2.76"/>
    <s v="Gurnard"/>
    <x v="0"/>
    <n v="2.76"/>
    <n v="3008.4466425836044"/>
    <n v="6.3999999999999997E-5"/>
    <s v=""/>
    <s v=""/>
    <s v=""/>
    <s v=""/>
    <s v=""/>
    <s v=""/>
  </r>
  <r>
    <x v="1"/>
    <x v="5"/>
    <x v="5"/>
    <n v="703050"/>
    <n v="0"/>
    <n v="703050"/>
    <x v="1"/>
    <m/>
    <s v="100%"/>
    <x v="202"/>
    <m/>
    <n v="6.91"/>
    <s v="Hapuku and Bass"/>
    <x v="0"/>
    <n v="6.91"/>
    <n v="7532.0167754538807"/>
    <n v="7.1000000000000005E-5"/>
    <s v=""/>
    <s v=""/>
    <s v=""/>
    <s v=""/>
    <s v=""/>
    <s v=""/>
  </r>
  <r>
    <x v="1"/>
    <x v="5"/>
    <x v="5"/>
    <n v="703050"/>
    <n v="0"/>
    <n v="703050"/>
    <x v="1"/>
    <m/>
    <s v="100%"/>
    <x v="205"/>
    <m/>
    <n v="16.36"/>
    <s v="Hapuku and Bass"/>
    <x v="0"/>
    <n v="16.36"/>
    <n v="17832.676475604265"/>
    <n v="4.1E-5"/>
    <s v=""/>
    <s v=""/>
    <s v=""/>
    <s v=""/>
    <s v=""/>
    <s v=""/>
  </r>
  <r>
    <x v="1"/>
    <x v="5"/>
    <x v="5"/>
    <n v="703050"/>
    <n v="0"/>
    <n v="703050"/>
    <x v="1"/>
    <m/>
    <s v="100%"/>
    <x v="209"/>
    <m/>
    <n v="0.85"/>
    <s v="Hapuku and Bass"/>
    <x v="0"/>
    <n v="0.85"/>
    <n v="926.51436456379133"/>
    <n v="7.9999999999999996E-6"/>
    <s v=""/>
    <s v=""/>
    <s v=""/>
    <s v=""/>
    <s v=""/>
    <s v=""/>
  </r>
  <r>
    <x v="1"/>
    <x v="5"/>
    <x v="5"/>
    <n v="703050"/>
    <n v="0"/>
    <n v="703050"/>
    <x v="1"/>
    <m/>
    <s v="100%"/>
    <x v="210"/>
    <m/>
    <n v="8.56"/>
    <s v="John Dory"/>
    <x v="0"/>
    <n v="8.56"/>
    <n v="9330.5446596071215"/>
    <n v="1.0399999999999999E-4"/>
    <s v=""/>
    <s v=""/>
    <s v=""/>
    <s v=""/>
    <s v=""/>
    <s v=""/>
  </r>
  <r>
    <x v="1"/>
    <x v="5"/>
    <x v="5"/>
    <n v="703050"/>
    <n v="0"/>
    <n v="703050"/>
    <x v="1"/>
    <m/>
    <s v="100%"/>
    <x v="224"/>
    <m/>
    <n v="0.38"/>
    <s v="Kahawai"/>
    <x v="0"/>
    <n v="0.38"/>
    <n v="414.20642180498908"/>
    <n v="7.9999999999999996E-6"/>
    <s v=""/>
    <s v=""/>
    <s v=""/>
    <s v=""/>
    <s v=""/>
    <s v=""/>
  </r>
  <r>
    <x v="1"/>
    <x v="5"/>
    <x v="5"/>
    <n v="703050"/>
    <n v="0"/>
    <n v="703050"/>
    <x v="1"/>
    <m/>
    <s v="100%"/>
    <x v="417"/>
    <m/>
    <n v="26.34"/>
    <s v="Red Cod"/>
    <x v="0"/>
    <n v="26.34"/>
    <n v="28711.045132482664"/>
    <n v="1.7799999999999999E-4"/>
    <s v=""/>
    <s v=""/>
    <s v=""/>
    <s v=""/>
    <s v=""/>
    <s v=""/>
  </r>
  <r>
    <x v="1"/>
    <x v="5"/>
    <x v="5"/>
    <n v="703050"/>
    <n v="0"/>
    <n v="703050"/>
    <x v="1"/>
    <m/>
    <s v="100%"/>
    <x v="478"/>
    <m/>
    <n v="1.37"/>
    <s v="School Shark"/>
    <x v="0"/>
    <n v="1.37"/>
    <n v="1493.3231522969345"/>
    <n v="3.0000000000000001E-5"/>
    <s v=""/>
    <s v=""/>
    <s v=""/>
    <s v=""/>
    <s v=""/>
    <s v=""/>
  </r>
  <r>
    <x v="1"/>
    <x v="5"/>
    <x v="5"/>
    <n v="703050"/>
    <n v="0"/>
    <n v="703050"/>
    <x v="1"/>
    <m/>
    <s v="100%"/>
    <x v="481"/>
    <m/>
    <n v="9.07"/>
    <s v="School Shark"/>
    <x v="0"/>
    <n v="9.07"/>
    <n v="9886.4532783453978"/>
    <n v="3.6000000000000001E-5"/>
    <s v=""/>
    <s v=""/>
    <s v=""/>
    <s v=""/>
    <s v=""/>
    <s v=""/>
  </r>
  <r>
    <x v="1"/>
    <x v="5"/>
    <x v="5"/>
    <n v="703050"/>
    <n v="0"/>
    <n v="703050"/>
    <x v="1"/>
    <m/>
    <s v="100%"/>
    <x v="483"/>
    <m/>
    <n v="17.28"/>
    <s v="School Shark"/>
    <x v="0"/>
    <n v="17.28"/>
    <n v="18835.492023132134"/>
    <n v="6.3E-5"/>
    <s v=""/>
    <s v=""/>
    <s v=""/>
    <s v=""/>
    <s v=""/>
    <s v=""/>
  </r>
  <r>
    <x v="1"/>
    <x v="5"/>
    <x v="5"/>
    <n v="703050"/>
    <n v="0"/>
    <n v="703050"/>
    <x v="1"/>
    <m/>
    <s v="100%"/>
    <x v="485"/>
    <m/>
    <n v="2.74"/>
    <s v="School Shark"/>
    <x v="0"/>
    <n v="2.74"/>
    <n v="2986.646304593869"/>
    <n v="2.4000000000000001E-5"/>
    <s v=""/>
    <s v=""/>
    <s v=""/>
    <s v=""/>
    <s v=""/>
    <s v=""/>
  </r>
  <r>
    <x v="1"/>
    <x v="5"/>
    <x v="5"/>
    <n v="703050"/>
    <n v="0"/>
    <n v="703050"/>
    <x v="1"/>
    <m/>
    <s v="100%"/>
    <x v="507"/>
    <m/>
    <n v="178.25"/>
    <s v="Snapper"/>
    <x v="0"/>
    <n v="178.25"/>
    <n v="194295.51233352447"/>
    <n v="9.0200000000000002E-4"/>
    <s v=""/>
    <s v=""/>
    <s v=""/>
    <s v=""/>
    <s v=""/>
    <s v=""/>
  </r>
  <r>
    <x v="1"/>
    <x v="5"/>
    <x v="5"/>
    <n v="703050"/>
    <n v="0"/>
    <n v="703050"/>
    <x v="1"/>
    <m/>
    <s v="100%"/>
    <x v="512"/>
    <m/>
    <n v="10.1"/>
    <s v="Snapper"/>
    <x v="0"/>
    <n v="10.1"/>
    <n v="11009.170684816814"/>
    <n v="3.0800000000000001E-4"/>
    <s v=""/>
    <s v=""/>
    <s v=""/>
    <s v=""/>
    <s v=""/>
    <s v=""/>
  </r>
  <r>
    <x v="1"/>
    <x v="5"/>
    <x v="5"/>
    <n v="703050"/>
    <n v="0"/>
    <n v="703050"/>
    <x v="1"/>
    <m/>
    <s v="100%"/>
    <x v="523"/>
    <m/>
    <n v="5.66"/>
    <s v="Sea Perch"/>
    <x v="2"/>
    <n v="5.66"/>
    <n v="6169.4956510953634"/>
    <n v="8.1000000000000004E-5"/>
    <s v=""/>
    <s v=""/>
    <s v=""/>
    <s v=""/>
    <s v=""/>
    <s v=""/>
  </r>
  <r>
    <x v="1"/>
    <x v="5"/>
    <x v="5"/>
    <n v="703050"/>
    <n v="0"/>
    <n v="703050"/>
    <x v="1"/>
    <m/>
    <s v="100%"/>
    <x v="530"/>
    <m/>
    <n v="5.74"/>
    <s v="Rig"/>
    <x v="0"/>
    <n v="5.74"/>
    <n v="6256.6970030543089"/>
    <n v="4.5000000000000003E-5"/>
    <s v=""/>
    <s v=""/>
    <s v=""/>
    <s v=""/>
    <s v=""/>
    <s v=""/>
  </r>
  <r>
    <x v="1"/>
    <x v="5"/>
    <x v="5"/>
    <n v="703050"/>
    <n v="0"/>
    <n v="703050"/>
    <x v="1"/>
    <m/>
    <s v="100%"/>
    <x v="533"/>
    <m/>
    <n v="51.67"/>
    <s v="Rig"/>
    <x v="0"/>
    <n v="51.67"/>
    <n v="56321.173196483644"/>
    <n v="1.2300000000000001E-4"/>
    <s v=""/>
    <s v=""/>
    <s v=""/>
    <s v=""/>
    <s v=""/>
    <s v=""/>
  </r>
  <r>
    <x v="1"/>
    <x v="5"/>
    <x v="5"/>
    <n v="703050"/>
    <n v="0"/>
    <n v="703050"/>
    <x v="1"/>
    <m/>
    <s v="100%"/>
    <x v="535"/>
    <m/>
    <n v="2.4700000000000002"/>
    <s v="Rig"/>
    <x v="0"/>
    <n v="2.4700000000000002"/>
    <n v="2692.3417417324295"/>
    <n v="2.0999999999999999E-5"/>
    <s v=""/>
    <s v=""/>
    <s v=""/>
    <s v=""/>
    <s v=""/>
    <s v=""/>
  </r>
  <r>
    <x v="1"/>
    <x v="5"/>
    <x v="5"/>
    <n v="703050"/>
    <n v="0"/>
    <n v="703050"/>
    <x v="1"/>
    <m/>
    <s v="100%"/>
    <x v="555"/>
    <m/>
    <n v="7.36"/>
    <s v="Stargazer"/>
    <x v="0"/>
    <n v="7.36"/>
    <n v="8022.5243802229461"/>
    <n v="4.3000000000000002E-5"/>
    <s v=""/>
    <s v=""/>
    <s v=""/>
    <s v=""/>
    <s v=""/>
    <s v=""/>
  </r>
  <r>
    <x v="1"/>
    <x v="5"/>
    <x v="5"/>
    <n v="703050"/>
    <n v="0"/>
    <n v="703050"/>
    <x v="1"/>
    <m/>
    <s v="100%"/>
    <x v="576"/>
    <m/>
    <n v="7.18"/>
    <s v="Tarakihi"/>
    <x v="0"/>
    <n v="7.18"/>
    <n v="7826.3213383153197"/>
    <n v="2.2499999999999999E-4"/>
    <s v=""/>
    <s v=""/>
    <s v=""/>
    <s v=""/>
    <s v=""/>
    <s v=""/>
  </r>
  <r>
    <x v="1"/>
    <x v="5"/>
    <x v="5"/>
    <n v="703050"/>
    <n v="0"/>
    <n v="703050"/>
    <x v="1"/>
    <m/>
    <s v="100%"/>
    <x v="578"/>
    <m/>
    <n v="38.5"/>
    <s v="Tarakihi"/>
    <x v="0"/>
    <n v="38.5"/>
    <n v="41965.650630242315"/>
    <n v="2.9700000000000001E-4"/>
    <s v=""/>
    <s v=""/>
    <s v=""/>
    <s v=""/>
    <s v=""/>
    <s v=""/>
  </r>
  <r>
    <x v="1"/>
    <x v="5"/>
    <x v="5"/>
    <n v="703050"/>
    <n v="0"/>
    <n v="703050"/>
    <x v="1"/>
    <m/>
    <s v="100%"/>
    <x v="579"/>
    <m/>
    <n v="52.59"/>
    <s v="Tarakihi"/>
    <x v="0"/>
    <n v="52.59"/>
    <n v="57323.988744011513"/>
    <n v="2.0799999999999999E-4"/>
    <s v=""/>
    <s v=""/>
    <s v=""/>
    <s v=""/>
    <s v=""/>
    <s v=""/>
  </r>
  <r>
    <x v="1"/>
    <x v="5"/>
    <x v="5"/>
    <n v="703050"/>
    <n v="0"/>
    <n v="703050"/>
    <x v="1"/>
    <m/>
    <s v="100%"/>
    <x v="583"/>
    <m/>
    <n v="1.22"/>
    <s v="Tarakihi"/>
    <x v="0"/>
    <n v="1.22"/>
    <n v="1329.8206173739122"/>
    <n v="4.6999999999999997E-5"/>
    <s v=""/>
    <s v=""/>
    <s v=""/>
    <s v=""/>
    <s v=""/>
    <s v=""/>
  </r>
  <r>
    <x v="1"/>
    <x v="5"/>
    <x v="5"/>
    <n v="703050"/>
    <n v="0"/>
    <n v="703050"/>
    <x v="1"/>
    <m/>
    <s v="100%"/>
    <x v="589"/>
    <m/>
    <n v="3.73"/>
    <s v="Trevally"/>
    <x v="0"/>
    <n v="3.73"/>
    <n v="4065.763035085814"/>
    <n v="9.5000000000000005E-5"/>
    <s v=""/>
    <s v=""/>
    <s v=""/>
    <s v=""/>
    <s v=""/>
    <s v=""/>
  </r>
  <r>
    <x v="1"/>
    <x v="5"/>
    <x v="5"/>
    <n v="703050"/>
    <n v="0"/>
    <n v="703050"/>
    <x v="1"/>
    <m/>
    <s v="100%"/>
    <x v="609"/>
    <m/>
    <n v="0.1"/>
    <s v="Blue Warehou"/>
    <x v="0"/>
    <n v="0.1"/>
    <n v="109.00168994868133"/>
    <n v="9.9999999999999995E-7"/>
    <s v=""/>
    <s v=""/>
    <s v=""/>
    <s v=""/>
    <s v=""/>
    <s v=""/>
  </r>
  <r>
    <x v="1"/>
    <x v="5"/>
    <x v="5"/>
    <n v="703050"/>
    <n v="0"/>
    <n v="703050"/>
    <x v="1"/>
    <m/>
    <s v="100%"/>
    <x v="614"/>
    <m/>
    <n v="0.57999999999999996"/>
    <s v="Blue Warehou"/>
    <x v="0"/>
    <n v="0.57999999999999996"/>
    <n v="632.2098017023518"/>
    <n v="6.0000000000000002E-6"/>
    <s v=""/>
    <s v=""/>
    <s v=""/>
    <s v=""/>
    <s v=""/>
    <s v=""/>
  </r>
  <r>
    <x v="1"/>
    <x v="6"/>
    <x v="6"/>
    <n v="59000"/>
    <n v="0"/>
    <n v="59000"/>
    <x v="0"/>
    <m/>
    <s v="100%"/>
    <x v="0"/>
    <m/>
    <m/>
    <s v="Anchovy"/>
    <x v="0"/>
    <n v="164"/>
    <n v="10.26395173326614"/>
    <n v="1.9999999999999999E-6"/>
    <s v=""/>
    <s v=""/>
    <s v=""/>
    <s v=""/>
    <s v=""/>
    <s v=""/>
  </r>
  <r>
    <x v="1"/>
    <x v="6"/>
    <x v="6"/>
    <n v="59000"/>
    <n v="0"/>
    <n v="59000"/>
    <x v="0"/>
    <m/>
    <s v="100%"/>
    <x v="1"/>
    <m/>
    <m/>
    <s v="Anchovy"/>
    <x v="0"/>
    <n v="0"/>
    <n v="0"/>
    <n v="0"/>
    <s v=""/>
    <s v=""/>
    <s v=""/>
    <s v=""/>
    <s v=""/>
    <s v=""/>
  </r>
  <r>
    <x v="1"/>
    <x v="6"/>
    <x v="6"/>
    <n v="59000"/>
    <n v="0"/>
    <n v="59000"/>
    <x v="0"/>
    <m/>
    <s v="100%"/>
    <x v="2"/>
    <m/>
    <m/>
    <s v="Anchovy"/>
    <x v="0"/>
    <n v="82"/>
    <n v="5.1319758666330699"/>
    <n v="9.9999999999999995E-7"/>
    <s v=""/>
    <s v=""/>
    <s v=""/>
    <s v=""/>
    <s v=""/>
    <s v=""/>
  </r>
  <r>
    <x v="1"/>
    <x v="6"/>
    <x v="6"/>
    <n v="59000"/>
    <n v="0"/>
    <n v="59000"/>
    <x v="0"/>
    <m/>
    <s v="100%"/>
    <x v="3"/>
    <m/>
    <m/>
    <s v="Anchovy"/>
    <x v="0"/>
    <n v="41"/>
    <n v="2.565987933316535"/>
    <n v="9.9999999999999995E-7"/>
    <s v=""/>
    <s v=""/>
    <s v=""/>
    <s v=""/>
    <s v=""/>
    <s v=""/>
  </r>
  <r>
    <x v="1"/>
    <x v="6"/>
    <x v="6"/>
    <n v="59000"/>
    <n v="0"/>
    <n v="59000"/>
    <x v="0"/>
    <m/>
    <s v="100%"/>
    <x v="4"/>
    <m/>
    <m/>
    <s v="Anchovy"/>
    <x v="0"/>
    <n v="8.1999999999999993"/>
    <n v="0.51319758666330695"/>
    <n v="0"/>
    <s v=""/>
    <s v=""/>
    <s v=""/>
    <s v=""/>
    <s v=""/>
    <s v=""/>
  </r>
  <r>
    <x v="1"/>
    <x v="6"/>
    <x v="6"/>
    <n v="59000"/>
    <n v="0"/>
    <n v="59000"/>
    <x v="0"/>
    <m/>
    <s v="100%"/>
    <x v="5"/>
    <m/>
    <m/>
    <s v="Anchovy"/>
    <x v="0"/>
    <n v="82"/>
    <n v="5.1319758666330699"/>
    <n v="9.9999999999999995E-7"/>
    <s v=""/>
    <s v=""/>
    <s v=""/>
    <s v=""/>
    <s v=""/>
    <s v=""/>
  </r>
  <r>
    <x v="1"/>
    <x v="6"/>
    <x v="6"/>
    <n v="59000"/>
    <n v="0"/>
    <n v="59000"/>
    <x v="0"/>
    <m/>
    <s v="100%"/>
    <x v="6"/>
    <m/>
    <m/>
    <s v="Anchovy"/>
    <x v="0"/>
    <n v="82"/>
    <n v="5.1319758666330699"/>
    <n v="9.9999999999999995E-7"/>
    <s v=""/>
    <s v=""/>
    <s v=""/>
    <s v=""/>
    <s v=""/>
    <s v=""/>
  </r>
  <r>
    <x v="1"/>
    <x v="6"/>
    <x v="6"/>
    <n v="59000"/>
    <n v="0"/>
    <n v="59000"/>
    <x v="0"/>
    <m/>
    <s v="100%"/>
    <x v="7"/>
    <m/>
    <m/>
    <s v="Freshwater Eels"/>
    <x v="1"/>
    <n v="102.24896685727842"/>
    <n v="6.399258906094115"/>
    <n v="3.0000000000000001E-6"/>
    <s v=""/>
    <s v=""/>
    <s v=""/>
    <s v=""/>
    <s v=""/>
    <s v=""/>
  </r>
  <r>
    <x v="1"/>
    <x v="6"/>
    <x v="6"/>
    <n v="59000"/>
    <n v="0"/>
    <n v="59000"/>
    <x v="0"/>
    <m/>
    <s v="100%"/>
    <x v="8"/>
    <m/>
    <m/>
    <s v="Freshwater Eels"/>
    <x v="1"/>
    <n v="107.4"/>
    <n v="6.7216366838584349"/>
    <n v="3.0000000000000001E-6"/>
    <s v=""/>
    <s v=""/>
    <s v=""/>
    <s v=""/>
    <s v=""/>
    <s v=""/>
  </r>
  <r>
    <x v="1"/>
    <x v="6"/>
    <x v="6"/>
    <n v="59000"/>
    <n v="0"/>
    <n v="59000"/>
    <x v="0"/>
    <m/>
    <s v="100%"/>
    <x v="9"/>
    <m/>
    <m/>
    <s v="Freshwater Eels"/>
    <x v="1"/>
    <n v="835.72134590476719"/>
    <n v="52.303680224553325"/>
    <n v="2.1999999999999999E-5"/>
    <s v=""/>
    <s v=""/>
    <s v=""/>
    <s v=""/>
    <s v=""/>
    <s v=""/>
  </r>
  <r>
    <x v="1"/>
    <x v="6"/>
    <x v="6"/>
    <n v="59000"/>
    <n v="0"/>
    <n v="59000"/>
    <x v="0"/>
    <m/>
    <s v="100%"/>
    <x v="10"/>
    <m/>
    <m/>
    <s v="Freshwater Eels"/>
    <x v="1"/>
    <n v="53.7"/>
    <n v="3.3608183419292175"/>
    <n v="9.9999999999999995E-7"/>
    <s v=""/>
    <s v=""/>
    <s v=""/>
    <s v=""/>
    <s v=""/>
    <s v=""/>
  </r>
  <r>
    <x v="1"/>
    <x v="6"/>
    <x v="6"/>
    <n v="59000"/>
    <n v="0"/>
    <n v="59000"/>
    <x v="0"/>
    <m/>
    <s v="100%"/>
    <x v="11"/>
    <m/>
    <m/>
    <s v="Freshwater Eels"/>
    <x v="1"/>
    <n v="155.72999999999999"/>
    <n v="9.7463731915947314"/>
    <n v="3.9999999999999998E-6"/>
    <s v=""/>
    <s v=""/>
    <s v=""/>
    <s v=""/>
    <s v=""/>
    <s v=""/>
  </r>
  <r>
    <x v="1"/>
    <x v="6"/>
    <x v="6"/>
    <n v="59000"/>
    <n v="0"/>
    <n v="59000"/>
    <x v="0"/>
    <m/>
    <s v="100%"/>
    <x v="12"/>
    <m/>
    <m/>
    <s v="Freshwater Eels"/>
    <x v="1"/>
    <n v="136.12562616638837"/>
    <n v="8.5194320526368319"/>
    <n v="3.9999999999999998E-6"/>
    <s v=""/>
    <s v=""/>
    <s v=""/>
    <s v=""/>
    <s v=""/>
    <s v=""/>
  </r>
  <r>
    <x v="1"/>
    <x v="6"/>
    <x v="6"/>
    <n v="59000"/>
    <n v="0"/>
    <n v="59000"/>
    <x v="0"/>
    <m/>
    <s v="100%"/>
    <x v="13"/>
    <m/>
    <m/>
    <s v="Barracouta"/>
    <x v="0"/>
    <n v="3310.5160194947125"/>
    <n v="207.18888192864679"/>
    <n v="5.5000000000000002E-5"/>
    <s v=""/>
    <s v=""/>
    <s v=""/>
    <s v=""/>
    <s v=""/>
    <s v=""/>
  </r>
  <r>
    <x v="1"/>
    <x v="6"/>
    <x v="6"/>
    <n v="59000"/>
    <n v="0"/>
    <n v="59000"/>
    <x v="0"/>
    <m/>
    <s v="100%"/>
    <x v="14"/>
    <m/>
    <m/>
    <s v="Barracouta"/>
    <x v="2"/>
    <n v="3.9000000000000004"/>
    <n v="0.24408177902279238"/>
    <n v="0"/>
    <s v=""/>
    <s v=""/>
    <s v=""/>
    <s v=""/>
    <s v=""/>
    <s v=""/>
  </r>
  <r>
    <x v="1"/>
    <x v="6"/>
    <x v="6"/>
    <n v="59000"/>
    <n v="0"/>
    <n v="59000"/>
    <x v="0"/>
    <m/>
    <s v="100%"/>
    <x v="15"/>
    <m/>
    <m/>
    <s v="Barracouta"/>
    <x v="2"/>
    <n v="847.29019394612521"/>
    <n v="53.027717406906923"/>
    <n v="2.8E-5"/>
    <s v=""/>
    <s v=""/>
    <s v=""/>
    <s v=""/>
    <s v=""/>
    <s v=""/>
  </r>
  <r>
    <x v="1"/>
    <x v="6"/>
    <x v="6"/>
    <n v="59000"/>
    <n v="0"/>
    <n v="59000"/>
    <x v="0"/>
    <m/>
    <s v="100%"/>
    <x v="16"/>
    <m/>
    <m/>
    <s v="Barracouta"/>
    <x v="2"/>
    <n v="2189.0911107159804"/>
    <n v="137.00442378116333"/>
    <n v="7.1000000000000005E-5"/>
    <s v=""/>
    <s v=""/>
    <s v=""/>
    <s v=""/>
    <s v=""/>
    <s v=""/>
  </r>
  <r>
    <x v="1"/>
    <x v="6"/>
    <x v="6"/>
    <n v="59000"/>
    <n v="0"/>
    <n v="59000"/>
    <x v="0"/>
    <m/>
    <s v="100%"/>
    <x v="17"/>
    <m/>
    <m/>
    <s v="Barracouta"/>
    <x v="2"/>
    <n v="3151.6352477146047"/>
    <n v="197.24531745977424"/>
    <n v="2.6499999999999999E-4"/>
    <s v=""/>
    <s v=""/>
    <s v=""/>
    <s v=""/>
    <s v=""/>
    <s v=""/>
  </r>
  <r>
    <x v="1"/>
    <x v="6"/>
    <x v="6"/>
    <n v="59000"/>
    <n v="0"/>
    <n v="59000"/>
    <x v="0"/>
    <m/>
    <s v="100%"/>
    <x v="18"/>
    <m/>
    <m/>
    <s v="Blue Cod"/>
    <x v="0"/>
    <n v="278.48846500467511"/>
    <n v="17.429220506581476"/>
    <n v="3.9999999999999998E-6"/>
    <s v=""/>
    <s v=""/>
    <s v=""/>
    <s v=""/>
    <s v=""/>
    <s v=""/>
  </r>
  <r>
    <x v="1"/>
    <x v="6"/>
    <x v="6"/>
    <n v="59000"/>
    <n v="0"/>
    <n v="59000"/>
    <x v="0"/>
    <m/>
    <s v="100%"/>
    <x v="19"/>
    <m/>
    <m/>
    <s v="Blue Cod"/>
    <x v="0"/>
    <n v="40.5"/>
    <n v="2.534695397544382"/>
    <n v="9.9999999999999995E-7"/>
    <s v=""/>
    <s v=""/>
    <s v=""/>
    <s v=""/>
    <s v=""/>
    <s v=""/>
  </r>
  <r>
    <x v="1"/>
    <x v="6"/>
    <x v="6"/>
    <n v="59000"/>
    <n v="0"/>
    <n v="59000"/>
    <x v="0"/>
    <m/>
    <s v="100%"/>
    <x v="20"/>
    <m/>
    <m/>
    <s v="Blue Cod"/>
    <x v="0"/>
    <n v="62.058291494532838"/>
    <n v="3.8839226131027171"/>
    <n v="9.9999999999999995E-7"/>
    <s v=""/>
    <s v=""/>
    <s v=""/>
    <s v=""/>
    <s v=""/>
    <s v=""/>
  </r>
  <r>
    <x v="1"/>
    <x v="6"/>
    <x v="6"/>
    <n v="59000"/>
    <n v="0"/>
    <n v="59000"/>
    <x v="0"/>
    <m/>
    <s v="100%"/>
    <x v="21"/>
    <m/>
    <m/>
    <s v="Blue Cod"/>
    <x v="0"/>
    <n v="1197.630027260695"/>
    <n v="74.953760939719416"/>
    <n v="1.9000000000000001E-5"/>
    <s v=""/>
    <s v=""/>
    <s v=""/>
    <s v=""/>
    <s v=""/>
    <s v=""/>
  </r>
  <r>
    <x v="1"/>
    <x v="6"/>
    <x v="6"/>
    <n v="59000"/>
    <n v="0"/>
    <n v="59000"/>
    <x v="0"/>
    <m/>
    <s v="100%"/>
    <x v="22"/>
    <m/>
    <m/>
    <s v="Blue Cod"/>
    <x v="0"/>
    <n v="4148.2294254346052"/>
    <n v="259.61723537301901"/>
    <n v="6.0000000000000002E-5"/>
    <s v=""/>
    <s v=""/>
    <s v=""/>
    <s v=""/>
    <s v=""/>
    <s v=""/>
  </r>
  <r>
    <x v="1"/>
    <x v="6"/>
    <x v="6"/>
    <n v="59000"/>
    <n v="0"/>
    <n v="59000"/>
    <x v="0"/>
    <m/>
    <s v="100%"/>
    <x v="23"/>
    <m/>
    <m/>
    <s v="Blue Cod"/>
    <x v="0"/>
    <n v="7425.7866606416228"/>
    <n v="464.7433894290071"/>
    <n v="2.3499999999999999E-4"/>
    <s v=""/>
    <s v=""/>
    <s v=""/>
    <s v=""/>
    <s v=""/>
    <s v=""/>
  </r>
  <r>
    <x v="1"/>
    <x v="6"/>
    <x v="6"/>
    <n v="59000"/>
    <n v="0"/>
    <n v="59000"/>
    <x v="0"/>
    <m/>
    <s v="100%"/>
    <x v="24"/>
    <m/>
    <m/>
    <s v="Blue Cod"/>
    <x v="0"/>
    <n v="485.4682549216069"/>
    <n v="30.383065466758019"/>
    <n v="6.9999999999999999E-6"/>
    <s v=""/>
    <s v=""/>
    <s v=""/>
    <s v=""/>
    <s v=""/>
    <s v=""/>
  </r>
  <r>
    <x v="1"/>
    <x v="6"/>
    <x v="6"/>
    <n v="59000"/>
    <n v="0"/>
    <n v="59000"/>
    <x v="0"/>
    <m/>
    <s v="100%"/>
    <x v="25"/>
    <m/>
    <m/>
    <s v="Blue Cod"/>
    <x v="0"/>
    <n v="204.75321793441211"/>
    <n v="12.814494793352004"/>
    <n v="3.0000000000000001E-6"/>
    <s v=""/>
    <s v=""/>
    <s v=""/>
    <s v=""/>
    <s v=""/>
    <s v=""/>
  </r>
  <r>
    <x v="1"/>
    <x v="6"/>
    <x v="6"/>
    <n v="59000"/>
    <n v="0"/>
    <n v="59000"/>
    <x v="0"/>
    <m/>
    <s v="100%"/>
    <x v="26"/>
    <m/>
    <m/>
    <s v="Bigeye Tuna"/>
    <x v="3"/>
    <n v="7122.2005687552883"/>
    <n v="445.74343214844464"/>
    <n v="1.55E-4"/>
    <s v=""/>
    <s v=""/>
    <s v=""/>
    <s v=""/>
    <s v=""/>
    <s v=""/>
  </r>
  <r>
    <x v="1"/>
    <x v="6"/>
    <x v="6"/>
    <n v="59000"/>
    <n v="0"/>
    <n v="59000"/>
    <x v="0"/>
    <m/>
    <s v="100%"/>
    <x v="27"/>
    <m/>
    <m/>
    <s v="Bluenose"/>
    <x v="0"/>
    <n v="1761.0179446338191"/>
    <n v="110.21343405571379"/>
    <n v="7.6000000000000004E-5"/>
    <s v=""/>
    <s v=""/>
    <s v=""/>
    <s v=""/>
    <s v=""/>
    <s v=""/>
  </r>
  <r>
    <x v="1"/>
    <x v="6"/>
    <x v="6"/>
    <n v="59000"/>
    <n v="0"/>
    <n v="59000"/>
    <x v="0"/>
    <m/>
    <s v="100%"/>
    <x v="28"/>
    <m/>
    <m/>
    <s v="Bluenose"/>
    <x v="0"/>
    <n v="47.5"/>
    <n v="2.9727908983545221"/>
    <n v="9.9999999999999995E-7"/>
    <s v=""/>
    <s v=""/>
    <s v=""/>
    <s v=""/>
    <s v=""/>
    <s v=""/>
  </r>
  <r>
    <x v="1"/>
    <x v="6"/>
    <x v="6"/>
    <n v="59000"/>
    <n v="0"/>
    <n v="59000"/>
    <x v="0"/>
    <m/>
    <s v="100%"/>
    <x v="29"/>
    <m/>
    <m/>
    <s v="Bluenose"/>
    <x v="0"/>
    <n v="1287.6535234111202"/>
    <n v="80.587887886962307"/>
    <n v="2.0000000000000002E-5"/>
    <s v=""/>
    <s v=""/>
    <s v=""/>
    <s v=""/>
    <s v=""/>
    <s v=""/>
  </r>
  <r>
    <x v="1"/>
    <x v="6"/>
    <x v="6"/>
    <n v="59000"/>
    <n v="0"/>
    <n v="59000"/>
    <x v="0"/>
    <m/>
    <s v="100%"/>
    <x v="30"/>
    <m/>
    <m/>
    <s v="Bluenose"/>
    <x v="0"/>
    <n v="296.51038529840088"/>
    <n v="18.557123677530075"/>
    <n v="5.0000000000000004E-6"/>
    <s v=""/>
    <s v=""/>
    <s v=""/>
    <s v=""/>
    <s v=""/>
    <s v=""/>
  </r>
  <r>
    <x v="1"/>
    <x v="6"/>
    <x v="6"/>
    <n v="59000"/>
    <n v="0"/>
    <n v="59000"/>
    <x v="0"/>
    <m/>
    <s v="100%"/>
    <x v="31"/>
    <m/>
    <m/>
    <s v="Bluenose"/>
    <x v="0"/>
    <n v="91.01611842940784"/>
    <n v="5.6962502835894933"/>
    <n v="1.9999999999999999E-6"/>
    <s v=""/>
    <s v=""/>
    <s v=""/>
    <s v=""/>
    <s v=""/>
    <s v=""/>
  </r>
  <r>
    <x v="1"/>
    <x v="6"/>
    <x v="6"/>
    <n v="59000"/>
    <n v="0"/>
    <n v="59000"/>
    <x v="0"/>
    <m/>
    <s v="100%"/>
    <x v="32"/>
    <m/>
    <m/>
    <s v="Bluenose"/>
    <x v="0"/>
    <n v="91.777681729701342"/>
    <n v="5.7439127772238798"/>
    <n v="1.9999999999999999E-6"/>
    <s v=""/>
    <s v=""/>
    <s v=""/>
    <s v=""/>
    <s v=""/>
    <s v=""/>
  </r>
  <r>
    <x v="1"/>
    <x v="6"/>
    <x v="6"/>
    <n v="59000"/>
    <n v="0"/>
    <n v="59000"/>
    <x v="0"/>
    <m/>
    <s v="100%"/>
    <x v="33"/>
    <m/>
    <m/>
    <s v="Butterfish"/>
    <x v="0"/>
    <n v="14.990541250656857"/>
    <n v="0.93818409666022573"/>
    <n v="0"/>
    <s v=""/>
    <s v=""/>
    <s v=""/>
    <s v=""/>
    <s v=""/>
    <s v=""/>
  </r>
  <r>
    <x v="1"/>
    <x v="6"/>
    <x v="6"/>
    <n v="59000"/>
    <n v="0"/>
    <n v="59000"/>
    <x v="0"/>
    <m/>
    <s v="100%"/>
    <x v="34"/>
    <m/>
    <m/>
    <s v="Butterfish"/>
    <x v="0"/>
    <n v="0"/>
    <n v="0"/>
    <n v="0"/>
    <s v=""/>
    <s v=""/>
    <s v=""/>
    <s v=""/>
    <s v=""/>
    <s v=""/>
  </r>
  <r>
    <x v="1"/>
    <x v="6"/>
    <x v="6"/>
    <n v="59000"/>
    <n v="0"/>
    <n v="59000"/>
    <x v="0"/>
    <m/>
    <s v="100%"/>
    <x v="35"/>
    <m/>
    <m/>
    <s v="Butterfish"/>
    <x v="0"/>
    <n v="274.18668269081422"/>
    <n v="17.159993152700462"/>
    <n v="3.9999999999999998E-6"/>
    <s v=""/>
    <s v=""/>
    <s v=""/>
    <s v=""/>
    <s v=""/>
    <s v=""/>
  </r>
  <r>
    <x v="1"/>
    <x v="6"/>
    <x v="6"/>
    <n v="59000"/>
    <n v="0"/>
    <n v="59000"/>
    <x v="0"/>
    <m/>
    <s v="100%"/>
    <x v="36"/>
    <m/>
    <m/>
    <s v="Butterfish"/>
    <x v="0"/>
    <n v="14.16"/>
    <n v="0.88620461306736908"/>
    <n v="0"/>
    <s v=""/>
    <s v=""/>
    <s v=""/>
    <s v=""/>
    <s v=""/>
    <s v=""/>
  </r>
  <r>
    <x v="1"/>
    <x v="6"/>
    <x v="6"/>
    <n v="59000"/>
    <n v="0"/>
    <n v="59000"/>
    <x v="0"/>
    <m/>
    <s v="100%"/>
    <x v="37"/>
    <m/>
    <m/>
    <s v="Butterfish"/>
    <x v="0"/>
    <n v="47.199999999999996"/>
    <n v="2.9540153768912298"/>
    <n v="9.9999999999999995E-7"/>
    <s v=""/>
    <s v=""/>
    <s v=""/>
    <s v=""/>
    <s v=""/>
    <s v=""/>
  </r>
  <r>
    <x v="1"/>
    <x v="6"/>
    <x v="6"/>
    <n v="59000"/>
    <n v="0"/>
    <n v="59000"/>
    <x v="0"/>
    <m/>
    <s v="100%"/>
    <x v="38"/>
    <m/>
    <m/>
    <s v="Butterfish"/>
    <x v="0"/>
    <n v="214.04681964442423"/>
    <n v="13.396135521277396"/>
    <n v="6.9999999999999999E-6"/>
    <s v=""/>
    <s v=""/>
    <s v=""/>
    <s v=""/>
    <s v=""/>
    <s v=""/>
  </r>
  <r>
    <x v="1"/>
    <x v="6"/>
    <x v="6"/>
    <n v="59000"/>
    <n v="0"/>
    <n v="59000"/>
    <x v="0"/>
    <m/>
    <s v="100%"/>
    <x v="39"/>
    <m/>
    <m/>
    <s v="Butterfish"/>
    <x v="0"/>
    <n v="0"/>
    <n v="0"/>
    <n v="0"/>
    <s v=""/>
    <s v=""/>
    <s v=""/>
    <s v=""/>
    <s v=""/>
    <s v=""/>
  </r>
  <r>
    <x v="1"/>
    <x v="6"/>
    <x v="6"/>
    <n v="59000"/>
    <n v="0"/>
    <n v="59000"/>
    <x v="0"/>
    <m/>
    <s v="100%"/>
    <x v="40"/>
    <m/>
    <m/>
    <s v="Butterfish"/>
    <x v="0"/>
    <n v="209.60943077346698"/>
    <n v="13.118421221318631"/>
    <n v="3.0000000000000001E-6"/>
    <s v=""/>
    <s v=""/>
    <s v=""/>
    <s v=""/>
    <s v=""/>
    <s v=""/>
  </r>
  <r>
    <x v="1"/>
    <x v="6"/>
    <x v="6"/>
    <n v="59000"/>
    <n v="0"/>
    <n v="59000"/>
    <x v="0"/>
    <m/>
    <s v="100%"/>
    <x v="41"/>
    <m/>
    <m/>
    <s v="Blue Shark"/>
    <x v="3"/>
    <n v="232.83135875345653"/>
    <n v="14.571767245342992"/>
    <n v="3.9999999999999998E-6"/>
    <s v=""/>
    <s v=""/>
    <s v=""/>
    <s v=""/>
    <s v=""/>
    <s v=""/>
  </r>
  <r>
    <x v="1"/>
    <x v="6"/>
    <x v="6"/>
    <n v="59000"/>
    <n v="0"/>
    <n v="59000"/>
    <x v="0"/>
    <m/>
    <s v="100%"/>
    <x v="42"/>
    <m/>
    <m/>
    <s v="Surf Clam - frilled venus"/>
    <x v="4"/>
    <n v="3.84"/>
    <n v="0.240326674730134"/>
    <n v="0"/>
    <s v=""/>
    <s v=""/>
    <s v=""/>
    <s v=""/>
    <s v=""/>
    <s v=""/>
  </r>
  <r>
    <x v="1"/>
    <x v="6"/>
    <x v="6"/>
    <n v="59000"/>
    <n v="0"/>
    <n v="59000"/>
    <x v="0"/>
    <m/>
    <s v="100%"/>
    <x v="43"/>
    <m/>
    <m/>
    <s v="Surf Clam - frilled venus"/>
    <x v="4"/>
    <n v="3.84"/>
    <n v="0.240326674730134"/>
    <n v="0"/>
    <s v=""/>
    <s v=""/>
    <s v=""/>
    <s v=""/>
    <s v=""/>
    <s v=""/>
  </r>
  <r>
    <x v="1"/>
    <x v="6"/>
    <x v="6"/>
    <n v="59000"/>
    <n v="0"/>
    <n v="59000"/>
    <x v="0"/>
    <m/>
    <s v="100%"/>
    <x v="44"/>
    <m/>
    <m/>
    <s v="Surf Clam - frilled venus"/>
    <x v="4"/>
    <n v="3.84"/>
    <n v="0.240326674730134"/>
    <n v="0"/>
    <s v=""/>
    <s v=""/>
    <s v=""/>
    <s v=""/>
    <s v=""/>
    <s v=""/>
  </r>
  <r>
    <x v="1"/>
    <x v="6"/>
    <x v="6"/>
    <n v="59000"/>
    <n v="0"/>
    <n v="59000"/>
    <x v="0"/>
    <m/>
    <s v="100%"/>
    <x v="45"/>
    <m/>
    <m/>
    <s v="Surf Clam - frilled venus"/>
    <x v="4"/>
    <n v="3.84"/>
    <n v="0.240326674730134"/>
    <n v="0"/>
    <s v=""/>
    <s v=""/>
    <s v=""/>
    <s v=""/>
    <s v=""/>
    <s v=""/>
  </r>
  <r>
    <x v="1"/>
    <x v="6"/>
    <x v="6"/>
    <n v="59000"/>
    <n v="0"/>
    <n v="59000"/>
    <x v="0"/>
    <m/>
    <s v="100%"/>
    <x v="46"/>
    <m/>
    <m/>
    <s v="Surf Clam - frilled venus"/>
    <x v="4"/>
    <n v="3.84"/>
    <n v="0.240326674730134"/>
    <n v="0"/>
    <s v=""/>
    <s v=""/>
    <s v=""/>
    <s v=""/>
    <s v=""/>
    <s v=""/>
  </r>
  <r>
    <x v="1"/>
    <x v="6"/>
    <x v="6"/>
    <n v="59000"/>
    <n v="0"/>
    <n v="59000"/>
    <x v="0"/>
    <m/>
    <s v="100%"/>
    <x v="47"/>
    <m/>
    <m/>
    <s v="Surf Clam - frilled venus"/>
    <x v="4"/>
    <n v="34.56"/>
    <n v="2.1629400725712062"/>
    <n v="9.9999999999999995E-7"/>
    <s v=""/>
    <s v=""/>
    <s v=""/>
    <s v=""/>
    <s v=""/>
    <s v=""/>
  </r>
  <r>
    <x v="1"/>
    <x v="6"/>
    <x v="6"/>
    <n v="59000"/>
    <n v="0"/>
    <n v="59000"/>
    <x v="0"/>
    <m/>
    <s v="100%"/>
    <x v="48"/>
    <m/>
    <m/>
    <s v="Surf Clam - frilled venus"/>
    <x v="4"/>
    <n v="3.84"/>
    <n v="0.240326674730134"/>
    <n v="0"/>
    <s v=""/>
    <s v=""/>
    <s v=""/>
    <s v=""/>
    <s v=""/>
    <s v=""/>
  </r>
  <r>
    <x v="1"/>
    <x v="6"/>
    <x v="6"/>
    <n v="59000"/>
    <n v="0"/>
    <n v="59000"/>
    <x v="0"/>
    <m/>
    <s v="100%"/>
    <x v="49"/>
    <m/>
    <m/>
    <s v="Surf Clam - frilled venus"/>
    <x v="4"/>
    <n v="3.84"/>
    <n v="0.240326674730134"/>
    <n v="0"/>
    <s v=""/>
    <s v=""/>
    <s v=""/>
    <s v=""/>
    <s v=""/>
    <s v=""/>
  </r>
  <r>
    <x v="1"/>
    <x v="6"/>
    <x v="6"/>
    <n v="59000"/>
    <n v="0"/>
    <n v="59000"/>
    <x v="0"/>
    <m/>
    <s v="100%"/>
    <x v="50"/>
    <m/>
    <m/>
    <s v="Alfonsino"/>
    <x v="2"/>
    <n v="627.45216633751477"/>
    <n v="39.269138720862976"/>
    <n v="1.0000000000000001E-5"/>
    <s v=""/>
    <s v=""/>
    <s v=""/>
    <s v=""/>
    <s v=""/>
    <s v=""/>
  </r>
  <r>
    <x v="1"/>
    <x v="6"/>
    <x v="6"/>
    <n v="59000"/>
    <n v="0"/>
    <n v="59000"/>
    <x v="0"/>
    <m/>
    <s v="100%"/>
    <x v="51"/>
    <m/>
    <m/>
    <s v="Alfonsino"/>
    <x v="2"/>
    <n v="19.5"/>
    <n v="1.2204088951139618"/>
    <n v="0"/>
    <s v=""/>
    <s v=""/>
    <s v=""/>
    <s v=""/>
    <s v=""/>
    <s v=""/>
  </r>
  <r>
    <x v="1"/>
    <x v="6"/>
    <x v="6"/>
    <n v="59000"/>
    <n v="0"/>
    <n v="59000"/>
    <x v="0"/>
    <m/>
    <s v="100%"/>
    <x v="52"/>
    <m/>
    <m/>
    <s v="Alfonsino"/>
    <x v="2"/>
    <n v="3197.6337116738837"/>
    <n v="200.12413461759388"/>
    <n v="5.8999999999999998E-5"/>
    <s v=""/>
    <s v=""/>
    <s v=""/>
    <s v=""/>
    <s v=""/>
    <s v=""/>
  </r>
  <r>
    <x v="1"/>
    <x v="6"/>
    <x v="6"/>
    <n v="59000"/>
    <n v="0"/>
    <n v="59000"/>
    <x v="0"/>
    <m/>
    <s v="100%"/>
    <x v="53"/>
    <m/>
    <m/>
    <s v="Alfonsino"/>
    <x v="2"/>
    <n v="2208.4489008143428"/>
    <n v="138.215932459409"/>
    <n v="4.5000000000000003E-5"/>
    <s v=""/>
    <s v=""/>
    <s v=""/>
    <s v=""/>
    <s v=""/>
    <s v=""/>
  </r>
  <r>
    <x v="1"/>
    <x v="6"/>
    <x v="6"/>
    <n v="59000"/>
    <n v="0"/>
    <n v="59000"/>
    <x v="0"/>
    <m/>
    <s v="100%"/>
    <x v="54"/>
    <m/>
    <m/>
    <s v="Alfonsino"/>
    <x v="2"/>
    <n v="168.36633130056649"/>
    <n v="10.537218890098234"/>
    <n v="3.0000000000000001E-6"/>
    <s v=""/>
    <s v=""/>
    <s v=""/>
    <s v=""/>
    <s v=""/>
    <s v=""/>
  </r>
  <r>
    <x v="1"/>
    <x v="6"/>
    <x v="6"/>
    <n v="59000"/>
    <n v="0"/>
    <n v="59000"/>
    <x v="0"/>
    <m/>
    <s v="100%"/>
    <x v="55"/>
    <m/>
    <m/>
    <s v="Alfonsino"/>
    <x v="2"/>
    <n v="41.830144422500986"/>
    <n v="2.6179425813908654"/>
    <n v="9.9999999999999995E-7"/>
    <s v=""/>
    <s v=""/>
    <s v=""/>
    <s v=""/>
    <s v=""/>
    <s v=""/>
  </r>
  <r>
    <x v="1"/>
    <x v="6"/>
    <x v="6"/>
    <n v="59000"/>
    <n v="0"/>
    <n v="59000"/>
    <x v="0"/>
    <m/>
    <s v="100%"/>
    <x v="56"/>
    <m/>
    <m/>
    <s v="Black Cardinal Fish"/>
    <x v="2"/>
    <n v="1110.6516066076131"/>
    <n v="69.510210260335569"/>
    <n v="1.5999999999999999E-5"/>
    <s v=""/>
    <s v=""/>
    <s v=""/>
    <s v=""/>
    <s v=""/>
    <s v=""/>
  </r>
  <r>
    <x v="1"/>
    <x v="6"/>
    <x v="6"/>
    <n v="59000"/>
    <n v="0"/>
    <n v="59000"/>
    <x v="0"/>
    <m/>
    <s v="100%"/>
    <x v="57"/>
    <m/>
    <m/>
    <s v="Black Cardinal Fish"/>
    <x v="2"/>
    <n v="0"/>
    <n v="0"/>
    <n v="0"/>
    <s v=""/>
    <s v=""/>
    <s v=""/>
    <s v=""/>
    <s v=""/>
    <s v=""/>
  </r>
  <r>
    <x v="1"/>
    <x v="6"/>
    <x v="6"/>
    <n v="59000"/>
    <n v="0"/>
    <n v="59000"/>
    <x v="0"/>
    <m/>
    <s v="100%"/>
    <x v="58"/>
    <m/>
    <m/>
    <s v="Black Cardinal Fish"/>
    <x v="2"/>
    <n v="408.48633960112272"/>
    <n v="25.565146788807834"/>
    <n v="6.9999999999999999E-6"/>
    <s v=""/>
    <s v=""/>
    <s v=""/>
    <s v=""/>
    <s v=""/>
    <s v=""/>
  </r>
  <r>
    <x v="1"/>
    <x v="6"/>
    <x v="6"/>
    <n v="59000"/>
    <n v="0"/>
    <n v="59000"/>
    <x v="0"/>
    <m/>
    <s v="100%"/>
    <x v="59"/>
    <m/>
    <m/>
    <s v="Black Cardinal Fish"/>
    <x v="2"/>
    <n v="183.47488796790614"/>
    <n v="11.482788990054884"/>
    <n v="3.0000000000000001E-6"/>
    <s v=""/>
    <s v=""/>
    <s v=""/>
    <s v=""/>
    <s v=""/>
    <s v=""/>
  </r>
  <r>
    <x v="1"/>
    <x v="6"/>
    <x v="6"/>
    <n v="59000"/>
    <n v="0"/>
    <n v="59000"/>
    <x v="0"/>
    <m/>
    <s v="100%"/>
    <x v="60"/>
    <m/>
    <m/>
    <s v="Black Cardinal Fish"/>
    <x v="2"/>
    <n v="40.691751080096147"/>
    <n v="2.5466961526108971"/>
    <n v="9.9999999999999995E-7"/>
    <s v=""/>
    <s v=""/>
    <s v=""/>
    <s v=""/>
    <s v=""/>
    <s v=""/>
  </r>
  <r>
    <x v="1"/>
    <x v="6"/>
    <x v="6"/>
    <n v="59000"/>
    <n v="0"/>
    <n v="59000"/>
    <x v="0"/>
    <m/>
    <s v="100%"/>
    <x v="61"/>
    <m/>
    <m/>
    <s v="Black Cardinal Fish"/>
    <x v="2"/>
    <n v="12.002232185133259"/>
    <n v="0.75116055999793396"/>
    <n v="0"/>
    <s v=""/>
    <s v=""/>
    <s v=""/>
    <s v=""/>
    <s v=""/>
    <s v=""/>
  </r>
  <r>
    <x v="1"/>
    <x v="6"/>
    <x v="6"/>
    <n v="59000"/>
    <n v="0"/>
    <n v="59000"/>
    <x v="0"/>
    <m/>
    <s v="100%"/>
    <x v="62"/>
    <m/>
    <m/>
    <s v="Black Cardinal Fish"/>
    <x v="2"/>
    <n v="0.94769913847532539"/>
    <n v="5.9311818383955141E-2"/>
    <n v="0"/>
    <s v=""/>
    <s v=""/>
    <s v=""/>
    <s v=""/>
    <s v=""/>
    <s v=""/>
  </r>
  <r>
    <x v="1"/>
    <x v="6"/>
    <x v="6"/>
    <n v="59000"/>
    <n v="0"/>
    <n v="59000"/>
    <x v="0"/>
    <m/>
    <s v="100%"/>
    <x v="63"/>
    <m/>
    <m/>
    <s v="Black Cardinal Fish"/>
    <x v="2"/>
    <n v="27.897304859117114"/>
    <n v="1.7459548205011526"/>
    <n v="0"/>
    <s v=""/>
    <s v=""/>
    <s v=""/>
    <s v=""/>
    <s v=""/>
    <s v=""/>
  </r>
  <r>
    <x v="1"/>
    <x v="6"/>
    <x v="6"/>
    <n v="59000"/>
    <n v="0"/>
    <n v="59000"/>
    <x v="0"/>
    <m/>
    <s v="100%"/>
    <x v="64"/>
    <m/>
    <m/>
    <s v="Black Cardinal Fish"/>
    <x v="2"/>
    <n v="0"/>
    <n v="0"/>
    <n v="0"/>
    <s v=""/>
    <s v=""/>
    <s v=""/>
    <s v=""/>
    <s v=""/>
    <s v=""/>
  </r>
  <r>
    <x v="1"/>
    <x v="6"/>
    <x v="6"/>
    <n v="59000"/>
    <n v="0"/>
    <n v="59000"/>
    <x v="0"/>
    <m/>
    <s v="100%"/>
    <x v="65"/>
    <m/>
    <m/>
    <s v="Black Cardinal Fish"/>
    <x v="2"/>
    <n v="4.1609415867480379"/>
    <n v="0.26041282689830297"/>
    <n v="0"/>
    <s v=""/>
    <s v=""/>
    <s v=""/>
    <s v=""/>
    <s v=""/>
    <s v=""/>
  </r>
  <r>
    <x v="1"/>
    <x v="6"/>
    <x v="6"/>
    <n v="59000"/>
    <n v="0"/>
    <n v="59000"/>
    <x v="0"/>
    <m/>
    <s v="100%"/>
    <x v="66"/>
    <m/>
    <m/>
    <s v="Red crab"/>
    <x v="2"/>
    <n v="2"/>
    <n v="0.12517014308861146"/>
    <n v="0"/>
    <s v=""/>
    <s v=""/>
    <s v=""/>
    <s v=""/>
    <s v=""/>
    <s v=""/>
  </r>
  <r>
    <x v="1"/>
    <x v="6"/>
    <x v="6"/>
    <n v="59000"/>
    <n v="0"/>
    <n v="59000"/>
    <x v="0"/>
    <m/>
    <s v="100%"/>
    <x v="67"/>
    <m/>
    <m/>
    <s v="Red crab"/>
    <x v="2"/>
    <n v="0"/>
    <n v="0"/>
    <n v="0"/>
    <s v=""/>
    <s v=""/>
    <s v=""/>
    <s v=""/>
    <s v=""/>
    <s v=""/>
  </r>
  <r>
    <x v="1"/>
    <x v="6"/>
    <x v="6"/>
    <n v="59000"/>
    <n v="0"/>
    <n v="59000"/>
    <x v="0"/>
    <m/>
    <s v="100%"/>
    <x v="68"/>
    <m/>
    <m/>
    <s v="Red crab"/>
    <x v="2"/>
    <n v="2"/>
    <n v="0.12517014308861146"/>
    <n v="0"/>
    <s v=""/>
    <s v=""/>
    <s v=""/>
    <s v=""/>
    <s v=""/>
    <s v=""/>
  </r>
  <r>
    <x v="1"/>
    <x v="6"/>
    <x v="6"/>
    <n v="59000"/>
    <n v="0"/>
    <n v="59000"/>
    <x v="0"/>
    <m/>
    <s v="100%"/>
    <x v="69"/>
    <m/>
    <m/>
    <s v="Red crab"/>
    <x v="2"/>
    <n v="0.8"/>
    <n v="5.006805723544458E-2"/>
    <n v="0"/>
    <s v=""/>
    <s v=""/>
    <s v=""/>
    <s v=""/>
    <s v=""/>
    <s v=""/>
  </r>
  <r>
    <x v="1"/>
    <x v="6"/>
    <x v="6"/>
    <n v="59000"/>
    <n v="0"/>
    <n v="59000"/>
    <x v="0"/>
    <m/>
    <s v="100%"/>
    <x v="70"/>
    <m/>
    <m/>
    <s v="Red crab"/>
    <x v="2"/>
    <n v="0.8"/>
    <n v="5.006805723544458E-2"/>
    <n v="0"/>
    <s v=""/>
    <s v=""/>
    <s v=""/>
    <s v=""/>
    <s v=""/>
    <s v=""/>
  </r>
  <r>
    <x v="1"/>
    <x v="6"/>
    <x v="6"/>
    <n v="59000"/>
    <n v="0"/>
    <n v="59000"/>
    <x v="0"/>
    <m/>
    <s v="100%"/>
    <x v="71"/>
    <m/>
    <m/>
    <s v="Red crab"/>
    <x v="2"/>
    <n v="0.8"/>
    <n v="5.006805723544458E-2"/>
    <n v="0"/>
    <s v=""/>
    <s v=""/>
    <s v=""/>
    <s v=""/>
    <s v=""/>
    <s v=""/>
  </r>
  <r>
    <x v="1"/>
    <x v="6"/>
    <x v="6"/>
    <n v="59000"/>
    <n v="0"/>
    <n v="59000"/>
    <x v="0"/>
    <m/>
    <s v="100%"/>
    <x v="72"/>
    <m/>
    <m/>
    <s v="Red crab"/>
    <x v="2"/>
    <n v="0.8"/>
    <n v="5.006805723544458E-2"/>
    <n v="0"/>
    <s v=""/>
    <s v=""/>
    <s v=""/>
    <s v=""/>
    <s v=""/>
    <s v=""/>
  </r>
  <r>
    <x v="1"/>
    <x v="6"/>
    <x v="6"/>
    <n v="59000"/>
    <n v="0"/>
    <n v="59000"/>
    <x v="0"/>
    <m/>
    <s v="100%"/>
    <x v="73"/>
    <m/>
    <m/>
    <s v="Red crab"/>
    <x v="2"/>
    <n v="0.8"/>
    <n v="5.006805723544458E-2"/>
    <n v="0"/>
    <s v=""/>
    <s v=""/>
    <s v=""/>
    <s v=""/>
    <s v=""/>
    <s v=""/>
  </r>
  <r>
    <x v="1"/>
    <x v="6"/>
    <x v="6"/>
    <n v="59000"/>
    <n v="0"/>
    <n v="59000"/>
    <x v="0"/>
    <m/>
    <s v="100%"/>
    <x v="74"/>
    <m/>
    <m/>
    <s v="Red crab"/>
    <x v="2"/>
    <n v="0.8"/>
    <n v="5.006805723544458E-2"/>
    <n v="0"/>
    <s v=""/>
    <s v=""/>
    <s v=""/>
    <s v=""/>
    <s v=""/>
    <s v=""/>
  </r>
  <r>
    <x v="1"/>
    <x v="6"/>
    <x v="6"/>
    <n v="59000"/>
    <n v="0"/>
    <n v="59000"/>
    <x v="0"/>
    <m/>
    <s v="100%"/>
    <x v="75"/>
    <m/>
    <m/>
    <s v="Red crab"/>
    <x v="2"/>
    <n v="0.8"/>
    <n v="5.006805723544458E-2"/>
    <n v="0"/>
    <s v=""/>
    <s v=""/>
    <s v=""/>
    <s v=""/>
    <s v=""/>
    <s v=""/>
  </r>
  <r>
    <x v="1"/>
    <x v="6"/>
    <x v="6"/>
    <n v="59000"/>
    <n v="0"/>
    <n v="59000"/>
    <x v="0"/>
    <m/>
    <s v="100%"/>
    <x v="76"/>
    <m/>
    <m/>
    <s v="Cockles"/>
    <x v="4"/>
    <n v="335.62"/>
    <n v="21.004801711699887"/>
    <n v="5.0000000000000004E-6"/>
    <s v=""/>
    <s v=""/>
    <s v=""/>
    <s v=""/>
    <s v=""/>
    <s v=""/>
  </r>
  <r>
    <x v="1"/>
    <x v="6"/>
    <x v="6"/>
    <n v="59000"/>
    <n v="0"/>
    <n v="59000"/>
    <x v="0"/>
    <m/>
    <s v="100%"/>
    <x v="77"/>
    <m/>
    <m/>
    <s v="Cockles"/>
    <x v="4"/>
    <n v="0"/>
    <n v="0"/>
    <n v="0"/>
    <s v=""/>
    <s v=""/>
    <s v=""/>
    <s v=""/>
    <s v=""/>
    <s v=""/>
  </r>
  <r>
    <x v="1"/>
    <x v="6"/>
    <x v="6"/>
    <n v="59000"/>
    <n v="0"/>
    <n v="59000"/>
    <x v="0"/>
    <m/>
    <s v="100%"/>
    <x v="78"/>
    <m/>
    <m/>
    <s v="Cockles"/>
    <x v="4"/>
    <n v="4.8499999999999996"/>
    <n v="0.30353759698988281"/>
    <n v="0"/>
    <s v=""/>
    <s v=""/>
    <s v=""/>
    <s v=""/>
    <s v=""/>
    <s v=""/>
  </r>
  <r>
    <x v="1"/>
    <x v="6"/>
    <x v="6"/>
    <n v="59000"/>
    <n v="0"/>
    <n v="59000"/>
    <x v="0"/>
    <m/>
    <s v="100%"/>
    <x v="79"/>
    <m/>
    <m/>
    <s v="Cockles"/>
    <x v="4"/>
    <n v="0"/>
    <n v="0"/>
    <n v="0"/>
    <s v=""/>
    <s v=""/>
    <s v=""/>
    <s v=""/>
    <s v=""/>
    <s v=""/>
  </r>
  <r>
    <x v="1"/>
    <x v="6"/>
    <x v="6"/>
    <n v="59000"/>
    <n v="0"/>
    <n v="59000"/>
    <x v="0"/>
    <m/>
    <s v="100%"/>
    <x v="80"/>
    <m/>
    <m/>
    <s v="Cockles"/>
    <x v="4"/>
    <n v="1425.8999999999999"/>
    <n v="89.240053515025522"/>
    <n v="2.0999999999999999E-5"/>
    <s v=""/>
    <s v=""/>
    <s v=""/>
    <s v=""/>
    <s v=""/>
    <s v=""/>
  </r>
  <r>
    <x v="1"/>
    <x v="6"/>
    <x v="6"/>
    <n v="59000"/>
    <n v="0"/>
    <n v="59000"/>
    <x v="0"/>
    <m/>
    <s v="100%"/>
    <x v="81"/>
    <m/>
    <m/>
    <s v="Cockles"/>
    <x v="4"/>
    <n v="0.97"/>
    <n v="6.0707519397976556E-2"/>
    <n v="0"/>
    <s v=""/>
    <s v=""/>
    <s v=""/>
    <s v=""/>
    <s v=""/>
    <s v=""/>
  </r>
  <r>
    <x v="1"/>
    <x v="6"/>
    <x v="6"/>
    <n v="59000"/>
    <n v="0"/>
    <n v="59000"/>
    <x v="0"/>
    <m/>
    <s v="100%"/>
    <x v="82"/>
    <m/>
    <m/>
    <s v="Cockles"/>
    <x v="4"/>
    <n v="0"/>
    <n v="0"/>
    <n v="0"/>
    <s v=""/>
    <s v=""/>
    <s v=""/>
    <s v=""/>
    <s v=""/>
    <s v=""/>
  </r>
  <r>
    <x v="1"/>
    <x v="6"/>
    <x v="6"/>
    <n v="59000"/>
    <n v="0"/>
    <n v="59000"/>
    <x v="0"/>
    <m/>
    <s v="100%"/>
    <x v="83"/>
    <m/>
    <m/>
    <s v="Cockles"/>
    <x v="4"/>
    <n v="1.94"/>
    <n v="0.12141503879595311"/>
    <n v="0"/>
    <s v=""/>
    <s v=""/>
    <s v=""/>
    <s v=""/>
    <s v=""/>
    <s v=""/>
  </r>
  <r>
    <x v="1"/>
    <x v="6"/>
    <x v="6"/>
    <n v="59000"/>
    <n v="0"/>
    <n v="59000"/>
    <x v="0"/>
    <m/>
    <s v="100%"/>
    <x v="84"/>
    <m/>
    <m/>
    <s v="Cockles"/>
    <x v="4"/>
    <n v="1348.3"/>
    <n v="84.383451963187412"/>
    <n v="2.0000000000000002E-5"/>
    <s v=""/>
    <s v=""/>
    <s v=""/>
    <s v=""/>
    <s v=""/>
    <s v=""/>
  </r>
  <r>
    <x v="1"/>
    <x v="6"/>
    <x v="6"/>
    <n v="59000"/>
    <n v="0"/>
    <n v="59000"/>
    <x v="0"/>
    <m/>
    <s v="100%"/>
    <x v="85"/>
    <m/>
    <m/>
    <s v="Cockles"/>
    <x v="4"/>
    <n v="0"/>
    <n v="0"/>
    <n v="0"/>
    <s v=""/>
    <s v=""/>
    <s v=""/>
    <s v=""/>
    <s v=""/>
    <s v=""/>
  </r>
  <r>
    <x v="1"/>
    <x v="6"/>
    <x v="6"/>
    <n v="59000"/>
    <n v="0"/>
    <n v="59000"/>
    <x v="0"/>
    <m/>
    <s v="100%"/>
    <x v="86"/>
    <m/>
    <m/>
    <s v="Cockles"/>
    <x v="4"/>
    <n v="0"/>
    <n v="0"/>
    <n v="0"/>
    <s v=""/>
    <s v=""/>
    <s v=""/>
    <s v=""/>
    <s v=""/>
    <s v=""/>
  </r>
  <r>
    <x v="1"/>
    <x v="6"/>
    <x v="6"/>
    <n v="59000"/>
    <n v="0"/>
    <n v="59000"/>
    <x v="0"/>
    <m/>
    <s v="100%"/>
    <x v="87"/>
    <m/>
    <m/>
    <s v="Cockles"/>
    <x v="4"/>
    <n v="0"/>
    <n v="0"/>
    <n v="0"/>
    <s v=""/>
    <s v=""/>
    <s v=""/>
    <s v=""/>
    <s v=""/>
    <s v=""/>
  </r>
  <r>
    <x v="1"/>
    <x v="6"/>
    <x v="6"/>
    <n v="59000"/>
    <n v="0"/>
    <n v="59000"/>
    <x v="0"/>
    <m/>
    <s v="100%"/>
    <x v="88"/>
    <m/>
    <m/>
    <s v="Cockles"/>
    <x v="4"/>
    <n v="0"/>
    <n v="0"/>
    <n v="0"/>
    <s v=""/>
    <s v=""/>
    <s v=""/>
    <s v=""/>
    <s v=""/>
    <s v=""/>
  </r>
  <r>
    <x v="1"/>
    <x v="6"/>
    <x v="6"/>
    <n v="59000"/>
    <n v="0"/>
    <n v="59000"/>
    <x v="0"/>
    <m/>
    <s v="100%"/>
    <x v="89"/>
    <m/>
    <m/>
    <s v="Crayfish"/>
    <x v="4"/>
    <n v="10475.368389058807"/>
    <n v="655.60168008220421"/>
    <n v="1.7000000000000001E-4"/>
    <s v=""/>
    <s v=""/>
    <s v=""/>
    <s v=""/>
    <s v=""/>
    <s v=""/>
  </r>
  <r>
    <x v="1"/>
    <x v="6"/>
    <x v="6"/>
    <n v="59000"/>
    <n v="0"/>
    <n v="59000"/>
    <x v="0"/>
    <m/>
    <s v="100%"/>
    <x v="90"/>
    <m/>
    <m/>
    <s v="Crayfish"/>
    <x v="4"/>
    <n v="6.8737061959916472"/>
    <n v="0.4301913940506748"/>
    <n v="0"/>
    <s v=""/>
    <s v=""/>
    <s v=""/>
    <s v=""/>
    <s v=""/>
    <s v=""/>
  </r>
  <r>
    <x v="1"/>
    <x v="6"/>
    <x v="6"/>
    <n v="59000"/>
    <n v="0"/>
    <n v="59000"/>
    <x v="0"/>
    <m/>
    <s v="100%"/>
    <x v="91"/>
    <m/>
    <m/>
    <s v="Crayfish"/>
    <x v="4"/>
    <n v="6394.1452985968817"/>
    <n v="400.17804097737201"/>
    <n v="1.03E-4"/>
    <s v=""/>
    <s v=""/>
    <s v=""/>
    <s v=""/>
    <s v=""/>
    <s v=""/>
  </r>
  <r>
    <x v="1"/>
    <x v="6"/>
    <x v="6"/>
    <n v="59000"/>
    <n v="0"/>
    <n v="59000"/>
    <x v="0"/>
    <m/>
    <s v="100%"/>
    <x v="92"/>
    <m/>
    <m/>
    <s v="Crayfish"/>
    <x v="4"/>
    <n v="17815.687338215561"/>
    <n v="1114.9960666732027"/>
    <n v="2.9999999999999997E-4"/>
    <s v=""/>
    <s v=""/>
    <s v=""/>
    <s v=""/>
    <s v=""/>
    <s v=""/>
  </r>
  <r>
    <x v="1"/>
    <x v="6"/>
    <x v="6"/>
    <n v="59000"/>
    <n v="0"/>
    <n v="59000"/>
    <x v="0"/>
    <m/>
    <s v="100%"/>
    <x v="93"/>
    <m/>
    <m/>
    <s v="Crayfish"/>
    <x v="4"/>
    <n v="25480.669014908573"/>
    <n v="1594.7094932948271"/>
    <n v="4.2400000000000001E-4"/>
    <s v=""/>
    <s v=""/>
    <s v=""/>
    <s v=""/>
    <s v=""/>
    <s v=""/>
  </r>
  <r>
    <x v="1"/>
    <x v="6"/>
    <x v="6"/>
    <n v="59000"/>
    <n v="0"/>
    <n v="59000"/>
    <x v="0"/>
    <m/>
    <s v="100%"/>
    <x v="94"/>
    <m/>
    <m/>
    <s v="Crayfish"/>
    <x v="4"/>
    <n v="27974.385681361357"/>
    <n v="1750.7789292760021"/>
    <n v="4.66E-4"/>
    <s v=""/>
    <s v=""/>
    <s v=""/>
    <s v=""/>
    <s v=""/>
    <s v=""/>
  </r>
  <r>
    <x v="1"/>
    <x v="6"/>
    <x v="6"/>
    <n v="59000"/>
    <n v="0"/>
    <n v="59000"/>
    <x v="0"/>
    <m/>
    <s v="100%"/>
    <x v="95"/>
    <m/>
    <m/>
    <s v="Crayfish"/>
    <x v="4"/>
    <n v="28773.653843685966"/>
    <n v="1800.8011843981737"/>
    <n v="4.9899999999999999E-4"/>
    <s v=""/>
    <s v=""/>
    <s v=""/>
    <s v=""/>
    <s v=""/>
    <s v=""/>
  </r>
  <r>
    <x v="1"/>
    <x v="6"/>
    <x v="6"/>
    <n v="59000"/>
    <n v="0"/>
    <n v="59000"/>
    <x v="0"/>
    <m/>
    <s v="100%"/>
    <x v="96"/>
    <m/>
    <m/>
    <s v="Crayfish"/>
    <x v="4"/>
    <n v="7752.9011745487187"/>
    <n v="485.21587468506351"/>
    <n v="1.3899999999999999E-4"/>
    <s v=""/>
    <s v=""/>
    <s v=""/>
    <s v=""/>
    <s v=""/>
    <s v=""/>
  </r>
  <r>
    <x v="1"/>
    <x v="6"/>
    <x v="6"/>
    <n v="59000"/>
    <n v="0"/>
    <n v="59000"/>
    <x v="0"/>
    <m/>
    <s v="100%"/>
    <x v="97"/>
    <m/>
    <m/>
    <s v="Crayfish"/>
    <x v="4"/>
    <n v="90285.331616187963"/>
    <n v="5650.5139386004921"/>
    <n v="1.555E-3"/>
    <s v=""/>
    <s v=""/>
    <s v=""/>
    <s v=""/>
    <s v=""/>
    <s v=""/>
  </r>
  <r>
    <x v="1"/>
    <x v="6"/>
    <x v="6"/>
    <n v="59000"/>
    <n v="0"/>
    <n v="59000"/>
    <x v="0"/>
    <m/>
    <s v="100%"/>
    <x v="98"/>
    <m/>
    <m/>
    <s v="Crayfish"/>
    <x v="4"/>
    <n v="4859.5504269336298"/>
    <n v="304.13531114280266"/>
    <n v="7.8999999999999996E-5"/>
    <s v=""/>
    <s v=""/>
    <s v=""/>
    <s v=""/>
    <s v=""/>
    <s v=""/>
  </r>
  <r>
    <x v="1"/>
    <x v="6"/>
    <x v="6"/>
    <n v="59000"/>
    <n v="0"/>
    <n v="59000"/>
    <x v="0"/>
    <m/>
    <s v="100%"/>
    <x v="99"/>
    <m/>
    <m/>
    <s v="Surf Clam - ringed dosinia"/>
    <x v="4"/>
    <n v="21.91"/>
    <n v="1.3712389175357385"/>
    <n v="0"/>
    <s v=""/>
    <s v=""/>
    <s v=""/>
    <s v=""/>
    <s v=""/>
    <s v=""/>
  </r>
  <r>
    <x v="1"/>
    <x v="6"/>
    <x v="6"/>
    <n v="59000"/>
    <n v="0"/>
    <n v="59000"/>
    <x v="0"/>
    <m/>
    <s v="100%"/>
    <x v="100"/>
    <m/>
    <m/>
    <s v="Surf Clam - ringed dosinia"/>
    <x v="4"/>
    <n v="190.93"/>
    <n v="11.949367709954293"/>
    <n v="3.0000000000000001E-6"/>
    <s v=""/>
    <s v=""/>
    <s v=""/>
    <s v=""/>
    <s v=""/>
    <s v=""/>
  </r>
  <r>
    <x v="1"/>
    <x v="6"/>
    <x v="6"/>
    <n v="59000"/>
    <n v="0"/>
    <n v="59000"/>
    <x v="0"/>
    <m/>
    <s v="100%"/>
    <x v="101"/>
    <m/>
    <m/>
    <s v="Surf Clam - ringed dosinia"/>
    <x v="4"/>
    <n v="162.76"/>
    <n v="10.186346244551201"/>
    <n v="1.9999999999999999E-6"/>
    <s v=""/>
    <s v=""/>
    <s v=""/>
    <s v=""/>
    <s v=""/>
    <s v=""/>
  </r>
  <r>
    <x v="1"/>
    <x v="6"/>
    <x v="6"/>
    <n v="59000"/>
    <n v="0"/>
    <n v="59000"/>
    <x v="0"/>
    <m/>
    <s v="100%"/>
    <x v="102"/>
    <m/>
    <m/>
    <s v="Surf Clam - ringed dosinia"/>
    <x v="4"/>
    <n v="3.13"/>
    <n v="0.19589127393367692"/>
    <n v="0"/>
    <s v=""/>
    <s v=""/>
    <s v=""/>
    <s v=""/>
    <s v=""/>
    <s v=""/>
  </r>
  <r>
    <x v="1"/>
    <x v="6"/>
    <x v="6"/>
    <n v="59000"/>
    <n v="0"/>
    <n v="59000"/>
    <x v="0"/>
    <m/>
    <s v="100%"/>
    <x v="103"/>
    <m/>
    <m/>
    <s v="Surf Clam - ringed dosinia"/>
    <x v="4"/>
    <n v="3.13"/>
    <n v="0.19589127393367692"/>
    <n v="0"/>
    <s v=""/>
    <s v=""/>
    <s v=""/>
    <s v=""/>
    <s v=""/>
    <s v=""/>
  </r>
  <r>
    <x v="1"/>
    <x v="6"/>
    <x v="6"/>
    <n v="59000"/>
    <n v="0"/>
    <n v="59000"/>
    <x v="0"/>
    <m/>
    <s v="100%"/>
    <x v="104"/>
    <m/>
    <m/>
    <s v="Surf Clam - ringed dosinia"/>
    <x v="4"/>
    <n v="375.59999999999997"/>
    <n v="23.506952872041229"/>
    <n v="5.0000000000000004E-6"/>
    <s v=""/>
    <s v=""/>
    <s v=""/>
    <s v=""/>
    <s v=""/>
    <s v=""/>
  </r>
  <r>
    <x v="1"/>
    <x v="6"/>
    <x v="6"/>
    <n v="59000"/>
    <n v="0"/>
    <n v="59000"/>
    <x v="0"/>
    <m/>
    <s v="100%"/>
    <x v="105"/>
    <m/>
    <m/>
    <s v="Surf Clam - ringed dosinia"/>
    <x v="4"/>
    <n v="669.81999999999994"/>
    <n v="41.920732621806856"/>
    <n v="1.0000000000000001E-5"/>
    <s v=""/>
    <s v=""/>
    <s v=""/>
    <s v=""/>
    <s v=""/>
    <s v=""/>
  </r>
  <r>
    <x v="1"/>
    <x v="6"/>
    <x v="6"/>
    <n v="59000"/>
    <n v="0"/>
    <n v="59000"/>
    <x v="0"/>
    <m/>
    <s v="100%"/>
    <x v="106"/>
    <m/>
    <m/>
    <s v="Surf Clam - ringed dosinia"/>
    <x v="4"/>
    <n v="103.28999999999999"/>
    <n v="6.4644120398113376"/>
    <n v="1.9999999999999999E-6"/>
    <s v=""/>
    <s v=""/>
    <s v=""/>
    <s v=""/>
    <s v=""/>
    <s v=""/>
  </r>
  <r>
    <x v="1"/>
    <x v="6"/>
    <x v="6"/>
    <n v="59000"/>
    <n v="0"/>
    <n v="59000"/>
    <x v="0"/>
    <m/>
    <s v="100%"/>
    <x v="107"/>
    <m/>
    <m/>
    <s v="Surf Clam - silky dosinia"/>
    <x v="4"/>
    <n v="2.89"/>
    <n v="0.18087085676304357"/>
    <n v="0"/>
    <s v=""/>
    <s v=""/>
    <s v=""/>
    <s v=""/>
    <s v=""/>
    <s v=""/>
  </r>
  <r>
    <x v="1"/>
    <x v="6"/>
    <x v="6"/>
    <n v="59000"/>
    <n v="0"/>
    <n v="59000"/>
    <x v="0"/>
    <m/>
    <s v="100%"/>
    <x v="108"/>
    <m/>
    <m/>
    <s v="Surf Clam - silky dosinia"/>
    <x v="4"/>
    <n v="2.89"/>
    <n v="0.18087085676304357"/>
    <n v="0"/>
    <s v=""/>
    <s v=""/>
    <s v=""/>
    <s v=""/>
    <s v=""/>
    <s v=""/>
  </r>
  <r>
    <x v="1"/>
    <x v="6"/>
    <x v="6"/>
    <n v="59000"/>
    <n v="0"/>
    <n v="59000"/>
    <x v="0"/>
    <m/>
    <s v="100%"/>
    <x v="109"/>
    <m/>
    <m/>
    <s v="Surf Clam - silky dosinia"/>
    <x v="4"/>
    <n v="2.89"/>
    <n v="0.18087085676304357"/>
    <n v="0"/>
    <s v=""/>
    <s v=""/>
    <s v=""/>
    <s v=""/>
    <s v=""/>
    <s v=""/>
  </r>
  <r>
    <x v="1"/>
    <x v="6"/>
    <x v="6"/>
    <n v="59000"/>
    <n v="0"/>
    <n v="59000"/>
    <x v="0"/>
    <m/>
    <s v="100%"/>
    <x v="110"/>
    <m/>
    <m/>
    <s v="Surf Clam - silky dosinia"/>
    <x v="4"/>
    <n v="2.89"/>
    <n v="0.18087085676304357"/>
    <n v="0"/>
    <s v=""/>
    <s v=""/>
    <s v=""/>
    <s v=""/>
    <s v=""/>
    <s v=""/>
  </r>
  <r>
    <x v="1"/>
    <x v="6"/>
    <x v="6"/>
    <n v="59000"/>
    <n v="0"/>
    <n v="59000"/>
    <x v="0"/>
    <m/>
    <s v="100%"/>
    <x v="111"/>
    <m/>
    <m/>
    <s v="Surf Clam - silky dosinia"/>
    <x v="4"/>
    <n v="2.89"/>
    <n v="0.18087085676304357"/>
    <n v="0"/>
    <s v=""/>
    <s v=""/>
    <s v=""/>
    <s v=""/>
    <s v=""/>
    <s v=""/>
  </r>
  <r>
    <x v="1"/>
    <x v="6"/>
    <x v="6"/>
    <n v="59000"/>
    <n v="0"/>
    <n v="59000"/>
    <x v="0"/>
    <m/>
    <s v="100%"/>
    <x v="112"/>
    <m/>
    <m/>
    <s v="Surf Clam - silky dosinia"/>
    <x v="4"/>
    <n v="2.89"/>
    <n v="0.18087085676304357"/>
    <n v="0"/>
    <s v=""/>
    <s v=""/>
    <s v=""/>
    <s v=""/>
    <s v=""/>
    <s v=""/>
  </r>
  <r>
    <x v="1"/>
    <x v="6"/>
    <x v="6"/>
    <n v="59000"/>
    <n v="0"/>
    <n v="59000"/>
    <x v="0"/>
    <m/>
    <s v="100%"/>
    <x v="113"/>
    <m/>
    <m/>
    <s v="Surf Clam - silky dosinia"/>
    <x v="4"/>
    <n v="2.89"/>
    <n v="0.18087085676304357"/>
    <n v="0"/>
    <s v=""/>
    <s v=""/>
    <s v=""/>
    <s v=""/>
    <s v=""/>
    <s v=""/>
  </r>
  <r>
    <x v="1"/>
    <x v="6"/>
    <x v="6"/>
    <n v="59000"/>
    <n v="0"/>
    <n v="59000"/>
    <x v="0"/>
    <m/>
    <s v="100%"/>
    <x v="114"/>
    <m/>
    <m/>
    <s v="Surf Clam - silky dosinia"/>
    <x v="4"/>
    <n v="2.89"/>
    <n v="0.18087085676304357"/>
    <n v="0"/>
    <s v=""/>
    <s v=""/>
    <s v=""/>
    <s v=""/>
    <s v=""/>
    <s v=""/>
  </r>
  <r>
    <x v="1"/>
    <x v="6"/>
    <x v="6"/>
    <n v="59000"/>
    <n v="0"/>
    <n v="59000"/>
    <x v="0"/>
    <m/>
    <s v="100%"/>
    <x v="115"/>
    <m/>
    <m/>
    <s v="Elephant Fish"/>
    <x v="0"/>
    <n v="16.122755891657899"/>
    <n v="1.0090438309707863"/>
    <n v="0"/>
    <s v=""/>
    <s v=""/>
    <s v=""/>
    <s v=""/>
    <s v=""/>
    <s v=""/>
  </r>
  <r>
    <x v="1"/>
    <x v="6"/>
    <x v="6"/>
    <n v="59000"/>
    <n v="0"/>
    <n v="59000"/>
    <x v="0"/>
    <m/>
    <s v="100%"/>
    <x v="116"/>
    <m/>
    <m/>
    <s v="Elephant Fish"/>
    <x v="0"/>
    <n v="24"/>
    <n v="1.5020417170633376"/>
    <n v="0"/>
    <s v=""/>
    <s v=""/>
    <s v=""/>
    <s v=""/>
    <s v=""/>
    <s v=""/>
  </r>
  <r>
    <x v="1"/>
    <x v="6"/>
    <x v="6"/>
    <n v="59000"/>
    <n v="0"/>
    <n v="59000"/>
    <x v="0"/>
    <m/>
    <s v="100%"/>
    <x v="117"/>
    <m/>
    <m/>
    <s v="Elephant Fish"/>
    <x v="0"/>
    <n v="22.58749257065471"/>
    <n v="1.4136398385408993"/>
    <n v="0"/>
    <s v=""/>
    <s v=""/>
    <s v=""/>
    <s v=""/>
    <s v=""/>
    <s v=""/>
  </r>
  <r>
    <x v="1"/>
    <x v="6"/>
    <x v="6"/>
    <n v="59000"/>
    <n v="0"/>
    <n v="59000"/>
    <x v="0"/>
    <m/>
    <s v="100%"/>
    <x v="118"/>
    <m/>
    <m/>
    <s v="Elephant Fish"/>
    <x v="0"/>
    <n v="2949.0829503692189"/>
    <n v="184.5685674389498"/>
    <n v="1.83E-4"/>
    <s v=""/>
    <s v=""/>
    <s v=""/>
    <s v=""/>
    <s v=""/>
    <s v=""/>
  </r>
  <r>
    <x v="1"/>
    <x v="6"/>
    <x v="6"/>
    <n v="59000"/>
    <n v="0"/>
    <n v="59000"/>
    <x v="0"/>
    <m/>
    <s v="100%"/>
    <x v="119"/>
    <m/>
    <m/>
    <s v="Elephant Fish"/>
    <x v="0"/>
    <n v="399.60111703554639"/>
    <n v="25.009064498854158"/>
    <n v="6.0000000000000002E-6"/>
    <s v=""/>
    <s v=""/>
    <s v=""/>
    <s v=""/>
    <s v=""/>
    <s v=""/>
  </r>
  <r>
    <x v="1"/>
    <x v="6"/>
    <x v="6"/>
    <n v="59000"/>
    <n v="0"/>
    <n v="59000"/>
    <x v="0"/>
    <m/>
    <s v="100%"/>
    <x v="120"/>
    <m/>
    <m/>
    <s v="Elephant Fish"/>
    <x v="0"/>
    <n v="249.43435621009181"/>
    <n v="15.610867029016434"/>
    <n v="7.9999999999999996E-6"/>
    <s v=""/>
    <s v=""/>
    <s v=""/>
    <s v=""/>
    <s v=""/>
    <s v=""/>
  </r>
  <r>
    <x v="1"/>
    <x v="6"/>
    <x v="6"/>
    <n v="59000"/>
    <n v="0"/>
    <n v="59000"/>
    <x v="0"/>
    <m/>
    <s v="100%"/>
    <x v="121"/>
    <m/>
    <m/>
    <s v="Blue Mackerel"/>
    <x v="0"/>
    <n v="3453.7459593685298"/>
    <n v="216.15293796293628"/>
    <n v="6.7000000000000002E-5"/>
    <s v=""/>
    <s v=""/>
    <s v=""/>
    <s v=""/>
    <s v=""/>
    <s v=""/>
  </r>
  <r>
    <x v="1"/>
    <x v="6"/>
    <x v="6"/>
    <n v="59000"/>
    <n v="0"/>
    <n v="59000"/>
    <x v="0"/>
    <m/>
    <s v="100%"/>
    <x v="122"/>
    <m/>
    <m/>
    <s v="Blue Mackerel"/>
    <x v="0"/>
    <n v="0"/>
    <n v="0"/>
    <n v="0"/>
    <s v=""/>
    <s v=""/>
    <s v=""/>
    <s v=""/>
    <s v=""/>
    <s v=""/>
  </r>
  <r>
    <x v="1"/>
    <x v="6"/>
    <x v="6"/>
    <n v="59000"/>
    <n v="0"/>
    <n v="59000"/>
    <x v="0"/>
    <m/>
    <s v="100%"/>
    <x v="123"/>
    <m/>
    <m/>
    <s v="Blue Mackerel"/>
    <x v="0"/>
    <n v="75.430507046280212"/>
    <n v="4.7208236801147043"/>
    <n v="9.9999999999999995E-7"/>
    <s v=""/>
    <s v=""/>
    <s v=""/>
    <s v=""/>
    <s v=""/>
    <s v=""/>
  </r>
  <r>
    <x v="1"/>
    <x v="6"/>
    <x v="6"/>
    <n v="59000"/>
    <n v="0"/>
    <n v="59000"/>
    <x v="0"/>
    <m/>
    <s v="100%"/>
    <x v="124"/>
    <m/>
    <m/>
    <s v="Blue Mackerel"/>
    <x v="2"/>
    <n v="163.43276526694044"/>
    <n v="10.228451306915192"/>
    <n v="1.9999999999999999E-6"/>
    <s v=""/>
    <s v=""/>
    <s v=""/>
    <s v=""/>
    <s v=""/>
    <s v=""/>
  </r>
  <r>
    <x v="1"/>
    <x v="6"/>
    <x v="6"/>
    <n v="59000"/>
    <n v="0"/>
    <n v="59000"/>
    <x v="0"/>
    <m/>
    <s v="100%"/>
    <x v="125"/>
    <m/>
    <m/>
    <s v="Blue Mackerel"/>
    <x v="2"/>
    <n v="1049.7841741434829"/>
    <n v="65.700817644849778"/>
    <n v="5.3999999999999998E-5"/>
    <s v=""/>
    <s v=""/>
    <s v=""/>
    <s v=""/>
    <s v=""/>
    <s v=""/>
  </r>
  <r>
    <x v="1"/>
    <x v="6"/>
    <x v="6"/>
    <n v="59000"/>
    <n v="0"/>
    <n v="59000"/>
    <x v="0"/>
    <m/>
    <s v="100%"/>
    <x v="126"/>
    <m/>
    <m/>
    <s v="Flatfish"/>
    <x v="0"/>
    <n v="8753.4863094392767"/>
    <n v="547.83756693835778"/>
    <n v="1.3999999999999999E-4"/>
    <s v=""/>
    <s v=""/>
    <s v=""/>
    <s v=""/>
    <s v=""/>
    <s v=""/>
  </r>
  <r>
    <x v="1"/>
    <x v="6"/>
    <x v="6"/>
    <n v="59000"/>
    <n v="0"/>
    <n v="59000"/>
    <x v="0"/>
    <m/>
    <s v="100%"/>
    <x v="127"/>
    <m/>
    <m/>
    <s v="Flatfish"/>
    <x v="0"/>
    <n v="51.798166209579023"/>
    <n v="3.2417919380903424"/>
    <n v="9.9999999999999995E-7"/>
    <s v=""/>
    <s v=""/>
    <s v=""/>
    <s v=""/>
    <s v=""/>
    <s v=""/>
  </r>
  <r>
    <x v="1"/>
    <x v="6"/>
    <x v="6"/>
    <n v="59000"/>
    <n v="0"/>
    <n v="59000"/>
    <x v="0"/>
    <m/>
    <s v="100%"/>
    <x v="128"/>
    <m/>
    <m/>
    <s v="Flatfish"/>
    <x v="0"/>
    <n v="3006.0553377287429"/>
    <n v="188.1341883778955"/>
    <n v="5.0000000000000002E-5"/>
    <s v=""/>
    <s v=""/>
    <s v=""/>
    <s v=""/>
    <s v=""/>
    <s v=""/>
  </r>
  <r>
    <x v="1"/>
    <x v="6"/>
    <x v="6"/>
    <n v="59000"/>
    <n v="0"/>
    <n v="59000"/>
    <x v="0"/>
    <m/>
    <s v="100%"/>
    <x v="129"/>
    <m/>
    <m/>
    <s v="Flatfish"/>
    <x v="0"/>
    <n v="4709.7634361584514"/>
    <n v="294.76088160873184"/>
    <n v="1.83E-4"/>
    <s v=""/>
    <s v=""/>
    <s v=""/>
    <s v=""/>
    <s v=""/>
    <s v=""/>
  </r>
  <r>
    <x v="1"/>
    <x v="6"/>
    <x v="6"/>
    <n v="59000"/>
    <n v="0"/>
    <n v="59000"/>
    <x v="0"/>
    <m/>
    <s v="100%"/>
    <x v="130"/>
    <m/>
    <m/>
    <s v="Flatfish"/>
    <x v="0"/>
    <n v="6840.9179008242054"/>
    <n v="428.13933625180465"/>
    <n v="1.18E-4"/>
    <s v=""/>
    <s v=""/>
    <s v=""/>
    <s v=""/>
    <s v=""/>
    <s v=""/>
  </r>
  <r>
    <x v="1"/>
    <x v="6"/>
    <x v="6"/>
    <n v="59000"/>
    <n v="0"/>
    <n v="59000"/>
    <x v="0"/>
    <m/>
    <s v="100%"/>
    <x v="131"/>
    <m/>
    <m/>
    <s v="Frostfish"/>
    <x v="0"/>
    <n v="74.433225089712082"/>
    <n v="4.6584087175130433"/>
    <n v="9.9999999999999995E-7"/>
    <s v=""/>
    <s v=""/>
    <s v=""/>
    <s v=""/>
    <s v=""/>
    <s v=""/>
  </r>
  <r>
    <x v="1"/>
    <x v="6"/>
    <x v="6"/>
    <n v="59000"/>
    <n v="0"/>
    <n v="59000"/>
    <x v="0"/>
    <m/>
    <s v="100%"/>
    <x v="132"/>
    <m/>
    <m/>
    <s v="Frostfish"/>
    <x v="2"/>
    <n v="0"/>
    <n v="0"/>
    <n v="0"/>
    <s v=""/>
    <s v=""/>
    <s v=""/>
    <s v=""/>
    <s v=""/>
    <s v=""/>
  </r>
  <r>
    <x v="1"/>
    <x v="6"/>
    <x v="6"/>
    <n v="59000"/>
    <n v="0"/>
    <n v="59000"/>
    <x v="0"/>
    <m/>
    <s v="100%"/>
    <x v="133"/>
    <m/>
    <m/>
    <s v="Frostfish"/>
    <x v="0"/>
    <n v="30.232521043631721"/>
    <n v="1.8921044924804198"/>
    <n v="0"/>
    <s v=""/>
    <s v=""/>
    <s v=""/>
    <s v=""/>
    <s v=""/>
    <s v=""/>
  </r>
  <r>
    <x v="1"/>
    <x v="6"/>
    <x v="6"/>
    <n v="59000"/>
    <n v="0"/>
    <n v="59000"/>
    <x v="0"/>
    <m/>
    <s v="100%"/>
    <x v="134"/>
    <m/>
    <m/>
    <s v="Frostfish"/>
    <x v="2"/>
    <n v="288.64"/>
    <n v="18.064555050548407"/>
    <n v="3.9999999999999998E-6"/>
    <s v=""/>
    <s v=""/>
    <s v=""/>
    <s v=""/>
    <s v=""/>
    <s v=""/>
  </r>
  <r>
    <x v="1"/>
    <x v="6"/>
    <x v="6"/>
    <n v="59000"/>
    <n v="0"/>
    <n v="59000"/>
    <x v="0"/>
    <m/>
    <s v="100%"/>
    <x v="135"/>
    <m/>
    <m/>
    <s v="Frostfish"/>
    <x v="2"/>
    <n v="8.9596224302869949"/>
    <n v="0.56073861080947796"/>
    <n v="0"/>
    <s v=""/>
    <s v=""/>
    <s v=""/>
    <s v=""/>
    <s v=""/>
    <s v=""/>
  </r>
  <r>
    <x v="1"/>
    <x v="6"/>
    <x v="6"/>
    <n v="59000"/>
    <n v="0"/>
    <n v="59000"/>
    <x v="0"/>
    <m/>
    <s v="100%"/>
    <x v="136"/>
    <m/>
    <m/>
    <s v="Frostfish"/>
    <x v="2"/>
    <n v="36.554117965947619"/>
    <n v="2.287742088137823"/>
    <n v="9.9999999999999995E-7"/>
    <s v=""/>
    <s v=""/>
    <s v=""/>
    <s v=""/>
    <s v=""/>
    <s v=""/>
  </r>
  <r>
    <x v="1"/>
    <x v="6"/>
    <x v="6"/>
    <n v="59000"/>
    <n v="0"/>
    <n v="59000"/>
    <x v="0"/>
    <m/>
    <s v="100%"/>
    <x v="137"/>
    <m/>
    <m/>
    <s v="Frostfish"/>
    <x v="2"/>
    <n v="5.39"/>
    <n v="0.33733353562380786"/>
    <n v="0"/>
    <s v=""/>
    <s v=""/>
    <s v=""/>
    <s v=""/>
    <s v=""/>
    <s v=""/>
  </r>
  <r>
    <x v="1"/>
    <x v="6"/>
    <x v="6"/>
    <n v="59000"/>
    <n v="0"/>
    <n v="59000"/>
    <x v="0"/>
    <m/>
    <s v="100%"/>
    <x v="138"/>
    <m/>
    <m/>
    <s v="Frostfish"/>
    <x v="2"/>
    <n v="2360.7000000000003"/>
    <n v="147.74457839464256"/>
    <n v="3.4999999999999997E-5"/>
    <s v=""/>
    <s v=""/>
    <s v=""/>
    <s v=""/>
    <s v=""/>
    <s v=""/>
  </r>
  <r>
    <x v="1"/>
    <x v="6"/>
    <x v="6"/>
    <n v="59000"/>
    <n v="0"/>
    <n v="59000"/>
    <x v="0"/>
    <m/>
    <s v="100%"/>
    <x v="139"/>
    <m/>
    <m/>
    <s v="Frostfish"/>
    <x v="2"/>
    <n v="230.17632431135848"/>
    <n v="14.405601724831689"/>
    <n v="3.0000000000000001E-6"/>
    <s v=""/>
    <s v=""/>
    <s v=""/>
    <s v=""/>
    <s v=""/>
    <s v=""/>
  </r>
  <r>
    <x v="1"/>
    <x v="6"/>
    <x v="6"/>
    <n v="59000"/>
    <n v="0"/>
    <n v="59000"/>
    <x v="0"/>
    <m/>
    <s v="100%"/>
    <x v="140"/>
    <m/>
    <m/>
    <s v="Frostfish"/>
    <x v="2"/>
    <n v="46.495220776471918"/>
    <n v="2.9099067187637853"/>
    <n v="9.9999999999999995E-7"/>
    <s v=""/>
    <s v=""/>
    <s v=""/>
    <s v=""/>
    <s v=""/>
    <s v=""/>
  </r>
  <r>
    <x v="1"/>
    <x v="6"/>
    <x v="6"/>
    <n v="59000"/>
    <n v="0"/>
    <n v="59000"/>
    <x v="0"/>
    <m/>
    <s v="100%"/>
    <x v="141"/>
    <m/>
    <m/>
    <s v="Garfish"/>
    <x v="0"/>
    <n v="266.11361098114969"/>
    <n v="16.654739382168795"/>
    <n v="3.9999999999999998E-6"/>
    <s v=""/>
    <s v=""/>
    <s v=""/>
    <s v=""/>
    <s v=""/>
    <s v=""/>
  </r>
  <r>
    <x v="1"/>
    <x v="6"/>
    <x v="6"/>
    <n v="59000"/>
    <n v="0"/>
    <n v="59000"/>
    <x v="0"/>
    <m/>
    <s v="100%"/>
    <x v="142"/>
    <m/>
    <m/>
    <s v="Garfish"/>
    <x v="0"/>
    <n v="0"/>
    <n v="0"/>
    <n v="0"/>
    <s v=""/>
    <s v=""/>
    <s v=""/>
    <s v=""/>
    <s v=""/>
    <s v=""/>
  </r>
  <r>
    <x v="1"/>
    <x v="6"/>
    <x v="6"/>
    <n v="59000"/>
    <n v="0"/>
    <n v="59000"/>
    <x v="0"/>
    <m/>
    <s v="100%"/>
    <x v="143"/>
    <m/>
    <m/>
    <s v="Garfish"/>
    <x v="0"/>
    <n v="38.450000000000003"/>
    <n v="2.4063960008785554"/>
    <n v="9.9999999999999995E-7"/>
    <s v=""/>
    <s v=""/>
    <s v=""/>
    <s v=""/>
    <s v=""/>
    <s v=""/>
  </r>
  <r>
    <x v="1"/>
    <x v="6"/>
    <x v="6"/>
    <n v="59000"/>
    <n v="0"/>
    <n v="59000"/>
    <x v="0"/>
    <m/>
    <s v="100%"/>
    <x v="144"/>
    <m/>
    <m/>
    <s v="Garfish"/>
    <x v="0"/>
    <n v="38.450000000000003"/>
    <n v="2.4063960008785554"/>
    <n v="9.9999999999999995E-7"/>
    <s v=""/>
    <s v=""/>
    <s v=""/>
    <s v=""/>
    <s v=""/>
    <s v=""/>
  </r>
  <r>
    <x v="1"/>
    <x v="6"/>
    <x v="6"/>
    <n v="59000"/>
    <n v="0"/>
    <n v="59000"/>
    <x v="0"/>
    <m/>
    <s v="100%"/>
    <x v="145"/>
    <m/>
    <m/>
    <s v="Garfish"/>
    <x v="0"/>
    <n v="15.38"/>
    <n v="0.96255840035142215"/>
    <n v="0"/>
    <s v=""/>
    <s v=""/>
    <s v=""/>
    <s v=""/>
    <s v=""/>
    <s v=""/>
  </r>
  <r>
    <x v="1"/>
    <x v="6"/>
    <x v="6"/>
    <n v="59000"/>
    <n v="0"/>
    <n v="59000"/>
    <x v="0"/>
    <m/>
    <s v="100%"/>
    <x v="146"/>
    <m/>
    <m/>
    <s v="Garfish"/>
    <x v="0"/>
    <n v="61.52"/>
    <n v="3.8502336014056886"/>
    <n v="9.9999999999999995E-7"/>
    <s v=""/>
    <s v=""/>
    <s v=""/>
    <s v=""/>
    <s v=""/>
    <s v=""/>
  </r>
  <r>
    <x v="1"/>
    <x v="6"/>
    <x v="6"/>
    <n v="59000"/>
    <n v="0"/>
    <n v="59000"/>
    <x v="0"/>
    <m/>
    <s v="100%"/>
    <x v="147"/>
    <m/>
    <m/>
    <s v="Garfish"/>
    <x v="0"/>
    <n v="38.450000000000003"/>
    <n v="2.4063960008785554"/>
    <n v="9.9999999999999995E-7"/>
    <s v=""/>
    <s v=""/>
    <s v=""/>
    <s v=""/>
    <s v=""/>
    <s v=""/>
  </r>
  <r>
    <x v="1"/>
    <x v="6"/>
    <x v="6"/>
    <n v="59000"/>
    <n v="0"/>
    <n v="59000"/>
    <x v="0"/>
    <m/>
    <s v="100%"/>
    <x v="148"/>
    <m/>
    <m/>
    <s v="Green Lipped Mussell"/>
    <x v="4"/>
    <n v="2.4"/>
    <n v="0.15020417170633374"/>
    <n v="0"/>
    <s v=""/>
    <s v=""/>
    <s v=""/>
    <s v=""/>
    <s v=""/>
    <s v=""/>
  </r>
  <r>
    <x v="1"/>
    <x v="6"/>
    <x v="6"/>
    <n v="59000"/>
    <n v="0"/>
    <n v="59000"/>
    <x v="0"/>
    <m/>
    <s v="100%"/>
    <x v="149"/>
    <m/>
    <m/>
    <s v="Green Lipped Mussell"/>
    <x v="4"/>
    <n v="0"/>
    <n v="0"/>
    <n v="0"/>
    <s v=""/>
    <s v=""/>
    <s v=""/>
    <s v=""/>
    <s v=""/>
    <s v=""/>
  </r>
  <r>
    <x v="1"/>
    <x v="6"/>
    <x v="6"/>
    <n v="59000"/>
    <n v="0"/>
    <n v="59000"/>
    <x v="0"/>
    <m/>
    <s v="100%"/>
    <x v="150"/>
    <m/>
    <m/>
    <s v="Green Lipped Mussell"/>
    <x v="4"/>
    <n v="2.4"/>
    <n v="0.15020417170633374"/>
    <n v="0"/>
    <s v=""/>
    <s v=""/>
    <s v=""/>
    <s v=""/>
    <s v=""/>
    <s v=""/>
  </r>
  <r>
    <x v="1"/>
    <x v="6"/>
    <x v="6"/>
    <n v="59000"/>
    <n v="0"/>
    <n v="59000"/>
    <x v="0"/>
    <m/>
    <s v="100%"/>
    <x v="151"/>
    <m/>
    <m/>
    <s v="Green Lipped Mussell"/>
    <x v="4"/>
    <n v="2.4"/>
    <n v="0.15020417170633374"/>
    <n v="0"/>
    <s v=""/>
    <s v=""/>
    <s v=""/>
    <s v=""/>
    <s v=""/>
    <s v=""/>
  </r>
  <r>
    <x v="1"/>
    <x v="6"/>
    <x v="6"/>
    <n v="59000"/>
    <n v="0"/>
    <n v="59000"/>
    <x v="0"/>
    <m/>
    <s v="100%"/>
    <x v="152"/>
    <m/>
    <m/>
    <s v="Green Lipped Mussell"/>
    <x v="4"/>
    <n v="360"/>
    <n v="22.530625755950062"/>
    <n v="6.0000000000000002E-6"/>
    <s v=""/>
    <s v=""/>
    <s v=""/>
    <s v=""/>
    <s v=""/>
    <s v=""/>
  </r>
  <r>
    <x v="1"/>
    <x v="6"/>
    <x v="6"/>
    <n v="59000"/>
    <n v="0"/>
    <n v="59000"/>
    <x v="0"/>
    <m/>
    <s v="100%"/>
    <x v="153"/>
    <m/>
    <m/>
    <s v="Green Lipped Mussell"/>
    <x v="4"/>
    <n v="2.4"/>
    <n v="0.15020417170633374"/>
    <n v="0"/>
    <s v=""/>
    <s v=""/>
    <s v=""/>
    <s v=""/>
    <s v=""/>
    <s v=""/>
  </r>
  <r>
    <x v="1"/>
    <x v="6"/>
    <x v="6"/>
    <n v="59000"/>
    <n v="0"/>
    <n v="59000"/>
    <x v="0"/>
    <m/>
    <s v="100%"/>
    <x v="154"/>
    <m/>
    <m/>
    <s v="Green Lipped Mussell"/>
    <x v="4"/>
    <n v="0"/>
    <n v="0"/>
    <n v="0"/>
    <s v=""/>
    <s v=""/>
    <s v=""/>
    <s v=""/>
    <s v=""/>
    <s v=""/>
  </r>
  <r>
    <x v="1"/>
    <x v="6"/>
    <x v="6"/>
    <n v="59000"/>
    <n v="0"/>
    <n v="59000"/>
    <x v="0"/>
    <m/>
    <s v="100%"/>
    <x v="155"/>
    <m/>
    <m/>
    <s v="Green Lipped Mussell"/>
    <x v="4"/>
    <n v="706.05000000000007"/>
    <n v="44.188189763857068"/>
    <n v="1.0000000000000001E-5"/>
    <s v=""/>
    <s v=""/>
    <s v=""/>
    <s v=""/>
    <s v=""/>
    <s v=""/>
  </r>
  <r>
    <x v="1"/>
    <x v="6"/>
    <x v="6"/>
    <n v="59000"/>
    <n v="0"/>
    <n v="59000"/>
    <x v="0"/>
    <m/>
    <s v="100%"/>
    <x v="156"/>
    <m/>
    <m/>
    <s v="Grey Mullet"/>
    <x v="0"/>
    <n v="4413.798751916107"/>
    <n v="276.23791067083687"/>
    <n v="6.8999999999999997E-5"/>
    <s v=""/>
    <s v=""/>
    <s v=""/>
    <s v=""/>
    <s v=""/>
    <s v=""/>
  </r>
  <r>
    <x v="1"/>
    <x v="6"/>
    <x v="6"/>
    <n v="59000"/>
    <n v="0"/>
    <n v="59000"/>
    <x v="0"/>
    <m/>
    <s v="100%"/>
    <x v="157"/>
    <m/>
    <m/>
    <s v="Grey Mullet"/>
    <x v="0"/>
    <n v="36"/>
    <n v="2.2530625755950062"/>
    <n v="9.9999999999999995E-7"/>
    <s v=""/>
    <s v=""/>
    <s v=""/>
    <s v=""/>
    <s v=""/>
    <s v=""/>
  </r>
  <r>
    <x v="1"/>
    <x v="6"/>
    <x v="6"/>
    <n v="59000"/>
    <n v="0"/>
    <n v="59000"/>
    <x v="0"/>
    <m/>
    <s v="100%"/>
    <x v="158"/>
    <m/>
    <m/>
    <s v="Grey Mullet"/>
    <x v="0"/>
    <n v="72.360000000000014"/>
    <n v="4.5286557769459632"/>
    <n v="9.9999999999999995E-7"/>
    <s v=""/>
    <s v=""/>
    <s v=""/>
    <s v=""/>
    <s v=""/>
    <s v=""/>
  </r>
  <r>
    <x v="1"/>
    <x v="6"/>
    <x v="6"/>
    <n v="59000"/>
    <n v="0"/>
    <n v="59000"/>
    <x v="0"/>
    <m/>
    <s v="100%"/>
    <x v="159"/>
    <m/>
    <m/>
    <s v="Grey Mullet"/>
    <x v="0"/>
    <n v="108"/>
    <n v="6.7591877267850187"/>
    <n v="1.9999999999999999E-6"/>
    <s v=""/>
    <s v=""/>
    <s v=""/>
    <s v=""/>
    <s v=""/>
    <s v=""/>
  </r>
  <r>
    <x v="1"/>
    <x v="6"/>
    <x v="6"/>
    <n v="59000"/>
    <n v="0"/>
    <n v="59000"/>
    <x v="0"/>
    <m/>
    <s v="100%"/>
    <x v="160"/>
    <m/>
    <m/>
    <s v="Grey Mullet"/>
    <x v="0"/>
    <n v="72"/>
    <n v="4.5061251511900124"/>
    <n v="9.9999999999999995E-7"/>
    <s v=""/>
    <s v=""/>
    <s v=""/>
    <s v=""/>
    <s v=""/>
    <s v=""/>
  </r>
  <r>
    <x v="1"/>
    <x v="6"/>
    <x v="6"/>
    <n v="59000"/>
    <n v="0"/>
    <n v="59000"/>
    <x v="0"/>
    <m/>
    <s v="100%"/>
    <x v="161"/>
    <m/>
    <m/>
    <s v="Giant spider crab"/>
    <x v="2"/>
    <n v="0.2"/>
    <n v="1.2517014308861145E-2"/>
    <n v="0"/>
    <s v=""/>
    <s v=""/>
    <s v=""/>
    <s v=""/>
    <s v=""/>
    <s v=""/>
  </r>
  <r>
    <x v="1"/>
    <x v="6"/>
    <x v="6"/>
    <n v="59000"/>
    <n v="0"/>
    <n v="59000"/>
    <x v="0"/>
    <m/>
    <s v="100%"/>
    <x v="162"/>
    <m/>
    <m/>
    <s v="Giant spider crab"/>
    <x v="2"/>
    <n v="0"/>
    <n v="0"/>
    <n v="0"/>
    <s v=""/>
    <s v=""/>
    <s v=""/>
    <s v=""/>
    <s v=""/>
    <s v=""/>
  </r>
  <r>
    <x v="1"/>
    <x v="6"/>
    <x v="6"/>
    <n v="59000"/>
    <n v="0"/>
    <n v="59000"/>
    <x v="0"/>
    <m/>
    <s v="100%"/>
    <x v="163"/>
    <m/>
    <m/>
    <s v="Giant spider crab"/>
    <x v="2"/>
    <n v="2.8000000000000003"/>
    <n v="0.17523820032405607"/>
    <n v="0"/>
    <s v=""/>
    <s v=""/>
    <s v=""/>
    <s v=""/>
    <s v=""/>
    <s v=""/>
  </r>
  <r>
    <x v="1"/>
    <x v="6"/>
    <x v="6"/>
    <n v="59000"/>
    <n v="0"/>
    <n v="59000"/>
    <x v="0"/>
    <m/>
    <s v="100%"/>
    <x v="164"/>
    <m/>
    <m/>
    <s v="Giant spider crab"/>
    <x v="2"/>
    <n v="3.8000000000000003"/>
    <n v="0.2378232718683618"/>
    <n v="0"/>
    <s v=""/>
    <s v=""/>
    <s v=""/>
    <s v=""/>
    <s v=""/>
    <s v=""/>
  </r>
  <r>
    <x v="1"/>
    <x v="6"/>
    <x v="6"/>
    <n v="59000"/>
    <n v="0"/>
    <n v="59000"/>
    <x v="0"/>
    <m/>
    <s v="100%"/>
    <x v="165"/>
    <m/>
    <m/>
    <s v="Giant spider crab"/>
    <x v="2"/>
    <n v="4.4095014787423903"/>
    <n v="0.27596896552181438"/>
    <n v="0"/>
    <s v=""/>
    <s v=""/>
    <s v=""/>
    <s v=""/>
    <s v=""/>
    <s v=""/>
  </r>
  <r>
    <x v="1"/>
    <x v="6"/>
    <x v="6"/>
    <n v="59000"/>
    <n v="0"/>
    <n v="59000"/>
    <x v="0"/>
    <m/>
    <s v="100%"/>
    <x v="166"/>
    <m/>
    <m/>
    <s v="Giant spider crab"/>
    <x v="2"/>
    <n v="47.400000000000006"/>
    <n v="2.9665323912000918"/>
    <n v="9.9999999999999995E-7"/>
    <s v=""/>
    <s v=""/>
    <s v=""/>
    <s v=""/>
    <s v=""/>
    <s v=""/>
  </r>
  <r>
    <x v="1"/>
    <x v="6"/>
    <x v="6"/>
    <n v="59000"/>
    <n v="0"/>
    <n v="59000"/>
    <x v="0"/>
    <m/>
    <s v="100%"/>
    <x v="167"/>
    <m/>
    <m/>
    <s v="Ghost Shark dark"/>
    <x v="0"/>
    <n v="11.702867313636519"/>
    <n v="0.73242478809745848"/>
    <n v="0"/>
    <s v=""/>
    <s v=""/>
    <s v=""/>
    <s v=""/>
    <s v=""/>
    <s v=""/>
  </r>
  <r>
    <x v="1"/>
    <x v="6"/>
    <x v="6"/>
    <n v="59000"/>
    <n v="0"/>
    <n v="59000"/>
    <x v="0"/>
    <m/>
    <s v="100%"/>
    <x v="168"/>
    <m/>
    <m/>
    <s v="Ghost Shark dark"/>
    <x v="0"/>
    <n v="0"/>
    <n v="0"/>
    <n v="0"/>
    <s v=""/>
    <s v=""/>
    <s v=""/>
    <s v=""/>
    <s v=""/>
    <s v=""/>
  </r>
  <r>
    <x v="1"/>
    <x v="6"/>
    <x v="6"/>
    <n v="59000"/>
    <n v="0"/>
    <n v="59000"/>
    <x v="0"/>
    <m/>
    <s v="100%"/>
    <x v="169"/>
    <m/>
    <m/>
    <s v="Ghost Shark dark"/>
    <x v="0"/>
    <n v="39.838064493419054"/>
    <n v="2.4932681165072976"/>
    <n v="9.9999999999999995E-7"/>
    <s v=""/>
    <s v=""/>
    <s v=""/>
    <s v=""/>
    <s v=""/>
    <s v=""/>
  </r>
  <r>
    <x v="1"/>
    <x v="6"/>
    <x v="6"/>
    <n v="59000"/>
    <n v="0"/>
    <n v="59000"/>
    <x v="0"/>
    <m/>
    <s v="100%"/>
    <x v="170"/>
    <m/>
    <m/>
    <s v="Ghost Shark dark"/>
    <x v="0"/>
    <n v="545.66924959424693"/>
    <n v="34.150749025383561"/>
    <n v="1.9000000000000001E-5"/>
    <s v=""/>
    <s v=""/>
    <s v=""/>
    <s v=""/>
    <s v=""/>
    <s v=""/>
  </r>
  <r>
    <x v="1"/>
    <x v="6"/>
    <x v="6"/>
    <n v="59000"/>
    <n v="0"/>
    <n v="59000"/>
    <x v="0"/>
    <m/>
    <s v="100%"/>
    <x v="171"/>
    <m/>
    <m/>
    <s v="Ghost Shark dark"/>
    <x v="2"/>
    <n v="190.96179046757698"/>
    <n v="11.951357318642025"/>
    <n v="3.0000000000000001E-6"/>
    <s v=""/>
    <s v=""/>
    <s v=""/>
    <s v=""/>
    <s v=""/>
    <s v=""/>
  </r>
  <r>
    <x v="1"/>
    <x v="6"/>
    <x v="6"/>
    <n v="59000"/>
    <n v="0"/>
    <n v="59000"/>
    <x v="0"/>
    <m/>
    <s v="100%"/>
    <x v="172"/>
    <m/>
    <m/>
    <s v="Ghost Shark dark"/>
    <x v="2"/>
    <n v="28.128527426227038"/>
    <n v="1.7604259014063852"/>
    <n v="0"/>
    <s v=""/>
    <s v=""/>
    <s v=""/>
    <s v=""/>
    <s v=""/>
    <s v=""/>
  </r>
  <r>
    <x v="1"/>
    <x v="6"/>
    <x v="6"/>
    <n v="59000"/>
    <n v="0"/>
    <n v="59000"/>
    <x v="0"/>
    <m/>
    <s v="100%"/>
    <x v="173"/>
    <m/>
    <m/>
    <s v="Ghost Shark dark"/>
    <x v="2"/>
    <n v="26.104598896490934"/>
    <n v="1.6337581895722895"/>
    <n v="0"/>
    <s v=""/>
    <s v=""/>
    <s v=""/>
    <s v=""/>
    <s v=""/>
    <s v=""/>
  </r>
  <r>
    <x v="1"/>
    <x v="6"/>
    <x v="6"/>
    <n v="59000"/>
    <n v="0"/>
    <n v="59000"/>
    <x v="0"/>
    <m/>
    <s v="100%"/>
    <x v="174"/>
    <m/>
    <m/>
    <s v="Ghost Shark dark"/>
    <x v="0"/>
    <n v="503.74599840663649"/>
    <n v="31.526979350437067"/>
    <n v="1.27E-4"/>
    <s v=""/>
    <s v=""/>
    <s v=""/>
    <s v=""/>
    <s v=""/>
    <s v=""/>
  </r>
  <r>
    <x v="1"/>
    <x v="6"/>
    <x v="6"/>
    <n v="59000"/>
    <n v="0"/>
    <n v="59000"/>
    <x v="0"/>
    <m/>
    <s v="100%"/>
    <x v="175"/>
    <m/>
    <m/>
    <s v="Ghost Shark dark"/>
    <x v="0"/>
    <n v="14.715744357018586"/>
    <n v="0.92098591341172154"/>
    <n v="0"/>
    <s v=""/>
    <s v=""/>
    <s v=""/>
    <s v=""/>
    <s v=""/>
    <s v=""/>
  </r>
  <r>
    <x v="1"/>
    <x v="6"/>
    <x v="6"/>
    <n v="59000"/>
    <n v="0"/>
    <n v="59000"/>
    <x v="0"/>
    <m/>
    <s v="100%"/>
    <x v="176"/>
    <m/>
    <m/>
    <s v="Ghost Shark dark"/>
    <x v="0"/>
    <n v="5.9425314042771369"/>
    <n v="0.37191375309096819"/>
    <n v="0"/>
    <s v=""/>
    <s v=""/>
    <s v=""/>
    <s v=""/>
    <s v=""/>
    <s v=""/>
  </r>
  <r>
    <x v="1"/>
    <x v="6"/>
    <x v="6"/>
    <n v="59000"/>
    <n v="0"/>
    <n v="59000"/>
    <x v="0"/>
    <m/>
    <s v="100%"/>
    <x v="177"/>
    <m/>
    <m/>
    <s v="Ghost Shark pale"/>
    <x v="2"/>
    <n v="508.7130592888409"/>
    <n v="31.837843211114748"/>
    <n v="7.9999999999999996E-6"/>
    <s v=""/>
    <s v=""/>
    <s v=""/>
    <s v=""/>
    <s v=""/>
    <s v=""/>
  </r>
  <r>
    <x v="1"/>
    <x v="6"/>
    <x v="6"/>
    <n v="59000"/>
    <n v="0"/>
    <n v="59000"/>
    <x v="0"/>
    <m/>
    <s v="100%"/>
    <x v="178"/>
    <m/>
    <m/>
    <s v="Ghost Shark pale"/>
    <x v="2"/>
    <n v="197.77768799352523"/>
    <n v="12.377930752942152"/>
    <n v="3.0000000000000001E-6"/>
    <s v=""/>
    <s v=""/>
    <s v=""/>
    <s v=""/>
    <s v=""/>
    <s v=""/>
  </r>
  <r>
    <x v="1"/>
    <x v="6"/>
    <x v="6"/>
    <n v="59000"/>
    <n v="0"/>
    <n v="59000"/>
    <x v="0"/>
    <m/>
    <s v="100%"/>
    <x v="179"/>
    <m/>
    <m/>
    <s v="Ghost Shark pale"/>
    <x v="2"/>
    <n v="64.532096570116437"/>
    <n v="4.0387458807447834"/>
    <n v="9.9999999999999995E-7"/>
    <s v=""/>
    <s v=""/>
    <s v=""/>
    <s v=""/>
    <s v=""/>
    <s v=""/>
  </r>
  <r>
    <x v="1"/>
    <x v="6"/>
    <x v="6"/>
    <n v="59000"/>
    <n v="0"/>
    <n v="59000"/>
    <x v="0"/>
    <m/>
    <s v="100%"/>
    <x v="180"/>
    <m/>
    <m/>
    <s v="Gurnard"/>
    <x v="0"/>
    <n v="6701.7698190156016"/>
    <n v="419.43074359656032"/>
    <n v="3.7300000000000001E-4"/>
    <s v=""/>
    <s v=""/>
    <s v=""/>
    <s v=""/>
    <s v=""/>
    <s v=""/>
  </r>
  <r>
    <x v="1"/>
    <x v="6"/>
    <x v="6"/>
    <n v="59000"/>
    <n v="0"/>
    <n v="59000"/>
    <x v="0"/>
    <m/>
    <s v="100%"/>
    <x v="181"/>
    <m/>
    <m/>
    <s v="Gurnard"/>
    <x v="0"/>
    <n v="22.7"/>
    <n v="1.42068112405574"/>
    <n v="0"/>
    <s v=""/>
    <s v=""/>
    <s v=""/>
    <s v=""/>
    <s v=""/>
    <s v=""/>
  </r>
  <r>
    <x v="1"/>
    <x v="6"/>
    <x v="6"/>
    <n v="59000"/>
    <n v="0"/>
    <n v="59000"/>
    <x v="0"/>
    <m/>
    <s v="100%"/>
    <x v="182"/>
    <m/>
    <m/>
    <s v="Gurnard"/>
    <x v="0"/>
    <n v="2446.4916057330552"/>
    <n v="153.11385217734667"/>
    <n v="3.8000000000000002E-5"/>
    <s v=""/>
    <s v=""/>
    <s v=""/>
    <s v=""/>
    <s v=""/>
    <s v=""/>
  </r>
  <r>
    <x v="1"/>
    <x v="6"/>
    <x v="6"/>
    <n v="59000"/>
    <n v="0"/>
    <n v="59000"/>
    <x v="0"/>
    <m/>
    <s v="100%"/>
    <x v="183"/>
    <m/>
    <m/>
    <s v="Gurnard"/>
    <x v="0"/>
    <n v="3188.4660589608652"/>
    <n v="199.55037641665626"/>
    <n v="1.7000000000000001E-4"/>
    <s v=""/>
    <s v=""/>
    <s v=""/>
    <s v=""/>
    <s v=""/>
    <s v=""/>
  </r>
  <r>
    <x v="1"/>
    <x v="6"/>
    <x v="6"/>
    <n v="59000"/>
    <n v="0"/>
    <n v="59000"/>
    <x v="0"/>
    <m/>
    <s v="100%"/>
    <x v="184"/>
    <m/>
    <m/>
    <s v="Gurnard"/>
    <x v="0"/>
    <n v="2377.3254968618517"/>
    <n v="148.78508630520116"/>
    <n v="9.8999999999999994E-5"/>
    <s v=""/>
    <s v=""/>
    <s v=""/>
    <s v=""/>
    <s v=""/>
    <s v=""/>
  </r>
  <r>
    <x v="1"/>
    <x v="6"/>
    <x v="6"/>
    <n v="59000"/>
    <n v="0"/>
    <n v="59000"/>
    <x v="0"/>
    <m/>
    <s v="100%"/>
    <x v="185"/>
    <m/>
    <m/>
    <s v="Gurnard"/>
    <x v="0"/>
    <n v="1403.7146244375608"/>
    <n v="87.851580198212986"/>
    <n v="6.3999999999999997E-5"/>
    <s v=""/>
    <s v=""/>
    <s v=""/>
    <s v=""/>
    <s v=""/>
    <s v=""/>
  </r>
  <r>
    <x v="1"/>
    <x v="6"/>
    <x v="6"/>
    <n v="59000"/>
    <n v="0"/>
    <n v="59000"/>
    <x v="0"/>
    <m/>
    <s v="100%"/>
    <x v="186"/>
    <m/>
    <m/>
    <s v="Hake"/>
    <x v="2"/>
    <n v="5454.3838744023078"/>
    <n v="341.36300500957589"/>
    <n v="2.7E-4"/>
    <s v=""/>
    <s v=""/>
    <s v=""/>
    <s v=""/>
    <s v=""/>
    <s v=""/>
  </r>
  <r>
    <x v="1"/>
    <x v="6"/>
    <x v="6"/>
    <n v="59000"/>
    <n v="0"/>
    <n v="59000"/>
    <x v="0"/>
    <m/>
    <s v="100%"/>
    <x v="187"/>
    <m/>
    <m/>
    <s v="Hake"/>
    <x v="2"/>
    <n v="11.799999999999999"/>
    <n v="0.73850384422280746"/>
    <n v="0"/>
    <s v=""/>
    <s v=""/>
    <s v=""/>
    <s v=""/>
    <s v=""/>
    <s v=""/>
  </r>
  <r>
    <x v="1"/>
    <x v="6"/>
    <x v="6"/>
    <n v="59000"/>
    <n v="0"/>
    <n v="59000"/>
    <x v="0"/>
    <m/>
    <s v="100%"/>
    <x v="188"/>
    <m/>
    <m/>
    <s v="Hake"/>
    <x v="2"/>
    <n v="2635.3412972515926"/>
    <n v="164.9330236321544"/>
    <n v="2.5300000000000002E-4"/>
    <s v=""/>
    <s v=""/>
    <s v=""/>
    <s v=""/>
    <s v=""/>
    <s v=""/>
  </r>
  <r>
    <x v="1"/>
    <x v="6"/>
    <x v="6"/>
    <n v="59000"/>
    <n v="0"/>
    <n v="59000"/>
    <x v="0"/>
    <m/>
    <s v="100%"/>
    <x v="189"/>
    <m/>
    <m/>
    <s v="Hake"/>
    <x v="2"/>
    <n v="3105.6409394293473"/>
    <n v="194.36676038511055"/>
    <n v="3.6400000000000001E-4"/>
    <s v=""/>
    <s v=""/>
    <s v=""/>
    <s v=""/>
    <s v=""/>
    <s v=""/>
  </r>
  <r>
    <x v="1"/>
    <x v="6"/>
    <x v="6"/>
    <n v="59000"/>
    <n v="0"/>
    <n v="59000"/>
    <x v="0"/>
    <m/>
    <s v="100%"/>
    <x v="190"/>
    <m/>
    <m/>
    <s v="Hoki"/>
    <x v="2"/>
    <n v="74157.33999578697"/>
    <n v="4641.1424291717321"/>
    <n v="2.271E-3"/>
    <s v=""/>
    <s v=""/>
    <s v=""/>
    <s v=""/>
    <s v=""/>
    <s v=""/>
  </r>
  <r>
    <x v="1"/>
    <x v="6"/>
    <x v="6"/>
    <n v="59000"/>
    <n v="0"/>
    <n v="59000"/>
    <x v="0"/>
    <m/>
    <s v="100%"/>
    <x v="191"/>
    <m/>
    <m/>
    <s v="Hoki"/>
    <x v="2"/>
    <n v="8"/>
    <n v="0.50068057235444585"/>
    <n v="0"/>
    <s v=""/>
    <s v=""/>
    <s v=""/>
    <s v=""/>
    <s v=""/>
    <s v=""/>
  </r>
  <r>
    <x v="1"/>
    <x v="6"/>
    <x v="6"/>
    <n v="59000"/>
    <n v="0"/>
    <n v="59000"/>
    <x v="0"/>
    <m/>
    <s v="100%"/>
    <x v="192"/>
    <m/>
    <m/>
    <s v="Horse mussel"/>
    <x v="4"/>
    <n v="0.48"/>
    <n v="3.004083434126675E-2"/>
    <n v="0"/>
    <s v=""/>
    <s v=""/>
    <s v=""/>
    <s v=""/>
    <s v=""/>
    <s v=""/>
  </r>
  <r>
    <x v="1"/>
    <x v="6"/>
    <x v="6"/>
    <n v="59000"/>
    <n v="0"/>
    <n v="59000"/>
    <x v="0"/>
    <m/>
    <s v="100%"/>
    <x v="193"/>
    <m/>
    <m/>
    <s v="Horse mussel"/>
    <x v="4"/>
    <n v="0"/>
    <n v="0"/>
    <n v="0"/>
    <s v=""/>
    <s v=""/>
    <s v=""/>
    <s v=""/>
    <s v=""/>
    <s v=""/>
  </r>
  <r>
    <x v="1"/>
    <x v="6"/>
    <x v="6"/>
    <n v="59000"/>
    <n v="0"/>
    <n v="59000"/>
    <x v="0"/>
    <m/>
    <s v="100%"/>
    <x v="194"/>
    <m/>
    <m/>
    <s v="Horse mussel"/>
    <x v="4"/>
    <n v="0.24"/>
    <n v="1.5020417170633375E-2"/>
    <n v="0"/>
    <s v=""/>
    <s v=""/>
    <s v=""/>
    <s v=""/>
    <s v=""/>
    <s v=""/>
  </r>
  <r>
    <x v="1"/>
    <x v="6"/>
    <x v="6"/>
    <n v="59000"/>
    <n v="0"/>
    <n v="59000"/>
    <x v="0"/>
    <m/>
    <s v="100%"/>
    <x v="195"/>
    <m/>
    <m/>
    <s v="Horse mussel"/>
    <x v="4"/>
    <n v="0.24"/>
    <n v="1.5020417170633375E-2"/>
    <n v="0"/>
    <s v=""/>
    <s v=""/>
    <s v=""/>
    <s v=""/>
    <s v=""/>
    <s v=""/>
  </r>
  <r>
    <x v="1"/>
    <x v="6"/>
    <x v="6"/>
    <n v="59000"/>
    <n v="0"/>
    <n v="59000"/>
    <x v="0"/>
    <m/>
    <s v="100%"/>
    <x v="196"/>
    <m/>
    <m/>
    <s v="Horse mussel"/>
    <x v="4"/>
    <n v="0.12"/>
    <n v="7.5102085853166875E-3"/>
    <n v="0"/>
    <s v=""/>
    <s v=""/>
    <s v=""/>
    <s v=""/>
    <s v=""/>
    <s v=""/>
  </r>
  <r>
    <x v="1"/>
    <x v="6"/>
    <x v="6"/>
    <n v="59000"/>
    <n v="0"/>
    <n v="59000"/>
    <x v="0"/>
    <m/>
    <s v="100%"/>
    <x v="197"/>
    <m/>
    <m/>
    <s v="Horse mussel"/>
    <x v="4"/>
    <n v="0.12"/>
    <n v="7.5102085853166875E-3"/>
    <n v="0"/>
    <s v=""/>
    <s v=""/>
    <s v=""/>
    <s v=""/>
    <s v=""/>
    <s v=""/>
  </r>
  <r>
    <x v="1"/>
    <x v="6"/>
    <x v="6"/>
    <n v="59000"/>
    <n v="0"/>
    <n v="59000"/>
    <x v="0"/>
    <m/>
    <s v="100%"/>
    <x v="198"/>
    <m/>
    <m/>
    <s v="Horse mussel"/>
    <x v="4"/>
    <n v="0.12"/>
    <n v="7.5102085853166875E-3"/>
    <n v="0"/>
    <s v=""/>
    <s v=""/>
    <s v=""/>
    <s v=""/>
    <s v=""/>
    <s v=""/>
  </r>
  <r>
    <x v="1"/>
    <x v="6"/>
    <x v="6"/>
    <n v="59000"/>
    <n v="0"/>
    <n v="59000"/>
    <x v="0"/>
    <m/>
    <s v="100%"/>
    <x v="199"/>
    <m/>
    <m/>
    <s v="Horse mussel"/>
    <x v="4"/>
    <n v="1.92"/>
    <n v="0.120163337365067"/>
    <n v="0"/>
    <s v=""/>
    <s v=""/>
    <s v=""/>
    <s v=""/>
    <s v=""/>
    <s v=""/>
  </r>
  <r>
    <x v="1"/>
    <x v="6"/>
    <x v="6"/>
    <n v="59000"/>
    <n v="0"/>
    <n v="59000"/>
    <x v="0"/>
    <m/>
    <s v="100%"/>
    <x v="200"/>
    <m/>
    <m/>
    <s v="Horse mussel"/>
    <x v="4"/>
    <n v="0.12"/>
    <n v="7.5102085853166875E-3"/>
    <n v="0"/>
    <s v=""/>
    <s v=""/>
    <s v=""/>
    <s v=""/>
    <s v=""/>
    <s v=""/>
  </r>
  <r>
    <x v="1"/>
    <x v="6"/>
    <x v="6"/>
    <n v="59000"/>
    <n v="0"/>
    <n v="59000"/>
    <x v="0"/>
    <m/>
    <s v="100%"/>
    <x v="201"/>
    <m/>
    <m/>
    <s v="Horse mussel"/>
    <x v="4"/>
    <n v="0.12"/>
    <n v="7.5102085853166875E-3"/>
    <n v="0"/>
    <s v=""/>
    <s v=""/>
    <s v=""/>
    <s v=""/>
    <s v=""/>
    <s v=""/>
  </r>
  <r>
    <x v="1"/>
    <x v="6"/>
    <x v="6"/>
    <n v="59000"/>
    <n v="0"/>
    <n v="59000"/>
    <x v="0"/>
    <m/>
    <s v="100%"/>
    <x v="202"/>
    <m/>
    <m/>
    <s v="Hapuku and Bass"/>
    <x v="0"/>
    <n v="3916.0931676266819"/>
    <n v="245.08897107008275"/>
    <n v="7.1000000000000005E-5"/>
    <s v=""/>
    <s v=""/>
    <s v=""/>
    <s v=""/>
    <s v=""/>
    <s v=""/>
  </r>
  <r>
    <x v="1"/>
    <x v="6"/>
    <x v="6"/>
    <n v="59000"/>
    <n v="0"/>
    <n v="59000"/>
    <x v="0"/>
    <m/>
    <s v="100%"/>
    <x v="203"/>
    <m/>
    <m/>
    <s v="Hapuku and Bass"/>
    <x v="0"/>
    <n v="44.400000000000006"/>
    <n v="2.7787771765671749"/>
    <n v="9.9999999999999995E-7"/>
    <s v=""/>
    <s v=""/>
    <s v=""/>
    <s v=""/>
    <s v=""/>
    <s v=""/>
  </r>
  <r>
    <x v="1"/>
    <x v="6"/>
    <x v="6"/>
    <n v="59000"/>
    <n v="0"/>
    <n v="59000"/>
    <x v="0"/>
    <m/>
    <s v="100%"/>
    <x v="204"/>
    <m/>
    <m/>
    <s v="Hapuku and Bass"/>
    <x v="0"/>
    <n v="1815.7473861585074"/>
    <n v="113.63868006911632"/>
    <n v="2.6999999999999999E-5"/>
    <s v=""/>
    <s v=""/>
    <s v=""/>
    <s v=""/>
    <s v=""/>
    <s v=""/>
  </r>
  <r>
    <x v="1"/>
    <x v="6"/>
    <x v="6"/>
    <n v="59000"/>
    <n v="0"/>
    <n v="59000"/>
    <x v="0"/>
    <m/>
    <s v="100%"/>
    <x v="205"/>
    <m/>
    <m/>
    <s v="Hapuku and Bass"/>
    <x v="0"/>
    <n v="1797.4747566072649"/>
    <n v="112.4950862413492"/>
    <n v="4.1E-5"/>
    <s v=""/>
    <s v=""/>
    <s v=""/>
    <s v=""/>
    <s v=""/>
    <s v=""/>
  </r>
  <r>
    <x v="1"/>
    <x v="6"/>
    <x v="6"/>
    <n v="59000"/>
    <n v="0"/>
    <n v="59000"/>
    <x v="0"/>
    <m/>
    <s v="100%"/>
    <x v="206"/>
    <m/>
    <m/>
    <s v="Hapuku and Bass"/>
    <x v="0"/>
    <n v="1942.2174561655272"/>
    <n v="121.55381844871899"/>
    <n v="2.8E-5"/>
    <s v=""/>
    <s v=""/>
    <s v=""/>
    <s v=""/>
    <s v=""/>
    <s v=""/>
  </r>
  <r>
    <x v="1"/>
    <x v="6"/>
    <x v="6"/>
    <n v="59000"/>
    <n v="0"/>
    <n v="59000"/>
    <x v="0"/>
    <m/>
    <s v="100%"/>
    <x v="207"/>
    <m/>
    <m/>
    <s v="Hapuku and Bass"/>
    <x v="0"/>
    <n v="1898.1564300667637"/>
    <n v="118.79625597801237"/>
    <n v="2.8E-5"/>
    <s v=""/>
    <s v=""/>
    <s v=""/>
    <s v=""/>
    <s v=""/>
    <s v=""/>
  </r>
  <r>
    <x v="1"/>
    <x v="6"/>
    <x v="6"/>
    <n v="59000"/>
    <n v="0"/>
    <n v="59000"/>
    <x v="0"/>
    <m/>
    <s v="100%"/>
    <x v="208"/>
    <m/>
    <m/>
    <s v="Hapuku and Bass"/>
    <x v="0"/>
    <n v="1014.4031188474552"/>
    <n v="63.486491767834849"/>
    <n v="1.5E-5"/>
    <s v=""/>
    <s v=""/>
    <s v=""/>
    <s v=""/>
    <s v=""/>
    <s v=""/>
  </r>
  <r>
    <x v="1"/>
    <x v="6"/>
    <x v="6"/>
    <n v="59000"/>
    <n v="0"/>
    <n v="59000"/>
    <x v="0"/>
    <m/>
    <s v="100%"/>
    <x v="209"/>
    <m/>
    <m/>
    <s v="Hapuku and Bass"/>
    <x v="0"/>
    <n v="506.31374305231321"/>
    <n v="31.687681832794251"/>
    <n v="7.9999999999999996E-6"/>
    <s v=""/>
    <s v=""/>
    <s v=""/>
    <s v=""/>
    <s v=""/>
    <s v=""/>
  </r>
  <r>
    <x v="1"/>
    <x v="6"/>
    <x v="6"/>
    <n v="59000"/>
    <n v="0"/>
    <n v="59000"/>
    <x v="0"/>
    <m/>
    <s v="100%"/>
    <x v="210"/>
    <m/>
    <m/>
    <s v="John Dory"/>
    <x v="0"/>
    <n v="2055.7732838506481"/>
    <n v="128.66071804866513"/>
    <n v="1.0399999999999999E-4"/>
    <s v=""/>
    <s v=""/>
    <s v=""/>
    <s v=""/>
    <s v=""/>
    <s v=""/>
  </r>
  <r>
    <x v="1"/>
    <x v="6"/>
    <x v="6"/>
    <n v="59000"/>
    <n v="0"/>
    <n v="59000"/>
    <x v="0"/>
    <m/>
    <s v="100%"/>
    <x v="211"/>
    <m/>
    <m/>
    <s v="John Dory"/>
    <x v="0"/>
    <n v="64.599999999999994"/>
    <n v="4.0429956217621497"/>
    <n v="9.9999999999999995E-7"/>
    <s v=""/>
    <s v=""/>
    <s v=""/>
    <s v=""/>
    <s v=""/>
    <s v=""/>
  </r>
  <r>
    <x v="1"/>
    <x v="6"/>
    <x v="6"/>
    <n v="59000"/>
    <n v="0"/>
    <n v="59000"/>
    <x v="0"/>
    <m/>
    <s v="100%"/>
    <x v="212"/>
    <m/>
    <m/>
    <s v="John Dory"/>
    <x v="0"/>
    <n v="1700.7543681902491"/>
    <n v="106.44183381247723"/>
    <n v="2.9E-5"/>
    <s v=""/>
    <s v=""/>
    <s v=""/>
    <s v=""/>
    <s v=""/>
    <s v=""/>
  </r>
  <r>
    <x v="1"/>
    <x v="6"/>
    <x v="6"/>
    <n v="59000"/>
    <n v="0"/>
    <n v="59000"/>
    <x v="0"/>
    <m/>
    <s v="100%"/>
    <x v="213"/>
    <m/>
    <m/>
    <s v="John Dory"/>
    <x v="0"/>
    <n v="191.16152693784639"/>
    <n v="11.963857839923842"/>
    <n v="3.9999999999999998E-6"/>
    <s v=""/>
    <s v=""/>
    <s v=""/>
    <s v=""/>
    <s v=""/>
    <s v=""/>
  </r>
  <r>
    <x v="1"/>
    <x v="6"/>
    <x v="6"/>
    <n v="59000"/>
    <n v="0"/>
    <n v="59000"/>
    <x v="0"/>
    <m/>
    <s v="100%"/>
    <x v="214"/>
    <m/>
    <m/>
    <s v="John Dory"/>
    <x v="0"/>
    <n v="1406.2859468869567"/>
    <n v="88.012506597671916"/>
    <n v="2.3E-5"/>
    <s v=""/>
    <s v=""/>
    <s v=""/>
    <s v=""/>
    <s v=""/>
    <s v=""/>
  </r>
  <r>
    <x v="1"/>
    <x v="6"/>
    <x v="6"/>
    <n v="59000"/>
    <n v="0"/>
    <n v="59000"/>
    <x v="0"/>
    <m/>
    <s v="100%"/>
    <x v="215"/>
    <m/>
    <m/>
    <s v="Jack Mackerel"/>
    <x v="0"/>
    <n v="2233.5199069010409"/>
    <n v="139.78500316903271"/>
    <n v="5.1999999999999997E-5"/>
    <s v=""/>
    <s v=""/>
    <s v=""/>
    <s v=""/>
    <s v=""/>
    <s v=""/>
  </r>
  <r>
    <x v="1"/>
    <x v="6"/>
    <x v="6"/>
    <n v="59000"/>
    <n v="0"/>
    <n v="59000"/>
    <x v="0"/>
    <m/>
    <s v="100%"/>
    <x v="216"/>
    <m/>
    <m/>
    <s v="Jack Mackerel"/>
    <x v="2"/>
    <n v="4.4000000000000004"/>
    <n v="0.27537431479494523"/>
    <n v="0"/>
    <s v=""/>
    <s v=""/>
    <s v=""/>
    <s v=""/>
    <s v=""/>
    <s v=""/>
  </r>
  <r>
    <x v="1"/>
    <x v="6"/>
    <x v="6"/>
    <n v="59000"/>
    <n v="0"/>
    <n v="59000"/>
    <x v="0"/>
    <m/>
    <s v="100%"/>
    <x v="217"/>
    <m/>
    <m/>
    <s v="Jack Mackerel"/>
    <x v="2"/>
    <n v="1960.9420397731203"/>
    <n v="122.72569785343754"/>
    <n v="0"/>
    <s v=""/>
    <s v=""/>
    <s v=""/>
    <s v=""/>
    <s v=""/>
    <s v=""/>
  </r>
  <r>
    <x v="1"/>
    <x v="6"/>
    <x v="6"/>
    <n v="59000"/>
    <n v="0"/>
    <n v="59000"/>
    <x v="0"/>
    <m/>
    <s v="100%"/>
    <x v="218"/>
    <m/>
    <m/>
    <s v="Jack Mackerel"/>
    <x v="2"/>
    <n v="6761.1885246750298"/>
    <n v="423.14946754132563"/>
    <n v="4.1399999999999998E-4"/>
    <s v=""/>
    <s v=""/>
    <s v=""/>
    <s v=""/>
    <s v=""/>
    <s v=""/>
  </r>
  <r>
    <x v="1"/>
    <x v="6"/>
    <x v="6"/>
    <n v="59000"/>
    <n v="0"/>
    <n v="59000"/>
    <x v="0"/>
    <m/>
    <s v="100%"/>
    <x v="219"/>
    <m/>
    <m/>
    <s v="Kahawai"/>
    <x v="0"/>
    <n v="1596.1086303245168"/>
    <n v="99.892572821343705"/>
    <n v="9.3999999999999994E-5"/>
    <s v=""/>
    <s v=""/>
    <s v=""/>
    <s v=""/>
    <s v=""/>
    <s v=""/>
  </r>
  <r>
    <x v="1"/>
    <x v="6"/>
    <x v="6"/>
    <n v="59000"/>
    <n v="0"/>
    <n v="59000"/>
    <x v="0"/>
    <m/>
    <s v="100%"/>
    <x v="220"/>
    <m/>
    <m/>
    <s v="Kahawai"/>
    <x v="0"/>
    <n v="6.39"/>
    <n v="0.39991860716811362"/>
    <n v="0"/>
    <s v=""/>
    <s v=""/>
    <s v=""/>
    <s v=""/>
    <s v=""/>
    <s v=""/>
  </r>
  <r>
    <x v="1"/>
    <x v="6"/>
    <x v="6"/>
    <n v="59000"/>
    <n v="0"/>
    <n v="59000"/>
    <x v="0"/>
    <m/>
    <s v="100%"/>
    <x v="221"/>
    <m/>
    <m/>
    <s v="Kahawai"/>
    <x v="0"/>
    <n v="855.03317909968916"/>
    <n v="53.512312686709222"/>
    <n v="1.2999999999999999E-5"/>
    <s v=""/>
    <s v=""/>
    <s v=""/>
    <s v=""/>
    <s v=""/>
    <s v=""/>
  </r>
  <r>
    <x v="1"/>
    <x v="6"/>
    <x v="6"/>
    <n v="59000"/>
    <n v="0"/>
    <n v="59000"/>
    <x v="0"/>
    <m/>
    <s v="100%"/>
    <x v="222"/>
    <m/>
    <m/>
    <s v="Kahawai"/>
    <x v="0"/>
    <n v="497.25333819981921"/>
    <n v="31.120635746880538"/>
    <n v="6.9999999999999999E-6"/>
    <s v=""/>
    <s v=""/>
    <s v=""/>
    <s v=""/>
    <s v=""/>
    <s v=""/>
  </r>
  <r>
    <x v="1"/>
    <x v="6"/>
    <x v="6"/>
    <n v="59000"/>
    <n v="0"/>
    <n v="59000"/>
    <x v="0"/>
    <m/>
    <s v="100%"/>
    <x v="223"/>
    <m/>
    <m/>
    <s v="Kahawai"/>
    <x v="0"/>
    <n v="6.39"/>
    <n v="0.39991860716811362"/>
    <n v="0"/>
    <s v=""/>
    <s v=""/>
    <s v=""/>
    <s v=""/>
    <s v=""/>
    <s v=""/>
  </r>
  <r>
    <x v="1"/>
    <x v="6"/>
    <x v="6"/>
    <n v="59000"/>
    <n v="0"/>
    <n v="59000"/>
    <x v="0"/>
    <m/>
    <s v="100%"/>
    <x v="224"/>
    <m/>
    <m/>
    <s v="Kahawai"/>
    <x v="0"/>
    <n v="444.96486140173914"/>
    <n v="27.848157685529927"/>
    <n v="7.9999999999999996E-6"/>
    <s v=""/>
    <s v=""/>
    <s v=""/>
    <s v=""/>
    <s v=""/>
    <s v=""/>
  </r>
  <r>
    <x v="1"/>
    <x v="6"/>
    <x v="6"/>
    <n v="59000"/>
    <n v="0"/>
    <n v="59000"/>
    <x v="0"/>
    <m/>
    <s v="100%"/>
    <x v="225"/>
    <m/>
    <m/>
    <s v="Bladder Kelp"/>
    <x v="0"/>
    <n v="185.51999999999998"/>
    <n v="11.610782472899597"/>
    <n v="3.0000000000000001E-6"/>
    <s v=""/>
    <s v=""/>
    <s v=""/>
    <s v=""/>
    <s v=""/>
    <s v=""/>
  </r>
  <r>
    <x v="1"/>
    <x v="6"/>
    <x v="6"/>
    <n v="59000"/>
    <n v="0"/>
    <n v="59000"/>
    <x v="0"/>
    <m/>
    <s v="100%"/>
    <x v="226"/>
    <m/>
    <m/>
    <s v="Bladder Kelp"/>
    <x v="0"/>
    <n v="40.92"/>
    <n v="2.5609811275929903"/>
    <n v="9.9999999999999995E-7"/>
    <s v=""/>
    <s v=""/>
    <s v=""/>
    <s v=""/>
    <s v=""/>
    <s v=""/>
  </r>
  <r>
    <x v="1"/>
    <x v="6"/>
    <x v="6"/>
    <n v="59000"/>
    <n v="0"/>
    <n v="59000"/>
    <x v="0"/>
    <m/>
    <s v="100%"/>
    <x v="227"/>
    <m/>
    <m/>
    <s v="King crab"/>
    <x v="2"/>
    <n v="2"/>
    <n v="0.12517014308861146"/>
    <n v="0"/>
    <s v=""/>
    <s v=""/>
    <s v=""/>
    <s v=""/>
    <s v=""/>
    <s v=""/>
  </r>
  <r>
    <x v="1"/>
    <x v="6"/>
    <x v="6"/>
    <n v="59000"/>
    <n v="0"/>
    <n v="59000"/>
    <x v="0"/>
    <m/>
    <s v="100%"/>
    <x v="228"/>
    <m/>
    <m/>
    <s v="King crab"/>
    <x v="2"/>
    <n v="0"/>
    <n v="0"/>
    <n v="0"/>
    <s v=""/>
    <s v=""/>
    <s v=""/>
    <s v=""/>
    <s v=""/>
    <s v=""/>
  </r>
  <r>
    <x v="1"/>
    <x v="6"/>
    <x v="6"/>
    <n v="59000"/>
    <n v="0"/>
    <n v="59000"/>
    <x v="0"/>
    <m/>
    <s v="100%"/>
    <x v="229"/>
    <m/>
    <m/>
    <s v="King crab"/>
    <x v="2"/>
    <n v="2"/>
    <n v="0.12517014308861146"/>
    <n v="0"/>
    <s v=""/>
    <s v=""/>
    <s v=""/>
    <s v=""/>
    <s v=""/>
    <s v=""/>
  </r>
  <r>
    <x v="1"/>
    <x v="6"/>
    <x v="6"/>
    <n v="59000"/>
    <n v="0"/>
    <n v="59000"/>
    <x v="0"/>
    <m/>
    <s v="100%"/>
    <x v="230"/>
    <m/>
    <m/>
    <s v="King crab"/>
    <x v="2"/>
    <n v="2"/>
    <n v="0.12517014308861146"/>
    <n v="0"/>
    <s v=""/>
    <s v=""/>
    <s v=""/>
    <s v=""/>
    <s v=""/>
    <s v=""/>
  </r>
  <r>
    <x v="1"/>
    <x v="6"/>
    <x v="6"/>
    <n v="59000"/>
    <n v="0"/>
    <n v="59000"/>
    <x v="0"/>
    <m/>
    <s v="100%"/>
    <x v="231"/>
    <m/>
    <m/>
    <s v="King crab"/>
    <x v="2"/>
    <n v="2"/>
    <n v="0.12517014308861146"/>
    <n v="0"/>
    <s v=""/>
    <s v=""/>
    <s v=""/>
    <s v=""/>
    <s v=""/>
    <s v=""/>
  </r>
  <r>
    <x v="1"/>
    <x v="6"/>
    <x v="6"/>
    <n v="59000"/>
    <n v="0"/>
    <n v="59000"/>
    <x v="0"/>
    <m/>
    <s v="100%"/>
    <x v="232"/>
    <m/>
    <m/>
    <s v="King crab"/>
    <x v="2"/>
    <n v="2"/>
    <n v="0.12517014308861146"/>
    <n v="0"/>
    <s v=""/>
    <s v=""/>
    <s v=""/>
    <s v=""/>
    <s v=""/>
    <s v=""/>
  </r>
  <r>
    <x v="1"/>
    <x v="6"/>
    <x v="6"/>
    <n v="59000"/>
    <n v="0"/>
    <n v="59000"/>
    <x v="0"/>
    <m/>
    <s v="100%"/>
    <x v="233"/>
    <m/>
    <m/>
    <s v="King crab"/>
    <x v="2"/>
    <n v="2"/>
    <n v="0.12517014308861146"/>
    <n v="0"/>
    <s v=""/>
    <s v=""/>
    <s v=""/>
    <s v=""/>
    <s v=""/>
    <s v=""/>
  </r>
  <r>
    <x v="1"/>
    <x v="6"/>
    <x v="6"/>
    <n v="59000"/>
    <n v="0"/>
    <n v="59000"/>
    <x v="0"/>
    <m/>
    <s v="100%"/>
    <x v="234"/>
    <m/>
    <m/>
    <s v="King crab"/>
    <x v="2"/>
    <n v="2"/>
    <n v="0.12517014308861146"/>
    <n v="0"/>
    <s v=""/>
    <s v=""/>
    <s v=""/>
    <s v=""/>
    <s v=""/>
    <s v=""/>
  </r>
  <r>
    <x v="1"/>
    <x v="6"/>
    <x v="6"/>
    <n v="59000"/>
    <n v="0"/>
    <n v="59000"/>
    <x v="0"/>
    <m/>
    <s v="100%"/>
    <x v="235"/>
    <m/>
    <m/>
    <s v="King crab"/>
    <x v="2"/>
    <n v="2"/>
    <n v="0.12517014308861146"/>
    <n v="0"/>
    <s v=""/>
    <s v=""/>
    <s v=""/>
    <s v=""/>
    <s v=""/>
    <s v=""/>
  </r>
  <r>
    <x v="1"/>
    <x v="6"/>
    <x v="6"/>
    <n v="59000"/>
    <n v="0"/>
    <n v="59000"/>
    <x v="0"/>
    <m/>
    <s v="100%"/>
    <x v="236"/>
    <m/>
    <m/>
    <s v="King crab"/>
    <x v="2"/>
    <n v="2"/>
    <n v="0.12517014308861146"/>
    <n v="0"/>
    <s v=""/>
    <s v=""/>
    <s v=""/>
    <s v=""/>
    <s v=""/>
    <s v=""/>
  </r>
  <r>
    <x v="1"/>
    <x v="6"/>
    <x v="6"/>
    <n v="59000"/>
    <n v="0"/>
    <n v="59000"/>
    <x v="0"/>
    <m/>
    <s v="100%"/>
    <x v="237"/>
    <m/>
    <m/>
    <s v="Kingfish"/>
    <x v="0"/>
    <n v="557.64949472849787"/>
    <n v="34.900533524228976"/>
    <n v="7.9999999999999996E-6"/>
    <s v=""/>
    <s v=""/>
    <s v=""/>
    <s v=""/>
    <s v=""/>
    <s v=""/>
  </r>
  <r>
    <x v="1"/>
    <x v="6"/>
    <x v="6"/>
    <n v="59000"/>
    <n v="0"/>
    <n v="59000"/>
    <x v="0"/>
    <m/>
    <s v="100%"/>
    <x v="238"/>
    <m/>
    <m/>
    <s v="Kingfish"/>
    <x v="0"/>
    <n v="5.0999999999999996"/>
    <n v="0.31918386487595923"/>
    <n v="0"/>
    <s v=""/>
    <s v=""/>
    <s v=""/>
    <s v=""/>
    <s v=""/>
    <s v=""/>
  </r>
  <r>
    <x v="1"/>
    <x v="6"/>
    <x v="6"/>
    <n v="59000"/>
    <n v="0"/>
    <n v="59000"/>
    <x v="0"/>
    <m/>
    <s v="100%"/>
    <x v="239"/>
    <m/>
    <m/>
    <s v="Kingfish"/>
    <x v="0"/>
    <n v="306.75728687830377"/>
    <n v="19.198426746015759"/>
    <n v="3.9999999999999998E-6"/>
    <s v=""/>
    <s v=""/>
    <s v=""/>
    <s v=""/>
    <s v=""/>
    <s v=""/>
  </r>
  <r>
    <x v="1"/>
    <x v="6"/>
    <x v="6"/>
    <n v="59000"/>
    <n v="0"/>
    <n v="59000"/>
    <x v="0"/>
    <m/>
    <s v="100%"/>
    <x v="240"/>
    <m/>
    <m/>
    <s v="Kingfish"/>
    <x v="0"/>
    <n v="20.32849589902348"/>
    <n v="1.27226037022851"/>
    <n v="0"/>
    <s v=""/>
    <s v=""/>
    <s v=""/>
    <s v=""/>
    <s v=""/>
    <s v=""/>
  </r>
  <r>
    <x v="1"/>
    <x v="6"/>
    <x v="6"/>
    <n v="59000"/>
    <n v="0"/>
    <n v="59000"/>
    <x v="0"/>
    <m/>
    <s v="100%"/>
    <x v="241"/>
    <m/>
    <m/>
    <s v="Kingfish"/>
    <x v="0"/>
    <n v="3.009336443111291"/>
    <n v="0.18833953659300667"/>
    <n v="0"/>
    <s v=""/>
    <s v=""/>
    <s v=""/>
    <s v=""/>
    <s v=""/>
    <s v=""/>
  </r>
  <r>
    <x v="1"/>
    <x v="6"/>
    <x v="6"/>
    <n v="59000"/>
    <n v="0"/>
    <n v="59000"/>
    <x v="0"/>
    <m/>
    <s v="100%"/>
    <x v="242"/>
    <m/>
    <m/>
    <s v="Kingfish"/>
    <x v="0"/>
    <n v="29.467327628739575"/>
    <n v="1.8442148078641634"/>
    <n v="0"/>
    <s v=""/>
    <s v=""/>
    <s v=""/>
    <s v=""/>
    <s v=""/>
    <s v=""/>
  </r>
  <r>
    <x v="1"/>
    <x v="6"/>
    <x v="6"/>
    <n v="59000"/>
    <n v="0"/>
    <n v="59000"/>
    <x v="0"/>
    <m/>
    <s v="100%"/>
    <x v="243"/>
    <m/>
    <m/>
    <s v="Kingfish"/>
    <x v="0"/>
    <n v="193.27518607625768"/>
    <n v="12.09614134832159"/>
    <n v="3.0000000000000001E-6"/>
    <s v=""/>
    <s v=""/>
    <s v=""/>
    <s v=""/>
    <s v=""/>
    <s v=""/>
  </r>
  <r>
    <x v="1"/>
    <x v="6"/>
    <x v="6"/>
    <n v="59000"/>
    <n v="0"/>
    <n v="59000"/>
    <x v="0"/>
    <m/>
    <s v="100%"/>
    <x v="244"/>
    <m/>
    <m/>
    <s v="Knobbed Whelk"/>
    <x v="4"/>
    <n v="0.71"/>
    <n v="4.4435400796457067E-2"/>
    <n v="0"/>
    <s v=""/>
    <s v=""/>
    <s v=""/>
    <s v=""/>
    <s v=""/>
    <s v=""/>
  </r>
  <r>
    <x v="1"/>
    <x v="6"/>
    <x v="6"/>
    <n v="59000"/>
    <n v="0"/>
    <n v="59000"/>
    <x v="0"/>
    <m/>
    <s v="100%"/>
    <x v="245"/>
    <m/>
    <m/>
    <s v="Knobbed Whelk"/>
    <x v="4"/>
    <n v="0.71"/>
    <n v="4.4435400796457067E-2"/>
    <n v="0"/>
    <s v=""/>
    <s v=""/>
    <s v=""/>
    <s v=""/>
    <s v=""/>
    <s v=""/>
  </r>
  <r>
    <x v="1"/>
    <x v="6"/>
    <x v="6"/>
    <n v="59000"/>
    <n v="0"/>
    <n v="59000"/>
    <x v="0"/>
    <m/>
    <s v="100%"/>
    <x v="246"/>
    <m/>
    <m/>
    <s v="Knobbed Whelk"/>
    <x v="4"/>
    <n v="2.13"/>
    <n v="0.13330620238937121"/>
    <n v="0"/>
    <s v=""/>
    <s v=""/>
    <s v=""/>
    <s v=""/>
    <s v=""/>
    <s v=""/>
  </r>
  <r>
    <x v="1"/>
    <x v="6"/>
    <x v="6"/>
    <n v="59000"/>
    <n v="0"/>
    <n v="59000"/>
    <x v="0"/>
    <m/>
    <s v="100%"/>
    <x v="247"/>
    <m/>
    <m/>
    <s v="Knobbed Whelk"/>
    <x v="4"/>
    <n v="4.26"/>
    <n v="0.26661240477874243"/>
    <n v="0"/>
    <s v=""/>
    <s v=""/>
    <s v=""/>
    <s v=""/>
    <s v=""/>
    <s v=""/>
  </r>
  <r>
    <x v="1"/>
    <x v="6"/>
    <x v="6"/>
    <n v="59000"/>
    <n v="0"/>
    <n v="59000"/>
    <x v="0"/>
    <m/>
    <s v="100%"/>
    <x v="248"/>
    <m/>
    <m/>
    <s v="Knobbed Whelk"/>
    <x v="4"/>
    <n v="0.71"/>
    <n v="4.4435400796457067E-2"/>
    <n v="0"/>
    <s v=""/>
    <s v=""/>
    <s v=""/>
    <s v=""/>
    <s v=""/>
    <s v=""/>
  </r>
  <r>
    <x v="1"/>
    <x v="6"/>
    <x v="6"/>
    <n v="59000"/>
    <n v="0"/>
    <n v="59000"/>
    <x v="0"/>
    <m/>
    <s v="100%"/>
    <x v="249"/>
    <m/>
    <m/>
    <s v="Knobbed Whelk"/>
    <x v="4"/>
    <n v="1.42"/>
    <n v="8.8870801592914134E-2"/>
    <n v="0"/>
    <s v=""/>
    <s v=""/>
    <s v=""/>
    <s v=""/>
    <s v=""/>
    <s v=""/>
  </r>
  <r>
    <x v="1"/>
    <x v="6"/>
    <x v="6"/>
    <n v="59000"/>
    <n v="0"/>
    <n v="59000"/>
    <x v="0"/>
    <m/>
    <s v="100%"/>
    <x v="250"/>
    <m/>
    <m/>
    <s v="Knobbed Whelk"/>
    <x v="4"/>
    <n v="35.5"/>
    <n v="2.2217700398228533"/>
    <n v="9.9999999999999995E-7"/>
    <s v=""/>
    <s v=""/>
    <s v=""/>
    <s v=""/>
    <s v=""/>
    <s v=""/>
  </r>
  <r>
    <x v="1"/>
    <x v="6"/>
    <x v="6"/>
    <n v="59000"/>
    <n v="0"/>
    <n v="59000"/>
    <x v="0"/>
    <m/>
    <s v="100%"/>
    <x v="251"/>
    <m/>
    <m/>
    <s v="Knobbed Whelk"/>
    <x v="4"/>
    <n v="0.71"/>
    <n v="4.4435400796457067E-2"/>
    <n v="0"/>
    <s v=""/>
    <s v=""/>
    <s v=""/>
    <s v=""/>
    <s v=""/>
    <s v=""/>
  </r>
  <r>
    <x v="1"/>
    <x v="6"/>
    <x v="6"/>
    <n v="59000"/>
    <n v="0"/>
    <n v="59000"/>
    <x v="0"/>
    <m/>
    <s v="100%"/>
    <x v="252"/>
    <m/>
    <m/>
    <s v="Knobbed Whelk"/>
    <x v="4"/>
    <n v="0.71"/>
    <n v="4.4435400796457067E-2"/>
    <n v="0"/>
    <s v=""/>
    <s v=""/>
    <s v=""/>
    <s v=""/>
    <s v=""/>
    <s v=""/>
  </r>
  <r>
    <x v="1"/>
    <x v="6"/>
    <x v="6"/>
    <n v="59000"/>
    <n v="0"/>
    <n v="59000"/>
    <x v="0"/>
    <m/>
    <s v="100%"/>
    <x v="253"/>
    <m/>
    <m/>
    <s v="Knobbed Whelk"/>
    <x v="4"/>
    <n v="0.71"/>
    <n v="4.4435400796457067E-2"/>
    <n v="0"/>
    <s v=""/>
    <s v=""/>
    <s v=""/>
    <s v=""/>
    <s v=""/>
    <s v=""/>
  </r>
  <r>
    <x v="1"/>
    <x v="6"/>
    <x v="6"/>
    <n v="59000"/>
    <n v="0"/>
    <n v="59000"/>
    <x v="0"/>
    <m/>
    <s v="100%"/>
    <x v="254"/>
    <m/>
    <m/>
    <s v="Look Down Dory"/>
    <x v="2"/>
    <n v="275.67248587081406"/>
    <n v="17.252982251021507"/>
    <n v="3.9999999999999998E-6"/>
    <s v=""/>
    <s v=""/>
    <s v=""/>
    <s v=""/>
    <s v=""/>
    <s v=""/>
  </r>
  <r>
    <x v="1"/>
    <x v="6"/>
    <x v="6"/>
    <n v="59000"/>
    <n v="0"/>
    <n v="59000"/>
    <x v="0"/>
    <m/>
    <s v="100%"/>
    <x v="255"/>
    <m/>
    <m/>
    <s v="Look Down Dory"/>
    <x v="2"/>
    <n v="1.5"/>
    <n v="9.3877607316458597E-2"/>
    <n v="0"/>
    <s v=""/>
    <s v=""/>
    <s v=""/>
    <s v=""/>
    <s v=""/>
    <s v=""/>
  </r>
  <r>
    <x v="1"/>
    <x v="6"/>
    <x v="6"/>
    <n v="59000"/>
    <n v="0"/>
    <n v="59000"/>
    <x v="0"/>
    <m/>
    <s v="100%"/>
    <x v="256"/>
    <m/>
    <m/>
    <s v="Look Down Dory"/>
    <x v="2"/>
    <n v="914.19290453923588"/>
    <n v="57.214828335884732"/>
    <n v="1.5999999999999999E-5"/>
    <s v=""/>
    <s v=""/>
    <s v=""/>
    <s v=""/>
    <s v=""/>
    <s v=""/>
  </r>
  <r>
    <x v="1"/>
    <x v="6"/>
    <x v="6"/>
    <n v="59000"/>
    <n v="0"/>
    <n v="59000"/>
    <x v="0"/>
    <m/>
    <s v="100%"/>
    <x v="257"/>
    <m/>
    <m/>
    <s v="Leather Jacket"/>
    <x v="0"/>
    <n v="143.09794543446517"/>
    <n v="8.9557951528591602"/>
    <n v="1.9999999999999999E-6"/>
    <s v=""/>
    <s v=""/>
    <s v=""/>
    <s v=""/>
    <s v=""/>
    <s v=""/>
  </r>
  <r>
    <x v="1"/>
    <x v="6"/>
    <x v="6"/>
    <n v="59000"/>
    <n v="0"/>
    <n v="59000"/>
    <x v="0"/>
    <m/>
    <s v="100%"/>
    <x v="258"/>
    <m/>
    <m/>
    <s v="Leather Jacket"/>
    <x v="0"/>
    <n v="0"/>
    <n v="0"/>
    <n v="0"/>
    <s v=""/>
    <s v=""/>
    <s v=""/>
    <s v=""/>
    <s v=""/>
    <s v=""/>
  </r>
  <r>
    <x v="1"/>
    <x v="6"/>
    <x v="6"/>
    <n v="59000"/>
    <n v="0"/>
    <n v="59000"/>
    <x v="0"/>
    <m/>
    <s v="100%"/>
    <x v="259"/>
    <m/>
    <m/>
    <s v="Leather Jacket"/>
    <x v="0"/>
    <n v="837.65486891317403"/>
    <n v="52.424689900367035"/>
    <n v="1.2E-5"/>
    <s v=""/>
    <s v=""/>
    <s v=""/>
    <s v=""/>
    <s v=""/>
    <s v=""/>
  </r>
  <r>
    <x v="1"/>
    <x v="6"/>
    <x v="6"/>
    <n v="59000"/>
    <n v="0"/>
    <n v="59000"/>
    <x v="0"/>
    <m/>
    <s v="100%"/>
    <x v="260"/>
    <m/>
    <m/>
    <s v="Leather Jacket"/>
    <x v="0"/>
    <n v="85.238426884233547"/>
    <n v="5.3346530448738294"/>
    <n v="9.9999999999999995E-7"/>
    <s v=""/>
    <s v=""/>
    <s v=""/>
    <s v=""/>
    <s v=""/>
    <s v=""/>
  </r>
  <r>
    <x v="1"/>
    <x v="6"/>
    <x v="6"/>
    <n v="59000"/>
    <n v="0"/>
    <n v="59000"/>
    <x v="0"/>
    <m/>
    <s v="100%"/>
    <x v="261"/>
    <m/>
    <m/>
    <s v="Leather Jacket"/>
    <x v="0"/>
    <n v="5.18"/>
    <n v="0.32419067059950368"/>
    <n v="0"/>
    <s v=""/>
    <s v=""/>
    <s v=""/>
    <s v=""/>
    <s v=""/>
    <s v=""/>
  </r>
  <r>
    <x v="1"/>
    <x v="6"/>
    <x v="6"/>
    <n v="59000"/>
    <n v="0"/>
    <n v="59000"/>
    <x v="0"/>
    <m/>
    <s v="100%"/>
    <x v="262"/>
    <m/>
    <m/>
    <s v="Longfinned eel"/>
    <x v="1"/>
    <n v="112.5"/>
    <n v="7.0408205487343949"/>
    <n v="3.0000000000000001E-6"/>
    <s v=""/>
    <s v=""/>
    <s v=""/>
    <s v=""/>
    <s v=""/>
    <s v=""/>
  </r>
  <r>
    <x v="1"/>
    <x v="6"/>
    <x v="6"/>
    <n v="59000"/>
    <n v="0"/>
    <n v="59000"/>
    <x v="0"/>
    <m/>
    <s v="100%"/>
    <x v="263"/>
    <m/>
    <m/>
    <s v="Longfinned eel"/>
    <x v="1"/>
    <n v="52.099959382615765"/>
    <n v="3.2606796854164299"/>
    <n v="9.9999999999999995E-7"/>
    <s v=""/>
    <s v=""/>
    <s v=""/>
    <s v=""/>
    <s v=""/>
    <s v=""/>
  </r>
  <r>
    <x v="1"/>
    <x v="6"/>
    <x v="6"/>
    <n v="59000"/>
    <n v="0"/>
    <n v="59000"/>
    <x v="0"/>
    <m/>
    <s v="100%"/>
    <x v="264"/>
    <m/>
    <m/>
    <s v="Longfinned eel"/>
    <x v="1"/>
    <n v="92.014389989572479"/>
    <n v="5.7587271806030431"/>
    <n v="1.9999999999999999E-6"/>
    <s v=""/>
    <s v=""/>
    <s v=""/>
    <s v=""/>
    <s v=""/>
    <s v=""/>
  </r>
  <r>
    <x v="1"/>
    <x v="6"/>
    <x v="6"/>
    <n v="59000"/>
    <n v="0"/>
    <n v="59000"/>
    <x v="0"/>
    <m/>
    <s v="100%"/>
    <x v="265"/>
    <m/>
    <m/>
    <s v="Longfinned eel"/>
    <x v="1"/>
    <n v="62.483814958717829"/>
    <n v="3.9105540295525159"/>
    <n v="9.9999999999999995E-7"/>
    <s v=""/>
    <s v=""/>
    <s v=""/>
    <s v=""/>
    <s v=""/>
    <s v=""/>
  </r>
  <r>
    <x v="1"/>
    <x v="6"/>
    <x v="6"/>
    <n v="59000"/>
    <n v="0"/>
    <n v="59000"/>
    <x v="0"/>
    <m/>
    <s v="100%"/>
    <x v="266"/>
    <m/>
    <m/>
    <s v="Longfinned eel"/>
    <x v="1"/>
    <n v="24.30250507786053"/>
    <n v="1.5209740190037546"/>
    <n v="0"/>
    <s v=""/>
    <s v=""/>
    <s v=""/>
    <s v=""/>
    <s v=""/>
    <s v=""/>
  </r>
  <r>
    <x v="1"/>
    <x v="6"/>
    <x v="6"/>
    <n v="59000"/>
    <n v="0"/>
    <n v="59000"/>
    <x v="0"/>
    <m/>
    <s v="100%"/>
    <x v="267"/>
    <m/>
    <m/>
    <s v="Ling"/>
    <x v="0"/>
    <n v="1257.339673432499"/>
    <n v="78.690693417266942"/>
    <n v="1.8E-5"/>
    <s v=""/>
    <s v=""/>
    <s v=""/>
    <s v=""/>
    <s v=""/>
    <s v=""/>
  </r>
  <r>
    <x v="1"/>
    <x v="6"/>
    <x v="6"/>
    <n v="59000"/>
    <n v="0"/>
    <n v="59000"/>
    <x v="0"/>
    <m/>
    <s v="100%"/>
    <x v="268"/>
    <m/>
    <m/>
    <s v="Ling"/>
    <x v="2"/>
    <n v="25.4"/>
    <n v="1.5896608172253655"/>
    <n v="0"/>
    <s v=""/>
    <s v=""/>
    <s v=""/>
    <s v=""/>
    <s v=""/>
    <s v=""/>
  </r>
  <r>
    <x v="1"/>
    <x v="6"/>
    <x v="6"/>
    <n v="59000"/>
    <n v="0"/>
    <n v="59000"/>
    <x v="0"/>
    <m/>
    <s v="100%"/>
    <x v="269"/>
    <m/>
    <m/>
    <s v="Ling"/>
    <x v="0"/>
    <n v="3087.9154667969119"/>
    <n v="193.25741041225294"/>
    <n v="5.1E-5"/>
    <s v=""/>
    <s v=""/>
    <s v=""/>
    <s v=""/>
    <s v=""/>
    <s v=""/>
  </r>
  <r>
    <x v="1"/>
    <x v="6"/>
    <x v="6"/>
    <n v="59000"/>
    <n v="0"/>
    <n v="59000"/>
    <x v="0"/>
    <m/>
    <s v="100%"/>
    <x v="270"/>
    <m/>
    <m/>
    <s v="Ling"/>
    <x v="2"/>
    <n v="5886.2493831897482"/>
    <n v="368.39133877455583"/>
    <n v="3.2299999999999999E-4"/>
    <s v=""/>
    <s v=""/>
    <s v=""/>
    <s v=""/>
    <s v=""/>
    <s v=""/>
  </r>
  <r>
    <x v="1"/>
    <x v="6"/>
    <x v="6"/>
    <n v="59000"/>
    <n v="0"/>
    <n v="59000"/>
    <x v="0"/>
    <m/>
    <s v="100%"/>
    <x v="271"/>
    <m/>
    <m/>
    <s v="Ling"/>
    <x v="2"/>
    <n v="11434.717413794324"/>
    <n v="715.64260743123634"/>
    <n v="4.0499999999999998E-4"/>
    <s v=""/>
    <s v=""/>
    <s v=""/>
    <s v=""/>
    <s v=""/>
    <s v=""/>
  </r>
  <r>
    <x v="1"/>
    <x v="6"/>
    <x v="6"/>
    <n v="59000"/>
    <n v="0"/>
    <n v="59000"/>
    <x v="0"/>
    <m/>
    <s v="100%"/>
    <x v="272"/>
    <m/>
    <m/>
    <s v="Ling"/>
    <x v="2"/>
    <n v="13494.448218078351"/>
    <n v="844.5510071793625"/>
    <n v="3.3100000000000002E-4"/>
    <s v=""/>
    <s v=""/>
    <s v=""/>
    <s v=""/>
    <s v=""/>
    <s v=""/>
  </r>
  <r>
    <x v="1"/>
    <x v="6"/>
    <x v="6"/>
    <n v="59000"/>
    <n v="0"/>
    <n v="59000"/>
    <x v="0"/>
    <m/>
    <s v="100%"/>
    <x v="273"/>
    <m/>
    <m/>
    <s v="Ling"/>
    <x v="2"/>
    <n v="22654.287901645508"/>
    <n v="1417.8202291097837"/>
    <n v="5.2400000000000005E-4"/>
    <s v=""/>
    <s v=""/>
    <s v=""/>
    <s v=""/>
    <s v=""/>
    <s v=""/>
  </r>
  <r>
    <x v="1"/>
    <x v="6"/>
    <x v="6"/>
    <n v="59000"/>
    <n v="0"/>
    <n v="59000"/>
    <x v="0"/>
    <m/>
    <s v="100%"/>
    <x v="274"/>
    <m/>
    <m/>
    <s v="Ling"/>
    <x v="2"/>
    <n v="10120.942896730847"/>
    <n v="633.41993528773298"/>
    <n v="5.0799999999999999E-4"/>
    <s v=""/>
    <s v=""/>
    <s v=""/>
    <s v=""/>
    <s v=""/>
    <s v=""/>
  </r>
  <r>
    <x v="1"/>
    <x v="6"/>
    <x v="6"/>
    <n v="59000"/>
    <n v="0"/>
    <n v="59000"/>
    <x v="0"/>
    <m/>
    <s v="100%"/>
    <x v="275"/>
    <m/>
    <m/>
    <s v="Mako Shark"/>
    <x v="3"/>
    <n v="58.399603067023357"/>
    <n v="3.6549433361087131"/>
    <n v="0"/>
    <s v=""/>
    <s v=""/>
    <s v=""/>
    <s v=""/>
    <s v=""/>
    <s v=""/>
  </r>
  <r>
    <x v="1"/>
    <x v="6"/>
    <x v="6"/>
    <n v="59000"/>
    <n v="0"/>
    <n v="59000"/>
    <x v="0"/>
    <m/>
    <s v="100%"/>
    <x v="276"/>
    <m/>
    <m/>
    <s v="Surf Clam - trough shell"/>
    <x v="4"/>
    <n v="2.04"/>
    <n v="0.12767354595038369"/>
    <n v="0"/>
    <s v=""/>
    <s v=""/>
    <s v=""/>
    <s v=""/>
    <s v=""/>
    <s v=""/>
  </r>
  <r>
    <x v="1"/>
    <x v="6"/>
    <x v="6"/>
    <n v="59000"/>
    <n v="0"/>
    <n v="59000"/>
    <x v="0"/>
    <m/>
    <s v="100%"/>
    <x v="277"/>
    <m/>
    <m/>
    <s v="Surf Clam - trough shell"/>
    <x v="4"/>
    <n v="128.52000000000001"/>
    <n v="8.0434333948741727"/>
    <n v="1.9999999999999999E-6"/>
    <s v=""/>
    <s v=""/>
    <s v=""/>
    <s v=""/>
    <s v=""/>
    <s v=""/>
  </r>
  <r>
    <x v="1"/>
    <x v="6"/>
    <x v="6"/>
    <n v="59000"/>
    <n v="0"/>
    <n v="59000"/>
    <x v="0"/>
    <m/>
    <s v="100%"/>
    <x v="278"/>
    <m/>
    <m/>
    <s v="Surf Clam - trough shell"/>
    <x v="4"/>
    <n v="2.04"/>
    <n v="0.12767354595038369"/>
    <n v="0"/>
    <s v=""/>
    <s v=""/>
    <s v=""/>
    <s v=""/>
    <s v=""/>
    <s v=""/>
  </r>
  <r>
    <x v="1"/>
    <x v="6"/>
    <x v="6"/>
    <n v="59000"/>
    <n v="0"/>
    <n v="59000"/>
    <x v="0"/>
    <m/>
    <s v="100%"/>
    <x v="279"/>
    <m/>
    <m/>
    <s v="Surf Clam - trough shell"/>
    <x v="4"/>
    <n v="2.04"/>
    <n v="0.12767354595038369"/>
    <n v="0"/>
    <s v=""/>
    <s v=""/>
    <s v=""/>
    <s v=""/>
    <s v=""/>
    <s v=""/>
  </r>
  <r>
    <x v="1"/>
    <x v="6"/>
    <x v="6"/>
    <n v="59000"/>
    <n v="0"/>
    <n v="59000"/>
    <x v="0"/>
    <m/>
    <s v="100%"/>
    <x v="280"/>
    <m/>
    <m/>
    <s v="Surf Clam - trough shell"/>
    <x v="4"/>
    <n v="28.560000000000002"/>
    <n v="1.7874296433053718"/>
    <n v="0"/>
    <s v=""/>
    <s v=""/>
    <s v=""/>
    <s v=""/>
    <s v=""/>
    <s v=""/>
  </r>
  <r>
    <x v="1"/>
    <x v="6"/>
    <x v="6"/>
    <n v="59000"/>
    <n v="0"/>
    <n v="59000"/>
    <x v="0"/>
    <m/>
    <s v="100%"/>
    <x v="281"/>
    <m/>
    <m/>
    <s v="Surf Clam - trough shell"/>
    <x v="4"/>
    <n v="53.04"/>
    <n v="3.3195121947099757"/>
    <n v="9.9999999999999995E-7"/>
    <s v=""/>
    <s v=""/>
    <s v=""/>
    <s v=""/>
    <s v=""/>
    <s v=""/>
  </r>
  <r>
    <x v="1"/>
    <x v="6"/>
    <x v="6"/>
    <n v="59000"/>
    <n v="0"/>
    <n v="59000"/>
    <x v="0"/>
    <m/>
    <s v="100%"/>
    <x v="282"/>
    <m/>
    <m/>
    <s v="Surf Clam - trough shell"/>
    <x v="4"/>
    <n v="55.08"/>
    <n v="3.4471857406603594"/>
    <n v="9.9999999999999995E-7"/>
    <s v=""/>
    <s v=""/>
    <s v=""/>
    <s v=""/>
    <s v=""/>
    <s v=""/>
  </r>
  <r>
    <x v="1"/>
    <x v="6"/>
    <x v="6"/>
    <n v="59000"/>
    <n v="0"/>
    <n v="59000"/>
    <x v="0"/>
    <m/>
    <s v="100%"/>
    <x v="283"/>
    <m/>
    <m/>
    <s v="Surf Clam - trough shell"/>
    <x v="4"/>
    <n v="55.08"/>
    <n v="3.4471857406603594"/>
    <n v="9.9999999999999995E-7"/>
    <s v=""/>
    <s v=""/>
    <s v=""/>
    <s v=""/>
    <s v=""/>
    <s v=""/>
  </r>
  <r>
    <x v="1"/>
    <x v="6"/>
    <x v="6"/>
    <n v="59000"/>
    <n v="0"/>
    <n v="59000"/>
    <x v="0"/>
    <m/>
    <s v="100%"/>
    <x v="284"/>
    <m/>
    <m/>
    <s v="Surf Clam - large trough shell"/>
    <x v="4"/>
    <n v="1.66"/>
    <n v="0.10389121876354751"/>
    <n v="0"/>
    <s v=""/>
    <s v=""/>
    <s v=""/>
    <s v=""/>
    <s v=""/>
    <s v=""/>
  </r>
  <r>
    <x v="1"/>
    <x v="6"/>
    <x v="6"/>
    <n v="59000"/>
    <n v="0"/>
    <n v="59000"/>
    <x v="0"/>
    <m/>
    <s v="100%"/>
    <x v="285"/>
    <m/>
    <m/>
    <s v="Surf Clam - large trough shell"/>
    <x v="4"/>
    <n v="2.4899999999999998"/>
    <n v="0.15583682814532127"/>
    <n v="0"/>
    <s v=""/>
    <s v=""/>
    <s v=""/>
    <s v=""/>
    <s v=""/>
    <s v=""/>
  </r>
  <r>
    <x v="1"/>
    <x v="6"/>
    <x v="6"/>
    <n v="59000"/>
    <n v="0"/>
    <n v="59000"/>
    <x v="0"/>
    <m/>
    <s v="100%"/>
    <x v="286"/>
    <m/>
    <m/>
    <s v="Surf Clam - large trough shell"/>
    <x v="4"/>
    <n v="170.73538332256436"/>
    <n v="10.685486180387153"/>
    <n v="1.9999999999999999E-6"/>
    <s v=""/>
    <s v=""/>
    <s v=""/>
    <s v=""/>
    <s v=""/>
    <s v=""/>
  </r>
  <r>
    <x v="1"/>
    <x v="6"/>
    <x v="6"/>
    <n v="59000"/>
    <n v="0"/>
    <n v="59000"/>
    <x v="0"/>
    <m/>
    <s v="100%"/>
    <x v="287"/>
    <m/>
    <m/>
    <s v="Surf Clam - large trough shell"/>
    <x v="4"/>
    <n v="0.83"/>
    <n v="5.1945609381773755E-2"/>
    <n v="0"/>
    <s v=""/>
    <s v=""/>
    <s v=""/>
    <s v=""/>
    <s v=""/>
    <s v=""/>
  </r>
  <r>
    <x v="1"/>
    <x v="6"/>
    <x v="6"/>
    <n v="59000"/>
    <n v="0"/>
    <n v="59000"/>
    <x v="0"/>
    <m/>
    <s v="100%"/>
    <x v="288"/>
    <m/>
    <m/>
    <s v="Surf Clam - large trough shell"/>
    <x v="4"/>
    <n v="0.83"/>
    <n v="5.1945609381773755E-2"/>
    <n v="0"/>
    <s v=""/>
    <s v=""/>
    <s v=""/>
    <s v=""/>
    <s v=""/>
    <s v=""/>
  </r>
  <r>
    <x v="1"/>
    <x v="6"/>
    <x v="6"/>
    <n v="59000"/>
    <n v="0"/>
    <n v="59000"/>
    <x v="0"/>
    <m/>
    <s v="100%"/>
    <x v="289"/>
    <m/>
    <m/>
    <s v="Surf Clam - large trough shell"/>
    <x v="4"/>
    <n v="108.72999999999999"/>
    <n v="6.8048748290123608"/>
    <n v="1.9999999999999999E-6"/>
    <s v=""/>
    <s v=""/>
    <s v=""/>
    <s v=""/>
    <s v=""/>
    <s v=""/>
  </r>
  <r>
    <x v="1"/>
    <x v="6"/>
    <x v="6"/>
    <n v="59000"/>
    <n v="0"/>
    <n v="59000"/>
    <x v="0"/>
    <m/>
    <s v="100%"/>
    <x v="290"/>
    <m/>
    <m/>
    <s v="Surf Clam - large trough shell"/>
    <x v="4"/>
    <n v="488.87"/>
    <n v="30.595963925864741"/>
    <n v="6.9999999999999999E-6"/>
    <s v=""/>
    <s v=""/>
    <s v=""/>
    <s v=""/>
    <s v=""/>
    <s v=""/>
  </r>
  <r>
    <x v="1"/>
    <x v="6"/>
    <x v="6"/>
    <n v="59000"/>
    <n v="0"/>
    <n v="59000"/>
    <x v="0"/>
    <m/>
    <s v="100%"/>
    <x v="291"/>
    <m/>
    <m/>
    <s v="Surf Clam - large trough shell"/>
    <x v="4"/>
    <n v="20.75"/>
    <n v="1.298640234544344"/>
    <n v="0"/>
    <s v=""/>
    <s v=""/>
    <s v=""/>
    <s v=""/>
    <s v=""/>
    <s v=""/>
  </r>
  <r>
    <x v="1"/>
    <x v="6"/>
    <x v="6"/>
    <n v="59000"/>
    <n v="0"/>
    <n v="59000"/>
    <x v="0"/>
    <m/>
    <s v="100%"/>
    <x v="292"/>
    <m/>
    <m/>
    <s v="Blue Moki"/>
    <x v="0"/>
    <n v="954.69388774478909"/>
    <n v="59.749585267419015"/>
    <n v="1.4E-5"/>
    <s v=""/>
    <s v=""/>
    <s v=""/>
    <s v=""/>
    <s v=""/>
    <s v=""/>
  </r>
  <r>
    <x v="1"/>
    <x v="6"/>
    <x v="6"/>
    <n v="59000"/>
    <n v="0"/>
    <n v="59000"/>
    <x v="0"/>
    <m/>
    <s v="100%"/>
    <x v="293"/>
    <m/>
    <m/>
    <s v="Blue Moki"/>
    <x v="0"/>
    <n v="15.2"/>
    <n v="0.9512930874734471"/>
    <n v="0"/>
    <s v=""/>
    <s v=""/>
    <s v=""/>
    <s v=""/>
    <s v=""/>
    <s v=""/>
  </r>
  <r>
    <x v="1"/>
    <x v="6"/>
    <x v="6"/>
    <n v="59000"/>
    <n v="0"/>
    <n v="59000"/>
    <x v="0"/>
    <m/>
    <s v="100%"/>
    <x v="294"/>
    <m/>
    <m/>
    <s v="Blue Moki"/>
    <x v="0"/>
    <n v="220.7797831656552"/>
    <n v="13.817518524958837"/>
    <n v="6.0000000000000002E-6"/>
    <s v=""/>
    <s v=""/>
    <s v=""/>
    <s v=""/>
    <s v=""/>
    <s v=""/>
  </r>
  <r>
    <x v="1"/>
    <x v="6"/>
    <x v="6"/>
    <n v="59000"/>
    <n v="0"/>
    <n v="59000"/>
    <x v="0"/>
    <m/>
    <s v="100%"/>
    <x v="295"/>
    <m/>
    <m/>
    <s v="Blue Moki"/>
    <x v="0"/>
    <n v="37.308400000000006"/>
    <n v="2.3349488832035763"/>
    <n v="9.9999999999999995E-7"/>
    <s v=""/>
    <s v=""/>
    <s v=""/>
    <s v=""/>
    <s v=""/>
    <s v=""/>
  </r>
  <r>
    <x v="1"/>
    <x v="6"/>
    <x v="6"/>
    <n v="59000"/>
    <n v="0"/>
    <n v="59000"/>
    <x v="0"/>
    <m/>
    <s v="100%"/>
    <x v="296"/>
    <m/>
    <m/>
    <s v="Blue Moki"/>
    <x v="0"/>
    <n v="87.774314110873206"/>
    <n v="5.4933617283813634"/>
    <n v="1.9999999999999999E-6"/>
    <s v=""/>
    <s v=""/>
    <s v=""/>
    <s v=""/>
    <s v=""/>
    <s v=""/>
  </r>
  <r>
    <x v="1"/>
    <x v="6"/>
    <x v="6"/>
    <n v="59000"/>
    <n v="0"/>
    <n v="59000"/>
    <x v="0"/>
    <m/>
    <s v="100%"/>
    <x v="297"/>
    <m/>
    <m/>
    <s v="Moonfish"/>
    <x v="3"/>
    <n v="1072.4211812871458"/>
    <n v="67.117556356484883"/>
    <n v="1.5999999999999999E-5"/>
    <s v=""/>
    <s v=""/>
    <s v=""/>
    <s v=""/>
    <s v=""/>
    <s v=""/>
  </r>
  <r>
    <x v="1"/>
    <x v="6"/>
    <x v="6"/>
    <n v="59000"/>
    <n v="0"/>
    <n v="59000"/>
    <x v="0"/>
    <m/>
    <s v="100%"/>
    <x v="298"/>
    <m/>
    <m/>
    <s v="Oreo"/>
    <x v="2"/>
    <n v="1783.3161553464247"/>
    <n v="111.60896916847221"/>
    <n v="0"/>
    <s v=""/>
    <s v=""/>
    <s v=""/>
    <s v=""/>
    <s v=""/>
    <s v=""/>
  </r>
  <r>
    <x v="1"/>
    <x v="6"/>
    <x v="6"/>
    <n v="59000"/>
    <n v="0"/>
    <n v="59000"/>
    <x v="0"/>
    <m/>
    <s v="100%"/>
    <x v="299"/>
    <m/>
    <m/>
    <s v="Oreo"/>
    <x v="2"/>
    <n v="7.1332646213856989"/>
    <n v="0.4464358766738889"/>
    <n v="0"/>
    <s v=""/>
    <s v=""/>
    <s v=""/>
    <s v=""/>
    <s v=""/>
    <s v=""/>
  </r>
  <r>
    <x v="1"/>
    <x v="6"/>
    <x v="6"/>
    <n v="59000"/>
    <n v="0"/>
    <n v="59000"/>
    <x v="0"/>
    <m/>
    <s v="100%"/>
    <x v="300"/>
    <m/>
    <m/>
    <s v="Oreo"/>
    <x v="2"/>
    <n v="2389.643648164209"/>
    <n v="149.55601868575278"/>
    <n v="1.6000000000000001E-4"/>
    <s v=""/>
    <s v=""/>
    <s v=""/>
    <s v=""/>
    <s v=""/>
    <s v=""/>
  </r>
  <r>
    <x v="1"/>
    <x v="6"/>
    <x v="6"/>
    <n v="59000"/>
    <n v="0"/>
    <n v="59000"/>
    <x v="0"/>
    <m/>
    <s v="100%"/>
    <x v="301"/>
    <m/>
    <m/>
    <s v="Oreo"/>
    <x v="2"/>
    <n v="2567.9752636988514"/>
    <n v="160.71691560260001"/>
    <n v="2.8E-5"/>
    <s v=""/>
    <s v=""/>
    <s v=""/>
    <s v=""/>
    <s v=""/>
    <s v=""/>
  </r>
  <r>
    <x v="1"/>
    <x v="6"/>
    <x v="6"/>
    <n v="59000"/>
    <n v="0"/>
    <n v="59000"/>
    <x v="0"/>
    <m/>
    <s v="100%"/>
    <x v="302"/>
    <m/>
    <m/>
    <s v="Oreo"/>
    <x v="2"/>
    <n v="4279.9587728314191"/>
    <n v="267.86152600433331"/>
    <n v="1.1400000000000001E-4"/>
    <s v=""/>
    <s v=""/>
    <s v=""/>
    <s v=""/>
    <s v=""/>
    <s v=""/>
  </r>
  <r>
    <x v="1"/>
    <x v="6"/>
    <x v="6"/>
    <n v="59000"/>
    <n v="0"/>
    <n v="59000"/>
    <x v="0"/>
    <m/>
    <s v="100%"/>
    <x v="303"/>
    <m/>
    <m/>
    <s v="Orange Roughy"/>
    <x v="2"/>
    <n v="3502.8542609035103"/>
    <n v="219.22638452792236"/>
    <n v="7.1000000000000005E-5"/>
    <s v=""/>
    <s v=""/>
    <s v=""/>
    <s v=""/>
    <s v=""/>
    <s v=""/>
  </r>
  <r>
    <x v="1"/>
    <x v="6"/>
    <x v="6"/>
    <n v="59000"/>
    <n v="0"/>
    <n v="59000"/>
    <x v="0"/>
    <m/>
    <s v="100%"/>
    <x v="304"/>
    <m/>
    <m/>
    <s v="Orange Roughy"/>
    <x v="2"/>
    <n v="24.8"/>
    <n v="1.5521097742987822"/>
    <n v="0"/>
    <s v=""/>
    <s v=""/>
    <s v=""/>
    <s v=""/>
    <s v=""/>
    <s v=""/>
  </r>
  <r>
    <x v="1"/>
    <x v="6"/>
    <x v="6"/>
    <n v="59000"/>
    <n v="0"/>
    <n v="59000"/>
    <x v="0"/>
    <m/>
    <s v="100%"/>
    <x v="305"/>
    <m/>
    <m/>
    <s v="Orange Roughy"/>
    <x v="2"/>
    <n v="1284.3150327180197"/>
    <n v="80.378948208084623"/>
    <n v="5.7000000000000003E-5"/>
    <s v=""/>
    <s v=""/>
    <s v=""/>
    <s v=""/>
    <s v=""/>
    <s v=""/>
  </r>
  <r>
    <x v="1"/>
    <x v="6"/>
    <x v="6"/>
    <n v="59000"/>
    <n v="0"/>
    <n v="59000"/>
    <x v="0"/>
    <m/>
    <s v="100%"/>
    <x v="306"/>
    <m/>
    <m/>
    <s v="Orange Roughy"/>
    <x v="2"/>
    <n v="138.80505600317656"/>
    <n v="8.6871243606701682"/>
    <n v="6.0000000000000002E-6"/>
    <s v=""/>
    <s v=""/>
    <s v=""/>
    <s v=""/>
    <s v=""/>
    <s v=""/>
  </r>
  <r>
    <x v="1"/>
    <x v="6"/>
    <x v="6"/>
    <n v="59000"/>
    <n v="0"/>
    <n v="59000"/>
    <x v="0"/>
    <m/>
    <s v="100%"/>
    <x v="307"/>
    <m/>
    <m/>
    <s v="Orange Roughy"/>
    <x v="2"/>
    <n v="403.82691814459525"/>
    <n v="25.273536563595986"/>
    <n v="3.0000000000000001E-5"/>
    <s v=""/>
    <s v=""/>
    <s v=""/>
    <s v=""/>
    <s v=""/>
    <s v=""/>
  </r>
  <r>
    <x v="1"/>
    <x v="6"/>
    <x v="6"/>
    <n v="59000"/>
    <n v="0"/>
    <n v="59000"/>
    <x v="0"/>
    <m/>
    <s v="100%"/>
    <x v="308"/>
    <m/>
    <m/>
    <s v="Orange Roughy"/>
    <x v="2"/>
    <n v="15784.390091433366"/>
    <n v="987.86718315558767"/>
    <n v="5.1999999999999995E-4"/>
    <s v=""/>
    <s v=""/>
    <s v=""/>
    <s v=""/>
    <s v=""/>
    <s v=""/>
  </r>
  <r>
    <x v="1"/>
    <x v="6"/>
    <x v="6"/>
    <n v="59000"/>
    <n v="0"/>
    <n v="59000"/>
    <x v="0"/>
    <m/>
    <s v="100%"/>
    <x v="309"/>
    <m/>
    <m/>
    <s v="Orange Roughy"/>
    <x v="2"/>
    <n v="4814.0552172089874"/>
    <n v="301.28799018726272"/>
    <n v="9.7999999999999997E-5"/>
    <s v=""/>
    <s v=""/>
    <s v=""/>
    <s v=""/>
    <s v=""/>
    <s v=""/>
  </r>
  <r>
    <x v="1"/>
    <x v="6"/>
    <x v="6"/>
    <n v="59000"/>
    <n v="0"/>
    <n v="59000"/>
    <x v="0"/>
    <m/>
    <s v="100%"/>
    <x v="310"/>
    <m/>
    <m/>
    <s v="Orange Roughy"/>
    <x v="2"/>
    <n v="1.2745686485177732"/>
    <n v="7.9768970055613883E-2"/>
    <n v="0"/>
    <s v=""/>
    <s v=""/>
    <s v=""/>
    <s v=""/>
    <s v=""/>
    <s v=""/>
  </r>
  <r>
    <x v="1"/>
    <x v="6"/>
    <x v="6"/>
    <n v="59000"/>
    <n v="0"/>
    <n v="59000"/>
    <x v="0"/>
    <m/>
    <s v="100%"/>
    <x v="311"/>
    <m/>
    <m/>
    <s v="Oyster - Other than Foveaux Strait"/>
    <x v="4"/>
    <n v="4.8099999999999996"/>
    <n v="0.30103419412811055"/>
    <n v="0"/>
    <s v=""/>
    <s v=""/>
    <s v=""/>
    <s v=""/>
    <s v=""/>
    <s v=""/>
  </r>
  <r>
    <x v="1"/>
    <x v="6"/>
    <x v="6"/>
    <n v="59000"/>
    <n v="0"/>
    <n v="59000"/>
    <x v="0"/>
    <m/>
    <s v="100%"/>
    <x v="312"/>
    <m/>
    <m/>
    <s v="Oyster - Other than Foveaux Strait"/>
    <x v="4"/>
    <n v="4.8099999999999996"/>
    <n v="0.30103419412811055"/>
    <n v="0"/>
    <s v=""/>
    <s v=""/>
    <s v=""/>
    <s v=""/>
    <s v=""/>
    <s v=""/>
  </r>
  <r>
    <x v="1"/>
    <x v="6"/>
    <x v="6"/>
    <n v="59000"/>
    <n v="0"/>
    <n v="59000"/>
    <x v="0"/>
    <m/>
    <s v="100%"/>
    <x v="313"/>
    <m/>
    <m/>
    <s v="Oyster - Other than Foveaux Strait"/>
    <x v="4"/>
    <n v="9.6199999999999992"/>
    <n v="0.60206838825622111"/>
    <n v="0"/>
    <s v=""/>
    <s v=""/>
    <s v=""/>
    <s v=""/>
    <s v=""/>
    <s v=""/>
  </r>
  <r>
    <x v="1"/>
    <x v="6"/>
    <x v="6"/>
    <n v="59000"/>
    <n v="0"/>
    <n v="59000"/>
    <x v="0"/>
    <m/>
    <s v="100%"/>
    <x v="314"/>
    <m/>
    <m/>
    <s v="Oyster - Other than Foveaux Strait"/>
    <x v="4"/>
    <n v="209.23499999999999"/>
    <n v="13.094987444572808"/>
    <n v="3.0000000000000001E-6"/>
    <s v=""/>
    <s v=""/>
    <s v=""/>
    <s v=""/>
    <s v=""/>
    <s v=""/>
  </r>
  <r>
    <x v="1"/>
    <x v="6"/>
    <x v="6"/>
    <n v="59000"/>
    <n v="0"/>
    <n v="59000"/>
    <x v="0"/>
    <m/>
    <s v="100%"/>
    <x v="315"/>
    <m/>
    <m/>
    <s v="Oyster - Other than Foveaux Strait"/>
    <x v="4"/>
    <n v="14.43"/>
    <n v="0.90310258238433172"/>
    <n v="0"/>
    <s v=""/>
    <s v=""/>
    <s v=""/>
    <s v=""/>
    <s v=""/>
    <s v=""/>
  </r>
  <r>
    <x v="1"/>
    <x v="6"/>
    <x v="6"/>
    <n v="59000"/>
    <n v="0"/>
    <n v="59000"/>
    <x v="0"/>
    <m/>
    <s v="100%"/>
    <x v="316"/>
    <m/>
    <m/>
    <s v="Oyster - Other than Foveaux Strait"/>
    <x v="4"/>
    <n v="2227.0500000000002"/>
    <n v="139.3800835827461"/>
    <n v="3.3000000000000003E-5"/>
    <s v=""/>
    <s v=""/>
    <s v=""/>
    <s v=""/>
    <s v=""/>
    <s v=""/>
  </r>
  <r>
    <x v="1"/>
    <x v="6"/>
    <x v="6"/>
    <n v="59000"/>
    <n v="0"/>
    <n v="59000"/>
    <x v="0"/>
    <m/>
    <s v="100%"/>
    <x v="317"/>
    <m/>
    <m/>
    <s v="Oyster - Other than Foveaux Strait"/>
    <x v="4"/>
    <n v="4.8099999999999996"/>
    <n v="0.30103419412811055"/>
    <n v="0"/>
    <s v=""/>
    <s v=""/>
    <s v=""/>
    <s v=""/>
    <s v=""/>
    <s v=""/>
  </r>
  <r>
    <x v="1"/>
    <x v="6"/>
    <x v="6"/>
    <n v="59000"/>
    <n v="0"/>
    <n v="59000"/>
    <x v="0"/>
    <m/>
    <s v="100%"/>
    <x v="318"/>
    <m/>
    <m/>
    <s v="Oyster - Other than Foveaux Strait"/>
    <x v="4"/>
    <n v="4.8099999999999996"/>
    <n v="0.30103419412811055"/>
    <n v="0"/>
    <s v=""/>
    <s v=""/>
    <s v=""/>
    <s v=""/>
    <s v=""/>
    <s v=""/>
  </r>
  <r>
    <x v="1"/>
    <x v="6"/>
    <x v="6"/>
    <n v="59000"/>
    <n v="0"/>
    <n v="59000"/>
    <x v="0"/>
    <m/>
    <s v="100%"/>
    <x v="319"/>
    <m/>
    <m/>
    <s v="Oyster - Other than Foveaux Strait"/>
    <x v="4"/>
    <n v="303.02999999999997"/>
    <n v="18.965154230070965"/>
    <n v="5.0000000000000004E-6"/>
    <s v=""/>
    <s v=""/>
    <s v=""/>
    <s v=""/>
    <s v=""/>
    <s v=""/>
  </r>
  <r>
    <x v="1"/>
    <x v="6"/>
    <x v="6"/>
    <n v="59000"/>
    <n v="0"/>
    <n v="59000"/>
    <x v="0"/>
    <m/>
    <s v="100%"/>
    <x v="320"/>
    <m/>
    <m/>
    <s v="Oyster - Other than Foveaux Strait"/>
    <x v="4"/>
    <n v="4.8099999999999996"/>
    <n v="0.30103419412811055"/>
    <n v="0"/>
    <s v=""/>
    <s v=""/>
    <s v=""/>
    <s v=""/>
    <s v=""/>
    <s v=""/>
  </r>
  <r>
    <x v="1"/>
    <x v="6"/>
    <x v="6"/>
    <n v="59000"/>
    <n v="0"/>
    <n v="59000"/>
    <x v="0"/>
    <m/>
    <s v="100%"/>
    <x v="321"/>
    <m/>
    <m/>
    <s v="Oyster - Other than Foveaux Strait"/>
    <x v="4"/>
    <n v="4.8099999999999996"/>
    <n v="0.30103419412811055"/>
    <n v="0"/>
    <s v=""/>
    <s v=""/>
    <s v=""/>
    <s v=""/>
    <s v=""/>
    <s v=""/>
  </r>
  <r>
    <x v="1"/>
    <x v="6"/>
    <x v="6"/>
    <n v="59000"/>
    <n v="0"/>
    <n v="59000"/>
    <x v="0"/>
    <m/>
    <s v="100%"/>
    <x v="322"/>
    <m/>
    <m/>
    <s v="Oyster - Foveuax Strait"/>
    <x v="4"/>
    <n v="8924.2346938775518"/>
    <n v="558.52386679450194"/>
    <n v="3.1599999999999998E-4"/>
    <s v=""/>
    <s v=""/>
    <s v=""/>
    <s v=""/>
    <s v=""/>
    <s v=""/>
  </r>
  <r>
    <x v="1"/>
    <x v="6"/>
    <x v="6"/>
    <n v="59000"/>
    <n v="0"/>
    <n v="59000"/>
    <x v="0"/>
    <m/>
    <s v="100%"/>
    <x v="323"/>
    <m/>
    <m/>
    <s v="Paddle Crab"/>
    <x v="4"/>
    <n v="1091.2"/>
    <n v="68.292830069146405"/>
    <n v="1.5999999999999999E-5"/>
    <s v=""/>
    <s v=""/>
    <s v=""/>
    <s v=""/>
    <s v=""/>
    <s v=""/>
  </r>
  <r>
    <x v="1"/>
    <x v="6"/>
    <x v="6"/>
    <n v="59000"/>
    <n v="0"/>
    <n v="59000"/>
    <x v="0"/>
    <m/>
    <s v="100%"/>
    <x v="324"/>
    <m/>
    <m/>
    <s v="Paddle Crab"/>
    <x v="4"/>
    <n v="0"/>
    <n v="0"/>
    <n v="0"/>
    <s v=""/>
    <s v=""/>
    <s v=""/>
    <s v=""/>
    <s v=""/>
    <s v=""/>
  </r>
  <r>
    <x v="1"/>
    <x v="6"/>
    <x v="6"/>
    <n v="59000"/>
    <n v="0"/>
    <n v="59000"/>
    <x v="0"/>
    <m/>
    <s v="100%"/>
    <x v="325"/>
    <m/>
    <m/>
    <s v="Paddle Crab"/>
    <x v="4"/>
    <n v="621.5"/>
    <n v="38.896621964786007"/>
    <n v="9.0000000000000002E-6"/>
    <s v=""/>
    <s v=""/>
    <s v=""/>
    <s v=""/>
    <s v=""/>
    <s v=""/>
  </r>
  <r>
    <x v="1"/>
    <x v="6"/>
    <x v="6"/>
    <n v="59000"/>
    <n v="0"/>
    <n v="59000"/>
    <x v="0"/>
    <m/>
    <s v="100%"/>
    <x v="326"/>
    <m/>
    <m/>
    <s v="Paddle Crab"/>
    <x v="4"/>
    <n v="496"/>
    <n v="31.042195485975643"/>
    <n v="6.9999999999999999E-6"/>
    <s v=""/>
    <s v=""/>
    <s v=""/>
    <s v=""/>
    <s v=""/>
    <s v=""/>
  </r>
  <r>
    <x v="1"/>
    <x v="6"/>
    <x v="6"/>
    <n v="59000"/>
    <n v="0"/>
    <n v="59000"/>
    <x v="0"/>
    <m/>
    <s v="100%"/>
    <x v="327"/>
    <m/>
    <m/>
    <s v="Paddle Crab"/>
    <x v="4"/>
    <n v="124"/>
    <n v="7.7605488714939108"/>
    <n v="1.9999999999999999E-6"/>
    <s v=""/>
    <s v=""/>
    <s v=""/>
    <s v=""/>
    <s v=""/>
    <s v=""/>
  </r>
  <r>
    <x v="1"/>
    <x v="6"/>
    <x v="6"/>
    <n v="59000"/>
    <n v="0"/>
    <n v="59000"/>
    <x v="0"/>
    <m/>
    <s v="100%"/>
    <x v="328"/>
    <m/>
    <m/>
    <s v="Paddle Crab"/>
    <x v="4"/>
    <n v="174"/>
    <n v="10.889802448709197"/>
    <n v="3.0000000000000001E-6"/>
    <s v=""/>
    <s v=""/>
    <s v=""/>
    <s v=""/>
    <s v=""/>
    <s v=""/>
  </r>
  <r>
    <x v="1"/>
    <x v="6"/>
    <x v="6"/>
    <n v="59000"/>
    <n v="0"/>
    <n v="59000"/>
    <x v="0"/>
    <m/>
    <s v="100%"/>
    <x v="329"/>
    <m/>
    <m/>
    <s v="Paddle Crab"/>
    <x v="4"/>
    <n v="0"/>
    <n v="0"/>
    <n v="0"/>
    <s v=""/>
    <s v=""/>
    <s v=""/>
    <s v=""/>
    <s v=""/>
    <s v=""/>
  </r>
  <r>
    <x v="1"/>
    <x v="6"/>
    <x v="6"/>
    <n v="59000"/>
    <n v="0"/>
    <n v="59000"/>
    <x v="0"/>
    <m/>
    <s v="100%"/>
    <x v="330"/>
    <m/>
    <m/>
    <s v="Paddle Crab"/>
    <x v="4"/>
    <n v="797"/>
    <n v="49.880302020811669"/>
    <n v="1.2E-5"/>
    <s v=""/>
    <s v=""/>
    <s v=""/>
    <s v=""/>
    <s v=""/>
    <s v=""/>
  </r>
  <r>
    <x v="1"/>
    <x v="6"/>
    <x v="6"/>
    <n v="59000"/>
    <n v="0"/>
    <n v="59000"/>
    <x v="0"/>
    <m/>
    <s v="100%"/>
    <x v="331"/>
    <m/>
    <m/>
    <s v="Paddle Crab"/>
    <x v="4"/>
    <n v="297.60000000000002"/>
    <n v="18.625317291585386"/>
    <n v="3.9999999999999998E-6"/>
    <s v=""/>
    <s v=""/>
    <s v=""/>
    <s v=""/>
    <s v=""/>
    <s v=""/>
  </r>
  <r>
    <x v="1"/>
    <x v="6"/>
    <x v="6"/>
    <n v="59000"/>
    <n v="0"/>
    <n v="59000"/>
    <x v="0"/>
    <m/>
    <s v="100%"/>
    <x v="332"/>
    <m/>
    <m/>
    <s v="Paddle Crab"/>
    <x v="4"/>
    <n v="496"/>
    <n v="31.042195485975643"/>
    <n v="6.9999999999999999E-6"/>
    <s v=""/>
    <s v=""/>
    <s v=""/>
    <s v=""/>
    <s v=""/>
    <s v=""/>
  </r>
  <r>
    <x v="1"/>
    <x v="6"/>
    <x v="6"/>
    <n v="59000"/>
    <n v="0"/>
    <n v="59000"/>
    <x v="0"/>
    <m/>
    <s v="100%"/>
    <x v="333"/>
    <m/>
    <m/>
    <s v="Parore"/>
    <x v="0"/>
    <n v="148.36298387748485"/>
    <n v="9.2853079604990665"/>
    <n v="1.9999999999999999E-6"/>
    <s v=""/>
    <s v=""/>
    <s v=""/>
    <s v=""/>
    <s v=""/>
    <s v=""/>
  </r>
  <r>
    <x v="1"/>
    <x v="6"/>
    <x v="6"/>
    <n v="59000"/>
    <n v="0"/>
    <n v="59000"/>
    <x v="0"/>
    <m/>
    <s v="100%"/>
    <x v="334"/>
    <m/>
    <m/>
    <s v="Parore"/>
    <x v="0"/>
    <n v="0"/>
    <n v="0"/>
    <n v="0"/>
    <s v=""/>
    <s v=""/>
    <s v=""/>
    <s v=""/>
    <s v=""/>
    <s v=""/>
  </r>
  <r>
    <x v="1"/>
    <x v="6"/>
    <x v="6"/>
    <n v="59000"/>
    <n v="0"/>
    <n v="59000"/>
    <x v="0"/>
    <m/>
    <s v="100%"/>
    <x v="335"/>
    <m/>
    <m/>
    <s v="Parore"/>
    <x v="0"/>
    <n v="4.9812345190969669"/>
    <n v="0.31175091875664901"/>
    <n v="0"/>
    <s v=""/>
    <s v=""/>
    <s v=""/>
    <s v=""/>
    <s v=""/>
    <s v=""/>
  </r>
  <r>
    <x v="1"/>
    <x v="6"/>
    <x v="6"/>
    <n v="59000"/>
    <n v="0"/>
    <n v="59000"/>
    <x v="0"/>
    <m/>
    <s v="100%"/>
    <x v="336"/>
    <m/>
    <m/>
    <s v="Parore"/>
    <x v="0"/>
    <n v="54.364324669787592"/>
    <n v="3.4023951489165212"/>
    <n v="9.9999999999999995E-7"/>
    <s v=""/>
    <s v=""/>
    <s v=""/>
    <s v=""/>
    <s v=""/>
    <s v=""/>
  </r>
  <r>
    <x v="1"/>
    <x v="6"/>
    <x v="6"/>
    <n v="59000"/>
    <n v="0"/>
    <n v="59000"/>
    <x v="0"/>
    <m/>
    <s v="100%"/>
    <x v="337"/>
    <m/>
    <m/>
    <s v="Paua"/>
    <x v="4"/>
    <n v="75.27"/>
    <n v="4.7107783351398922"/>
    <n v="9.9999999999999995E-7"/>
    <s v=""/>
    <s v=""/>
    <s v=""/>
    <s v=""/>
    <s v=""/>
    <s v=""/>
  </r>
  <r>
    <x v="1"/>
    <x v="6"/>
    <x v="6"/>
    <n v="59000"/>
    <n v="0"/>
    <n v="59000"/>
    <x v="0"/>
    <m/>
    <s v="100%"/>
    <x v="338"/>
    <m/>
    <m/>
    <s v="Paua"/>
    <x v="4"/>
    <n v="39"/>
    <n v="2.4408177902279236"/>
    <n v="9.9999999999999995E-7"/>
    <s v=""/>
    <s v=""/>
    <s v=""/>
    <s v=""/>
    <s v=""/>
    <s v=""/>
  </r>
  <r>
    <x v="1"/>
    <x v="6"/>
    <x v="6"/>
    <n v="59000"/>
    <n v="0"/>
    <n v="59000"/>
    <x v="0"/>
    <m/>
    <s v="100%"/>
    <x v="339"/>
    <m/>
    <m/>
    <s v="Paua"/>
    <x v="4"/>
    <n v="4726.3320000000003"/>
    <n v="295.79782636214156"/>
    <n v="8.7000000000000001E-5"/>
    <s v=""/>
    <s v=""/>
    <s v=""/>
    <s v=""/>
    <s v=""/>
    <s v=""/>
  </r>
  <r>
    <x v="1"/>
    <x v="6"/>
    <x v="6"/>
    <n v="59000"/>
    <n v="0"/>
    <n v="59000"/>
    <x v="0"/>
    <m/>
    <s v="100%"/>
    <x v="340"/>
    <m/>
    <m/>
    <s v="Paua"/>
    <x v="4"/>
    <n v="1786.1999999999998"/>
    <n v="111.78945479243887"/>
    <n v="9.1000000000000003E-5"/>
    <s v=""/>
    <s v=""/>
    <s v=""/>
    <s v=""/>
    <s v=""/>
    <s v=""/>
  </r>
  <r>
    <x v="1"/>
    <x v="6"/>
    <x v="6"/>
    <n v="59000"/>
    <n v="0"/>
    <n v="59000"/>
    <x v="0"/>
    <m/>
    <s v="100%"/>
    <x v="341"/>
    <m/>
    <m/>
    <s v="Paua"/>
    <x v="4"/>
    <n v="12735.177"/>
    <n v="797.03196367439682"/>
    <n v="2.9399999999999999E-4"/>
    <s v=""/>
    <s v=""/>
    <s v=""/>
    <s v=""/>
    <s v=""/>
    <s v=""/>
  </r>
  <r>
    <x v="1"/>
    <x v="6"/>
    <x v="6"/>
    <n v="59000"/>
    <n v="0"/>
    <n v="59000"/>
    <x v="0"/>
    <m/>
    <s v="100%"/>
    <x v="342"/>
    <m/>
    <m/>
    <s v="Paua"/>
    <x v="4"/>
    <n v="5810.3370000000004"/>
    <n v="363.64035684152674"/>
    <n v="1.18E-4"/>
    <s v=""/>
    <s v=""/>
    <s v=""/>
    <s v=""/>
    <s v=""/>
    <s v=""/>
  </r>
  <r>
    <x v="1"/>
    <x v="6"/>
    <x v="6"/>
    <n v="59000"/>
    <n v="0"/>
    <n v="59000"/>
    <x v="0"/>
    <m/>
    <s v="100%"/>
    <x v="343"/>
    <m/>
    <m/>
    <s v="Paua"/>
    <x v="4"/>
    <n v="4173"/>
    <n v="261.16750355438779"/>
    <n v="7.7000000000000001E-5"/>
    <s v=""/>
    <s v=""/>
    <s v=""/>
    <s v=""/>
    <s v=""/>
    <s v=""/>
  </r>
  <r>
    <x v="1"/>
    <x v="6"/>
    <x v="6"/>
    <n v="59000"/>
    <n v="0"/>
    <n v="59000"/>
    <x v="0"/>
    <m/>
    <s v="100%"/>
    <x v="344"/>
    <m/>
    <m/>
    <s v="Paua"/>
    <x v="4"/>
    <n v="3471"/>
    <n v="217.23278333028517"/>
    <n v="6.3999999999999997E-5"/>
    <s v=""/>
    <s v=""/>
    <s v=""/>
    <s v=""/>
    <s v=""/>
    <s v=""/>
  </r>
  <r>
    <x v="1"/>
    <x v="6"/>
    <x v="6"/>
    <n v="59000"/>
    <n v="0"/>
    <n v="59000"/>
    <x v="0"/>
    <m/>
    <s v="100%"/>
    <x v="345"/>
    <m/>
    <m/>
    <s v="Paua"/>
    <x v="4"/>
    <n v="39"/>
    <n v="2.4408177902279236"/>
    <n v="9.9999999999999995E-7"/>
    <s v=""/>
    <s v=""/>
    <s v=""/>
    <s v=""/>
    <s v=""/>
    <s v=""/>
  </r>
  <r>
    <x v="1"/>
    <x v="6"/>
    <x v="6"/>
    <n v="59000"/>
    <n v="0"/>
    <n v="59000"/>
    <x v="0"/>
    <m/>
    <s v="100%"/>
    <x v="346"/>
    <m/>
    <m/>
    <s v="Paua"/>
    <x v="4"/>
    <n v="3651.1800000000003"/>
    <n v="228.50936152113823"/>
    <n v="1.22E-4"/>
    <s v=""/>
    <s v=""/>
    <s v=""/>
    <s v=""/>
    <s v=""/>
    <s v=""/>
  </r>
  <r>
    <x v="1"/>
    <x v="6"/>
    <x v="6"/>
    <n v="59000"/>
    <n v="0"/>
    <n v="59000"/>
    <x v="0"/>
    <m/>
    <s v="100%"/>
    <x v="347"/>
    <m/>
    <m/>
    <s v="Surf Clam - Deepwater Tuatua"/>
    <x v="4"/>
    <n v="0.83"/>
    <n v="5.1945609381773755E-2"/>
    <n v="0"/>
    <s v=""/>
    <s v=""/>
    <s v=""/>
    <s v=""/>
    <s v=""/>
    <s v=""/>
  </r>
  <r>
    <x v="1"/>
    <x v="6"/>
    <x v="6"/>
    <n v="59000"/>
    <n v="0"/>
    <n v="59000"/>
    <x v="0"/>
    <m/>
    <s v="100%"/>
    <x v="348"/>
    <m/>
    <m/>
    <s v="Surf Clam - Deepwater Tuatua"/>
    <x v="4"/>
    <n v="386.78"/>
    <n v="24.206653971906569"/>
    <n v="6.0000000000000002E-6"/>
    <s v=""/>
    <s v=""/>
    <s v=""/>
    <s v=""/>
    <s v=""/>
    <s v=""/>
  </r>
  <r>
    <x v="1"/>
    <x v="6"/>
    <x v="6"/>
    <n v="59000"/>
    <n v="0"/>
    <n v="59000"/>
    <x v="0"/>
    <m/>
    <s v="100%"/>
    <x v="349"/>
    <m/>
    <m/>
    <s v="Surf Clam - Deepwater Tuatua"/>
    <x v="4"/>
    <n v="89.64"/>
    <n v="5.6101258132315657"/>
    <n v="9.9999999999999995E-7"/>
    <s v=""/>
    <s v=""/>
    <s v=""/>
    <s v=""/>
    <s v=""/>
    <s v=""/>
  </r>
  <r>
    <x v="1"/>
    <x v="6"/>
    <x v="6"/>
    <n v="59000"/>
    <n v="0"/>
    <n v="59000"/>
    <x v="0"/>
    <m/>
    <s v="100%"/>
    <x v="350"/>
    <m/>
    <m/>
    <s v="Surf Clam - Deepwater Tuatua"/>
    <x v="4"/>
    <n v="0.83"/>
    <n v="5.1945609381773755E-2"/>
    <n v="0"/>
    <s v=""/>
    <s v=""/>
    <s v=""/>
    <s v=""/>
    <s v=""/>
    <s v=""/>
  </r>
  <r>
    <x v="1"/>
    <x v="6"/>
    <x v="6"/>
    <n v="59000"/>
    <n v="0"/>
    <n v="59000"/>
    <x v="0"/>
    <m/>
    <s v="100%"/>
    <x v="351"/>
    <m/>
    <m/>
    <s v="Surf Clam - Deepwater Tuatua"/>
    <x v="4"/>
    <n v="0.83"/>
    <n v="5.1945609381773755E-2"/>
    <n v="0"/>
    <s v=""/>
    <s v=""/>
    <s v=""/>
    <s v=""/>
    <s v=""/>
    <s v=""/>
  </r>
  <r>
    <x v="1"/>
    <x v="6"/>
    <x v="6"/>
    <n v="59000"/>
    <n v="0"/>
    <n v="59000"/>
    <x v="0"/>
    <m/>
    <s v="100%"/>
    <x v="352"/>
    <m/>
    <m/>
    <s v="Surf Clam - Deepwater Tuatua"/>
    <x v="4"/>
    <n v="152.72"/>
    <n v="9.5579921262463703"/>
    <n v="1.9999999999999999E-6"/>
    <s v=""/>
    <s v=""/>
    <s v=""/>
    <s v=""/>
    <s v=""/>
    <s v=""/>
  </r>
  <r>
    <x v="1"/>
    <x v="6"/>
    <x v="6"/>
    <n v="59000"/>
    <n v="0"/>
    <n v="59000"/>
    <x v="0"/>
    <m/>
    <s v="100%"/>
    <x v="353"/>
    <m/>
    <m/>
    <s v="Surf Clam - Deepwater Tuatua"/>
    <x v="4"/>
    <n v="217.45999999999998"/>
    <n v="13.609749658024722"/>
    <n v="3.0000000000000001E-6"/>
    <s v=""/>
    <s v=""/>
    <s v=""/>
    <s v=""/>
    <s v=""/>
    <s v=""/>
  </r>
  <r>
    <x v="1"/>
    <x v="6"/>
    <x v="6"/>
    <n v="59000"/>
    <n v="0"/>
    <n v="59000"/>
    <x v="0"/>
    <m/>
    <s v="100%"/>
    <x v="354"/>
    <m/>
    <m/>
    <s v="Surf Clam - Deepwater Tuatua"/>
    <x v="4"/>
    <n v="0.83"/>
    <n v="5.1945609381773755E-2"/>
    <n v="0"/>
    <s v=""/>
    <s v=""/>
    <s v=""/>
    <s v=""/>
    <s v=""/>
    <s v=""/>
  </r>
  <r>
    <x v="1"/>
    <x v="6"/>
    <x v="6"/>
    <n v="59000"/>
    <n v="0"/>
    <n v="59000"/>
    <x v="0"/>
    <m/>
    <s v="100%"/>
    <x v="355"/>
    <m/>
    <m/>
    <s v="Packhorse Rock Lobster"/>
    <x v="4"/>
    <n v="2135.6508938990555"/>
    <n v="133.65986398833289"/>
    <n v="3.1000000000000001E-5"/>
    <s v=""/>
    <s v=""/>
    <s v=""/>
    <s v=""/>
    <s v=""/>
    <s v=""/>
  </r>
  <r>
    <x v="1"/>
    <x v="6"/>
    <x v="6"/>
    <n v="59000"/>
    <n v="0"/>
    <n v="59000"/>
    <x v="0"/>
    <m/>
    <s v="100%"/>
    <x v="356"/>
    <m/>
    <m/>
    <s v="Pilchard"/>
    <x v="0"/>
    <n v="2799.877543690573"/>
    <n v="175.23053638716948"/>
    <n v="6.4999999999999994E-5"/>
    <s v=""/>
    <s v=""/>
    <s v=""/>
    <s v=""/>
    <s v=""/>
    <s v=""/>
  </r>
  <r>
    <x v="1"/>
    <x v="6"/>
    <x v="6"/>
    <n v="59000"/>
    <n v="0"/>
    <n v="59000"/>
    <x v="0"/>
    <m/>
    <s v="100%"/>
    <x v="357"/>
    <m/>
    <m/>
    <s v="Pilchard"/>
    <x v="0"/>
    <n v="0"/>
    <n v="0"/>
    <n v="0"/>
    <s v=""/>
    <s v=""/>
    <s v=""/>
    <s v=""/>
    <s v=""/>
    <s v=""/>
  </r>
  <r>
    <x v="1"/>
    <x v="6"/>
    <x v="6"/>
    <n v="59000"/>
    <n v="0"/>
    <n v="59000"/>
    <x v="0"/>
    <m/>
    <s v="100%"/>
    <x v="358"/>
    <m/>
    <m/>
    <s v="Pilchard"/>
    <x v="0"/>
    <n v="166"/>
    <n v="10.389121876354752"/>
    <n v="1.9999999999999999E-6"/>
    <s v=""/>
    <s v=""/>
    <s v=""/>
    <s v=""/>
    <s v=""/>
    <s v=""/>
  </r>
  <r>
    <x v="1"/>
    <x v="6"/>
    <x v="6"/>
    <n v="59000"/>
    <n v="0"/>
    <n v="59000"/>
    <x v="0"/>
    <m/>
    <s v="100%"/>
    <x v="359"/>
    <m/>
    <m/>
    <s v="Pilchard"/>
    <x v="0"/>
    <n v="49.8"/>
    <n v="3.1167365629064254"/>
    <n v="9.9999999999999995E-7"/>
    <s v=""/>
    <s v=""/>
    <s v=""/>
    <s v=""/>
    <s v=""/>
    <s v=""/>
  </r>
  <r>
    <x v="1"/>
    <x v="6"/>
    <x v="6"/>
    <n v="59000"/>
    <n v="0"/>
    <n v="59000"/>
    <x v="0"/>
    <m/>
    <s v="100%"/>
    <x v="360"/>
    <m/>
    <m/>
    <s v="Pilchard"/>
    <x v="0"/>
    <n v="8.2999999999999989"/>
    <n v="0.5194560938177375"/>
    <n v="0"/>
    <s v=""/>
    <s v=""/>
    <s v=""/>
    <s v=""/>
    <s v=""/>
    <s v=""/>
  </r>
  <r>
    <x v="1"/>
    <x v="6"/>
    <x v="6"/>
    <n v="59000"/>
    <n v="0"/>
    <n v="59000"/>
    <x v="0"/>
    <m/>
    <s v="100%"/>
    <x v="361"/>
    <m/>
    <m/>
    <s v="Pilchard"/>
    <x v="0"/>
    <n v="124.5"/>
    <n v="7.7918414072660633"/>
    <n v="1.9999999999999999E-6"/>
    <s v=""/>
    <s v=""/>
    <s v=""/>
    <s v=""/>
    <s v=""/>
    <s v=""/>
  </r>
  <r>
    <x v="1"/>
    <x v="6"/>
    <x v="6"/>
    <n v="59000"/>
    <n v="0"/>
    <n v="59000"/>
    <x v="0"/>
    <m/>
    <s v="100%"/>
    <x v="362"/>
    <m/>
    <m/>
    <s v="Pilchard"/>
    <x v="0"/>
    <n v="53.949999999999996"/>
    <n v="3.3764646098152937"/>
    <n v="9.9999999999999995E-7"/>
    <s v=""/>
    <s v=""/>
    <s v=""/>
    <s v=""/>
    <s v=""/>
    <s v=""/>
  </r>
  <r>
    <x v="1"/>
    <x v="6"/>
    <x v="6"/>
    <n v="59000"/>
    <n v="0"/>
    <n v="59000"/>
    <x v="0"/>
    <m/>
    <s v="100%"/>
    <x v="363"/>
    <m/>
    <m/>
    <s v="Porae"/>
    <x v="0"/>
    <n v="248.15525805359786"/>
    <n v="15.530814579380072"/>
    <n v="3.9999999999999998E-6"/>
    <s v=""/>
    <s v=""/>
    <s v=""/>
    <s v=""/>
    <s v=""/>
    <s v=""/>
  </r>
  <r>
    <x v="1"/>
    <x v="6"/>
    <x v="6"/>
    <n v="59000"/>
    <n v="0"/>
    <n v="59000"/>
    <x v="0"/>
    <m/>
    <s v="100%"/>
    <x v="364"/>
    <m/>
    <m/>
    <s v="Porae"/>
    <x v="0"/>
    <n v="2.2799999999999998"/>
    <n v="0.14269396312101706"/>
    <n v="0"/>
    <s v=""/>
    <s v=""/>
    <s v=""/>
    <s v=""/>
    <s v=""/>
    <s v=""/>
  </r>
  <r>
    <x v="1"/>
    <x v="6"/>
    <x v="6"/>
    <n v="59000"/>
    <n v="0"/>
    <n v="59000"/>
    <x v="0"/>
    <m/>
    <s v="100%"/>
    <x v="365"/>
    <m/>
    <m/>
    <s v="Porae"/>
    <x v="0"/>
    <n v="59.604659280619224"/>
    <n v="3.7303618654515205"/>
    <n v="9.9999999999999995E-7"/>
    <s v=""/>
    <s v=""/>
    <s v=""/>
    <s v=""/>
    <s v=""/>
    <s v=""/>
  </r>
  <r>
    <x v="1"/>
    <x v="6"/>
    <x v="6"/>
    <n v="59000"/>
    <n v="0"/>
    <n v="59000"/>
    <x v="0"/>
    <m/>
    <s v="100%"/>
    <x v="366"/>
    <m/>
    <m/>
    <s v="Porae"/>
    <x v="0"/>
    <n v="4.5599999999999996"/>
    <n v="0.28538792624203413"/>
    <n v="0"/>
    <s v=""/>
    <s v=""/>
    <s v=""/>
    <s v=""/>
    <s v=""/>
    <s v=""/>
  </r>
  <r>
    <x v="1"/>
    <x v="6"/>
    <x v="6"/>
    <n v="59000"/>
    <n v="0"/>
    <n v="59000"/>
    <x v="0"/>
    <m/>
    <s v="100%"/>
    <x v="367"/>
    <m/>
    <m/>
    <s v="Porbeagle Shark"/>
    <x v="3"/>
    <n v="44.768568076428842"/>
    <n v="2.8018440359994203"/>
    <n v="9.9999999999999995E-7"/>
    <s v=""/>
    <s v=""/>
    <s v=""/>
    <s v=""/>
    <s v=""/>
    <s v=""/>
  </r>
  <r>
    <x v="1"/>
    <x v="6"/>
    <x v="6"/>
    <n v="59000"/>
    <n v="0"/>
    <n v="59000"/>
    <x v="0"/>
    <m/>
    <s v="100%"/>
    <x v="368"/>
    <m/>
    <m/>
    <s v="Pipi"/>
    <x v="4"/>
    <n v="184"/>
    <n v="11.515653164152255"/>
    <n v="9.9999999999999995E-7"/>
    <s v=""/>
    <s v=""/>
    <s v=""/>
    <s v=""/>
    <s v=""/>
    <s v=""/>
  </r>
  <r>
    <x v="1"/>
    <x v="6"/>
    <x v="6"/>
    <n v="59000"/>
    <n v="0"/>
    <n v="59000"/>
    <x v="0"/>
    <m/>
    <s v="100%"/>
    <x v="369"/>
    <m/>
    <m/>
    <s v="Pipi"/>
    <x v="4"/>
    <n v="0"/>
    <n v="0"/>
    <n v="0"/>
    <s v=""/>
    <s v=""/>
    <s v=""/>
    <s v=""/>
    <s v=""/>
    <s v=""/>
  </r>
  <r>
    <x v="1"/>
    <x v="6"/>
    <x v="6"/>
    <n v="59000"/>
    <n v="0"/>
    <n v="59000"/>
    <x v="0"/>
    <m/>
    <s v="100%"/>
    <x v="370"/>
    <m/>
    <m/>
    <s v="Pipi"/>
    <x v="4"/>
    <n v="2.7600000000000002"/>
    <n v="0.17273479746228382"/>
    <n v="0"/>
    <s v=""/>
    <s v=""/>
    <s v=""/>
    <s v=""/>
    <s v=""/>
    <s v=""/>
  </r>
  <r>
    <x v="1"/>
    <x v="6"/>
    <x v="6"/>
    <n v="59000"/>
    <n v="0"/>
    <n v="59000"/>
    <x v="0"/>
    <m/>
    <s v="100%"/>
    <x v="371"/>
    <m/>
    <m/>
    <s v="Pipi"/>
    <x v="4"/>
    <n v="0"/>
    <n v="0"/>
    <n v="0"/>
    <s v=""/>
    <s v=""/>
    <s v=""/>
    <s v=""/>
    <s v=""/>
    <s v=""/>
  </r>
  <r>
    <x v="1"/>
    <x v="6"/>
    <x v="6"/>
    <n v="59000"/>
    <n v="0"/>
    <n v="59000"/>
    <x v="0"/>
    <m/>
    <s v="100%"/>
    <x v="372"/>
    <m/>
    <m/>
    <s v="Pipi"/>
    <x v="4"/>
    <n v="0"/>
    <n v="0"/>
    <n v="0"/>
    <s v=""/>
    <s v=""/>
    <s v=""/>
    <s v=""/>
    <s v=""/>
    <s v=""/>
  </r>
  <r>
    <x v="1"/>
    <x v="6"/>
    <x v="6"/>
    <n v="59000"/>
    <n v="0"/>
    <n v="59000"/>
    <x v="0"/>
    <m/>
    <s v="100%"/>
    <x v="373"/>
    <m/>
    <m/>
    <s v="Pipi"/>
    <x v="4"/>
    <n v="0"/>
    <n v="0"/>
    <n v="0"/>
    <s v=""/>
    <s v=""/>
    <s v=""/>
    <s v=""/>
    <s v=""/>
    <s v=""/>
  </r>
  <r>
    <x v="1"/>
    <x v="6"/>
    <x v="6"/>
    <n v="59000"/>
    <n v="0"/>
    <n v="59000"/>
    <x v="0"/>
    <m/>
    <s v="100%"/>
    <x v="374"/>
    <m/>
    <m/>
    <s v="Pipi"/>
    <x v="4"/>
    <n v="0"/>
    <n v="0"/>
    <n v="0"/>
    <s v=""/>
    <s v=""/>
    <s v=""/>
    <s v=""/>
    <s v=""/>
    <s v=""/>
  </r>
  <r>
    <x v="1"/>
    <x v="6"/>
    <x v="6"/>
    <n v="59000"/>
    <n v="0"/>
    <n v="59000"/>
    <x v="0"/>
    <m/>
    <s v="100%"/>
    <x v="375"/>
    <m/>
    <m/>
    <s v="Pipi"/>
    <x v="4"/>
    <n v="0.92"/>
    <n v="5.7578265820761268E-2"/>
    <n v="0"/>
    <s v=""/>
    <s v=""/>
    <s v=""/>
    <s v=""/>
    <s v=""/>
    <s v=""/>
  </r>
  <r>
    <x v="1"/>
    <x v="6"/>
    <x v="6"/>
    <n v="59000"/>
    <n v="0"/>
    <n v="59000"/>
    <x v="0"/>
    <m/>
    <s v="100%"/>
    <x v="376"/>
    <m/>
    <m/>
    <s v="Pipi"/>
    <x v="4"/>
    <n v="0"/>
    <n v="0"/>
    <n v="0"/>
    <s v=""/>
    <s v=""/>
    <s v=""/>
    <s v=""/>
    <s v=""/>
    <s v=""/>
  </r>
  <r>
    <x v="1"/>
    <x v="6"/>
    <x v="6"/>
    <n v="59000"/>
    <n v="0"/>
    <n v="59000"/>
    <x v="0"/>
    <m/>
    <s v="100%"/>
    <x v="377"/>
    <m/>
    <m/>
    <s v="Pipi"/>
    <x v="4"/>
    <n v="0"/>
    <n v="0"/>
    <n v="0"/>
    <s v=""/>
    <s v=""/>
    <s v=""/>
    <s v=""/>
    <s v=""/>
    <s v=""/>
  </r>
  <r>
    <x v="1"/>
    <x v="6"/>
    <x v="6"/>
    <n v="59000"/>
    <n v="0"/>
    <n v="59000"/>
    <x v="0"/>
    <m/>
    <s v="100%"/>
    <x v="378"/>
    <m/>
    <m/>
    <s v="Prawn Killer"/>
    <x v="2"/>
    <n v="83.789999999999992"/>
    <n v="5.2440031446973761"/>
    <n v="9.9999999999999995E-7"/>
    <s v=""/>
    <s v=""/>
    <s v=""/>
    <s v=""/>
    <s v=""/>
    <s v=""/>
  </r>
  <r>
    <x v="1"/>
    <x v="6"/>
    <x v="6"/>
    <n v="59000"/>
    <n v="0"/>
    <n v="59000"/>
    <x v="0"/>
    <m/>
    <s v="100%"/>
    <x v="379"/>
    <m/>
    <m/>
    <s v="Prawn Killer"/>
    <x v="2"/>
    <n v="0"/>
    <n v="0"/>
    <n v="0"/>
    <s v=""/>
    <s v=""/>
    <s v=""/>
    <s v=""/>
    <s v=""/>
    <s v=""/>
  </r>
  <r>
    <x v="1"/>
    <x v="6"/>
    <x v="6"/>
    <n v="59000"/>
    <n v="0"/>
    <n v="59000"/>
    <x v="0"/>
    <m/>
    <s v="100%"/>
    <x v="380"/>
    <m/>
    <m/>
    <s v="Prawn Killer"/>
    <x v="2"/>
    <n v="11.969999999999999"/>
    <n v="0.74914330638533944"/>
    <n v="0"/>
    <s v=""/>
    <s v=""/>
    <s v=""/>
    <s v=""/>
    <s v=""/>
    <s v=""/>
  </r>
  <r>
    <x v="1"/>
    <x v="6"/>
    <x v="6"/>
    <n v="59000"/>
    <n v="0"/>
    <n v="59000"/>
    <x v="0"/>
    <m/>
    <s v="100%"/>
    <x v="381"/>
    <m/>
    <m/>
    <s v="Prawn Killer"/>
    <x v="2"/>
    <n v="3.42"/>
    <n v="0.2140409446815256"/>
    <n v="0"/>
    <s v=""/>
    <s v=""/>
    <s v=""/>
    <s v=""/>
    <s v=""/>
    <s v=""/>
  </r>
  <r>
    <x v="1"/>
    <x v="6"/>
    <x v="6"/>
    <n v="59000"/>
    <n v="0"/>
    <n v="59000"/>
    <x v="0"/>
    <m/>
    <s v="100%"/>
    <x v="382"/>
    <m/>
    <m/>
    <s v="Prawn Killer"/>
    <x v="2"/>
    <n v="3.42"/>
    <n v="0.2140409446815256"/>
    <n v="0"/>
    <s v=""/>
    <s v=""/>
    <s v=""/>
    <s v=""/>
    <s v=""/>
    <s v=""/>
  </r>
  <r>
    <x v="1"/>
    <x v="6"/>
    <x v="6"/>
    <n v="59000"/>
    <n v="0"/>
    <n v="59000"/>
    <x v="0"/>
    <m/>
    <s v="100%"/>
    <x v="383"/>
    <m/>
    <m/>
    <s v="Prawn Killer"/>
    <x v="2"/>
    <n v="3.42"/>
    <n v="0.2140409446815256"/>
    <n v="0"/>
    <s v=""/>
    <s v=""/>
    <s v=""/>
    <s v=""/>
    <s v=""/>
    <s v=""/>
  </r>
  <r>
    <x v="1"/>
    <x v="6"/>
    <x v="6"/>
    <n v="59000"/>
    <n v="0"/>
    <n v="59000"/>
    <x v="0"/>
    <m/>
    <s v="100%"/>
    <x v="384"/>
    <m/>
    <m/>
    <s v="Prawn Killer"/>
    <x v="2"/>
    <n v="3.42"/>
    <n v="0.2140409446815256"/>
    <n v="0"/>
    <s v=""/>
    <s v=""/>
    <s v=""/>
    <s v=""/>
    <s v=""/>
    <s v=""/>
  </r>
  <r>
    <x v="1"/>
    <x v="6"/>
    <x v="6"/>
    <n v="59000"/>
    <n v="0"/>
    <n v="59000"/>
    <x v="0"/>
    <m/>
    <s v="100%"/>
    <x v="385"/>
    <m/>
    <m/>
    <s v="Prawn Killer"/>
    <x v="2"/>
    <n v="3.42"/>
    <n v="0.2140409446815256"/>
    <n v="0"/>
    <s v=""/>
    <s v=""/>
    <s v=""/>
    <s v=""/>
    <s v=""/>
    <s v=""/>
  </r>
  <r>
    <x v="1"/>
    <x v="6"/>
    <x v="6"/>
    <n v="59000"/>
    <n v="0"/>
    <n v="59000"/>
    <x v="0"/>
    <m/>
    <s v="100%"/>
    <x v="386"/>
    <m/>
    <m/>
    <s v="Prawn Killer"/>
    <x v="2"/>
    <n v="0.53994345290687407"/>
    <n v="3.3792399630056189E-2"/>
    <n v="0"/>
    <s v=""/>
    <s v=""/>
    <s v=""/>
    <s v=""/>
    <s v=""/>
    <s v=""/>
  </r>
  <r>
    <x v="1"/>
    <x v="6"/>
    <x v="6"/>
    <n v="59000"/>
    <n v="0"/>
    <n v="59000"/>
    <x v="0"/>
    <m/>
    <s v="100%"/>
    <x v="387"/>
    <m/>
    <m/>
    <s v="Prawn Killer"/>
    <x v="2"/>
    <n v="3.42"/>
    <n v="0.2140409446815256"/>
    <n v="0"/>
    <s v=""/>
    <s v=""/>
    <s v=""/>
    <s v=""/>
    <s v=""/>
    <s v=""/>
  </r>
  <r>
    <x v="1"/>
    <x v="6"/>
    <x v="6"/>
    <n v="59000"/>
    <n v="0"/>
    <n v="59000"/>
    <x v="0"/>
    <m/>
    <s v="100%"/>
    <x v="388"/>
    <m/>
    <m/>
    <s v="Prawn Killer"/>
    <x v="2"/>
    <n v="3.42"/>
    <n v="0.2140409446815256"/>
    <n v="0"/>
    <s v=""/>
    <s v=""/>
    <s v=""/>
    <s v=""/>
    <s v=""/>
    <s v=""/>
  </r>
  <r>
    <x v="1"/>
    <x v="6"/>
    <x v="6"/>
    <n v="59000"/>
    <n v="0"/>
    <n v="59000"/>
    <x v="0"/>
    <m/>
    <s v="100%"/>
    <x v="389"/>
    <m/>
    <m/>
    <s v="Patagonian Toothfish"/>
    <x v="2"/>
    <n v="495"/>
    <n v="30.979610414431335"/>
    <n v="6.9999999999999999E-6"/>
    <s v=""/>
    <s v=""/>
    <s v=""/>
    <s v=""/>
    <s v=""/>
    <s v=""/>
  </r>
  <r>
    <x v="1"/>
    <x v="6"/>
    <x v="6"/>
    <n v="59000"/>
    <n v="0"/>
    <n v="59000"/>
    <x v="0"/>
    <m/>
    <s v="100%"/>
    <x v="390"/>
    <m/>
    <m/>
    <s v="King Clam"/>
    <x v="4"/>
    <n v="28.823999999999998"/>
    <n v="1.8039521021930682"/>
    <n v="0"/>
    <s v=""/>
    <s v=""/>
    <s v=""/>
    <s v=""/>
    <s v=""/>
    <s v=""/>
  </r>
  <r>
    <x v="1"/>
    <x v="6"/>
    <x v="6"/>
    <n v="59000"/>
    <n v="0"/>
    <n v="59000"/>
    <x v="0"/>
    <m/>
    <s v="100%"/>
    <x v="391"/>
    <m/>
    <m/>
    <s v="King Clam"/>
    <x v="4"/>
    <n v="28.823999999999998"/>
    <n v="1.8039521021930682"/>
    <n v="0"/>
    <s v=""/>
    <s v=""/>
    <s v=""/>
    <s v=""/>
    <s v=""/>
    <s v=""/>
  </r>
  <r>
    <x v="1"/>
    <x v="6"/>
    <x v="6"/>
    <n v="59000"/>
    <n v="0"/>
    <n v="59000"/>
    <x v="0"/>
    <m/>
    <s v="100%"/>
    <x v="392"/>
    <m/>
    <m/>
    <s v="King Clam"/>
    <x v="4"/>
    <n v="28.823999999999998"/>
    <n v="1.8039521021930682"/>
    <n v="0"/>
    <s v=""/>
    <s v=""/>
    <s v=""/>
    <s v=""/>
    <s v=""/>
    <s v=""/>
  </r>
  <r>
    <x v="1"/>
    <x v="6"/>
    <x v="6"/>
    <n v="59000"/>
    <n v="0"/>
    <n v="59000"/>
    <x v="0"/>
    <m/>
    <s v="100%"/>
    <x v="393"/>
    <m/>
    <m/>
    <s v="King Clam"/>
    <x v="4"/>
    <n v="28.823999999999998"/>
    <n v="1.8039521021930682"/>
    <n v="0"/>
    <s v=""/>
    <s v=""/>
    <s v=""/>
    <s v=""/>
    <s v=""/>
    <s v=""/>
  </r>
  <r>
    <x v="1"/>
    <x v="6"/>
    <x v="6"/>
    <n v="59000"/>
    <n v="0"/>
    <n v="59000"/>
    <x v="0"/>
    <m/>
    <s v="100%"/>
    <x v="394"/>
    <m/>
    <m/>
    <s v="King Clam"/>
    <x v="4"/>
    <n v="28.823999999999998"/>
    <n v="1.8039521021930682"/>
    <n v="0"/>
    <s v=""/>
    <s v=""/>
    <s v=""/>
    <s v=""/>
    <s v=""/>
    <s v=""/>
  </r>
  <r>
    <x v="1"/>
    <x v="6"/>
    <x v="6"/>
    <n v="59000"/>
    <n v="0"/>
    <n v="59000"/>
    <x v="0"/>
    <m/>
    <s v="100%"/>
    <x v="395"/>
    <m/>
    <m/>
    <s v="King Clam"/>
    <x v="4"/>
    <n v="441.67271376790069"/>
    <n v="27.642118390331731"/>
    <n v="6.0000000000000002E-6"/>
    <s v=""/>
    <s v=""/>
    <s v=""/>
    <s v=""/>
    <s v=""/>
    <s v=""/>
  </r>
  <r>
    <x v="1"/>
    <x v="6"/>
    <x v="6"/>
    <n v="59000"/>
    <n v="0"/>
    <n v="59000"/>
    <x v="0"/>
    <m/>
    <s v="100%"/>
    <x v="396"/>
    <m/>
    <m/>
    <s v="King Clam"/>
    <x v="4"/>
    <n v="28.823999999999998"/>
    <n v="1.8039521021930682"/>
    <n v="0"/>
    <s v=""/>
    <s v=""/>
    <s v=""/>
    <s v=""/>
    <s v=""/>
    <s v=""/>
  </r>
  <r>
    <x v="1"/>
    <x v="6"/>
    <x v="6"/>
    <n v="59000"/>
    <n v="0"/>
    <n v="59000"/>
    <x v="0"/>
    <m/>
    <s v="100%"/>
    <x v="397"/>
    <m/>
    <m/>
    <s v="King Clam"/>
    <x v="4"/>
    <n v="28.823999999999998"/>
    <n v="1.8039521021930682"/>
    <n v="0"/>
    <s v=""/>
    <s v=""/>
    <s v=""/>
    <s v=""/>
    <s v=""/>
    <s v=""/>
  </r>
  <r>
    <x v="1"/>
    <x v="6"/>
    <x v="6"/>
    <n v="59000"/>
    <n v="0"/>
    <n v="59000"/>
    <x v="0"/>
    <m/>
    <s v="100%"/>
    <x v="398"/>
    <m/>
    <m/>
    <s v="Queen Scallop"/>
    <x v="4"/>
    <n v="775.2"/>
    <n v="48.515947461145799"/>
    <n v="1.1E-5"/>
    <s v=""/>
    <s v=""/>
    <s v=""/>
    <s v=""/>
    <s v=""/>
    <s v=""/>
  </r>
  <r>
    <x v="1"/>
    <x v="6"/>
    <x v="6"/>
    <n v="59000"/>
    <n v="0"/>
    <n v="59000"/>
    <x v="0"/>
    <m/>
    <s v="100%"/>
    <x v="399"/>
    <m/>
    <m/>
    <s v="Ray's Bream"/>
    <x v="3"/>
    <n v="756.35613125591306"/>
    <n v="47.336602587625613"/>
    <n v="1.1E-5"/>
    <s v=""/>
    <s v=""/>
    <s v=""/>
    <s v=""/>
    <s v=""/>
    <s v=""/>
  </r>
  <r>
    <x v="1"/>
    <x v="6"/>
    <x v="6"/>
    <n v="59000"/>
    <n v="0"/>
    <n v="59000"/>
    <x v="0"/>
    <m/>
    <s v="100%"/>
    <x v="400"/>
    <m/>
    <m/>
    <s v="Red Bait"/>
    <x v="2"/>
    <n v="7.41"/>
    <n v="0.46375538014330547"/>
    <n v="0"/>
    <s v=""/>
    <s v=""/>
    <s v=""/>
    <s v=""/>
    <s v=""/>
    <s v=""/>
  </r>
  <r>
    <x v="1"/>
    <x v="6"/>
    <x v="6"/>
    <n v="59000"/>
    <n v="0"/>
    <n v="59000"/>
    <x v="0"/>
    <m/>
    <s v="100%"/>
    <x v="401"/>
    <m/>
    <m/>
    <s v="Red Bait"/>
    <x v="2"/>
    <n v="0"/>
    <n v="0"/>
    <n v="0"/>
    <s v=""/>
    <s v=""/>
    <s v=""/>
    <s v=""/>
    <s v=""/>
    <s v=""/>
  </r>
  <r>
    <x v="1"/>
    <x v="6"/>
    <x v="6"/>
    <n v="59000"/>
    <n v="0"/>
    <n v="59000"/>
    <x v="0"/>
    <m/>
    <s v="100%"/>
    <x v="402"/>
    <m/>
    <m/>
    <s v="Red Bait"/>
    <x v="2"/>
    <n v="441.50368956929168"/>
    <n v="27.631539998769068"/>
    <n v="0"/>
    <s v=""/>
    <s v=""/>
    <s v=""/>
    <s v=""/>
    <s v=""/>
    <s v=""/>
  </r>
  <r>
    <x v="1"/>
    <x v="6"/>
    <x v="6"/>
    <n v="59000"/>
    <n v="0"/>
    <n v="59000"/>
    <x v="0"/>
    <m/>
    <s v="100%"/>
    <x v="403"/>
    <m/>
    <m/>
    <s v="Red Bait"/>
    <x v="2"/>
    <n v="1107.99"/>
    <n v="69.343633420375298"/>
    <n v="1.7E-5"/>
    <s v=""/>
    <s v=""/>
    <s v=""/>
    <s v=""/>
    <s v=""/>
    <s v=""/>
  </r>
  <r>
    <x v="1"/>
    <x v="6"/>
    <x v="6"/>
    <n v="59000"/>
    <n v="0"/>
    <n v="59000"/>
    <x v="0"/>
    <m/>
    <s v="100%"/>
    <x v="404"/>
    <m/>
    <m/>
    <s v="Ruby Fish"/>
    <x v="2"/>
    <n v="461.30915421948458"/>
    <n v="28.871066420869607"/>
    <n v="6.9999999999999999E-6"/>
    <s v=""/>
    <s v=""/>
    <s v=""/>
    <s v=""/>
    <s v=""/>
    <s v=""/>
  </r>
  <r>
    <x v="1"/>
    <x v="6"/>
    <x v="6"/>
    <n v="59000"/>
    <n v="0"/>
    <n v="59000"/>
    <x v="0"/>
    <m/>
    <s v="100%"/>
    <x v="405"/>
    <m/>
    <m/>
    <s v="Ruby Fish"/>
    <x v="2"/>
    <n v="0"/>
    <n v="0"/>
    <n v="0"/>
    <s v=""/>
    <s v=""/>
    <s v=""/>
    <s v=""/>
    <s v=""/>
    <s v=""/>
  </r>
  <r>
    <x v="1"/>
    <x v="6"/>
    <x v="6"/>
    <n v="59000"/>
    <n v="0"/>
    <n v="59000"/>
    <x v="0"/>
    <m/>
    <s v="100%"/>
    <x v="406"/>
    <m/>
    <m/>
    <s v="Ruby Fish"/>
    <x v="2"/>
    <n v="253.64699706661278"/>
    <n v="15.874515458412267"/>
    <n v="3.9999999999999998E-6"/>
    <s v=""/>
    <s v=""/>
    <s v=""/>
    <s v=""/>
    <s v=""/>
    <s v=""/>
  </r>
  <r>
    <x v="1"/>
    <x v="6"/>
    <x v="6"/>
    <n v="59000"/>
    <n v="0"/>
    <n v="59000"/>
    <x v="0"/>
    <m/>
    <s v="100%"/>
    <x v="407"/>
    <m/>
    <m/>
    <s v="Ruby Fish"/>
    <x v="2"/>
    <n v="7.7445217199315568"/>
    <n v="0.48469144591834612"/>
    <n v="0"/>
    <s v=""/>
    <s v=""/>
    <s v=""/>
    <s v=""/>
    <s v=""/>
    <s v=""/>
  </r>
  <r>
    <x v="1"/>
    <x v="6"/>
    <x v="6"/>
    <n v="59000"/>
    <n v="0"/>
    <n v="59000"/>
    <x v="0"/>
    <m/>
    <s v="100%"/>
    <x v="408"/>
    <m/>
    <m/>
    <s v="Ruby Fish"/>
    <x v="2"/>
    <n v="4.1575623971568927"/>
    <n v="0.26020134007597939"/>
    <n v="0"/>
    <s v=""/>
    <s v=""/>
    <s v=""/>
    <s v=""/>
    <s v=""/>
    <s v=""/>
  </r>
  <r>
    <x v="1"/>
    <x v="6"/>
    <x v="6"/>
    <n v="59000"/>
    <n v="0"/>
    <n v="59000"/>
    <x v="0"/>
    <m/>
    <s v="100%"/>
    <x v="409"/>
    <m/>
    <m/>
    <s v="Ruby Fish"/>
    <x v="2"/>
    <n v="0"/>
    <n v="0"/>
    <n v="0"/>
    <s v=""/>
    <s v=""/>
    <s v=""/>
    <s v=""/>
    <s v=""/>
    <s v=""/>
  </r>
  <r>
    <x v="1"/>
    <x v="6"/>
    <x v="6"/>
    <n v="59000"/>
    <n v="0"/>
    <n v="59000"/>
    <x v="0"/>
    <m/>
    <s v="100%"/>
    <x v="410"/>
    <m/>
    <m/>
    <s v="Ruby Fish"/>
    <x v="2"/>
    <n v="0"/>
    <n v="0"/>
    <n v="0"/>
    <s v=""/>
    <s v=""/>
    <s v=""/>
    <s v=""/>
    <s v=""/>
    <s v=""/>
  </r>
  <r>
    <x v="1"/>
    <x v="6"/>
    <x v="6"/>
    <n v="59000"/>
    <n v="0"/>
    <n v="59000"/>
    <x v="0"/>
    <m/>
    <s v="100%"/>
    <x v="411"/>
    <m/>
    <m/>
    <s v="Ruby Fish"/>
    <x v="2"/>
    <n v="14.430359399901082"/>
    <n v="0.90312507545285392"/>
    <n v="0"/>
    <s v=""/>
    <s v=""/>
    <s v=""/>
    <s v=""/>
    <s v=""/>
    <s v=""/>
  </r>
  <r>
    <x v="1"/>
    <x v="6"/>
    <x v="6"/>
    <n v="59000"/>
    <n v="0"/>
    <n v="59000"/>
    <x v="0"/>
    <m/>
    <s v="100%"/>
    <x v="412"/>
    <m/>
    <m/>
    <s v="Ruby Fish"/>
    <x v="2"/>
    <n v="6.84"/>
    <n v="0.42808188936305119"/>
    <n v="0"/>
    <s v=""/>
    <s v=""/>
    <s v=""/>
    <s v=""/>
    <s v=""/>
    <s v=""/>
  </r>
  <r>
    <x v="1"/>
    <x v="6"/>
    <x v="6"/>
    <n v="59000"/>
    <n v="0"/>
    <n v="59000"/>
    <x v="0"/>
    <m/>
    <s v="100%"/>
    <x v="413"/>
    <m/>
    <m/>
    <s v="Ruby Fish"/>
    <x v="2"/>
    <n v="13.963557711937856"/>
    <n v="0.87391025841467274"/>
    <n v="0"/>
    <s v=""/>
    <s v=""/>
    <s v=""/>
    <s v=""/>
    <s v=""/>
    <s v=""/>
  </r>
  <r>
    <x v="1"/>
    <x v="6"/>
    <x v="6"/>
    <n v="59000"/>
    <n v="0"/>
    <n v="59000"/>
    <x v="0"/>
    <m/>
    <s v="100%"/>
    <x v="414"/>
    <m/>
    <m/>
    <s v="Red Cod"/>
    <x v="0"/>
    <n v="29.079474208499253"/>
    <n v="1.819940973809719"/>
    <n v="0"/>
    <s v=""/>
    <s v=""/>
    <s v=""/>
    <s v=""/>
    <s v=""/>
    <s v=""/>
  </r>
  <r>
    <x v="1"/>
    <x v="6"/>
    <x v="6"/>
    <n v="59000"/>
    <n v="0"/>
    <n v="59000"/>
    <x v="0"/>
    <m/>
    <s v="100%"/>
    <x v="415"/>
    <m/>
    <m/>
    <s v="Red Cod"/>
    <x v="0"/>
    <n v="6.2"/>
    <n v="0.38802744357469554"/>
    <n v="0"/>
    <s v=""/>
    <s v=""/>
    <s v=""/>
    <s v=""/>
    <s v=""/>
    <s v=""/>
  </r>
  <r>
    <x v="1"/>
    <x v="6"/>
    <x v="6"/>
    <n v="59000"/>
    <n v="0"/>
    <n v="59000"/>
    <x v="0"/>
    <m/>
    <s v="100%"/>
    <x v="416"/>
    <m/>
    <m/>
    <s v="Red Cod"/>
    <x v="0"/>
    <n v="343.79402970419056"/>
    <n v="21.516373945541932"/>
    <n v="7.9999999999999996E-6"/>
    <s v=""/>
    <s v=""/>
    <s v=""/>
    <s v=""/>
    <s v=""/>
    <s v=""/>
  </r>
  <r>
    <x v="1"/>
    <x v="6"/>
    <x v="6"/>
    <n v="59000"/>
    <n v="0"/>
    <n v="59000"/>
    <x v="0"/>
    <m/>
    <s v="100%"/>
    <x v="417"/>
    <m/>
    <m/>
    <s v="Red Cod"/>
    <x v="0"/>
    <n v="3375.5010887016924"/>
    <n v="211.25597713427729"/>
    <n v="1.7799999999999999E-4"/>
    <s v=""/>
    <s v=""/>
    <s v=""/>
    <s v=""/>
    <s v=""/>
    <s v=""/>
  </r>
  <r>
    <x v="1"/>
    <x v="6"/>
    <x v="6"/>
    <n v="59000"/>
    <n v="0"/>
    <n v="59000"/>
    <x v="0"/>
    <m/>
    <s v="100%"/>
    <x v="418"/>
    <m/>
    <m/>
    <s v="Red Cod"/>
    <x v="0"/>
    <n v="1888.0150842589733"/>
    <n v="118.16155912507625"/>
    <n v="1.7899999999999999E-4"/>
    <s v=""/>
    <s v=""/>
    <s v=""/>
    <s v=""/>
    <s v=""/>
    <s v=""/>
  </r>
  <r>
    <x v="1"/>
    <x v="6"/>
    <x v="6"/>
    <n v="59000"/>
    <n v="0"/>
    <n v="59000"/>
    <x v="0"/>
    <m/>
    <s v="100%"/>
    <x v="419"/>
    <m/>
    <m/>
    <s v="Ribaldo"/>
    <x v="0"/>
    <n v="215.08752484883235"/>
    <n v="13.46126813095181"/>
    <n v="3.0000000000000001E-6"/>
    <s v=""/>
    <s v=""/>
    <s v=""/>
    <s v=""/>
    <s v=""/>
    <s v=""/>
  </r>
  <r>
    <x v="1"/>
    <x v="6"/>
    <x v="6"/>
    <n v="59000"/>
    <n v="0"/>
    <n v="59000"/>
    <x v="0"/>
    <m/>
    <s v="100%"/>
    <x v="420"/>
    <m/>
    <m/>
    <s v="Ribaldo"/>
    <x v="2"/>
    <n v="0"/>
    <n v="0"/>
    <n v="0"/>
    <s v=""/>
    <s v=""/>
    <s v=""/>
    <s v=""/>
    <s v=""/>
    <s v=""/>
  </r>
  <r>
    <x v="1"/>
    <x v="6"/>
    <x v="6"/>
    <n v="59000"/>
    <n v="0"/>
    <n v="59000"/>
    <x v="0"/>
    <m/>
    <s v="100%"/>
    <x v="421"/>
    <m/>
    <m/>
    <s v="Ribaldo"/>
    <x v="0"/>
    <n v="284.91503642800814"/>
    <n v="17.831427938895363"/>
    <n v="3.9999999999999998E-6"/>
    <s v=""/>
    <s v=""/>
    <s v=""/>
    <s v=""/>
    <s v=""/>
    <s v=""/>
  </r>
  <r>
    <x v="1"/>
    <x v="6"/>
    <x v="6"/>
    <n v="59000"/>
    <n v="0"/>
    <n v="59000"/>
    <x v="0"/>
    <m/>
    <s v="100%"/>
    <x v="422"/>
    <m/>
    <m/>
    <s v="Ribaldo"/>
    <x v="2"/>
    <n v="298.82951863637561"/>
    <n v="18.702266803408008"/>
    <n v="3.9999999999999998E-6"/>
    <s v=""/>
    <s v=""/>
    <s v=""/>
    <s v=""/>
    <s v=""/>
    <s v=""/>
  </r>
  <r>
    <x v="1"/>
    <x v="6"/>
    <x v="6"/>
    <n v="59000"/>
    <n v="0"/>
    <n v="59000"/>
    <x v="0"/>
    <m/>
    <s v="100%"/>
    <x v="423"/>
    <m/>
    <m/>
    <s v="Ribaldo"/>
    <x v="2"/>
    <n v="314.34238402903196"/>
    <n v="19.673140593864591"/>
    <n v="5.0000000000000004E-6"/>
    <s v=""/>
    <s v=""/>
    <s v=""/>
    <s v=""/>
    <s v=""/>
    <s v=""/>
  </r>
  <r>
    <x v="1"/>
    <x v="6"/>
    <x v="6"/>
    <n v="59000"/>
    <n v="0"/>
    <n v="59000"/>
    <x v="0"/>
    <m/>
    <s v="100%"/>
    <x v="424"/>
    <m/>
    <m/>
    <s v="Ribaldo"/>
    <x v="2"/>
    <n v="30.828204445899054"/>
    <n v="1.9293853808290762"/>
    <n v="0"/>
    <s v=""/>
    <s v=""/>
    <s v=""/>
    <s v=""/>
    <s v=""/>
    <s v=""/>
  </r>
  <r>
    <x v="1"/>
    <x v="6"/>
    <x v="6"/>
    <n v="59000"/>
    <n v="0"/>
    <n v="59000"/>
    <x v="0"/>
    <m/>
    <s v="100%"/>
    <x v="425"/>
    <m/>
    <m/>
    <s v="Ribaldo"/>
    <x v="2"/>
    <n v="139.20383793136816"/>
    <n v="8.7120821561766153"/>
    <n v="1.9999999999999999E-6"/>
    <s v=""/>
    <s v=""/>
    <s v=""/>
    <s v=""/>
    <s v=""/>
    <s v=""/>
  </r>
  <r>
    <x v="1"/>
    <x v="6"/>
    <x v="6"/>
    <n v="59000"/>
    <n v="0"/>
    <n v="59000"/>
    <x v="0"/>
    <m/>
    <s v="100%"/>
    <x v="426"/>
    <m/>
    <m/>
    <s v="Ribaldo"/>
    <x v="2"/>
    <n v="235.80611521732192"/>
    <n v="14.757942591460893"/>
    <n v="3.0000000000000001E-6"/>
    <s v=""/>
    <s v=""/>
    <s v=""/>
    <s v=""/>
    <s v=""/>
    <s v=""/>
  </r>
  <r>
    <x v="1"/>
    <x v="6"/>
    <x v="6"/>
    <n v="59000"/>
    <n v="0"/>
    <n v="59000"/>
    <x v="0"/>
    <m/>
    <s v="100%"/>
    <x v="427"/>
    <m/>
    <m/>
    <s v="Ribaldo"/>
    <x v="2"/>
    <n v="0.73294238683127566"/>
    <n v="4.587125171768959E-2"/>
    <n v="0"/>
    <s v=""/>
    <s v=""/>
    <s v=""/>
    <s v=""/>
    <s v=""/>
    <s v=""/>
  </r>
  <r>
    <x v="1"/>
    <x v="6"/>
    <x v="6"/>
    <n v="59000"/>
    <n v="0"/>
    <n v="59000"/>
    <x v="0"/>
    <m/>
    <s v="100%"/>
    <x v="428"/>
    <m/>
    <m/>
    <s v="Ribaldo"/>
    <x v="0"/>
    <n v="19.011846343069308"/>
    <n v="1.18985776357034"/>
    <n v="0"/>
    <s v=""/>
    <s v=""/>
    <s v=""/>
    <s v=""/>
    <s v=""/>
    <s v=""/>
  </r>
  <r>
    <x v="1"/>
    <x v="6"/>
    <x v="6"/>
    <n v="59000"/>
    <n v="0"/>
    <n v="59000"/>
    <x v="0"/>
    <m/>
    <s v="100%"/>
    <x v="429"/>
    <m/>
    <m/>
    <s v="Rough Skate"/>
    <x v="0"/>
    <n v="52.226248845697846"/>
    <n v="3.2685835204987144"/>
    <n v="9.9999999999999995E-7"/>
    <s v=""/>
    <s v=""/>
    <s v=""/>
    <s v=""/>
    <s v=""/>
    <s v=""/>
  </r>
  <r>
    <x v="1"/>
    <x v="6"/>
    <x v="6"/>
    <n v="59000"/>
    <n v="0"/>
    <n v="59000"/>
    <x v="0"/>
    <m/>
    <s v="100%"/>
    <x v="430"/>
    <m/>
    <m/>
    <s v="Rough Skate"/>
    <x v="0"/>
    <n v="0"/>
    <n v="0"/>
    <n v="0"/>
    <s v=""/>
    <s v=""/>
    <s v=""/>
    <s v=""/>
    <s v=""/>
    <s v=""/>
  </r>
  <r>
    <x v="1"/>
    <x v="6"/>
    <x v="6"/>
    <n v="59000"/>
    <n v="0"/>
    <n v="59000"/>
    <x v="0"/>
    <m/>
    <s v="100%"/>
    <x v="431"/>
    <m/>
    <m/>
    <s v="Rough Skate"/>
    <x v="0"/>
    <n v="774.22873733338884"/>
    <n v="48.455160917667627"/>
    <n v="1.4E-5"/>
    <s v=""/>
    <s v=""/>
    <s v=""/>
    <s v=""/>
    <s v=""/>
    <s v=""/>
  </r>
  <r>
    <x v="1"/>
    <x v="6"/>
    <x v="6"/>
    <n v="59000"/>
    <n v="0"/>
    <n v="59000"/>
    <x v="0"/>
    <m/>
    <s v="100%"/>
    <x v="432"/>
    <m/>
    <m/>
    <s v="Rough Skate"/>
    <x v="0"/>
    <n v="99.645126512696493"/>
    <n v="6.2362973718385053"/>
    <n v="9.9999999999999995E-7"/>
    <s v=""/>
    <s v=""/>
    <s v=""/>
    <s v=""/>
    <s v=""/>
    <s v=""/>
  </r>
  <r>
    <x v="1"/>
    <x v="6"/>
    <x v="6"/>
    <n v="59000"/>
    <n v="0"/>
    <n v="59000"/>
    <x v="0"/>
    <m/>
    <s v="100%"/>
    <x v="433"/>
    <m/>
    <m/>
    <s v="Rough Skate"/>
    <x v="0"/>
    <n v="9.186585655548587"/>
    <n v="0.57494312050040097"/>
    <n v="0"/>
    <s v=""/>
    <s v=""/>
    <s v=""/>
    <s v=""/>
    <s v=""/>
    <s v=""/>
  </r>
  <r>
    <x v="1"/>
    <x v="6"/>
    <x v="6"/>
    <n v="59000"/>
    <n v="0"/>
    <n v="59000"/>
    <x v="0"/>
    <m/>
    <s v="100%"/>
    <x v="434"/>
    <m/>
    <m/>
    <s v="Red Snapper"/>
    <x v="0"/>
    <n v="596.69983763482617"/>
    <n v="37.344502028851203"/>
    <n v="9.0000000000000002E-6"/>
    <s v=""/>
    <s v=""/>
    <s v=""/>
    <s v=""/>
    <s v=""/>
    <s v=""/>
  </r>
  <r>
    <x v="1"/>
    <x v="6"/>
    <x v="6"/>
    <n v="59000"/>
    <n v="0"/>
    <n v="59000"/>
    <x v="0"/>
    <m/>
    <s v="100%"/>
    <x v="435"/>
    <m/>
    <m/>
    <s v="Red Snapper"/>
    <x v="0"/>
    <n v="7.34"/>
    <n v="0.45937442513520405"/>
    <n v="0"/>
    <s v=""/>
    <s v=""/>
    <s v=""/>
    <s v=""/>
    <s v=""/>
    <s v=""/>
  </r>
  <r>
    <x v="1"/>
    <x v="6"/>
    <x v="6"/>
    <n v="59000"/>
    <n v="0"/>
    <n v="59000"/>
    <x v="0"/>
    <m/>
    <s v="100%"/>
    <x v="436"/>
    <m/>
    <m/>
    <s v="Red Snapper"/>
    <x v="0"/>
    <n v="442.03223055771161"/>
    <n v="27.664618774343428"/>
    <n v="6.0000000000000002E-6"/>
    <s v=""/>
    <s v=""/>
    <s v=""/>
    <s v=""/>
    <s v=""/>
    <s v=""/>
  </r>
  <r>
    <x v="1"/>
    <x v="6"/>
    <x v="6"/>
    <n v="59000"/>
    <n v="0"/>
    <n v="59000"/>
    <x v="0"/>
    <m/>
    <s v="100%"/>
    <x v="437"/>
    <m/>
    <m/>
    <s v="Surf Clam - triangle shell"/>
    <x v="4"/>
    <n v="7.47"/>
    <n v="0.46751048443596377"/>
    <n v="0"/>
    <s v=""/>
    <s v=""/>
    <s v=""/>
    <s v=""/>
    <s v=""/>
    <s v=""/>
  </r>
  <r>
    <x v="1"/>
    <x v="6"/>
    <x v="6"/>
    <n v="59000"/>
    <n v="0"/>
    <n v="59000"/>
    <x v="0"/>
    <m/>
    <s v="100%"/>
    <x v="438"/>
    <m/>
    <m/>
    <s v="Surf Clam - triangle shell"/>
    <x v="4"/>
    <n v="103.75"/>
    <n v="6.4932011727217196"/>
    <n v="1.9999999999999999E-6"/>
    <s v=""/>
    <s v=""/>
    <s v=""/>
    <s v=""/>
    <s v=""/>
    <s v=""/>
  </r>
  <r>
    <x v="1"/>
    <x v="6"/>
    <x v="6"/>
    <n v="59000"/>
    <n v="0"/>
    <n v="59000"/>
    <x v="0"/>
    <m/>
    <s v="100%"/>
    <x v="439"/>
    <m/>
    <m/>
    <s v="Surf Clam - triangle shell"/>
    <x v="4"/>
    <n v="380.96999999999997"/>
    <n v="23.843034706234153"/>
    <n v="6.0000000000000002E-6"/>
    <s v=""/>
    <s v=""/>
    <s v=""/>
    <s v=""/>
    <s v=""/>
    <s v=""/>
  </r>
  <r>
    <x v="1"/>
    <x v="6"/>
    <x v="6"/>
    <n v="59000"/>
    <n v="0"/>
    <n v="59000"/>
    <x v="0"/>
    <m/>
    <s v="100%"/>
    <x v="440"/>
    <m/>
    <m/>
    <s v="Surf Clam - triangle shell"/>
    <x v="4"/>
    <n v="0.83"/>
    <n v="5.1945609381773755E-2"/>
    <n v="0"/>
    <s v=""/>
    <s v=""/>
    <s v=""/>
    <s v=""/>
    <s v=""/>
    <s v=""/>
  </r>
  <r>
    <x v="1"/>
    <x v="6"/>
    <x v="6"/>
    <n v="59000"/>
    <n v="0"/>
    <n v="59000"/>
    <x v="0"/>
    <m/>
    <s v="100%"/>
    <x v="441"/>
    <m/>
    <m/>
    <s v="Surf Clam - triangle shell"/>
    <x v="4"/>
    <n v="2.4899999999999998"/>
    <n v="0.15583682814532127"/>
    <n v="0"/>
    <s v=""/>
    <s v=""/>
    <s v=""/>
    <s v=""/>
    <s v=""/>
    <s v=""/>
  </r>
  <r>
    <x v="1"/>
    <x v="6"/>
    <x v="6"/>
    <n v="59000"/>
    <n v="0"/>
    <n v="59000"/>
    <x v="0"/>
    <m/>
    <s v="100%"/>
    <x v="442"/>
    <m/>
    <m/>
    <s v="Surf Clam - triangle shell"/>
    <x v="4"/>
    <n v="180.10999999999999"/>
    <n v="11.272197235844905"/>
    <n v="3.0000000000000001E-6"/>
    <s v=""/>
    <s v=""/>
    <s v=""/>
    <s v=""/>
    <s v=""/>
    <s v=""/>
  </r>
  <r>
    <x v="1"/>
    <x v="6"/>
    <x v="6"/>
    <n v="59000"/>
    <n v="0"/>
    <n v="59000"/>
    <x v="0"/>
    <m/>
    <s v="100%"/>
    <x v="443"/>
    <m/>
    <m/>
    <s v="Surf Clam - triangle shell"/>
    <x v="4"/>
    <n v="1427.6"/>
    <n v="89.346448136650864"/>
    <n v="2.0999999999999999E-5"/>
    <s v=""/>
    <s v=""/>
    <s v=""/>
    <s v=""/>
    <s v=""/>
    <s v=""/>
  </r>
  <r>
    <x v="1"/>
    <x v="6"/>
    <x v="6"/>
    <n v="59000"/>
    <n v="0"/>
    <n v="59000"/>
    <x v="0"/>
    <m/>
    <s v="100%"/>
    <x v="444"/>
    <m/>
    <m/>
    <s v="Surf Clam - triangle shell"/>
    <x v="4"/>
    <n v="6.64"/>
    <n v="0.41556487505419004"/>
    <n v="0"/>
    <s v=""/>
    <s v=""/>
    <s v=""/>
    <s v=""/>
    <s v=""/>
    <s v=""/>
  </r>
  <r>
    <x v="1"/>
    <x v="6"/>
    <x v="6"/>
    <n v="59000"/>
    <n v="0"/>
    <n v="59000"/>
    <x v="0"/>
    <m/>
    <s v="100%"/>
    <x v="445"/>
    <m/>
    <m/>
    <s v="Southern Blue Whiting"/>
    <x v="2"/>
    <n v="29.4"/>
    <n v="1.8400011034025885"/>
    <n v="0"/>
    <s v=""/>
    <s v=""/>
    <s v=""/>
    <s v=""/>
    <s v=""/>
    <s v=""/>
  </r>
  <r>
    <x v="1"/>
    <x v="6"/>
    <x v="6"/>
    <n v="59000"/>
    <n v="0"/>
    <n v="59000"/>
    <x v="0"/>
    <m/>
    <s v="100%"/>
    <x v="446"/>
    <m/>
    <m/>
    <s v="Southern Blue Whiting"/>
    <x v="2"/>
    <n v="688.8"/>
    <n v="43.108597279717785"/>
    <n v="1.0000000000000001E-5"/>
    <s v=""/>
    <s v=""/>
    <s v=""/>
    <s v=""/>
    <s v=""/>
    <s v=""/>
  </r>
  <r>
    <x v="1"/>
    <x v="6"/>
    <x v="6"/>
    <n v="59000"/>
    <n v="0"/>
    <n v="59000"/>
    <x v="0"/>
    <m/>
    <s v="100%"/>
    <x v="447"/>
    <m/>
    <m/>
    <s v="Southern Blue Whiting"/>
    <x v="2"/>
    <n v="1761.2000000000003"/>
    <n v="110.22482800383126"/>
    <n v="9.7E-5"/>
    <s v=""/>
    <s v=""/>
    <s v=""/>
    <s v=""/>
    <s v=""/>
    <s v=""/>
  </r>
  <r>
    <x v="1"/>
    <x v="6"/>
    <x v="6"/>
    <n v="59000"/>
    <n v="0"/>
    <n v="59000"/>
    <x v="0"/>
    <m/>
    <s v="100%"/>
    <x v="448"/>
    <m/>
    <m/>
    <s v="Southern Blue Whiting"/>
    <x v="2"/>
    <n v="24696"/>
    <n v="1545.6009268581743"/>
    <n v="6.6100000000000002E-4"/>
    <s v=""/>
    <s v=""/>
    <s v=""/>
    <s v=""/>
    <s v=""/>
    <s v=""/>
  </r>
  <r>
    <x v="1"/>
    <x v="6"/>
    <x v="6"/>
    <n v="59000"/>
    <n v="0"/>
    <n v="59000"/>
    <x v="0"/>
    <m/>
    <s v="100%"/>
    <x v="449"/>
    <m/>
    <m/>
    <s v="Southern Blue Whiting"/>
    <x v="2"/>
    <n v="3080.0000000000005"/>
    <n v="192.76202035646168"/>
    <n v="9.9999999999999995E-7"/>
    <s v=""/>
    <s v=""/>
    <s v=""/>
    <s v=""/>
    <s v=""/>
    <s v=""/>
  </r>
  <r>
    <x v="1"/>
    <x v="6"/>
    <x v="6"/>
    <n v="59000"/>
    <n v="0"/>
    <n v="59000"/>
    <x v="0"/>
    <m/>
    <s v="100%"/>
    <x v="450"/>
    <m/>
    <m/>
    <s v="Scallop"/>
    <x v="4"/>
    <n v="636"/>
    <n v="39.804105502178444"/>
    <n v="0"/>
    <s v=""/>
    <s v=""/>
    <s v=""/>
    <s v=""/>
    <s v=""/>
    <s v=""/>
  </r>
  <r>
    <x v="1"/>
    <x v="6"/>
    <x v="6"/>
    <n v="59000"/>
    <n v="0"/>
    <n v="59000"/>
    <x v="0"/>
    <m/>
    <s v="100%"/>
    <x v="451"/>
    <m/>
    <m/>
    <s v="Scallop"/>
    <x v="4"/>
    <n v="15.9"/>
    <n v="0.99510263755446104"/>
    <n v="0"/>
    <s v=""/>
    <s v=""/>
    <s v=""/>
    <s v=""/>
    <s v=""/>
    <s v=""/>
  </r>
  <r>
    <x v="1"/>
    <x v="6"/>
    <x v="6"/>
    <n v="59000"/>
    <n v="0"/>
    <n v="59000"/>
    <x v="0"/>
    <m/>
    <s v="100%"/>
    <x v="452"/>
    <m/>
    <m/>
    <s v="Scallop"/>
    <x v="4"/>
    <n v="15.9"/>
    <n v="0.99510263755446104"/>
    <n v="0"/>
    <s v=""/>
    <s v=""/>
    <s v=""/>
    <s v=""/>
    <s v=""/>
    <s v=""/>
  </r>
  <r>
    <x v="1"/>
    <x v="6"/>
    <x v="6"/>
    <n v="59000"/>
    <n v="0"/>
    <n v="59000"/>
    <x v="0"/>
    <m/>
    <s v="100%"/>
    <x v="453"/>
    <m/>
    <m/>
    <s v="Scallop"/>
    <x v="4"/>
    <n v="15.9"/>
    <n v="0.99510263755446104"/>
    <n v="0"/>
    <s v=""/>
    <s v=""/>
    <s v=""/>
    <s v=""/>
    <s v=""/>
    <s v=""/>
  </r>
  <r>
    <x v="1"/>
    <x v="6"/>
    <x v="6"/>
    <n v="59000"/>
    <n v="0"/>
    <n v="59000"/>
    <x v="0"/>
    <m/>
    <s v="100%"/>
    <x v="454"/>
    <m/>
    <m/>
    <s v="Scallop"/>
    <x v="4"/>
    <n v="365.7"/>
    <n v="22.887360663752606"/>
    <n v="5.0000000000000004E-6"/>
    <s v=""/>
    <s v=""/>
    <s v=""/>
    <s v=""/>
    <s v=""/>
    <s v=""/>
  </r>
  <r>
    <x v="1"/>
    <x v="6"/>
    <x v="6"/>
    <n v="59000"/>
    <n v="0"/>
    <n v="59000"/>
    <x v="0"/>
    <m/>
    <s v="100%"/>
    <x v="455"/>
    <m/>
    <m/>
    <s v="Scallop"/>
    <x v="4"/>
    <n v="15.9"/>
    <n v="0.99510263755446104"/>
    <n v="0"/>
    <s v=""/>
    <s v=""/>
    <s v=""/>
    <s v=""/>
    <s v=""/>
    <s v=""/>
  </r>
  <r>
    <x v="1"/>
    <x v="6"/>
    <x v="6"/>
    <n v="59000"/>
    <n v="0"/>
    <n v="59000"/>
    <x v="0"/>
    <m/>
    <s v="100%"/>
    <x v="456"/>
    <m/>
    <m/>
    <s v="Scallop"/>
    <x v="4"/>
    <n v="6044"/>
    <n v="378.2641724137838"/>
    <n v="9.0000000000000006E-5"/>
    <s v=""/>
    <s v=""/>
    <s v=""/>
    <s v=""/>
    <s v=""/>
    <s v=""/>
  </r>
  <r>
    <x v="1"/>
    <x v="6"/>
    <x v="6"/>
    <n v="59000"/>
    <n v="0"/>
    <n v="59000"/>
    <x v="0"/>
    <m/>
    <s v="100%"/>
    <x v="457"/>
    <m/>
    <m/>
    <s v="Scallop"/>
    <x v="4"/>
    <n v="15.9"/>
    <n v="0.99510263755446104"/>
    <n v="0"/>
    <s v=""/>
    <s v=""/>
    <s v=""/>
    <s v=""/>
    <s v=""/>
    <s v=""/>
  </r>
  <r>
    <x v="1"/>
    <x v="6"/>
    <x v="6"/>
    <n v="59000"/>
    <n v="0"/>
    <n v="59000"/>
    <x v="0"/>
    <m/>
    <s v="100%"/>
    <x v="458"/>
    <m/>
    <m/>
    <s v="Scallop"/>
    <x v="4"/>
    <n v="15.9"/>
    <n v="0.99510263755446104"/>
    <n v="0"/>
    <s v=""/>
    <s v=""/>
    <s v=""/>
    <s v=""/>
    <s v=""/>
    <s v=""/>
  </r>
  <r>
    <x v="1"/>
    <x v="6"/>
    <x v="6"/>
    <n v="59000"/>
    <n v="0"/>
    <n v="59000"/>
    <x v="0"/>
    <m/>
    <s v="100%"/>
    <x v="459"/>
    <m/>
    <m/>
    <s v="Scallop"/>
    <x v="4"/>
    <n v="15.9"/>
    <n v="0.99510263755446104"/>
    <n v="0"/>
    <s v=""/>
    <s v=""/>
    <s v=""/>
    <s v=""/>
    <s v=""/>
    <s v=""/>
  </r>
  <r>
    <x v="1"/>
    <x v="6"/>
    <x v="6"/>
    <n v="59000"/>
    <n v="0"/>
    <n v="59000"/>
    <x v="0"/>
    <m/>
    <s v="100%"/>
    <x v="460"/>
    <m/>
    <m/>
    <s v="Scallop"/>
    <x v="4"/>
    <n v="15.9"/>
    <n v="0.99510263755446104"/>
    <n v="0"/>
    <s v=""/>
    <s v=""/>
    <s v=""/>
    <s v=""/>
    <s v=""/>
    <s v=""/>
  </r>
  <r>
    <x v="1"/>
    <x v="6"/>
    <x v="6"/>
    <n v="59000"/>
    <n v="0"/>
    <n v="59000"/>
    <x v="0"/>
    <m/>
    <s v="100%"/>
    <x v="461"/>
    <m/>
    <m/>
    <s v="Scallop"/>
    <x v="4"/>
    <n v="15.9"/>
    <n v="0.99510263755446104"/>
    <n v="0"/>
    <s v=""/>
    <s v=""/>
    <s v=""/>
    <s v=""/>
    <s v=""/>
    <s v=""/>
  </r>
  <r>
    <x v="1"/>
    <x v="6"/>
    <x v="6"/>
    <n v="59000"/>
    <n v="0"/>
    <n v="59000"/>
    <x v="0"/>
    <m/>
    <s v="100%"/>
    <x v="462"/>
    <m/>
    <m/>
    <s v="Scallop"/>
    <x v="4"/>
    <n v="795"/>
    <n v="49.755131877723052"/>
    <n v="1.2E-5"/>
    <s v=""/>
    <s v=""/>
    <s v=""/>
    <s v=""/>
    <s v=""/>
    <s v=""/>
  </r>
  <r>
    <x v="1"/>
    <x v="6"/>
    <x v="6"/>
    <n v="59000"/>
    <n v="0"/>
    <n v="59000"/>
    <x v="0"/>
    <m/>
    <s v="100%"/>
    <x v="463"/>
    <m/>
    <m/>
    <s v="Sea Cucumber"/>
    <x v="4"/>
    <n v="0"/>
    <n v="0"/>
    <n v="0"/>
    <s v=""/>
    <s v=""/>
    <s v=""/>
    <s v=""/>
    <s v=""/>
    <s v=""/>
  </r>
  <r>
    <x v="1"/>
    <x v="6"/>
    <x v="6"/>
    <n v="59000"/>
    <n v="0"/>
    <n v="59000"/>
    <x v="0"/>
    <m/>
    <s v="100%"/>
    <x v="464"/>
    <m/>
    <m/>
    <s v="Sea Cucumber"/>
    <x v="4"/>
    <n v="2.4"/>
    <n v="0.15020417170633374"/>
    <n v="0"/>
    <s v=""/>
    <s v=""/>
    <s v=""/>
    <s v=""/>
    <s v=""/>
    <s v=""/>
  </r>
  <r>
    <x v="1"/>
    <x v="6"/>
    <x v="6"/>
    <n v="59000"/>
    <n v="0"/>
    <n v="59000"/>
    <x v="0"/>
    <m/>
    <s v="100%"/>
    <x v="465"/>
    <m/>
    <m/>
    <s v="Sea Cucumber"/>
    <x v="4"/>
    <n v="2.4"/>
    <n v="0.15020417170633374"/>
    <n v="0"/>
    <s v=""/>
    <s v=""/>
    <s v=""/>
    <s v=""/>
    <s v=""/>
    <s v=""/>
  </r>
  <r>
    <x v="1"/>
    <x v="6"/>
    <x v="6"/>
    <n v="59000"/>
    <n v="0"/>
    <n v="59000"/>
    <x v="0"/>
    <m/>
    <s v="100%"/>
    <x v="466"/>
    <m/>
    <m/>
    <s v="Sea Cucumber"/>
    <x v="4"/>
    <n v="2.4"/>
    <n v="0.15020417170633374"/>
    <n v="0"/>
    <s v=""/>
    <s v=""/>
    <s v=""/>
    <s v=""/>
    <s v=""/>
    <s v=""/>
  </r>
  <r>
    <x v="1"/>
    <x v="6"/>
    <x v="6"/>
    <n v="59000"/>
    <n v="0"/>
    <n v="59000"/>
    <x v="0"/>
    <m/>
    <s v="100%"/>
    <x v="467"/>
    <m/>
    <m/>
    <s v="Sea Cucumber"/>
    <x v="4"/>
    <n v="6"/>
    <n v="0.37551042926583439"/>
    <n v="0"/>
    <s v=""/>
    <s v=""/>
    <s v=""/>
    <s v=""/>
    <s v=""/>
    <s v=""/>
  </r>
  <r>
    <x v="1"/>
    <x v="6"/>
    <x v="6"/>
    <n v="59000"/>
    <n v="0"/>
    <n v="59000"/>
    <x v="0"/>
    <m/>
    <s v="100%"/>
    <x v="468"/>
    <m/>
    <m/>
    <s v="Sea Cucumber"/>
    <x v="4"/>
    <n v="57.599999999999994"/>
    <n v="3.6049001209520095"/>
    <n v="9.9999999999999995E-7"/>
    <s v=""/>
    <s v=""/>
    <s v=""/>
    <s v=""/>
    <s v=""/>
    <s v=""/>
  </r>
  <r>
    <x v="1"/>
    <x v="6"/>
    <x v="6"/>
    <n v="59000"/>
    <n v="0"/>
    <n v="59000"/>
    <x v="0"/>
    <m/>
    <s v="100%"/>
    <x v="469"/>
    <m/>
    <m/>
    <s v="Sea Cucumber"/>
    <x v="4"/>
    <n v="2.4"/>
    <n v="0.15020417170633374"/>
    <n v="0"/>
    <s v=""/>
    <s v=""/>
    <s v=""/>
    <s v=""/>
    <s v=""/>
    <s v=""/>
  </r>
  <r>
    <x v="1"/>
    <x v="6"/>
    <x v="6"/>
    <n v="59000"/>
    <n v="0"/>
    <n v="59000"/>
    <x v="0"/>
    <m/>
    <s v="100%"/>
    <x v="470"/>
    <m/>
    <m/>
    <s v="Sea Cucumber"/>
    <x v="4"/>
    <n v="2.4"/>
    <n v="0.15020417170633374"/>
    <n v="0"/>
    <s v=""/>
    <s v=""/>
    <s v=""/>
    <s v=""/>
    <s v=""/>
    <s v=""/>
  </r>
  <r>
    <x v="1"/>
    <x v="6"/>
    <x v="6"/>
    <n v="59000"/>
    <n v="0"/>
    <n v="59000"/>
    <x v="0"/>
    <m/>
    <s v="100%"/>
    <x v="471"/>
    <m/>
    <m/>
    <s v="Sea Cucumber"/>
    <x v="4"/>
    <n v="2.4"/>
    <n v="0.15020417170633374"/>
    <n v="0"/>
    <s v=""/>
    <s v=""/>
    <s v=""/>
    <s v=""/>
    <s v=""/>
    <s v=""/>
  </r>
  <r>
    <x v="1"/>
    <x v="6"/>
    <x v="6"/>
    <n v="59000"/>
    <n v="0"/>
    <n v="59000"/>
    <x v="0"/>
    <m/>
    <s v="100%"/>
    <x v="472"/>
    <m/>
    <m/>
    <s v="Sea Cucumber"/>
    <x v="4"/>
    <n v="0"/>
    <n v="0"/>
    <n v="0"/>
    <s v=""/>
    <s v=""/>
    <s v=""/>
    <s v=""/>
    <s v=""/>
    <s v=""/>
  </r>
  <r>
    <x v="1"/>
    <x v="6"/>
    <x v="6"/>
    <n v="59000"/>
    <n v="0"/>
    <n v="59000"/>
    <x v="0"/>
    <m/>
    <s v="100%"/>
    <x v="473"/>
    <m/>
    <m/>
    <s v="Sea Cucumber"/>
    <x v="4"/>
    <n v="23.552132341781757"/>
    <n v="1.4740118876313681"/>
    <n v="0"/>
    <s v=""/>
    <s v=""/>
    <s v=""/>
    <s v=""/>
    <s v=""/>
    <s v=""/>
  </r>
  <r>
    <x v="1"/>
    <x v="6"/>
    <x v="6"/>
    <n v="59000"/>
    <n v="0"/>
    <n v="59000"/>
    <x v="0"/>
    <m/>
    <s v="100%"/>
    <x v="474"/>
    <m/>
    <m/>
    <s v="Sea Cucumber"/>
    <x v="4"/>
    <n v="16.8"/>
    <n v="1.0514292019443363"/>
    <n v="0"/>
    <s v=""/>
    <s v=""/>
    <s v=""/>
    <s v=""/>
    <s v=""/>
    <s v=""/>
  </r>
  <r>
    <x v="1"/>
    <x v="6"/>
    <x v="6"/>
    <n v="59000"/>
    <n v="0"/>
    <n v="59000"/>
    <x v="0"/>
    <m/>
    <s v="100%"/>
    <x v="475"/>
    <m/>
    <m/>
    <s v="Sea Cucumber"/>
    <x v="4"/>
    <n v="2.4"/>
    <n v="0.15020417170633374"/>
    <n v="0"/>
    <s v=""/>
    <s v=""/>
    <s v=""/>
    <s v=""/>
    <s v=""/>
    <s v=""/>
  </r>
  <r>
    <x v="1"/>
    <x v="6"/>
    <x v="6"/>
    <n v="59000"/>
    <n v="0"/>
    <n v="59000"/>
    <x v="0"/>
    <m/>
    <s v="100%"/>
    <x v="476"/>
    <m/>
    <m/>
    <s v="Sea Cucumber"/>
    <x v="4"/>
    <n v="10.560273244085826"/>
    <n v="0.66091545650852901"/>
    <n v="0"/>
    <s v=""/>
    <s v=""/>
    <s v=""/>
    <s v=""/>
    <s v=""/>
    <s v=""/>
  </r>
  <r>
    <x v="1"/>
    <x v="6"/>
    <x v="6"/>
    <n v="59000"/>
    <n v="0"/>
    <n v="59000"/>
    <x v="0"/>
    <m/>
    <s v="100%"/>
    <x v="477"/>
    <m/>
    <m/>
    <s v="Sea Cucumber"/>
    <x v="4"/>
    <n v="2.4"/>
    <n v="0.15020417170633374"/>
    <n v="0"/>
    <s v=""/>
    <s v=""/>
    <s v=""/>
    <s v=""/>
    <s v=""/>
    <s v=""/>
  </r>
  <r>
    <x v="1"/>
    <x v="6"/>
    <x v="6"/>
    <n v="59000"/>
    <n v="0"/>
    <n v="59000"/>
    <x v="0"/>
    <m/>
    <s v="100%"/>
    <x v="478"/>
    <m/>
    <m/>
    <s v="School Shark"/>
    <x v="0"/>
    <n v="1415.0644064506102"/>
    <n v="88.561907117511964"/>
    <n v="3.0000000000000001E-5"/>
    <s v=""/>
    <s v=""/>
    <s v=""/>
    <s v=""/>
    <s v=""/>
    <s v=""/>
  </r>
  <r>
    <x v="1"/>
    <x v="6"/>
    <x v="6"/>
    <n v="59000"/>
    <n v="0"/>
    <n v="59000"/>
    <x v="0"/>
    <m/>
    <s v="100%"/>
    <x v="479"/>
    <m/>
    <m/>
    <s v="School Shark"/>
    <x v="0"/>
    <n v="23.4"/>
    <n v="1.464490674136754"/>
    <n v="0"/>
    <s v=""/>
    <s v=""/>
    <s v=""/>
    <s v=""/>
    <s v=""/>
    <s v=""/>
  </r>
  <r>
    <x v="1"/>
    <x v="6"/>
    <x v="6"/>
    <n v="59000"/>
    <n v="0"/>
    <n v="59000"/>
    <x v="0"/>
    <m/>
    <s v="100%"/>
    <x v="480"/>
    <m/>
    <m/>
    <s v="School Shark"/>
    <x v="0"/>
    <n v="425.5990761942507"/>
    <n v="26.636148632807604"/>
    <n v="6.0000000000000002E-6"/>
    <s v=""/>
    <s v=""/>
    <s v=""/>
    <s v=""/>
    <s v=""/>
    <s v=""/>
  </r>
  <r>
    <x v="1"/>
    <x v="6"/>
    <x v="6"/>
    <n v="59000"/>
    <n v="0"/>
    <n v="59000"/>
    <x v="0"/>
    <m/>
    <s v="100%"/>
    <x v="481"/>
    <m/>
    <m/>
    <s v="School Shark"/>
    <x v="0"/>
    <n v="891.46344422209506"/>
    <n v="55.792303435773015"/>
    <n v="3.6000000000000001E-5"/>
    <s v=""/>
    <s v=""/>
    <s v=""/>
    <s v=""/>
    <s v=""/>
    <s v=""/>
  </r>
  <r>
    <x v="1"/>
    <x v="6"/>
    <x v="6"/>
    <n v="59000"/>
    <n v="0"/>
    <n v="59000"/>
    <x v="0"/>
    <m/>
    <s v="100%"/>
    <x v="482"/>
    <m/>
    <m/>
    <s v="School Shark"/>
    <x v="0"/>
    <n v="519.22192327090909"/>
    <n v="32.495541215281868"/>
    <n v="7.9999999999999996E-6"/>
    <s v=""/>
    <s v=""/>
    <s v=""/>
    <s v=""/>
    <s v=""/>
    <s v=""/>
  </r>
  <r>
    <x v="1"/>
    <x v="6"/>
    <x v="6"/>
    <n v="59000"/>
    <n v="0"/>
    <n v="59000"/>
    <x v="0"/>
    <m/>
    <s v="100%"/>
    <x v="483"/>
    <m/>
    <m/>
    <s v="School Shark"/>
    <x v="0"/>
    <n v="1653.0472042839522"/>
    <n v="103.45607754622571"/>
    <n v="6.3E-5"/>
    <s v=""/>
    <s v=""/>
    <s v=""/>
    <s v=""/>
    <s v=""/>
    <s v=""/>
  </r>
  <r>
    <x v="1"/>
    <x v="6"/>
    <x v="6"/>
    <n v="59000"/>
    <n v="0"/>
    <n v="59000"/>
    <x v="0"/>
    <m/>
    <s v="100%"/>
    <x v="484"/>
    <m/>
    <m/>
    <s v="School Shark"/>
    <x v="0"/>
    <n v="1337.9937034554346"/>
    <n v="83.738431656588958"/>
    <n v="2.1999999999999999E-5"/>
    <s v=""/>
    <s v=""/>
    <s v=""/>
    <s v=""/>
    <s v=""/>
    <s v=""/>
  </r>
  <r>
    <x v="1"/>
    <x v="6"/>
    <x v="6"/>
    <n v="59000"/>
    <n v="0"/>
    <n v="59000"/>
    <x v="0"/>
    <m/>
    <s v="100%"/>
    <x v="485"/>
    <m/>
    <m/>
    <s v="School Shark"/>
    <x v="0"/>
    <n v="1267.9947360943454"/>
    <n v="79.357541276267668"/>
    <n v="2.4000000000000001E-5"/>
    <s v=""/>
    <s v=""/>
    <s v=""/>
    <s v=""/>
    <s v=""/>
    <s v=""/>
  </r>
  <r>
    <x v="1"/>
    <x v="6"/>
    <x v="6"/>
    <n v="59000"/>
    <n v="0"/>
    <n v="59000"/>
    <x v="0"/>
    <m/>
    <s v="100%"/>
    <x v="486"/>
    <m/>
    <m/>
    <s v="Scampi"/>
    <x v="2"/>
    <n v="2044.9352186600722"/>
    <n v="127.9824169633111"/>
    <n v="1.37E-4"/>
    <s v=""/>
    <s v=""/>
    <s v=""/>
    <s v=""/>
    <s v=""/>
    <s v=""/>
  </r>
  <r>
    <x v="1"/>
    <x v="6"/>
    <x v="6"/>
    <n v="59000"/>
    <n v="0"/>
    <n v="59000"/>
    <x v="0"/>
    <m/>
    <s v="100%"/>
    <x v="487"/>
    <m/>
    <m/>
    <s v="Scampi"/>
    <x v="2"/>
    <n v="0"/>
    <n v="0"/>
    <n v="0"/>
    <s v=""/>
    <s v=""/>
    <s v=""/>
    <s v=""/>
    <s v=""/>
    <s v=""/>
  </r>
  <r>
    <x v="1"/>
    <x v="6"/>
    <x v="6"/>
    <n v="59000"/>
    <n v="0"/>
    <n v="59000"/>
    <x v="0"/>
    <m/>
    <s v="100%"/>
    <x v="488"/>
    <m/>
    <m/>
    <s v="Scampi"/>
    <x v="2"/>
    <n v="2463.2693452897956"/>
    <n v="154.16388820785698"/>
    <n v="2.3900000000000001E-4"/>
    <s v=""/>
    <s v=""/>
    <s v=""/>
    <s v=""/>
    <s v=""/>
    <s v=""/>
  </r>
  <r>
    <x v="1"/>
    <x v="6"/>
    <x v="6"/>
    <n v="59000"/>
    <n v="0"/>
    <n v="59000"/>
    <x v="0"/>
    <m/>
    <s v="100%"/>
    <x v="489"/>
    <m/>
    <m/>
    <s v="Scampi"/>
    <x v="2"/>
    <n v="7317.8331792863455"/>
    <n v="457.98711307493016"/>
    <n v="3.1100000000000002E-4"/>
    <s v=""/>
    <s v=""/>
    <s v=""/>
    <s v=""/>
    <s v=""/>
    <s v=""/>
  </r>
  <r>
    <x v="1"/>
    <x v="6"/>
    <x v="6"/>
    <n v="59000"/>
    <n v="0"/>
    <n v="59000"/>
    <x v="0"/>
    <m/>
    <s v="100%"/>
    <x v="490"/>
    <m/>
    <m/>
    <s v="Scampi"/>
    <x v="2"/>
    <n v="1941.8250110585548"/>
    <n v="121.52925724362191"/>
    <n v="4.8999999999999998E-5"/>
    <s v=""/>
    <s v=""/>
    <s v=""/>
    <s v=""/>
    <s v=""/>
    <s v=""/>
  </r>
  <r>
    <x v="1"/>
    <x v="6"/>
    <x v="6"/>
    <n v="59000"/>
    <n v="0"/>
    <n v="59000"/>
    <x v="0"/>
    <m/>
    <s v="100%"/>
    <x v="491"/>
    <m/>
    <m/>
    <s v="Scampi"/>
    <x v="2"/>
    <n v="553.20000000000005"/>
    <n v="34.622061578309932"/>
    <n v="1.2E-5"/>
    <s v=""/>
    <s v=""/>
    <s v=""/>
    <s v=""/>
    <s v=""/>
    <s v=""/>
  </r>
  <r>
    <x v="1"/>
    <x v="6"/>
    <x v="6"/>
    <n v="59000"/>
    <n v="0"/>
    <n v="59000"/>
    <x v="0"/>
    <m/>
    <s v="100%"/>
    <x v="492"/>
    <m/>
    <m/>
    <s v="Scampi"/>
    <x v="2"/>
    <n v="4667.2721274884843"/>
    <n v="292.10156001561086"/>
    <n v="1.08E-4"/>
    <s v=""/>
    <s v=""/>
    <s v=""/>
    <s v=""/>
    <s v=""/>
    <s v=""/>
  </r>
  <r>
    <x v="1"/>
    <x v="6"/>
    <x v="6"/>
    <n v="59000"/>
    <n v="0"/>
    <n v="59000"/>
    <x v="0"/>
    <m/>
    <s v="100%"/>
    <x v="493"/>
    <m/>
    <m/>
    <s v="Scampi"/>
    <x v="2"/>
    <n v="691.5"/>
    <n v="43.27757697288741"/>
    <n v="1.5E-5"/>
    <s v=""/>
    <s v=""/>
    <s v=""/>
    <s v=""/>
    <s v=""/>
    <s v=""/>
  </r>
  <r>
    <x v="1"/>
    <x v="6"/>
    <x v="6"/>
    <n v="59000"/>
    <n v="0"/>
    <n v="59000"/>
    <x v="0"/>
    <m/>
    <s v="100%"/>
    <x v="494"/>
    <m/>
    <m/>
    <s v="Scampi"/>
    <x v="2"/>
    <n v="1387.4162914357805"/>
    <n v="86.831547861243649"/>
    <n v="3.1000000000000001E-5"/>
    <s v=""/>
    <s v=""/>
    <s v=""/>
    <s v=""/>
    <s v=""/>
    <s v=""/>
  </r>
  <r>
    <x v="1"/>
    <x v="6"/>
    <x v="6"/>
    <n v="59000"/>
    <n v="0"/>
    <n v="59000"/>
    <x v="0"/>
    <m/>
    <s v="100%"/>
    <x v="495"/>
    <m/>
    <m/>
    <s v="Scampi"/>
    <x v="2"/>
    <n v="69.150000000000006"/>
    <n v="4.3277576972887415"/>
    <n v="1.9999999999999999E-6"/>
    <s v=""/>
    <s v=""/>
    <s v=""/>
    <s v=""/>
    <s v=""/>
    <s v=""/>
  </r>
  <r>
    <x v="1"/>
    <x v="6"/>
    <x v="6"/>
    <n v="59000"/>
    <n v="0"/>
    <n v="59000"/>
    <x v="0"/>
    <m/>
    <s v="100%"/>
    <x v="496"/>
    <m/>
    <m/>
    <s v="Scampi"/>
    <x v="2"/>
    <n v="484.05"/>
    <n v="30.29430388102119"/>
    <n v="1.1E-5"/>
    <s v=""/>
    <s v=""/>
    <s v=""/>
    <s v=""/>
    <s v=""/>
    <s v=""/>
  </r>
  <r>
    <x v="1"/>
    <x v="6"/>
    <x v="6"/>
    <n v="59000"/>
    <n v="0"/>
    <n v="59000"/>
    <x v="0"/>
    <m/>
    <s v="100%"/>
    <x v="497"/>
    <m/>
    <m/>
    <s v="Shortfinned eel"/>
    <x v="1"/>
    <n v="53.7"/>
    <n v="3.3608183419292175"/>
    <n v="9.9999999999999995E-7"/>
    <s v=""/>
    <s v=""/>
    <s v=""/>
    <s v=""/>
    <s v=""/>
    <s v=""/>
  </r>
  <r>
    <x v="1"/>
    <x v="6"/>
    <x v="6"/>
    <n v="59000"/>
    <n v="0"/>
    <n v="59000"/>
    <x v="0"/>
    <m/>
    <s v="100%"/>
    <x v="498"/>
    <m/>
    <m/>
    <s v="Shortfinned eel"/>
    <x v="1"/>
    <n v="428.71497017745344"/>
    <n v="26.83115708067082"/>
    <n v="6.9999999999999999E-6"/>
    <s v=""/>
    <s v=""/>
    <s v=""/>
    <s v=""/>
    <s v=""/>
    <s v=""/>
  </r>
  <r>
    <x v="1"/>
    <x v="6"/>
    <x v="6"/>
    <n v="59000"/>
    <n v="0"/>
    <n v="59000"/>
    <x v="0"/>
    <m/>
    <s v="100%"/>
    <x v="499"/>
    <m/>
    <m/>
    <s v="Shortfinned eel"/>
    <x v="1"/>
    <n v="703.52908773116815"/>
    <n v="44.0304182891553"/>
    <n v="1.2E-5"/>
    <s v=""/>
    <s v=""/>
    <s v=""/>
    <s v=""/>
    <s v=""/>
    <s v=""/>
  </r>
  <r>
    <x v="1"/>
    <x v="6"/>
    <x v="6"/>
    <n v="59000"/>
    <n v="0"/>
    <n v="59000"/>
    <x v="0"/>
    <m/>
    <s v="100%"/>
    <x v="500"/>
    <m/>
    <m/>
    <s v="Shortfinned eel"/>
    <x v="1"/>
    <n v="503.55381188118821"/>
    <n v="31.514951342992035"/>
    <n v="9.0000000000000002E-6"/>
    <s v=""/>
    <s v=""/>
    <s v=""/>
    <s v=""/>
    <s v=""/>
    <s v=""/>
  </r>
  <r>
    <x v="1"/>
    <x v="6"/>
    <x v="6"/>
    <n v="59000"/>
    <n v="0"/>
    <n v="59000"/>
    <x v="0"/>
    <m/>
    <s v="100%"/>
    <x v="501"/>
    <m/>
    <m/>
    <s v="Shortfinned eel"/>
    <x v="1"/>
    <n v="134.99919816723943"/>
    <n v="8.448934475720586"/>
    <n v="1.9999999999999999E-6"/>
    <s v=""/>
    <s v=""/>
    <s v=""/>
    <s v=""/>
    <s v=""/>
    <s v=""/>
  </r>
  <r>
    <x v="1"/>
    <x v="6"/>
    <x v="6"/>
    <n v="59000"/>
    <n v="0"/>
    <n v="59000"/>
    <x v="0"/>
    <m/>
    <s v="100%"/>
    <x v="502"/>
    <m/>
    <m/>
    <s v="Gemfish"/>
    <x v="0"/>
    <n v="562.2772358006581"/>
    <n v="35.190161030318649"/>
    <n v="0"/>
    <s v=""/>
    <s v=""/>
    <s v=""/>
    <s v=""/>
    <s v=""/>
    <s v=""/>
  </r>
  <r>
    <x v="1"/>
    <x v="6"/>
    <x v="6"/>
    <n v="59000"/>
    <n v="0"/>
    <n v="59000"/>
    <x v="0"/>
    <m/>
    <s v="100%"/>
    <x v="503"/>
    <m/>
    <m/>
    <s v="Gemfish"/>
    <x v="2"/>
    <n v="16.200000000000003"/>
    <n v="1.013878159017753"/>
    <n v="0"/>
    <s v=""/>
    <s v=""/>
    <s v=""/>
    <s v=""/>
    <s v=""/>
    <s v=""/>
  </r>
  <r>
    <x v="1"/>
    <x v="6"/>
    <x v="6"/>
    <n v="59000"/>
    <n v="0"/>
    <n v="59000"/>
    <x v="0"/>
    <m/>
    <s v="100%"/>
    <x v="504"/>
    <m/>
    <m/>
    <s v="Gemfish"/>
    <x v="0"/>
    <n v="567.12279884277859"/>
    <n v="35.493420939982201"/>
    <n v="7.9999999999999996E-6"/>
    <s v=""/>
    <s v=""/>
    <s v=""/>
    <s v=""/>
    <s v=""/>
    <s v=""/>
  </r>
  <r>
    <x v="1"/>
    <x v="6"/>
    <x v="6"/>
    <n v="59000"/>
    <n v="0"/>
    <n v="59000"/>
    <x v="0"/>
    <m/>
    <s v="100%"/>
    <x v="505"/>
    <m/>
    <m/>
    <s v="Gemfish"/>
    <x v="2"/>
    <n v="805.65457009794943"/>
    <n v="50.42194890957704"/>
    <n v="3.6999999999999998E-5"/>
    <s v=""/>
    <s v=""/>
    <s v=""/>
    <s v=""/>
    <s v=""/>
    <s v=""/>
  </r>
  <r>
    <x v="1"/>
    <x v="6"/>
    <x v="6"/>
    <n v="59000"/>
    <n v="0"/>
    <n v="59000"/>
    <x v="0"/>
    <m/>
    <s v="100%"/>
    <x v="506"/>
    <m/>
    <m/>
    <s v="Gemfish"/>
    <x v="2"/>
    <n v="449.86170608958781"/>
    <n v="28.154627060660289"/>
    <n v="3.1999999999999999E-5"/>
    <s v=""/>
    <s v=""/>
    <s v=""/>
    <s v=""/>
    <s v=""/>
    <s v=""/>
  </r>
  <r>
    <x v="1"/>
    <x v="6"/>
    <x v="6"/>
    <n v="59000"/>
    <n v="0"/>
    <n v="59000"/>
    <x v="0"/>
    <m/>
    <s v="100%"/>
    <x v="507"/>
    <m/>
    <m/>
    <s v="Snapper"/>
    <x v="0"/>
    <n v="27603.720077909453"/>
    <n v="1727.5807959649517"/>
    <n v="9.0200000000000002E-4"/>
    <s v=""/>
    <s v=""/>
    <s v=""/>
    <s v=""/>
    <s v=""/>
    <s v=""/>
  </r>
  <r>
    <x v="1"/>
    <x v="6"/>
    <x v="6"/>
    <n v="59000"/>
    <n v="0"/>
    <n v="59000"/>
    <x v="0"/>
    <m/>
    <s v="100%"/>
    <x v="508"/>
    <m/>
    <m/>
    <s v="Snapper"/>
    <x v="0"/>
    <n v="57"/>
    <n v="3.5673490780254267"/>
    <n v="9.9999999999999995E-7"/>
    <s v=""/>
    <s v=""/>
    <s v=""/>
    <s v=""/>
    <s v=""/>
    <s v=""/>
  </r>
  <r>
    <x v="1"/>
    <x v="6"/>
    <x v="6"/>
    <n v="59000"/>
    <n v="0"/>
    <n v="59000"/>
    <x v="0"/>
    <m/>
    <s v="100%"/>
    <x v="509"/>
    <m/>
    <m/>
    <s v="Snapper"/>
    <x v="0"/>
    <n v="1704.7834184729736"/>
    <n v="106.69399221267716"/>
    <n v="2.6999999999999999E-5"/>
    <s v=""/>
    <s v=""/>
    <s v=""/>
    <s v=""/>
    <s v=""/>
    <s v=""/>
  </r>
  <r>
    <x v="1"/>
    <x v="6"/>
    <x v="6"/>
    <n v="59000"/>
    <n v="0"/>
    <n v="59000"/>
    <x v="0"/>
    <m/>
    <s v="100%"/>
    <x v="510"/>
    <m/>
    <m/>
    <s v="Snapper"/>
    <x v="0"/>
    <n v="186.86368662271087"/>
    <n v="11.694877196315085"/>
    <n v="3.9999999999999998E-6"/>
    <s v=""/>
    <s v=""/>
    <s v=""/>
    <s v=""/>
    <s v=""/>
    <s v=""/>
  </r>
  <r>
    <x v="1"/>
    <x v="6"/>
    <x v="6"/>
    <n v="59000"/>
    <n v="0"/>
    <n v="59000"/>
    <x v="0"/>
    <m/>
    <s v="100%"/>
    <x v="511"/>
    <m/>
    <m/>
    <s v="Snapper"/>
    <x v="0"/>
    <n v="1097.6201965309956"/>
    <n v="68.694638528367278"/>
    <n v="6.4999999999999994E-5"/>
    <s v=""/>
    <s v=""/>
    <s v=""/>
    <s v=""/>
    <s v=""/>
    <s v=""/>
  </r>
  <r>
    <x v="1"/>
    <x v="6"/>
    <x v="6"/>
    <n v="59000"/>
    <n v="0"/>
    <n v="59000"/>
    <x v="0"/>
    <m/>
    <s v="100%"/>
    <x v="512"/>
    <m/>
    <m/>
    <s v="Snapper"/>
    <x v="0"/>
    <n v="6407.724397415137"/>
    <n v="401.02788984841965"/>
    <n v="3.0800000000000001E-4"/>
    <s v=""/>
    <s v=""/>
    <s v=""/>
    <s v=""/>
    <s v=""/>
    <s v=""/>
  </r>
  <r>
    <x v="1"/>
    <x v="6"/>
    <x v="6"/>
    <n v="59000"/>
    <n v="0"/>
    <n v="59000"/>
    <x v="0"/>
    <m/>
    <s v="100%"/>
    <x v="513"/>
    <m/>
    <m/>
    <s v="Spiny Dogfish"/>
    <x v="0"/>
    <n v="192.53071423714317"/>
    <n v="12.049548525007888"/>
    <n v="3.0000000000000001E-6"/>
    <s v=""/>
    <s v=""/>
    <s v=""/>
    <s v=""/>
    <s v=""/>
    <s v=""/>
  </r>
  <r>
    <x v="1"/>
    <x v="6"/>
    <x v="6"/>
    <n v="59000"/>
    <n v="0"/>
    <n v="59000"/>
    <x v="0"/>
    <m/>
    <s v="100%"/>
    <x v="514"/>
    <m/>
    <m/>
    <s v="Spiny Dogfish"/>
    <x v="2"/>
    <n v="0"/>
    <n v="0"/>
    <n v="0"/>
    <s v=""/>
    <s v=""/>
    <s v=""/>
    <s v=""/>
    <s v=""/>
    <s v=""/>
  </r>
  <r>
    <x v="1"/>
    <x v="6"/>
    <x v="6"/>
    <n v="59000"/>
    <n v="0"/>
    <n v="59000"/>
    <x v="0"/>
    <m/>
    <s v="100%"/>
    <x v="515"/>
    <m/>
    <m/>
    <s v="Spiny Dogfish"/>
    <x v="0"/>
    <n v="814.98"/>
    <n v="51.005581607178286"/>
    <n v="1.5999999999999999E-5"/>
    <s v=""/>
    <s v=""/>
    <s v=""/>
    <s v=""/>
    <s v=""/>
    <s v=""/>
  </r>
  <r>
    <x v="1"/>
    <x v="6"/>
    <x v="6"/>
    <n v="59000"/>
    <n v="0"/>
    <n v="59000"/>
    <x v="0"/>
    <m/>
    <s v="100%"/>
    <x v="516"/>
    <m/>
    <m/>
    <s v="Spiny Dogfish"/>
    <x v="2"/>
    <n v="152.84049306493566"/>
    <n v="9.5655331933359609"/>
    <n v="3.0000000000000001E-6"/>
    <s v=""/>
    <s v=""/>
    <s v=""/>
    <s v=""/>
    <s v=""/>
    <s v=""/>
  </r>
  <r>
    <x v="1"/>
    <x v="6"/>
    <x v="6"/>
    <n v="59000"/>
    <n v="0"/>
    <n v="59000"/>
    <x v="0"/>
    <m/>
    <s v="100%"/>
    <x v="517"/>
    <m/>
    <m/>
    <s v="Spiny Dogfish"/>
    <x v="2"/>
    <n v="629"/>
    <n v="39.366010001368302"/>
    <n v="1.2999999999999999E-5"/>
    <s v=""/>
    <s v=""/>
    <s v=""/>
    <s v=""/>
    <s v=""/>
    <s v=""/>
  </r>
  <r>
    <x v="1"/>
    <x v="6"/>
    <x v="6"/>
    <n v="59000"/>
    <n v="0"/>
    <n v="59000"/>
    <x v="0"/>
    <m/>
    <s v="100%"/>
    <x v="518"/>
    <m/>
    <m/>
    <s v="Spiny Dogfish"/>
    <x v="0"/>
    <n v="304.32"/>
    <n v="19.04588897236312"/>
    <n v="1.2E-4"/>
    <s v=""/>
    <s v=""/>
    <s v=""/>
    <s v=""/>
    <s v=""/>
    <s v=""/>
  </r>
  <r>
    <x v="1"/>
    <x v="6"/>
    <x v="6"/>
    <n v="59000"/>
    <n v="0"/>
    <n v="59000"/>
    <x v="0"/>
    <m/>
    <s v="100%"/>
    <x v="519"/>
    <m/>
    <m/>
    <s v="Spiny Dogfish"/>
    <x v="0"/>
    <n v="98.240000000000009"/>
    <n v="6.1483574285125959"/>
    <n v="1.9999999999999999E-6"/>
    <s v=""/>
    <s v=""/>
    <s v=""/>
    <s v=""/>
    <s v=""/>
    <s v=""/>
  </r>
  <r>
    <x v="1"/>
    <x v="6"/>
    <x v="6"/>
    <n v="59000"/>
    <n v="0"/>
    <n v="59000"/>
    <x v="0"/>
    <m/>
    <s v="100%"/>
    <x v="520"/>
    <m/>
    <m/>
    <s v="Sea Perch"/>
    <x v="0"/>
    <n v="69.640572690871778"/>
    <n v="4.3584602242446344"/>
    <n v="9.9999999999999995E-7"/>
    <s v=""/>
    <s v=""/>
    <s v=""/>
    <s v=""/>
    <s v=""/>
    <s v=""/>
  </r>
  <r>
    <x v="1"/>
    <x v="6"/>
    <x v="6"/>
    <n v="59000"/>
    <n v="0"/>
    <n v="59000"/>
    <x v="0"/>
    <m/>
    <s v="100%"/>
    <x v="521"/>
    <m/>
    <m/>
    <s v="Sea Perch"/>
    <x v="2"/>
    <n v="0"/>
    <n v="0"/>
    <n v="0"/>
    <s v=""/>
    <s v=""/>
    <s v=""/>
    <s v=""/>
    <s v=""/>
    <s v=""/>
  </r>
  <r>
    <x v="1"/>
    <x v="6"/>
    <x v="6"/>
    <n v="59000"/>
    <n v="0"/>
    <n v="59000"/>
    <x v="0"/>
    <m/>
    <s v="100%"/>
    <x v="522"/>
    <m/>
    <m/>
    <s v="Sea Perch"/>
    <x v="0"/>
    <n v="100.78680120969655"/>
    <n v="6.3077491644305779"/>
    <n v="9.9999999999999995E-7"/>
    <s v=""/>
    <s v=""/>
    <s v=""/>
    <s v=""/>
    <s v=""/>
    <s v=""/>
  </r>
  <r>
    <x v="1"/>
    <x v="6"/>
    <x v="6"/>
    <n v="59000"/>
    <n v="0"/>
    <n v="59000"/>
    <x v="0"/>
    <m/>
    <s v="100%"/>
    <x v="523"/>
    <m/>
    <m/>
    <s v="Sea Perch"/>
    <x v="2"/>
    <n v="756.47363306945465"/>
    <n v="47.343956447032696"/>
    <n v="8.1000000000000004E-5"/>
    <s v=""/>
    <s v=""/>
    <s v=""/>
    <s v=""/>
    <s v=""/>
    <s v=""/>
  </r>
  <r>
    <x v="1"/>
    <x v="6"/>
    <x v="6"/>
    <n v="59000"/>
    <n v="0"/>
    <n v="59000"/>
    <x v="0"/>
    <m/>
    <s v="100%"/>
    <x v="524"/>
    <m/>
    <m/>
    <s v="Sea Perch"/>
    <x v="2"/>
    <n v="590.07653642287687"/>
    <n v="36.929982248641871"/>
    <n v="9.0000000000000002E-6"/>
    <s v=""/>
    <s v=""/>
    <s v=""/>
    <s v=""/>
    <s v=""/>
    <s v=""/>
  </r>
  <r>
    <x v="1"/>
    <x v="6"/>
    <x v="6"/>
    <n v="59000"/>
    <n v="0"/>
    <n v="59000"/>
    <x v="0"/>
    <m/>
    <s v="100%"/>
    <x v="525"/>
    <m/>
    <m/>
    <s v="Sea Perch"/>
    <x v="2"/>
    <n v="18.63781732219817"/>
    <n v="1.1664491305394731"/>
    <n v="0"/>
    <s v=""/>
    <s v=""/>
    <s v=""/>
    <s v=""/>
    <s v=""/>
    <s v=""/>
  </r>
  <r>
    <x v="1"/>
    <x v="6"/>
    <x v="6"/>
    <n v="59000"/>
    <n v="0"/>
    <n v="59000"/>
    <x v="0"/>
    <m/>
    <s v="100%"/>
    <x v="526"/>
    <m/>
    <m/>
    <s v="Sea Perch"/>
    <x v="2"/>
    <n v="4.6074965709299622"/>
    <n v="0.28836050253179496"/>
    <n v="0"/>
    <s v=""/>
    <s v=""/>
    <s v=""/>
    <s v=""/>
    <s v=""/>
    <s v=""/>
  </r>
  <r>
    <x v="1"/>
    <x v="6"/>
    <x v="6"/>
    <n v="59000"/>
    <n v="0"/>
    <n v="59000"/>
    <x v="0"/>
    <m/>
    <s v="100%"/>
    <x v="527"/>
    <m/>
    <m/>
    <s v="Sea Perch"/>
    <x v="2"/>
    <n v="56.136724817662127"/>
    <n v="3.5133209389763871"/>
    <n v="6.0000000000000002E-6"/>
    <s v=""/>
    <s v=""/>
    <s v=""/>
    <s v=""/>
    <s v=""/>
    <s v=""/>
  </r>
  <r>
    <x v="1"/>
    <x v="6"/>
    <x v="6"/>
    <n v="59000"/>
    <n v="0"/>
    <n v="59000"/>
    <x v="0"/>
    <m/>
    <s v="100%"/>
    <x v="528"/>
    <m/>
    <m/>
    <s v="Sea Perch"/>
    <x v="0"/>
    <n v="11.294062309487078"/>
    <n v="0.70683969766509558"/>
    <n v="0"/>
    <s v=""/>
    <s v=""/>
    <s v=""/>
    <s v=""/>
    <s v=""/>
    <s v=""/>
  </r>
  <r>
    <x v="1"/>
    <x v="6"/>
    <x v="6"/>
    <n v="59000"/>
    <n v="0"/>
    <n v="59000"/>
    <x v="0"/>
    <m/>
    <s v="100%"/>
    <x v="529"/>
    <m/>
    <m/>
    <s v="Sea Perch"/>
    <x v="0"/>
    <n v="6.4936627609377489"/>
    <n v="0.40640634847788293"/>
    <n v="0"/>
    <s v=""/>
    <s v=""/>
    <s v=""/>
    <s v=""/>
    <s v=""/>
    <s v=""/>
  </r>
  <r>
    <x v="1"/>
    <x v="6"/>
    <x v="6"/>
    <n v="59000"/>
    <n v="0"/>
    <n v="59000"/>
    <x v="0"/>
    <m/>
    <s v="100%"/>
    <x v="530"/>
    <m/>
    <m/>
    <s v="Rig"/>
    <x v="0"/>
    <n v="2454.8641541498641"/>
    <n v="153.63784871902081"/>
    <n v="4.5000000000000003E-5"/>
    <s v=""/>
    <s v=""/>
    <s v=""/>
    <s v=""/>
    <s v=""/>
    <s v=""/>
  </r>
  <r>
    <x v="1"/>
    <x v="6"/>
    <x v="6"/>
    <n v="59000"/>
    <n v="0"/>
    <n v="59000"/>
    <x v="0"/>
    <m/>
    <s v="100%"/>
    <x v="531"/>
    <m/>
    <m/>
    <s v="Rig"/>
    <x v="0"/>
    <n v="37.1"/>
    <n v="2.3219061542937425"/>
    <n v="9.9999999999999995E-7"/>
    <s v=""/>
    <s v=""/>
    <s v=""/>
    <s v=""/>
    <s v=""/>
    <s v=""/>
  </r>
  <r>
    <x v="1"/>
    <x v="6"/>
    <x v="6"/>
    <n v="59000"/>
    <n v="0"/>
    <n v="59000"/>
    <x v="0"/>
    <m/>
    <s v="100%"/>
    <x v="532"/>
    <m/>
    <m/>
    <s v="Rig"/>
    <x v="0"/>
    <n v="397.50077994760233"/>
    <n v="24.877614751938019"/>
    <n v="6.0000000000000002E-6"/>
    <s v=""/>
    <s v=""/>
    <s v=""/>
    <s v=""/>
    <s v=""/>
    <s v=""/>
  </r>
  <r>
    <x v="1"/>
    <x v="6"/>
    <x v="6"/>
    <n v="59000"/>
    <n v="0"/>
    <n v="59000"/>
    <x v="0"/>
    <m/>
    <s v="100%"/>
    <x v="533"/>
    <m/>
    <m/>
    <s v="Rig"/>
    <x v="0"/>
    <n v="2332.2169363275766"/>
    <n v="145.96196381690291"/>
    <n v="1.2300000000000001E-4"/>
    <s v=""/>
    <s v=""/>
    <s v=""/>
    <s v=""/>
    <s v=""/>
    <s v=""/>
  </r>
  <r>
    <x v="1"/>
    <x v="6"/>
    <x v="6"/>
    <n v="59000"/>
    <n v="0"/>
    <n v="59000"/>
    <x v="0"/>
    <m/>
    <s v="100%"/>
    <x v="534"/>
    <m/>
    <m/>
    <s v="Rig"/>
    <x v="0"/>
    <n v="1079.2081631429089"/>
    <n v="67.542320101497722"/>
    <n v="1.7E-5"/>
    <s v=""/>
    <s v=""/>
    <s v=""/>
    <s v=""/>
    <s v=""/>
    <s v=""/>
  </r>
  <r>
    <x v="1"/>
    <x v="6"/>
    <x v="6"/>
    <n v="59000"/>
    <n v="0"/>
    <n v="59000"/>
    <x v="0"/>
    <m/>
    <s v="100%"/>
    <x v="535"/>
    <m/>
    <m/>
    <s v="Rig"/>
    <x v="0"/>
    <n v="1177.093448835134"/>
    <n v="73.668477709680431"/>
    <n v="2.0999999999999999E-5"/>
    <s v=""/>
    <s v=""/>
    <s v=""/>
    <s v=""/>
    <s v=""/>
    <s v=""/>
  </r>
  <r>
    <x v="1"/>
    <x v="6"/>
    <x v="6"/>
    <n v="59000"/>
    <n v="0"/>
    <n v="59000"/>
    <x v="0"/>
    <m/>
    <s v="100%"/>
    <x v="536"/>
    <m/>
    <m/>
    <s v="Sprats"/>
    <x v="0"/>
    <n v="84"/>
    <n v="5.2571460097216809"/>
    <n v="9.9999999999999995E-7"/>
    <s v=""/>
    <s v=""/>
    <s v=""/>
    <s v=""/>
    <s v=""/>
    <s v=""/>
  </r>
  <r>
    <x v="1"/>
    <x v="6"/>
    <x v="6"/>
    <n v="59000"/>
    <n v="0"/>
    <n v="59000"/>
    <x v="0"/>
    <m/>
    <s v="100%"/>
    <x v="537"/>
    <m/>
    <m/>
    <s v="Sprats"/>
    <x v="0"/>
    <n v="0"/>
    <n v="0"/>
    <n v="0"/>
    <s v=""/>
    <s v=""/>
    <s v=""/>
    <s v=""/>
    <s v=""/>
    <s v=""/>
  </r>
  <r>
    <x v="1"/>
    <x v="6"/>
    <x v="6"/>
    <n v="59000"/>
    <n v="0"/>
    <n v="59000"/>
    <x v="0"/>
    <m/>
    <s v="100%"/>
    <x v="538"/>
    <m/>
    <m/>
    <s v="Sprats"/>
    <x v="0"/>
    <n v="342"/>
    <n v="21.404094468152561"/>
    <n v="5.0000000000000004E-6"/>
    <s v=""/>
    <s v=""/>
    <s v=""/>
    <s v=""/>
    <s v=""/>
    <s v=""/>
  </r>
  <r>
    <x v="1"/>
    <x v="6"/>
    <x v="6"/>
    <n v="59000"/>
    <n v="0"/>
    <n v="59000"/>
    <x v="0"/>
    <m/>
    <s v="100%"/>
    <x v="539"/>
    <m/>
    <m/>
    <s v="Sprats"/>
    <x v="0"/>
    <n v="12"/>
    <n v="0.75102085853166878"/>
    <n v="0"/>
    <s v=""/>
    <s v=""/>
    <s v=""/>
    <s v=""/>
    <s v=""/>
    <s v=""/>
  </r>
  <r>
    <x v="1"/>
    <x v="6"/>
    <x v="6"/>
    <n v="59000"/>
    <n v="0"/>
    <n v="59000"/>
    <x v="0"/>
    <m/>
    <s v="100%"/>
    <x v="540"/>
    <m/>
    <m/>
    <s v="Sprats"/>
    <x v="0"/>
    <n v="102"/>
    <n v="6.383677297519184"/>
    <n v="9.9999999999999995E-7"/>
    <s v=""/>
    <s v=""/>
    <s v=""/>
    <s v=""/>
    <s v=""/>
    <s v=""/>
  </r>
  <r>
    <x v="1"/>
    <x v="6"/>
    <x v="6"/>
    <n v="59000"/>
    <n v="0"/>
    <n v="59000"/>
    <x v="0"/>
    <m/>
    <s v="100%"/>
    <x v="541"/>
    <m/>
    <m/>
    <s v="Squid"/>
    <x v="2"/>
    <n v="11.399999999999999"/>
    <n v="0.71346981560508516"/>
    <n v="0"/>
    <s v=""/>
    <s v=""/>
    <s v=""/>
    <s v=""/>
    <s v=""/>
    <s v=""/>
  </r>
  <r>
    <x v="1"/>
    <x v="6"/>
    <x v="6"/>
    <n v="59000"/>
    <n v="0"/>
    <n v="59000"/>
    <x v="0"/>
    <m/>
    <s v="100%"/>
    <x v="542"/>
    <m/>
    <m/>
    <s v="Squid"/>
    <x v="2"/>
    <n v="5699.9999999999991"/>
    <n v="356.73490780254258"/>
    <n v="8.3999999999999995E-5"/>
    <s v=""/>
    <s v=""/>
    <s v=""/>
    <s v=""/>
    <s v=""/>
    <s v=""/>
  </r>
  <r>
    <x v="1"/>
    <x v="6"/>
    <x v="6"/>
    <n v="59000"/>
    <n v="0"/>
    <n v="59000"/>
    <x v="0"/>
    <m/>
    <s v="100%"/>
    <x v="543"/>
    <m/>
    <m/>
    <s v="Squid"/>
    <x v="2"/>
    <n v="59430.480946412557"/>
    <n v="3719.460901943728"/>
    <n v="1.7329999999999999E-3"/>
    <s v=""/>
    <s v=""/>
    <s v=""/>
    <s v=""/>
    <s v=""/>
    <s v=""/>
  </r>
  <r>
    <x v="1"/>
    <x v="6"/>
    <x v="6"/>
    <n v="59000"/>
    <n v="0"/>
    <n v="59000"/>
    <x v="0"/>
    <m/>
    <s v="100%"/>
    <x v="544"/>
    <m/>
    <m/>
    <s v="Squid"/>
    <x v="2"/>
    <n v="39112.191868202004"/>
    <n v="2447.8393263260355"/>
    <n v="1.23E-3"/>
    <s v=""/>
    <s v=""/>
    <s v=""/>
    <s v=""/>
    <s v=""/>
    <s v=""/>
  </r>
  <r>
    <x v="1"/>
    <x v="6"/>
    <x v="6"/>
    <n v="59000"/>
    <n v="0"/>
    <n v="59000"/>
    <x v="0"/>
    <m/>
    <s v="100%"/>
    <x v="545"/>
    <m/>
    <m/>
    <s v="Smooth Skate"/>
    <x v="0"/>
    <n v="16.216656404605608"/>
    <n v="1.0149206012916658"/>
    <n v="0"/>
    <s v=""/>
    <s v=""/>
    <s v=""/>
    <s v=""/>
    <s v=""/>
    <s v=""/>
  </r>
  <r>
    <x v="1"/>
    <x v="6"/>
    <x v="6"/>
    <n v="59000"/>
    <n v="0"/>
    <n v="59000"/>
    <x v="0"/>
    <m/>
    <s v="100%"/>
    <x v="546"/>
    <m/>
    <m/>
    <s v="Smooth Skate"/>
    <x v="0"/>
    <n v="0"/>
    <n v="0"/>
    <n v="0"/>
    <s v=""/>
    <s v=""/>
    <s v=""/>
    <s v=""/>
    <s v=""/>
    <s v=""/>
  </r>
  <r>
    <x v="1"/>
    <x v="6"/>
    <x v="6"/>
    <n v="59000"/>
    <n v="0"/>
    <n v="59000"/>
    <x v="0"/>
    <m/>
    <s v="100%"/>
    <x v="547"/>
    <m/>
    <m/>
    <s v="Smooth Skate"/>
    <x v="0"/>
    <n v="256.42663821674915"/>
    <n v="16.048479498661049"/>
    <n v="5.0000000000000004E-6"/>
    <s v=""/>
    <s v=""/>
    <s v=""/>
    <s v=""/>
    <s v=""/>
    <s v=""/>
  </r>
  <r>
    <x v="1"/>
    <x v="6"/>
    <x v="6"/>
    <n v="59000"/>
    <n v="0"/>
    <n v="59000"/>
    <x v="0"/>
    <m/>
    <s v="100%"/>
    <x v="548"/>
    <m/>
    <m/>
    <s v="Smooth Skate"/>
    <x v="0"/>
    <n v="101.23313557571716"/>
    <n v="6.3356830326606595"/>
    <n v="1.9999999999999999E-6"/>
    <s v=""/>
    <s v=""/>
    <s v=""/>
    <s v=""/>
    <s v=""/>
    <s v=""/>
  </r>
  <r>
    <x v="1"/>
    <x v="6"/>
    <x v="6"/>
    <n v="59000"/>
    <n v="0"/>
    <n v="59000"/>
    <x v="0"/>
    <m/>
    <s v="100%"/>
    <x v="549"/>
    <m/>
    <m/>
    <s v="Smooth Skate"/>
    <x v="0"/>
    <n v="9.0577779793381055"/>
    <n v="0.56688168286931229"/>
    <n v="0"/>
    <s v=""/>
    <s v=""/>
    <s v=""/>
    <s v=""/>
    <s v=""/>
    <s v=""/>
  </r>
  <r>
    <x v="1"/>
    <x v="6"/>
    <x v="6"/>
    <n v="59000"/>
    <n v="0"/>
    <n v="59000"/>
    <x v="0"/>
    <m/>
    <s v="100%"/>
    <x v="550"/>
    <m/>
    <m/>
    <s v="Stargazer"/>
    <x v="0"/>
    <n v="42.80266656986133"/>
    <n v="2.6788079495618344"/>
    <n v="0"/>
    <s v=""/>
    <s v=""/>
    <s v=""/>
    <s v=""/>
    <s v=""/>
    <s v=""/>
  </r>
  <r>
    <x v="1"/>
    <x v="6"/>
    <x v="6"/>
    <n v="59000"/>
    <n v="0"/>
    <n v="59000"/>
    <x v="0"/>
    <m/>
    <s v="100%"/>
    <x v="551"/>
    <m/>
    <m/>
    <s v="Stargazer"/>
    <x v="0"/>
    <n v="12.4"/>
    <n v="0.77605488714939108"/>
    <n v="0"/>
    <s v=""/>
    <s v=""/>
    <s v=""/>
    <s v=""/>
    <s v=""/>
    <s v=""/>
  </r>
  <r>
    <x v="1"/>
    <x v="6"/>
    <x v="6"/>
    <n v="59000"/>
    <n v="0"/>
    <n v="59000"/>
    <x v="0"/>
    <m/>
    <s v="100%"/>
    <x v="552"/>
    <m/>
    <m/>
    <s v="Stargazer"/>
    <x v="0"/>
    <n v="46.569639220649599"/>
    <n v="2.914564202416861"/>
    <n v="9.9999999999999995E-7"/>
    <s v=""/>
    <s v=""/>
    <s v=""/>
    <s v=""/>
    <s v=""/>
    <s v=""/>
  </r>
  <r>
    <x v="1"/>
    <x v="6"/>
    <x v="6"/>
    <n v="59000"/>
    <n v="0"/>
    <n v="59000"/>
    <x v="0"/>
    <m/>
    <s v="100%"/>
    <x v="553"/>
    <m/>
    <m/>
    <s v="Stargazer"/>
    <x v="0"/>
    <n v="1183.945934271045"/>
    <n v="74.097341000943231"/>
    <n v="5.8999999999999998E-5"/>
    <s v=""/>
    <s v=""/>
    <s v=""/>
    <s v=""/>
    <s v=""/>
    <s v=""/>
  </r>
  <r>
    <x v="1"/>
    <x v="6"/>
    <x v="6"/>
    <n v="59000"/>
    <n v="0"/>
    <n v="59000"/>
    <x v="0"/>
    <m/>
    <s v="100%"/>
    <x v="554"/>
    <m/>
    <m/>
    <s v="Stargazer"/>
    <x v="0"/>
    <n v="2644.4201976399399"/>
    <n v="165.50122726250274"/>
    <n v="4.1E-5"/>
    <s v=""/>
    <s v=""/>
    <s v=""/>
    <s v=""/>
    <s v=""/>
    <s v=""/>
  </r>
  <r>
    <x v="1"/>
    <x v="6"/>
    <x v="6"/>
    <n v="59000"/>
    <n v="0"/>
    <n v="59000"/>
    <x v="0"/>
    <m/>
    <s v="100%"/>
    <x v="555"/>
    <m/>
    <m/>
    <s v="Stargazer"/>
    <x v="0"/>
    <n v="1491.5256828192296"/>
    <n v="93.34724156941094"/>
    <n v="4.3000000000000002E-5"/>
    <s v=""/>
    <s v=""/>
    <s v=""/>
    <s v=""/>
    <s v=""/>
    <s v=""/>
  </r>
  <r>
    <x v="1"/>
    <x v="6"/>
    <x v="6"/>
    <n v="59000"/>
    <n v="0"/>
    <n v="59000"/>
    <x v="0"/>
    <m/>
    <s v="100%"/>
    <x v="556"/>
    <m/>
    <m/>
    <s v="Stargazer"/>
    <x v="0"/>
    <n v="1341.6995806943403"/>
    <n v="83.970364248720287"/>
    <n v="9.0000000000000006E-5"/>
    <s v=""/>
    <s v=""/>
    <s v=""/>
    <s v=""/>
    <s v=""/>
    <s v=""/>
  </r>
  <r>
    <x v="1"/>
    <x v="6"/>
    <x v="6"/>
    <n v="59000"/>
    <n v="0"/>
    <n v="59000"/>
    <x v="0"/>
    <m/>
    <s v="100%"/>
    <x v="557"/>
    <m/>
    <m/>
    <s v="Stargazer"/>
    <x v="0"/>
    <n v="27.785524752776173"/>
    <n v="1.7389590545485747"/>
    <n v="9.9999999999999995E-7"/>
    <s v=""/>
    <s v=""/>
    <s v=""/>
    <s v=""/>
    <s v=""/>
    <s v=""/>
  </r>
  <r>
    <x v="1"/>
    <x v="6"/>
    <x v="6"/>
    <n v="59000"/>
    <n v="0"/>
    <n v="59000"/>
    <x v="0"/>
    <m/>
    <s v="100%"/>
    <x v="558"/>
    <m/>
    <m/>
    <s v="Southern Bluefin Tuna"/>
    <x v="3"/>
    <n v="8589.0079330623194"/>
    <n v="537.54367598531474"/>
    <n v="3.3599999999999998E-4"/>
    <s v=""/>
    <s v=""/>
    <s v=""/>
    <s v=""/>
    <s v=""/>
    <s v=""/>
  </r>
  <r>
    <x v="1"/>
    <x v="6"/>
    <x v="6"/>
    <n v="59000"/>
    <n v="0"/>
    <n v="59000"/>
    <x v="0"/>
    <m/>
    <s v="100%"/>
    <x v="559"/>
    <m/>
    <m/>
    <s v="Kina"/>
    <x v="4"/>
    <n v="0"/>
    <n v="0"/>
    <n v="0"/>
    <s v=""/>
    <s v=""/>
    <s v=""/>
    <s v=""/>
    <s v=""/>
    <s v=""/>
  </r>
  <r>
    <x v="1"/>
    <x v="6"/>
    <x v="6"/>
    <n v="59000"/>
    <n v="0"/>
    <n v="59000"/>
    <x v="0"/>
    <m/>
    <s v="100%"/>
    <x v="560"/>
    <m/>
    <m/>
    <s v="Kina"/>
    <x v="4"/>
    <n v="60.882268610957439"/>
    <n v="3.8103211367964103"/>
    <n v="9.9999999999999995E-7"/>
    <s v=""/>
    <s v=""/>
    <s v=""/>
    <s v=""/>
    <s v=""/>
    <s v=""/>
  </r>
  <r>
    <x v="1"/>
    <x v="6"/>
    <x v="6"/>
    <n v="59000"/>
    <n v="0"/>
    <n v="59000"/>
    <x v="0"/>
    <m/>
    <s v="100%"/>
    <x v="561"/>
    <m/>
    <m/>
    <s v="Kina"/>
    <x v="4"/>
    <n v="126.40790440663089"/>
    <n v="7.9112477410547539"/>
    <n v="2.0000000000000002E-5"/>
    <s v=""/>
    <s v=""/>
    <s v=""/>
    <s v=""/>
    <s v=""/>
    <s v=""/>
  </r>
  <r>
    <x v="1"/>
    <x v="6"/>
    <x v="6"/>
    <n v="59000"/>
    <n v="0"/>
    <n v="59000"/>
    <x v="0"/>
    <m/>
    <s v="100%"/>
    <x v="562"/>
    <m/>
    <m/>
    <s v="Kina"/>
    <x v="4"/>
    <n v="140.80000000000001"/>
    <n v="8.8119780734382473"/>
    <n v="1.9999999999999999E-6"/>
    <s v=""/>
    <s v=""/>
    <s v=""/>
    <s v=""/>
    <s v=""/>
    <s v=""/>
  </r>
  <r>
    <x v="1"/>
    <x v="6"/>
    <x v="6"/>
    <n v="59000"/>
    <n v="0"/>
    <n v="59000"/>
    <x v="0"/>
    <m/>
    <s v="100%"/>
    <x v="563"/>
    <m/>
    <m/>
    <s v="Kina"/>
    <x v="4"/>
    <n v="52.8"/>
    <n v="3.3044917775393423"/>
    <n v="9.9999999999999995E-7"/>
    <s v=""/>
    <s v=""/>
    <s v=""/>
    <s v=""/>
    <s v=""/>
    <s v=""/>
  </r>
  <r>
    <x v="1"/>
    <x v="6"/>
    <x v="6"/>
    <n v="59000"/>
    <n v="0"/>
    <n v="59000"/>
    <x v="0"/>
    <m/>
    <s v="100%"/>
    <x v="564"/>
    <m/>
    <m/>
    <s v="Kina"/>
    <x v="4"/>
    <n v="41.58"/>
    <n v="2.6022872748122321"/>
    <n v="9.9999999999999995E-7"/>
    <s v=""/>
    <s v=""/>
    <s v=""/>
    <s v=""/>
    <s v=""/>
    <s v=""/>
  </r>
  <r>
    <x v="1"/>
    <x v="6"/>
    <x v="6"/>
    <n v="59000"/>
    <n v="0"/>
    <n v="59000"/>
    <x v="0"/>
    <m/>
    <s v="100%"/>
    <x v="565"/>
    <m/>
    <m/>
    <s v="Kina"/>
    <x v="4"/>
    <n v="396"/>
    <n v="24.783688331545068"/>
    <n v="6.0000000000000002E-6"/>
    <s v=""/>
    <s v=""/>
    <s v=""/>
    <s v=""/>
    <s v=""/>
    <s v=""/>
  </r>
  <r>
    <x v="1"/>
    <x v="6"/>
    <x v="6"/>
    <n v="59000"/>
    <n v="0"/>
    <n v="59000"/>
    <x v="0"/>
    <m/>
    <s v="100%"/>
    <x v="566"/>
    <m/>
    <m/>
    <s v="Kina"/>
    <x v="4"/>
    <n v="529.08533391583057"/>
    <n v="33.112843476165146"/>
    <n v="7.9999999999999996E-6"/>
    <s v=""/>
    <s v=""/>
    <s v=""/>
    <s v=""/>
    <s v=""/>
    <s v=""/>
  </r>
  <r>
    <x v="1"/>
    <x v="6"/>
    <x v="6"/>
    <n v="59000"/>
    <n v="0"/>
    <n v="59000"/>
    <x v="0"/>
    <m/>
    <s v="100%"/>
    <x v="567"/>
    <m/>
    <m/>
    <s v="Kina"/>
    <x v="4"/>
    <n v="196.26653867788403"/>
    <n v="12.283355364908619"/>
    <n v="8.2999999999999998E-5"/>
    <s v=""/>
    <s v=""/>
    <s v=""/>
    <s v=""/>
    <s v=""/>
    <s v=""/>
  </r>
  <r>
    <x v="1"/>
    <x v="6"/>
    <x v="6"/>
    <n v="59000"/>
    <n v="0"/>
    <n v="59000"/>
    <x v="0"/>
    <m/>
    <s v="100%"/>
    <x v="568"/>
    <m/>
    <m/>
    <s v="Kina"/>
    <x v="4"/>
    <n v="17.600000000000001"/>
    <n v="1.1014972591797809"/>
    <n v="0"/>
    <s v=""/>
    <s v=""/>
    <s v=""/>
    <s v=""/>
    <s v=""/>
    <s v=""/>
  </r>
  <r>
    <x v="1"/>
    <x v="6"/>
    <x v="6"/>
    <n v="59000"/>
    <n v="0"/>
    <n v="59000"/>
    <x v="0"/>
    <m/>
    <s v="100%"/>
    <x v="569"/>
    <m/>
    <m/>
    <s v="Kina"/>
    <x v="4"/>
    <n v="1.76"/>
    <n v="0.11014972591797809"/>
    <n v="0"/>
    <s v=""/>
    <s v=""/>
    <s v=""/>
    <s v=""/>
    <s v=""/>
    <s v=""/>
  </r>
  <r>
    <x v="1"/>
    <x v="6"/>
    <x v="6"/>
    <n v="59000"/>
    <n v="0"/>
    <n v="59000"/>
    <x v="0"/>
    <m/>
    <s v="100%"/>
    <x v="570"/>
    <m/>
    <m/>
    <s v="Kina"/>
    <x v="4"/>
    <n v="17.600000000000001"/>
    <n v="1.1014972591797809"/>
    <n v="0"/>
    <s v=""/>
    <s v=""/>
    <s v=""/>
    <s v=""/>
    <s v=""/>
    <s v=""/>
  </r>
  <r>
    <x v="1"/>
    <x v="6"/>
    <x v="6"/>
    <n v="59000"/>
    <n v="0"/>
    <n v="59000"/>
    <x v="0"/>
    <m/>
    <s v="100%"/>
    <x v="571"/>
    <m/>
    <m/>
    <s v="Silver Warehou"/>
    <x v="2"/>
    <n v="2259.0703945956138"/>
    <n v="141.38408226938947"/>
    <n v="0"/>
    <s v=""/>
    <s v=""/>
    <s v=""/>
    <s v=""/>
    <s v=""/>
    <s v=""/>
  </r>
  <r>
    <x v="1"/>
    <x v="6"/>
    <x v="6"/>
    <n v="59000"/>
    <n v="0"/>
    <n v="59000"/>
    <x v="0"/>
    <m/>
    <s v="100%"/>
    <x v="572"/>
    <m/>
    <m/>
    <s v="Silver Warehou"/>
    <x v="2"/>
    <n v="8.2999999999999989"/>
    <n v="0.5194560938177375"/>
    <n v="0"/>
    <s v=""/>
    <s v=""/>
    <s v=""/>
    <s v=""/>
    <s v=""/>
    <s v=""/>
  </r>
  <r>
    <x v="1"/>
    <x v="6"/>
    <x v="6"/>
    <n v="59000"/>
    <n v="0"/>
    <n v="59000"/>
    <x v="0"/>
    <m/>
    <s v="100%"/>
    <x v="573"/>
    <m/>
    <m/>
    <s v="Silver Warehou"/>
    <x v="2"/>
    <n v="2550.8715440720744"/>
    <n v="159.64647808608441"/>
    <n v="6.0000000000000002E-5"/>
    <s v=""/>
    <s v=""/>
    <s v=""/>
    <s v=""/>
    <s v=""/>
    <s v=""/>
  </r>
  <r>
    <x v="1"/>
    <x v="6"/>
    <x v="6"/>
    <n v="59000"/>
    <n v="0"/>
    <n v="59000"/>
    <x v="0"/>
    <m/>
    <s v="100%"/>
    <x v="574"/>
    <m/>
    <m/>
    <s v="Silver Warehou"/>
    <x v="2"/>
    <n v="3037.8035399849359"/>
    <n v="190.12115188750244"/>
    <n v="6.7000000000000002E-5"/>
    <s v=""/>
    <s v=""/>
    <s v=""/>
    <s v=""/>
    <s v=""/>
    <s v=""/>
  </r>
  <r>
    <x v="1"/>
    <x v="6"/>
    <x v="6"/>
    <n v="59000"/>
    <n v="0"/>
    <n v="59000"/>
    <x v="0"/>
    <m/>
    <s v="100%"/>
    <x v="575"/>
    <m/>
    <m/>
    <s v="Broadbill Swordfish"/>
    <x v="3"/>
    <n v="5509.0682312845593"/>
    <n v="344.78542939740595"/>
    <n v="1.1900000000000001E-4"/>
    <s v=""/>
    <s v=""/>
    <s v=""/>
    <s v=""/>
    <s v=""/>
    <s v=""/>
  </r>
  <r>
    <x v="1"/>
    <x v="6"/>
    <x v="6"/>
    <n v="59000"/>
    <n v="0"/>
    <n v="59000"/>
    <x v="0"/>
    <m/>
    <s v="100%"/>
    <x v="576"/>
    <m/>
    <m/>
    <s v="Tarakihi"/>
    <x v="0"/>
    <n v="2864.7385465703437"/>
    <n v="179.28986689283536"/>
    <n v="2.2499999999999999E-4"/>
    <s v=""/>
    <s v=""/>
    <s v=""/>
    <s v=""/>
    <s v=""/>
    <s v=""/>
  </r>
  <r>
    <x v="1"/>
    <x v="6"/>
    <x v="6"/>
    <n v="59000"/>
    <n v="0"/>
    <n v="59000"/>
    <x v="0"/>
    <m/>
    <s v="100%"/>
    <x v="577"/>
    <m/>
    <m/>
    <s v="Tarakihi"/>
    <x v="0"/>
    <n v="30"/>
    <n v="1.8775521463291718"/>
    <n v="0"/>
    <s v=""/>
    <s v=""/>
    <s v=""/>
    <s v=""/>
    <s v=""/>
    <s v=""/>
  </r>
  <r>
    <x v="1"/>
    <x v="6"/>
    <x v="6"/>
    <n v="59000"/>
    <n v="0"/>
    <n v="59000"/>
    <x v="0"/>
    <m/>
    <s v="100%"/>
    <x v="578"/>
    <m/>
    <m/>
    <s v="Tarakihi"/>
    <x v="0"/>
    <n v="4832.9094432549227"/>
    <n v="302.46798327326007"/>
    <n v="2.9700000000000001E-4"/>
    <s v=""/>
    <s v=""/>
    <s v=""/>
    <s v=""/>
    <s v=""/>
    <s v=""/>
  </r>
  <r>
    <x v="1"/>
    <x v="6"/>
    <x v="6"/>
    <n v="59000"/>
    <n v="0"/>
    <n v="59000"/>
    <x v="0"/>
    <m/>
    <s v="100%"/>
    <x v="579"/>
    <m/>
    <m/>
    <s v="Tarakihi"/>
    <x v="0"/>
    <n v="2287.7901530345116"/>
    <n v="143.18151040602308"/>
    <n v="2.0799999999999999E-4"/>
    <s v=""/>
    <s v=""/>
    <s v=""/>
    <s v=""/>
    <s v=""/>
    <s v=""/>
  </r>
  <r>
    <x v="1"/>
    <x v="6"/>
    <x v="6"/>
    <n v="59000"/>
    <n v="0"/>
    <n v="59000"/>
    <x v="0"/>
    <m/>
    <s v="100%"/>
    <x v="580"/>
    <m/>
    <m/>
    <s v="Tarakihi"/>
    <x v="0"/>
    <n v="600.78947486909465"/>
    <n v="37.60045226774816"/>
    <n v="9.0000000000000002E-6"/>
    <s v=""/>
    <s v=""/>
    <s v=""/>
    <s v=""/>
    <s v=""/>
    <s v=""/>
  </r>
  <r>
    <x v="1"/>
    <x v="6"/>
    <x v="6"/>
    <n v="59000"/>
    <n v="0"/>
    <n v="59000"/>
    <x v="0"/>
    <m/>
    <s v="100%"/>
    <x v="581"/>
    <m/>
    <m/>
    <s v="Tarakihi"/>
    <x v="0"/>
    <n v="304.28601644003118"/>
    <n v="19.043762108831142"/>
    <n v="6.9999999999999999E-6"/>
    <s v=""/>
    <s v=""/>
    <s v=""/>
    <s v=""/>
    <s v=""/>
    <s v=""/>
  </r>
  <r>
    <x v="1"/>
    <x v="6"/>
    <x v="6"/>
    <n v="59000"/>
    <n v="0"/>
    <n v="59000"/>
    <x v="0"/>
    <m/>
    <s v="100%"/>
    <x v="582"/>
    <m/>
    <m/>
    <s v="Tarakihi"/>
    <x v="0"/>
    <n v="2474.219595817025"/>
    <n v="154.8492104205317"/>
    <n v="1.13E-4"/>
    <s v=""/>
    <s v=""/>
    <s v=""/>
    <s v=""/>
    <s v=""/>
    <s v=""/>
  </r>
  <r>
    <x v="1"/>
    <x v="6"/>
    <x v="6"/>
    <n v="59000"/>
    <n v="0"/>
    <n v="59000"/>
    <x v="0"/>
    <m/>
    <s v="100%"/>
    <x v="583"/>
    <m/>
    <m/>
    <s v="Tarakihi"/>
    <x v="0"/>
    <n v="686.59096162493188"/>
    <n v="42.970344454970032"/>
    <n v="4.6999999999999997E-5"/>
    <s v=""/>
    <s v=""/>
    <s v=""/>
    <s v=""/>
    <s v=""/>
    <s v=""/>
  </r>
  <r>
    <x v="1"/>
    <x v="6"/>
    <x v="6"/>
    <n v="59000"/>
    <n v="0"/>
    <n v="59000"/>
    <x v="0"/>
    <m/>
    <s v="100%"/>
    <x v="584"/>
    <m/>
    <m/>
    <s v="Pacific Bluefin Tuna"/>
    <x v="3"/>
    <n v="3631.96"/>
    <n v="227.30647644605662"/>
    <n v="5.5999999999999999E-5"/>
    <s v=""/>
    <s v=""/>
    <s v=""/>
    <s v=""/>
    <s v=""/>
    <s v=""/>
  </r>
  <r>
    <x v="1"/>
    <x v="6"/>
    <x v="6"/>
    <n v="59000"/>
    <n v="0"/>
    <n v="59000"/>
    <x v="0"/>
    <m/>
    <s v="100%"/>
    <x v="585"/>
    <m/>
    <m/>
    <s v="Trevally"/>
    <x v="0"/>
    <n v="2382.5214441982639"/>
    <n v="149.11027504099096"/>
    <n v="2.81E-4"/>
    <s v=""/>
    <s v=""/>
    <s v=""/>
    <s v=""/>
    <s v=""/>
    <s v=""/>
  </r>
  <r>
    <x v="1"/>
    <x v="6"/>
    <x v="6"/>
    <n v="59000"/>
    <n v="0"/>
    <n v="59000"/>
    <x v="0"/>
    <m/>
    <s v="100%"/>
    <x v="586"/>
    <m/>
    <m/>
    <s v="Trevally"/>
    <x v="0"/>
    <n v="19.099999999999998"/>
    <n v="1.1953748664962391"/>
    <n v="0"/>
    <s v=""/>
    <s v=""/>
    <s v=""/>
    <s v=""/>
    <s v=""/>
    <s v=""/>
  </r>
  <r>
    <x v="1"/>
    <x v="6"/>
    <x v="6"/>
    <n v="59000"/>
    <n v="0"/>
    <n v="59000"/>
    <x v="0"/>
    <m/>
    <s v="100%"/>
    <x v="587"/>
    <m/>
    <m/>
    <s v="Trevally"/>
    <x v="0"/>
    <n v="488.11319690976609"/>
    <n v="30.548599350317499"/>
    <n v="7.9999999999999996E-6"/>
    <s v=""/>
    <s v=""/>
    <s v=""/>
    <s v=""/>
    <s v=""/>
    <s v=""/>
  </r>
  <r>
    <x v="1"/>
    <x v="6"/>
    <x v="6"/>
    <n v="59000"/>
    <n v="0"/>
    <n v="59000"/>
    <x v="0"/>
    <m/>
    <s v="100%"/>
    <x v="588"/>
    <m/>
    <m/>
    <s v="Trevally"/>
    <x v="0"/>
    <n v="32.367565076927775"/>
    <n v="2.0257263760544966"/>
    <n v="9.9999999999999995E-7"/>
    <s v=""/>
    <s v=""/>
    <s v=""/>
    <s v=""/>
    <s v=""/>
    <s v=""/>
  </r>
  <r>
    <x v="1"/>
    <x v="6"/>
    <x v="6"/>
    <n v="59000"/>
    <n v="0"/>
    <n v="59000"/>
    <x v="0"/>
    <m/>
    <s v="100%"/>
    <x v="589"/>
    <m/>
    <m/>
    <s v="Trevally"/>
    <x v="0"/>
    <n v="2950.6268742092748"/>
    <n v="184.66519402293864"/>
    <n v="9.5000000000000005E-5"/>
    <s v=""/>
    <s v=""/>
    <s v=""/>
    <s v=""/>
    <s v=""/>
    <s v=""/>
  </r>
  <r>
    <x v="1"/>
    <x v="6"/>
    <x v="6"/>
    <n v="59000"/>
    <n v="0"/>
    <n v="59000"/>
    <x v="0"/>
    <m/>
    <s v="100%"/>
    <x v="590"/>
    <m/>
    <m/>
    <s v="Trumpeter"/>
    <x v="0"/>
    <n v="6.33"/>
    <n v="0.39616350287545526"/>
    <n v="0"/>
    <s v=""/>
    <s v=""/>
    <s v=""/>
    <s v=""/>
    <s v=""/>
    <s v=""/>
  </r>
  <r>
    <x v="1"/>
    <x v="6"/>
    <x v="6"/>
    <n v="59000"/>
    <n v="0"/>
    <n v="59000"/>
    <x v="0"/>
    <m/>
    <s v="100%"/>
    <x v="591"/>
    <m/>
    <m/>
    <s v="Trumpeter"/>
    <x v="0"/>
    <n v="0"/>
    <n v="0"/>
    <n v="0"/>
    <s v=""/>
    <s v=""/>
    <s v=""/>
    <s v=""/>
    <s v=""/>
    <s v=""/>
  </r>
  <r>
    <x v="1"/>
    <x v="6"/>
    <x v="6"/>
    <n v="59000"/>
    <n v="0"/>
    <n v="59000"/>
    <x v="0"/>
    <m/>
    <s v="100%"/>
    <x v="592"/>
    <m/>
    <m/>
    <s v="Trumpeter"/>
    <x v="0"/>
    <n v="58.995348316126851"/>
    <n v="3.6922280951460356"/>
    <n v="9.9999999999999995E-7"/>
    <s v=""/>
    <s v=""/>
    <s v=""/>
    <s v=""/>
    <s v=""/>
    <s v=""/>
  </r>
  <r>
    <x v="1"/>
    <x v="6"/>
    <x v="6"/>
    <n v="59000"/>
    <n v="0"/>
    <n v="59000"/>
    <x v="0"/>
    <m/>
    <s v="100%"/>
    <x v="593"/>
    <m/>
    <m/>
    <s v="Trumpeter"/>
    <x v="0"/>
    <n v="113.16617389059631"/>
    <n v="7.0825130893383133"/>
    <n v="1.9999999999999999E-6"/>
    <s v=""/>
    <s v=""/>
    <s v=""/>
    <s v=""/>
    <s v=""/>
    <s v=""/>
  </r>
  <r>
    <x v="1"/>
    <x v="6"/>
    <x v="6"/>
    <n v="59000"/>
    <n v="0"/>
    <n v="59000"/>
    <x v="0"/>
    <m/>
    <s v="100%"/>
    <x v="594"/>
    <m/>
    <m/>
    <s v="Trumpeter"/>
    <x v="0"/>
    <n v="177.22102862924081"/>
    <n v="11.091390755916491"/>
    <n v="3.0000000000000001E-6"/>
    <s v=""/>
    <s v=""/>
    <s v=""/>
    <s v=""/>
    <s v=""/>
    <s v=""/>
  </r>
  <r>
    <x v="1"/>
    <x v="6"/>
    <x v="6"/>
    <n v="59000"/>
    <n v="0"/>
    <n v="59000"/>
    <x v="0"/>
    <m/>
    <s v="100%"/>
    <x v="595"/>
    <m/>
    <m/>
    <s v="Trumpeter"/>
    <x v="0"/>
    <n v="64.894883147739534"/>
    <n v="4.0614509046606395"/>
    <n v="9.9999999999999995E-7"/>
    <s v=""/>
    <s v=""/>
    <s v=""/>
    <s v=""/>
    <s v=""/>
    <s v=""/>
  </r>
  <r>
    <x v="1"/>
    <x v="6"/>
    <x v="6"/>
    <n v="59000"/>
    <n v="0"/>
    <n v="59000"/>
    <x v="0"/>
    <m/>
    <s v="100%"/>
    <x v="596"/>
    <m/>
    <m/>
    <s v="Trumpeter"/>
    <x v="0"/>
    <n v="0"/>
    <n v="0"/>
    <n v="0"/>
    <s v=""/>
    <s v=""/>
    <s v=""/>
    <s v=""/>
    <s v=""/>
    <s v=""/>
  </r>
  <r>
    <x v="1"/>
    <x v="6"/>
    <x v="6"/>
    <n v="59000"/>
    <n v="0"/>
    <n v="59000"/>
    <x v="0"/>
    <m/>
    <s v="100%"/>
    <x v="597"/>
    <m/>
    <m/>
    <s v="Trumpeter"/>
    <x v="0"/>
    <n v="11.808979591836733"/>
    <n v="0.7390658326203482"/>
    <n v="0"/>
    <s v=""/>
    <s v=""/>
    <s v=""/>
    <s v=""/>
    <s v=""/>
    <s v=""/>
  </r>
  <r>
    <x v="1"/>
    <x v="6"/>
    <x v="6"/>
    <n v="59000"/>
    <n v="0"/>
    <n v="59000"/>
    <x v="0"/>
    <m/>
    <s v="100%"/>
    <x v="598"/>
    <m/>
    <m/>
    <s v="Trumpeter"/>
    <x v="0"/>
    <n v="2.1406722689075628"/>
    <n v="0.1339741271024911"/>
    <n v="0"/>
    <s v=""/>
    <s v=""/>
    <s v=""/>
    <s v=""/>
    <s v=""/>
    <s v=""/>
  </r>
  <r>
    <x v="1"/>
    <x v="6"/>
    <x v="6"/>
    <n v="59000"/>
    <n v="0"/>
    <n v="59000"/>
    <x v="0"/>
    <m/>
    <s v="100%"/>
    <x v="599"/>
    <m/>
    <m/>
    <s v="Trumpeter"/>
    <x v="0"/>
    <n v="0"/>
    <n v="0"/>
    <n v="0"/>
    <s v=""/>
    <s v=""/>
    <s v=""/>
    <s v=""/>
    <s v=""/>
    <s v=""/>
  </r>
  <r>
    <x v="1"/>
    <x v="6"/>
    <x v="6"/>
    <n v="59000"/>
    <n v="0"/>
    <n v="59000"/>
    <x v="0"/>
    <m/>
    <s v="100%"/>
    <x v="600"/>
    <m/>
    <m/>
    <s v="Tuatua"/>
    <x v="4"/>
    <n v="0"/>
    <n v="0"/>
    <n v="0"/>
    <s v=""/>
    <s v=""/>
    <s v=""/>
    <s v=""/>
    <s v=""/>
    <s v=""/>
  </r>
  <r>
    <x v="1"/>
    <x v="6"/>
    <x v="6"/>
    <n v="59000"/>
    <n v="0"/>
    <n v="59000"/>
    <x v="0"/>
    <m/>
    <s v="100%"/>
    <x v="601"/>
    <m/>
    <m/>
    <s v="Tuatua"/>
    <x v="4"/>
    <n v="0"/>
    <n v="0"/>
    <n v="0"/>
    <s v=""/>
    <s v=""/>
    <s v=""/>
    <s v=""/>
    <s v=""/>
    <s v=""/>
  </r>
  <r>
    <x v="1"/>
    <x v="6"/>
    <x v="6"/>
    <n v="59000"/>
    <n v="0"/>
    <n v="59000"/>
    <x v="0"/>
    <m/>
    <s v="100%"/>
    <x v="602"/>
    <m/>
    <m/>
    <s v="Tuatua"/>
    <x v="4"/>
    <n v="0"/>
    <n v="0"/>
    <n v="0"/>
    <s v=""/>
    <s v=""/>
    <s v=""/>
    <s v=""/>
    <s v=""/>
    <s v=""/>
  </r>
  <r>
    <x v="1"/>
    <x v="6"/>
    <x v="6"/>
    <n v="59000"/>
    <n v="0"/>
    <n v="59000"/>
    <x v="0"/>
    <m/>
    <s v="100%"/>
    <x v="603"/>
    <m/>
    <m/>
    <s v="Tuatua"/>
    <x v="4"/>
    <n v="0"/>
    <n v="0"/>
    <n v="0"/>
    <s v=""/>
    <s v=""/>
    <s v=""/>
    <s v=""/>
    <s v=""/>
    <s v=""/>
  </r>
  <r>
    <x v="1"/>
    <x v="6"/>
    <x v="6"/>
    <n v="59000"/>
    <n v="0"/>
    <n v="59000"/>
    <x v="0"/>
    <m/>
    <s v="100%"/>
    <x v="604"/>
    <m/>
    <m/>
    <s v="Tuatua"/>
    <x v="4"/>
    <n v="0"/>
    <n v="0"/>
    <n v="0"/>
    <s v=""/>
    <s v=""/>
    <s v=""/>
    <s v=""/>
    <s v=""/>
    <s v=""/>
  </r>
  <r>
    <x v="1"/>
    <x v="6"/>
    <x v="6"/>
    <n v="59000"/>
    <n v="0"/>
    <n v="59000"/>
    <x v="0"/>
    <m/>
    <s v="100%"/>
    <x v="605"/>
    <m/>
    <m/>
    <s v="Tuatua"/>
    <x v="4"/>
    <n v="0"/>
    <n v="0"/>
    <n v="0"/>
    <s v=""/>
    <s v=""/>
    <s v=""/>
    <s v=""/>
    <s v=""/>
    <s v=""/>
  </r>
  <r>
    <x v="1"/>
    <x v="6"/>
    <x v="6"/>
    <n v="59000"/>
    <n v="0"/>
    <n v="59000"/>
    <x v="0"/>
    <m/>
    <s v="100%"/>
    <x v="606"/>
    <m/>
    <m/>
    <s v="Tuatua"/>
    <x v="4"/>
    <n v="0"/>
    <n v="0"/>
    <n v="0"/>
    <s v=""/>
    <s v=""/>
    <s v=""/>
    <s v=""/>
    <s v=""/>
    <s v=""/>
  </r>
  <r>
    <x v="1"/>
    <x v="6"/>
    <x v="6"/>
    <n v="59000"/>
    <n v="0"/>
    <n v="59000"/>
    <x v="0"/>
    <m/>
    <s v="100%"/>
    <x v="607"/>
    <m/>
    <m/>
    <s v="Tuatua"/>
    <x v="4"/>
    <n v="0"/>
    <n v="0"/>
    <n v="0"/>
    <s v=""/>
    <s v=""/>
    <s v=""/>
    <s v=""/>
    <s v=""/>
    <s v=""/>
  </r>
  <r>
    <x v="1"/>
    <x v="6"/>
    <x v="6"/>
    <n v="59000"/>
    <n v="0"/>
    <n v="59000"/>
    <x v="0"/>
    <m/>
    <s v="100%"/>
    <x v="608"/>
    <m/>
    <m/>
    <s v="Tuatua"/>
    <x v="4"/>
    <n v="64.930000000000007"/>
    <n v="4.0636486953717714"/>
    <n v="9.9999999999999995E-7"/>
    <s v=""/>
    <s v=""/>
    <s v=""/>
    <s v=""/>
    <s v=""/>
    <s v=""/>
  </r>
  <r>
    <x v="1"/>
    <x v="6"/>
    <x v="6"/>
    <n v="59000"/>
    <n v="0"/>
    <n v="59000"/>
    <x v="0"/>
    <m/>
    <s v="100%"/>
    <x v="609"/>
    <m/>
    <m/>
    <s v="Blue Warehou"/>
    <x v="0"/>
    <n v="60.184548717887012"/>
    <n v="3.7666542873707125"/>
    <n v="9.9999999999999995E-7"/>
    <s v=""/>
    <s v=""/>
    <s v=""/>
    <s v=""/>
    <s v=""/>
    <s v=""/>
  </r>
  <r>
    <x v="1"/>
    <x v="6"/>
    <x v="6"/>
    <n v="59000"/>
    <n v="0"/>
    <n v="59000"/>
    <x v="0"/>
    <m/>
    <s v="100%"/>
    <x v="610"/>
    <m/>
    <m/>
    <s v="Blue Warehou"/>
    <x v="0"/>
    <n v="10.8"/>
    <n v="0.67591877267850187"/>
    <n v="0"/>
    <s v=""/>
    <s v=""/>
    <s v=""/>
    <s v=""/>
    <s v=""/>
    <s v=""/>
  </r>
  <r>
    <x v="1"/>
    <x v="6"/>
    <x v="6"/>
    <n v="59000"/>
    <n v="0"/>
    <n v="59000"/>
    <x v="0"/>
    <m/>
    <s v="100%"/>
    <x v="611"/>
    <m/>
    <m/>
    <s v="Blue Warehou"/>
    <x v="0"/>
    <n v="844.09559971845249"/>
    <n v="52.827783498613002"/>
    <n v="1.2E-5"/>
    <s v=""/>
    <s v=""/>
    <s v=""/>
    <s v=""/>
    <s v=""/>
    <s v=""/>
  </r>
  <r>
    <x v="1"/>
    <x v="6"/>
    <x v="6"/>
    <n v="59000"/>
    <n v="0"/>
    <n v="59000"/>
    <x v="0"/>
    <m/>
    <s v="100%"/>
    <x v="612"/>
    <m/>
    <m/>
    <s v="Blue Warehou"/>
    <x v="0"/>
    <n v="3309.4522944457626"/>
    <n v="207.1223086203548"/>
    <n v="6.2000000000000003E-5"/>
    <s v=""/>
    <s v=""/>
    <s v=""/>
    <s v=""/>
    <s v=""/>
    <s v=""/>
  </r>
  <r>
    <x v="1"/>
    <x v="6"/>
    <x v="6"/>
    <n v="59000"/>
    <n v="0"/>
    <n v="59000"/>
    <x v="0"/>
    <m/>
    <s v="100%"/>
    <x v="613"/>
    <m/>
    <m/>
    <s v="Blue Warehou"/>
    <x v="0"/>
    <n v="1885.9130058483518"/>
    <n v="118.03000039735576"/>
    <n v="2.8E-5"/>
    <s v=""/>
    <s v=""/>
    <s v=""/>
    <s v=""/>
    <s v=""/>
    <s v=""/>
  </r>
  <r>
    <x v="1"/>
    <x v="6"/>
    <x v="6"/>
    <n v="59000"/>
    <n v="0"/>
    <n v="59000"/>
    <x v="0"/>
    <m/>
    <s v="100%"/>
    <x v="614"/>
    <m/>
    <m/>
    <s v="Blue Warehou"/>
    <x v="0"/>
    <n v="340.07191605641009"/>
    <n v="21.283425196599559"/>
    <n v="6.0000000000000002E-6"/>
    <s v=""/>
    <s v=""/>
    <s v=""/>
    <s v=""/>
    <s v=""/>
    <s v=""/>
  </r>
  <r>
    <x v="1"/>
    <x v="6"/>
    <x v="6"/>
    <n v="59000"/>
    <n v="0"/>
    <n v="59000"/>
    <x v="0"/>
    <m/>
    <s v="100%"/>
    <x v="615"/>
    <m/>
    <m/>
    <s v="White Warehou"/>
    <x v="2"/>
    <n v="5.6377731958762896"/>
    <n v="0.35284043881448679"/>
    <n v="0"/>
    <s v=""/>
    <s v=""/>
    <s v=""/>
    <s v=""/>
    <s v=""/>
    <s v=""/>
  </r>
  <r>
    <x v="1"/>
    <x v="6"/>
    <x v="6"/>
    <n v="59000"/>
    <n v="0"/>
    <n v="59000"/>
    <x v="0"/>
    <m/>
    <s v="100%"/>
    <x v="616"/>
    <m/>
    <m/>
    <s v="White Warehou"/>
    <x v="2"/>
    <n v="0"/>
    <n v="0"/>
    <n v="0"/>
    <s v=""/>
    <s v=""/>
    <s v=""/>
    <s v=""/>
    <s v=""/>
    <s v=""/>
  </r>
  <r>
    <x v="1"/>
    <x v="6"/>
    <x v="6"/>
    <n v="59000"/>
    <n v="0"/>
    <n v="59000"/>
    <x v="0"/>
    <m/>
    <s v="100%"/>
    <x v="617"/>
    <m/>
    <m/>
    <s v="White Warehou"/>
    <x v="2"/>
    <n v="141.04445592391139"/>
    <n v="8.8272773649256706"/>
    <n v="1.9999999999999999E-6"/>
    <s v=""/>
    <s v=""/>
    <s v=""/>
    <s v=""/>
    <s v=""/>
    <s v=""/>
  </r>
  <r>
    <x v="1"/>
    <x v="6"/>
    <x v="6"/>
    <n v="59000"/>
    <n v="0"/>
    <n v="59000"/>
    <x v="0"/>
    <m/>
    <s v="100%"/>
    <x v="618"/>
    <m/>
    <m/>
    <s v="White Warehou"/>
    <x v="2"/>
    <n v="1057.0233751959506"/>
    <n v="66.153883560642086"/>
    <n v="1.5E-5"/>
    <s v=""/>
    <s v=""/>
    <s v=""/>
    <s v=""/>
    <s v=""/>
    <s v=""/>
  </r>
  <r>
    <x v="1"/>
    <x v="6"/>
    <x v="6"/>
    <n v="59000"/>
    <n v="0"/>
    <n v="59000"/>
    <x v="0"/>
    <m/>
    <s v="100%"/>
    <x v="619"/>
    <m/>
    <m/>
    <s v="White Warehou"/>
    <x v="2"/>
    <n v="625.27210897520774"/>
    <n v="39.132699674872306"/>
    <n v="9.0000000000000002E-6"/>
    <s v=""/>
    <s v=""/>
    <s v=""/>
    <s v=""/>
    <s v=""/>
    <s v=""/>
  </r>
  <r>
    <x v="1"/>
    <x v="6"/>
    <x v="6"/>
    <n v="59000"/>
    <n v="0"/>
    <n v="59000"/>
    <x v="0"/>
    <m/>
    <s v="100%"/>
    <x v="620"/>
    <m/>
    <m/>
    <s v="White Warehou"/>
    <x v="2"/>
    <n v="5280.0588491784738"/>
    <n v="330.45286083397934"/>
    <n v="8.8999999999999995E-5"/>
    <s v=""/>
    <s v=""/>
    <s v=""/>
    <s v=""/>
    <s v=""/>
    <s v=""/>
  </r>
  <r>
    <x v="1"/>
    <x v="6"/>
    <x v="6"/>
    <n v="59000"/>
    <n v="0"/>
    <n v="59000"/>
    <x v="0"/>
    <m/>
    <s v="100%"/>
    <x v="621"/>
    <m/>
    <m/>
    <s v="White Warehou"/>
    <x v="2"/>
    <n v="256.36294581454746"/>
    <n v="16.044493305112425"/>
    <n v="3.9999999999999998E-6"/>
    <s v=""/>
    <s v=""/>
    <s v=""/>
    <s v=""/>
    <s v=""/>
    <s v=""/>
  </r>
  <r>
    <x v="1"/>
    <x v="6"/>
    <x v="6"/>
    <n v="59000"/>
    <n v="0"/>
    <n v="59000"/>
    <x v="0"/>
    <m/>
    <s v="100%"/>
    <x v="622"/>
    <m/>
    <m/>
    <s v="White Warehou"/>
    <x v="2"/>
    <n v="1.51"/>
    <n v="9.4503458031901647E-2"/>
    <n v="0"/>
    <s v=""/>
    <s v=""/>
    <s v=""/>
    <s v=""/>
    <s v=""/>
    <s v=""/>
  </r>
  <r>
    <x v="1"/>
    <x v="6"/>
    <x v="6"/>
    <n v="59000"/>
    <n v="0"/>
    <n v="59000"/>
    <x v="0"/>
    <m/>
    <s v="100%"/>
    <x v="623"/>
    <m/>
    <m/>
    <s v="White Warehou"/>
    <x v="2"/>
    <n v="0"/>
    <n v="0"/>
    <n v="0"/>
    <s v=""/>
    <s v=""/>
    <s v=""/>
    <s v=""/>
    <s v=""/>
    <s v=""/>
  </r>
  <r>
    <x v="1"/>
    <x v="6"/>
    <x v="6"/>
    <n v="59000"/>
    <n v="0"/>
    <n v="59000"/>
    <x v="0"/>
    <m/>
    <s v="100%"/>
    <x v="624"/>
    <m/>
    <m/>
    <s v="Yellow-eyed Mullet"/>
    <x v="0"/>
    <n v="69.472957759115431"/>
    <n v="4.3479700317487691"/>
    <n v="9.9999999999999995E-7"/>
    <s v=""/>
    <s v=""/>
    <s v=""/>
    <s v=""/>
    <s v=""/>
    <s v=""/>
  </r>
  <r>
    <x v="1"/>
    <x v="6"/>
    <x v="6"/>
    <n v="59000"/>
    <n v="0"/>
    <n v="59000"/>
    <x v="0"/>
    <m/>
    <s v="100%"/>
    <x v="625"/>
    <m/>
    <m/>
    <s v="Yellow-eyed Mullet"/>
    <x v="0"/>
    <n v="0"/>
    <n v="0"/>
    <n v="0"/>
    <s v=""/>
    <s v=""/>
    <s v=""/>
    <s v=""/>
    <s v=""/>
    <s v=""/>
  </r>
  <r>
    <x v="1"/>
    <x v="6"/>
    <x v="6"/>
    <n v="59000"/>
    <n v="0"/>
    <n v="59000"/>
    <x v="0"/>
    <m/>
    <s v="100%"/>
    <x v="626"/>
    <m/>
    <m/>
    <s v="Yellow-eyed Mullet"/>
    <x v="0"/>
    <n v="7.44"/>
    <n v="0.46563293228963465"/>
    <n v="0"/>
    <s v=""/>
    <s v=""/>
    <s v=""/>
    <s v=""/>
    <s v=""/>
    <s v=""/>
  </r>
  <r>
    <x v="1"/>
    <x v="6"/>
    <x v="6"/>
    <n v="59000"/>
    <n v="0"/>
    <n v="59000"/>
    <x v="0"/>
    <m/>
    <s v="100%"/>
    <x v="627"/>
    <m/>
    <m/>
    <s v="Yellow-eyed Mullet"/>
    <x v="0"/>
    <n v="29.76"/>
    <n v="1.8625317291585386"/>
    <n v="0"/>
    <s v=""/>
    <s v=""/>
    <s v=""/>
    <s v=""/>
    <s v=""/>
    <s v=""/>
  </r>
  <r>
    <x v="1"/>
    <x v="6"/>
    <x v="6"/>
    <n v="59000"/>
    <n v="0"/>
    <n v="59000"/>
    <x v="0"/>
    <m/>
    <s v="100%"/>
    <x v="628"/>
    <m/>
    <m/>
    <s v="Yellow-eyed Mullet"/>
    <x v="0"/>
    <n v="0"/>
    <n v="0"/>
    <n v="0"/>
    <s v=""/>
    <s v=""/>
    <s v=""/>
    <s v=""/>
    <s v=""/>
    <s v=""/>
  </r>
  <r>
    <x v="1"/>
    <x v="6"/>
    <x v="6"/>
    <n v="59000"/>
    <n v="0"/>
    <n v="59000"/>
    <x v="0"/>
    <m/>
    <s v="100%"/>
    <x v="629"/>
    <m/>
    <m/>
    <s v="Yellow-eyed Mullet"/>
    <x v="0"/>
    <n v="0"/>
    <n v="0"/>
    <n v="0"/>
    <s v=""/>
    <s v=""/>
    <s v=""/>
    <s v=""/>
    <s v=""/>
    <s v=""/>
  </r>
  <r>
    <x v="1"/>
    <x v="6"/>
    <x v="6"/>
    <n v="59000"/>
    <n v="0"/>
    <n v="59000"/>
    <x v="0"/>
    <m/>
    <s v="100%"/>
    <x v="630"/>
    <m/>
    <m/>
    <s v="Yellow-eyed Mullet"/>
    <x v="0"/>
    <n v="0"/>
    <n v="0"/>
    <n v="0"/>
    <s v=""/>
    <s v=""/>
    <s v=""/>
    <s v=""/>
    <s v=""/>
    <s v=""/>
  </r>
  <r>
    <x v="1"/>
    <x v="6"/>
    <x v="6"/>
    <n v="59000"/>
    <n v="0"/>
    <n v="59000"/>
    <x v="0"/>
    <m/>
    <s v="100%"/>
    <x v="631"/>
    <m/>
    <m/>
    <s v="Yellow-eyed Mullet"/>
    <x v="0"/>
    <n v="18.100000000000001"/>
    <n v="1.1327897949519337"/>
    <n v="0"/>
    <s v=""/>
    <s v=""/>
    <s v=""/>
    <s v=""/>
    <s v=""/>
    <s v=""/>
  </r>
  <r>
    <x v="1"/>
    <x v="6"/>
    <x v="6"/>
    <n v="59000"/>
    <n v="0"/>
    <n v="59000"/>
    <x v="0"/>
    <m/>
    <s v="100%"/>
    <x v="632"/>
    <m/>
    <m/>
    <s v="Yellow-eyed Mullet"/>
    <x v="0"/>
    <n v="11.16"/>
    <n v="0.69844939843445197"/>
    <n v="0"/>
    <s v=""/>
    <s v=""/>
    <s v=""/>
    <s v=""/>
    <s v=""/>
    <s v=""/>
  </r>
  <r>
    <x v="1"/>
    <x v="6"/>
    <x v="6"/>
    <n v="59000"/>
    <n v="0"/>
    <n v="59000"/>
    <x v="0"/>
    <m/>
    <s v="100%"/>
    <x v="633"/>
    <m/>
    <m/>
    <s v="Yellow-eyed Mullet"/>
    <x v="0"/>
    <n v="121.66666666666666"/>
    <n v="7.61451703789053"/>
    <n v="1.9999999999999999E-6"/>
    <s v=""/>
    <s v=""/>
    <s v=""/>
    <s v=""/>
    <s v=""/>
    <s v=""/>
  </r>
  <r>
    <x v="1"/>
    <x v="6"/>
    <x v="6"/>
    <n v="59000"/>
    <n v="0"/>
    <n v="59000"/>
    <x v="0"/>
    <m/>
    <s v="100%"/>
    <x v="634"/>
    <m/>
    <m/>
    <s v="Yellowfin Tuna"/>
    <x v="3"/>
    <n v="1698.98"/>
    <n v="106.33078485234455"/>
    <n v="3.6000000000000001E-5"/>
    <s v=""/>
    <s v=""/>
    <s v=""/>
    <s v=""/>
    <s v=""/>
    <s v=""/>
  </r>
  <r>
    <x v="1"/>
    <x v="6"/>
    <x v="6"/>
    <n v="59000"/>
    <n v="0"/>
    <n v="59000"/>
    <x v="0"/>
    <m/>
    <s v="100%"/>
    <x v="635"/>
    <m/>
    <m/>
    <s v="Albacore"/>
    <x v="3"/>
    <n v="8757.9"/>
    <n v="548.11379807787512"/>
    <n v="1.37E-4"/>
    <s v=""/>
    <s v=""/>
    <s v=""/>
    <s v=""/>
    <s v=""/>
    <s v=""/>
  </r>
  <r>
    <x v="1"/>
    <x v="6"/>
    <x v="6"/>
    <n v="59000"/>
    <n v="0"/>
    <n v="59000"/>
    <x v="0"/>
    <m/>
    <s v="100%"/>
    <x v="636"/>
    <m/>
    <m/>
    <s v="Seal Shark"/>
    <x v="0"/>
    <n v="264.18"/>
    <n v="16.533724200574689"/>
    <n v="6.9999999999999999E-6"/>
    <s v=""/>
    <s v=""/>
    <s v=""/>
    <s v=""/>
    <s v=""/>
    <s v=""/>
  </r>
  <r>
    <x v="1"/>
    <x v="6"/>
    <x v="6"/>
    <n v="59000"/>
    <n v="0"/>
    <n v="59000"/>
    <x v="0"/>
    <m/>
    <s v="100%"/>
    <x v="637"/>
    <m/>
    <m/>
    <s v="Octopus"/>
    <x v="0"/>
    <n v="387.84"/>
    <n v="24.272994147743535"/>
    <n v="6.0000000000000002E-6"/>
    <s v=""/>
    <s v=""/>
    <s v=""/>
    <s v=""/>
    <s v=""/>
    <s v=""/>
  </r>
  <r>
    <x v="1"/>
    <x v="6"/>
    <x v="6"/>
    <n v="59000"/>
    <n v="0"/>
    <n v="59000"/>
    <x v="0"/>
    <m/>
    <s v="100%"/>
    <x v="638"/>
    <m/>
    <m/>
    <s v="Skipjacktuna"/>
    <x v="3"/>
    <n v="2651.9"/>
    <n v="165.96935122834435"/>
    <n v="2.3E-5"/>
    <s v=""/>
    <s v=""/>
    <s v=""/>
    <s v=""/>
    <s v=""/>
    <s v=""/>
  </r>
  <r>
    <x v="2"/>
    <x v="7"/>
    <x v="7"/>
    <n v="3634497.5"/>
    <n v="0"/>
    <n v="3634497.5"/>
    <x v="2"/>
    <m/>
    <s v="100%"/>
    <x v="0"/>
    <m/>
    <m/>
    <s v="Anchovy"/>
    <x v="0"/>
    <n v="164"/>
    <n v="632.27638838434666"/>
    <n v="1.9999999999999999E-6"/>
    <s v=""/>
    <s v=""/>
    <s v=""/>
    <s v=""/>
    <s v=""/>
    <s v=""/>
  </r>
  <r>
    <x v="2"/>
    <x v="7"/>
    <x v="7"/>
    <n v="3634497.5"/>
    <n v="0"/>
    <n v="3634497.5"/>
    <x v="2"/>
    <m/>
    <s v="100%"/>
    <x v="1"/>
    <m/>
    <m/>
    <s v="Anchovy"/>
    <x v="0"/>
    <n v="0"/>
    <n v="0"/>
    <n v="0"/>
    <s v=""/>
    <s v=""/>
    <s v=""/>
    <s v=""/>
    <s v=""/>
    <s v=""/>
  </r>
  <r>
    <x v="2"/>
    <x v="7"/>
    <x v="7"/>
    <n v="3634497.5"/>
    <n v="0"/>
    <n v="3634497.5"/>
    <x v="2"/>
    <m/>
    <s v="100%"/>
    <x v="2"/>
    <m/>
    <m/>
    <s v="Anchovy"/>
    <x v="0"/>
    <n v="82"/>
    <n v="316.13819419217333"/>
    <n v="9.9999999999999995E-7"/>
    <s v=""/>
    <s v=""/>
    <s v=""/>
    <s v=""/>
    <s v=""/>
    <s v=""/>
  </r>
  <r>
    <x v="2"/>
    <x v="7"/>
    <x v="7"/>
    <n v="3634497.5"/>
    <n v="0"/>
    <n v="3634497.5"/>
    <x v="2"/>
    <m/>
    <s v="100%"/>
    <x v="3"/>
    <m/>
    <m/>
    <s v="Anchovy"/>
    <x v="0"/>
    <n v="41"/>
    <n v="158.06909709608667"/>
    <n v="9.9999999999999995E-7"/>
    <s v=""/>
    <s v=""/>
    <s v=""/>
    <s v=""/>
    <s v=""/>
    <s v=""/>
  </r>
  <r>
    <x v="2"/>
    <x v="7"/>
    <x v="7"/>
    <n v="3634497.5"/>
    <n v="0"/>
    <n v="3634497.5"/>
    <x v="2"/>
    <m/>
    <s v="100%"/>
    <x v="4"/>
    <m/>
    <m/>
    <s v="Anchovy"/>
    <x v="0"/>
    <n v="8.1999999999999993"/>
    <n v="31.613819419217329"/>
    <n v="0"/>
    <s v=""/>
    <s v=""/>
    <s v=""/>
    <s v=""/>
    <s v=""/>
    <s v=""/>
  </r>
  <r>
    <x v="2"/>
    <x v="7"/>
    <x v="7"/>
    <n v="3634497.5"/>
    <n v="0"/>
    <n v="3634497.5"/>
    <x v="2"/>
    <m/>
    <s v="100%"/>
    <x v="5"/>
    <m/>
    <m/>
    <s v="Anchovy"/>
    <x v="0"/>
    <n v="82"/>
    <n v="316.13819419217333"/>
    <n v="9.9999999999999995E-7"/>
    <s v=""/>
    <s v=""/>
    <s v=""/>
    <s v=""/>
    <s v=""/>
    <s v=""/>
  </r>
  <r>
    <x v="2"/>
    <x v="7"/>
    <x v="7"/>
    <n v="3634497.5"/>
    <n v="0"/>
    <n v="3634497.5"/>
    <x v="2"/>
    <m/>
    <s v="100%"/>
    <x v="6"/>
    <m/>
    <m/>
    <s v="Anchovy"/>
    <x v="0"/>
    <n v="82"/>
    <n v="316.13819419217333"/>
    <n v="9.9999999999999995E-7"/>
    <s v=""/>
    <s v=""/>
    <s v=""/>
    <s v=""/>
    <s v=""/>
    <s v=""/>
  </r>
  <r>
    <x v="2"/>
    <x v="7"/>
    <x v="7"/>
    <n v="3634497.5"/>
    <n v="0"/>
    <n v="3634497.5"/>
    <x v="2"/>
    <m/>
    <s v="100%"/>
    <x v="7"/>
    <m/>
    <m/>
    <s v="Freshwater Eels"/>
    <x v="1"/>
    <n v="102.24896685727842"/>
    <n v="394.20492366189484"/>
    <n v="3.0000000000000001E-6"/>
    <s v=""/>
    <s v=""/>
    <s v=""/>
    <s v=""/>
    <s v=""/>
    <s v=""/>
  </r>
  <r>
    <x v="2"/>
    <x v="7"/>
    <x v="7"/>
    <n v="3634497.5"/>
    <n v="0"/>
    <n v="3634497.5"/>
    <x v="2"/>
    <m/>
    <s v="100%"/>
    <x v="8"/>
    <m/>
    <m/>
    <s v="Freshwater Eels"/>
    <x v="1"/>
    <n v="107.4"/>
    <n v="414.06392751511481"/>
    <n v="3.0000000000000001E-6"/>
    <s v=""/>
    <s v=""/>
    <s v=""/>
    <s v=""/>
    <s v=""/>
    <s v=""/>
  </r>
  <r>
    <x v="2"/>
    <x v="7"/>
    <x v="7"/>
    <n v="3634497.5"/>
    <n v="0"/>
    <n v="3634497.5"/>
    <x v="2"/>
    <m/>
    <s v="100%"/>
    <x v="9"/>
    <m/>
    <m/>
    <s v="Freshwater Eels"/>
    <x v="1"/>
    <n v="835.72134590476719"/>
    <n v="3221.9931358803142"/>
    <n v="2.1999999999999999E-5"/>
    <s v=""/>
    <s v=""/>
    <s v=""/>
    <s v=""/>
    <s v=""/>
    <s v=""/>
  </r>
  <r>
    <x v="2"/>
    <x v="7"/>
    <x v="7"/>
    <n v="3634497.5"/>
    <n v="0"/>
    <n v="3634497.5"/>
    <x v="2"/>
    <m/>
    <s v="100%"/>
    <x v="10"/>
    <m/>
    <m/>
    <s v="Freshwater Eels"/>
    <x v="1"/>
    <n v="53.7"/>
    <n v="207.03196375755741"/>
    <n v="9.9999999999999995E-7"/>
    <s v=""/>
    <s v=""/>
    <s v=""/>
    <s v=""/>
    <s v=""/>
    <s v=""/>
  </r>
  <r>
    <x v="2"/>
    <x v="7"/>
    <x v="7"/>
    <n v="3634497.5"/>
    <n v="0"/>
    <n v="3634497.5"/>
    <x v="2"/>
    <m/>
    <s v="100%"/>
    <x v="11"/>
    <m/>
    <m/>
    <s v="Freshwater Eels"/>
    <x v="1"/>
    <n v="155.72999999999999"/>
    <n v="600.3926948969164"/>
    <n v="3.9999999999999998E-6"/>
    <s v=""/>
    <s v=""/>
    <s v=""/>
    <s v=""/>
    <s v=""/>
    <s v=""/>
  </r>
  <r>
    <x v="2"/>
    <x v="7"/>
    <x v="7"/>
    <n v="3634497.5"/>
    <n v="0"/>
    <n v="3634497.5"/>
    <x v="2"/>
    <m/>
    <s v="100%"/>
    <x v="12"/>
    <m/>
    <m/>
    <s v="Freshwater Eels"/>
    <x v="1"/>
    <n v="136.12562616638837"/>
    <n v="524.81109316488869"/>
    <n v="3.9999999999999998E-6"/>
    <s v=""/>
    <s v=""/>
    <s v=""/>
    <s v=""/>
    <s v=""/>
    <s v=""/>
  </r>
  <r>
    <x v="2"/>
    <x v="7"/>
    <x v="7"/>
    <n v="3634497.5"/>
    <n v="0"/>
    <n v="3634497.5"/>
    <x v="2"/>
    <m/>
    <s v="100%"/>
    <x v="13"/>
    <m/>
    <m/>
    <s v="Barracouta"/>
    <x v="0"/>
    <n v="3310.5160194947125"/>
    <n v="12763.17751521122"/>
    <n v="5.5000000000000002E-5"/>
    <s v=""/>
    <s v=""/>
    <s v=""/>
    <s v=""/>
    <s v=""/>
    <s v=""/>
  </r>
  <r>
    <x v="2"/>
    <x v="7"/>
    <x v="7"/>
    <n v="3634497.5"/>
    <n v="0"/>
    <n v="3634497.5"/>
    <x v="2"/>
    <m/>
    <s v="100%"/>
    <x v="14"/>
    <m/>
    <m/>
    <s v="Barracouta"/>
    <x v="2"/>
    <n v="3.9000000000000004"/>
    <n v="15.035840943286294"/>
    <n v="0"/>
    <s v=""/>
    <s v=""/>
    <s v=""/>
    <s v=""/>
    <s v=""/>
    <s v=""/>
  </r>
  <r>
    <x v="2"/>
    <x v="7"/>
    <x v="7"/>
    <n v="3634497.5"/>
    <n v="0"/>
    <n v="3634497.5"/>
    <x v="2"/>
    <m/>
    <s v="100%"/>
    <x v="15"/>
    <m/>
    <m/>
    <s v="Barracouta"/>
    <x v="2"/>
    <n v="847.29019394612521"/>
    <n v="3266.5950228154184"/>
    <n v="2.8E-5"/>
    <s v=""/>
    <s v=""/>
    <s v=""/>
    <s v=""/>
    <s v=""/>
    <s v=""/>
  </r>
  <r>
    <x v="2"/>
    <x v="7"/>
    <x v="7"/>
    <n v="3634497.5"/>
    <n v="0"/>
    <n v="3634497.5"/>
    <x v="2"/>
    <m/>
    <s v="100%"/>
    <x v="16"/>
    <m/>
    <m/>
    <s v="Barracouta"/>
    <x v="2"/>
    <n v="2189.0911107159804"/>
    <n v="8439.6989105352313"/>
    <n v="7.1000000000000005E-5"/>
    <s v=""/>
    <s v=""/>
    <s v=""/>
    <s v=""/>
    <s v=""/>
    <s v=""/>
  </r>
  <r>
    <x v="2"/>
    <x v="7"/>
    <x v="7"/>
    <n v="3634497.5"/>
    <n v="0"/>
    <n v="3634497.5"/>
    <x v="2"/>
    <m/>
    <s v="100%"/>
    <x v="17"/>
    <m/>
    <m/>
    <s v="Barracouta"/>
    <x v="2"/>
    <n v="3151.6352477146047"/>
    <n v="12150.637511767049"/>
    <n v="2.6499999999999999E-4"/>
    <s v=""/>
    <s v=""/>
    <s v=""/>
    <s v=""/>
    <s v=""/>
    <s v=""/>
  </r>
  <r>
    <x v="2"/>
    <x v="7"/>
    <x v="7"/>
    <n v="3634497.5"/>
    <n v="0"/>
    <n v="3634497.5"/>
    <x v="2"/>
    <m/>
    <s v="100%"/>
    <x v="18"/>
    <m/>
    <m/>
    <s v="Blue Cod"/>
    <x v="0"/>
    <n v="278.48846500467511"/>
    <n v="1073.6687857308323"/>
    <n v="3.9999999999999998E-6"/>
    <s v=""/>
    <s v=""/>
    <s v=""/>
    <s v=""/>
    <s v=""/>
    <s v=""/>
  </r>
  <r>
    <x v="2"/>
    <x v="7"/>
    <x v="7"/>
    <n v="3634497.5"/>
    <n v="0"/>
    <n v="3634497.5"/>
    <x v="2"/>
    <m/>
    <s v="100%"/>
    <x v="19"/>
    <m/>
    <m/>
    <s v="Blue Cod"/>
    <x v="0"/>
    <n v="40.5"/>
    <n v="156.14142518028072"/>
    <n v="9.9999999999999995E-7"/>
    <s v=""/>
    <s v=""/>
    <s v=""/>
    <s v=""/>
    <s v=""/>
    <s v=""/>
  </r>
  <r>
    <x v="2"/>
    <x v="7"/>
    <x v="7"/>
    <n v="3634497.5"/>
    <n v="0"/>
    <n v="3634497.5"/>
    <x v="2"/>
    <m/>
    <s v="100%"/>
    <x v="20"/>
    <m/>
    <m/>
    <s v="Blue Cod"/>
    <x v="0"/>
    <n v="62.058291494532838"/>
    <n v="239.25605131381855"/>
    <n v="9.9999999999999995E-7"/>
    <s v=""/>
    <s v=""/>
    <s v=""/>
    <s v=""/>
    <s v=""/>
    <s v=""/>
  </r>
  <r>
    <x v="2"/>
    <x v="7"/>
    <x v="7"/>
    <n v="3634497.5"/>
    <n v="0"/>
    <n v="3634497.5"/>
    <x v="2"/>
    <m/>
    <s v="100%"/>
    <x v="21"/>
    <m/>
    <m/>
    <s v="Blue Cod"/>
    <x v="0"/>
    <n v="1197.630027260695"/>
    <n v="4617.2755381526758"/>
    <n v="1.9000000000000001E-5"/>
    <s v=""/>
    <s v=""/>
    <s v=""/>
    <s v=""/>
    <s v=""/>
    <s v=""/>
  </r>
  <r>
    <x v="2"/>
    <x v="7"/>
    <x v="7"/>
    <n v="3634497.5"/>
    <n v="0"/>
    <n v="3634497.5"/>
    <x v="2"/>
    <m/>
    <s v="100%"/>
    <x v="22"/>
    <m/>
    <m/>
    <s v="Blue Cod"/>
    <x v="0"/>
    <n v="4148.2294254346052"/>
    <n v="15992.850727460154"/>
    <n v="6.0000000000000002E-5"/>
    <s v=""/>
    <s v=""/>
    <s v=""/>
    <s v=""/>
    <s v=""/>
    <s v=""/>
  </r>
  <r>
    <x v="2"/>
    <x v="7"/>
    <x v="7"/>
    <n v="3634497.5"/>
    <n v="0"/>
    <n v="3634497.5"/>
    <x v="2"/>
    <m/>
    <s v="100%"/>
    <x v="23"/>
    <m/>
    <m/>
    <s v="Blue Cod"/>
    <x v="0"/>
    <n v="7425.7866606416228"/>
    <n v="28628.960796970383"/>
    <n v="2.3499999999999999E-4"/>
    <s v=""/>
    <s v=""/>
    <s v=""/>
    <s v=""/>
    <s v=""/>
    <s v=""/>
  </r>
  <r>
    <x v="2"/>
    <x v="7"/>
    <x v="7"/>
    <n v="3634497.5"/>
    <n v="0"/>
    <n v="3634497.5"/>
    <x v="2"/>
    <m/>
    <s v="100%"/>
    <x v="24"/>
    <m/>
    <m/>
    <s v="Blue Cod"/>
    <x v="0"/>
    <n v="485.4682549216069"/>
    <n v="1871.647042055396"/>
    <n v="6.9999999999999999E-6"/>
    <s v=""/>
    <s v=""/>
    <s v=""/>
    <s v=""/>
    <s v=""/>
    <s v=""/>
  </r>
  <r>
    <x v="2"/>
    <x v="7"/>
    <x v="7"/>
    <n v="3634497.5"/>
    <n v="0"/>
    <n v="3634497.5"/>
    <x v="2"/>
    <m/>
    <s v="100%"/>
    <x v="25"/>
    <m/>
    <m/>
    <s v="Blue Cod"/>
    <x v="0"/>
    <n v="204.75321793441211"/>
    <n v="789.39405576611659"/>
    <n v="3.0000000000000001E-6"/>
    <s v=""/>
    <s v=""/>
    <s v=""/>
    <s v=""/>
    <s v=""/>
    <s v=""/>
  </r>
  <r>
    <x v="2"/>
    <x v="7"/>
    <x v="7"/>
    <n v="3634497.5"/>
    <n v="0"/>
    <n v="3634497.5"/>
    <x v="2"/>
    <m/>
    <s v="100%"/>
    <x v="26"/>
    <m/>
    <m/>
    <s v="Bigeye Tuna"/>
    <x v="3"/>
    <n v="7122.2005687552883"/>
    <n v="27458.532030253253"/>
    <n v="1.55E-4"/>
    <s v=""/>
    <s v=""/>
    <s v=""/>
    <s v=""/>
    <s v=""/>
    <s v=""/>
  </r>
  <r>
    <x v="2"/>
    <x v="7"/>
    <x v="7"/>
    <n v="3634497.5"/>
    <n v="0"/>
    <n v="3634497.5"/>
    <x v="2"/>
    <m/>
    <s v="100%"/>
    <x v="27"/>
    <m/>
    <m/>
    <s v="Bluenose"/>
    <x v="0"/>
    <n v="1761.0179446338191"/>
    <n v="6789.3296702018079"/>
    <n v="7.6000000000000004E-5"/>
    <s v=""/>
    <s v=""/>
    <s v=""/>
    <s v=""/>
    <s v=""/>
    <s v=""/>
  </r>
  <r>
    <x v="2"/>
    <x v="7"/>
    <x v="7"/>
    <n v="3634497.5"/>
    <n v="0"/>
    <n v="3634497.5"/>
    <x v="2"/>
    <m/>
    <s v="100%"/>
    <x v="28"/>
    <m/>
    <m/>
    <s v="Bluenose"/>
    <x v="0"/>
    <n v="47.5"/>
    <n v="183.12883200156381"/>
    <n v="9.9999999999999995E-7"/>
    <s v=""/>
    <s v=""/>
    <s v=""/>
    <s v=""/>
    <s v=""/>
    <s v=""/>
  </r>
  <r>
    <x v="2"/>
    <x v="7"/>
    <x v="7"/>
    <n v="3634497.5"/>
    <n v="0"/>
    <n v="3634497.5"/>
    <x v="2"/>
    <m/>
    <s v="100%"/>
    <x v="29"/>
    <m/>
    <m/>
    <s v="Bluenose"/>
    <x v="0"/>
    <n v="1287.6535234111202"/>
    <n v="4964.3470687363524"/>
    <n v="2.0000000000000002E-5"/>
    <s v=""/>
    <s v=""/>
    <s v=""/>
    <s v=""/>
    <s v=""/>
    <s v=""/>
  </r>
  <r>
    <x v="2"/>
    <x v="7"/>
    <x v="7"/>
    <n v="3634497.5"/>
    <n v="0"/>
    <n v="3634497.5"/>
    <x v="2"/>
    <m/>
    <s v="100%"/>
    <x v="30"/>
    <m/>
    <m/>
    <s v="Bluenose"/>
    <x v="0"/>
    <n v="296.51038529840088"/>
    <n v="1143.1494849690487"/>
    <n v="5.0000000000000004E-6"/>
    <s v=""/>
    <s v=""/>
    <s v=""/>
    <s v=""/>
    <s v=""/>
    <s v=""/>
  </r>
  <r>
    <x v="2"/>
    <x v="7"/>
    <x v="7"/>
    <n v="3634497.5"/>
    <n v="0"/>
    <n v="3634497.5"/>
    <x v="2"/>
    <m/>
    <s v="100%"/>
    <x v="31"/>
    <m/>
    <m/>
    <s v="Bluenose"/>
    <x v="0"/>
    <n v="91.01611842940784"/>
    <n v="350.89843076407294"/>
    <n v="1.9999999999999999E-6"/>
    <s v=""/>
    <s v=""/>
    <s v=""/>
    <s v=""/>
    <s v=""/>
    <s v=""/>
  </r>
  <r>
    <x v="2"/>
    <x v="7"/>
    <x v="7"/>
    <n v="3634497.5"/>
    <n v="0"/>
    <n v="3634497.5"/>
    <x v="2"/>
    <m/>
    <s v="100%"/>
    <x v="32"/>
    <m/>
    <m/>
    <s v="Bluenose"/>
    <x v="0"/>
    <n v="91.777681729701342"/>
    <n v="353.83451913624145"/>
    <n v="1.9999999999999999E-6"/>
    <s v=""/>
    <s v=""/>
    <s v=""/>
    <s v=""/>
    <s v=""/>
    <s v=""/>
  </r>
  <r>
    <x v="2"/>
    <x v="7"/>
    <x v="7"/>
    <n v="3634497.5"/>
    <n v="0"/>
    <n v="3634497.5"/>
    <x v="2"/>
    <m/>
    <s v="100%"/>
    <x v="33"/>
    <m/>
    <m/>
    <s v="Butterfish"/>
    <x v="0"/>
    <n v="14.990541250656857"/>
    <n v="57.793690743243197"/>
    <n v="0"/>
    <s v=""/>
    <s v=""/>
    <s v=""/>
    <s v=""/>
    <s v=""/>
    <s v=""/>
  </r>
  <r>
    <x v="2"/>
    <x v="7"/>
    <x v="7"/>
    <n v="3634497.5"/>
    <n v="0"/>
    <n v="3634497.5"/>
    <x v="2"/>
    <m/>
    <s v="100%"/>
    <x v="34"/>
    <m/>
    <m/>
    <s v="Butterfish"/>
    <x v="0"/>
    <n v="0"/>
    <n v="0"/>
    <n v="0"/>
    <s v=""/>
    <s v=""/>
    <s v=""/>
    <s v=""/>
    <s v=""/>
    <s v=""/>
  </r>
  <r>
    <x v="2"/>
    <x v="7"/>
    <x v="7"/>
    <n v="3634497.5"/>
    <n v="0"/>
    <n v="3634497.5"/>
    <x v="2"/>
    <m/>
    <s v="100%"/>
    <x v="35"/>
    <m/>
    <m/>
    <s v="Butterfish"/>
    <x v="0"/>
    <n v="274.18668269081422"/>
    <n v="1057.0839358221517"/>
    <n v="3.9999999999999998E-6"/>
    <s v=""/>
    <s v=""/>
    <s v=""/>
    <s v=""/>
    <s v=""/>
    <s v=""/>
  </r>
  <r>
    <x v="2"/>
    <x v="7"/>
    <x v="7"/>
    <n v="3634497.5"/>
    <n v="0"/>
    <n v="3634497.5"/>
    <x v="2"/>
    <m/>
    <s v="100%"/>
    <x v="36"/>
    <m/>
    <m/>
    <s v="Butterfish"/>
    <x v="0"/>
    <n v="14.16"/>
    <n v="54.591668655624076"/>
    <n v="0"/>
    <s v=""/>
    <s v=""/>
    <s v=""/>
    <s v=""/>
    <s v=""/>
    <s v=""/>
  </r>
  <r>
    <x v="2"/>
    <x v="7"/>
    <x v="7"/>
    <n v="3634497.5"/>
    <n v="0"/>
    <n v="3634497.5"/>
    <x v="2"/>
    <m/>
    <s v="100%"/>
    <x v="37"/>
    <m/>
    <m/>
    <s v="Butterfish"/>
    <x v="0"/>
    <n v="47.199999999999996"/>
    <n v="181.97222885208021"/>
    <n v="9.9999999999999995E-7"/>
    <s v=""/>
    <s v=""/>
    <s v=""/>
    <s v=""/>
    <s v=""/>
    <s v=""/>
  </r>
  <r>
    <x v="2"/>
    <x v="7"/>
    <x v="7"/>
    <n v="3634497.5"/>
    <n v="0"/>
    <n v="3634497.5"/>
    <x v="2"/>
    <m/>
    <s v="100%"/>
    <x v="38"/>
    <m/>
    <m/>
    <s v="Butterfish"/>
    <x v="0"/>
    <n v="214.04681964442423"/>
    <n v="825.22408579226931"/>
    <n v="6.9999999999999999E-6"/>
    <s v=""/>
    <s v=""/>
    <s v=""/>
    <s v=""/>
    <s v=""/>
    <s v=""/>
  </r>
  <r>
    <x v="2"/>
    <x v="7"/>
    <x v="7"/>
    <n v="3634497.5"/>
    <n v="0"/>
    <n v="3634497.5"/>
    <x v="2"/>
    <m/>
    <s v="100%"/>
    <x v="39"/>
    <m/>
    <m/>
    <s v="Butterfish"/>
    <x v="0"/>
    <n v="0"/>
    <n v="0"/>
    <n v="0"/>
    <s v=""/>
    <s v=""/>
    <s v=""/>
    <s v=""/>
    <s v=""/>
    <s v=""/>
  </r>
  <r>
    <x v="2"/>
    <x v="7"/>
    <x v="7"/>
    <n v="3634497.5"/>
    <n v="0"/>
    <n v="3634497.5"/>
    <x v="2"/>
    <m/>
    <s v="100%"/>
    <x v="40"/>
    <m/>
    <m/>
    <s v="Butterfish"/>
    <x v="0"/>
    <n v="209.60943077346698"/>
    <n v="808.11642598016124"/>
    <n v="3.0000000000000001E-6"/>
    <s v=""/>
    <s v=""/>
    <s v=""/>
    <s v=""/>
    <s v=""/>
    <s v=""/>
  </r>
  <r>
    <x v="2"/>
    <x v="7"/>
    <x v="7"/>
    <n v="3634497.5"/>
    <n v="0"/>
    <n v="3634497.5"/>
    <x v="2"/>
    <m/>
    <s v="100%"/>
    <x v="41"/>
    <m/>
    <m/>
    <s v="Blue Shark"/>
    <x v="3"/>
    <n v="232.83135875345653"/>
    <n v="897.64494277594895"/>
    <n v="3.9999999999999998E-6"/>
    <s v=""/>
    <s v=""/>
    <s v=""/>
    <s v=""/>
    <s v=""/>
    <s v=""/>
  </r>
  <r>
    <x v="2"/>
    <x v="7"/>
    <x v="7"/>
    <n v="3634497.5"/>
    <n v="0"/>
    <n v="3634497.5"/>
    <x v="2"/>
    <m/>
    <s v="100%"/>
    <x v="42"/>
    <m/>
    <m/>
    <s v="Surf Clam - frilled venus"/>
    <x v="4"/>
    <n v="3.84"/>
    <n v="14.804520313389579"/>
    <n v="0"/>
    <s v=""/>
    <s v=""/>
    <s v=""/>
    <s v=""/>
    <s v=""/>
    <s v=""/>
  </r>
  <r>
    <x v="2"/>
    <x v="7"/>
    <x v="7"/>
    <n v="3634497.5"/>
    <n v="0"/>
    <n v="3634497.5"/>
    <x v="2"/>
    <m/>
    <s v="100%"/>
    <x v="43"/>
    <m/>
    <m/>
    <s v="Surf Clam - frilled venus"/>
    <x v="4"/>
    <n v="3.84"/>
    <n v="14.804520313389579"/>
    <n v="0"/>
    <s v=""/>
    <s v=""/>
    <s v=""/>
    <s v=""/>
    <s v=""/>
    <s v=""/>
  </r>
  <r>
    <x v="2"/>
    <x v="7"/>
    <x v="7"/>
    <n v="3634497.5"/>
    <n v="0"/>
    <n v="3634497.5"/>
    <x v="2"/>
    <m/>
    <s v="100%"/>
    <x v="44"/>
    <m/>
    <m/>
    <s v="Surf Clam - frilled venus"/>
    <x v="4"/>
    <n v="3.84"/>
    <n v="14.804520313389579"/>
    <n v="0"/>
    <s v=""/>
    <s v=""/>
    <s v=""/>
    <s v=""/>
    <s v=""/>
    <s v=""/>
  </r>
  <r>
    <x v="2"/>
    <x v="7"/>
    <x v="7"/>
    <n v="3634497.5"/>
    <n v="0"/>
    <n v="3634497.5"/>
    <x v="2"/>
    <m/>
    <s v="100%"/>
    <x v="45"/>
    <m/>
    <m/>
    <s v="Surf Clam - frilled venus"/>
    <x v="4"/>
    <n v="3.84"/>
    <n v="14.804520313389579"/>
    <n v="0"/>
    <s v=""/>
    <s v=""/>
    <s v=""/>
    <s v=""/>
    <s v=""/>
    <s v=""/>
  </r>
  <r>
    <x v="2"/>
    <x v="7"/>
    <x v="7"/>
    <n v="3634497.5"/>
    <n v="0"/>
    <n v="3634497.5"/>
    <x v="2"/>
    <m/>
    <s v="100%"/>
    <x v="46"/>
    <m/>
    <m/>
    <s v="Surf Clam - frilled venus"/>
    <x v="4"/>
    <n v="3.84"/>
    <n v="14.804520313389579"/>
    <n v="0"/>
    <s v=""/>
    <s v=""/>
    <s v=""/>
    <s v=""/>
    <s v=""/>
    <s v=""/>
  </r>
  <r>
    <x v="2"/>
    <x v="7"/>
    <x v="7"/>
    <n v="3634497.5"/>
    <n v="0"/>
    <n v="3634497.5"/>
    <x v="2"/>
    <m/>
    <s v="100%"/>
    <x v="47"/>
    <m/>
    <m/>
    <s v="Surf Clam - frilled venus"/>
    <x v="4"/>
    <n v="34.56"/>
    <n v="133.24068282050624"/>
    <n v="9.9999999999999995E-7"/>
    <s v=""/>
    <s v=""/>
    <s v=""/>
    <s v=""/>
    <s v=""/>
    <s v=""/>
  </r>
  <r>
    <x v="2"/>
    <x v="7"/>
    <x v="7"/>
    <n v="3634497.5"/>
    <n v="0"/>
    <n v="3634497.5"/>
    <x v="2"/>
    <m/>
    <s v="100%"/>
    <x v="48"/>
    <m/>
    <m/>
    <s v="Surf Clam - frilled venus"/>
    <x v="4"/>
    <n v="3.84"/>
    <n v="14.804520313389579"/>
    <n v="0"/>
    <s v=""/>
    <s v=""/>
    <s v=""/>
    <s v=""/>
    <s v=""/>
    <s v=""/>
  </r>
  <r>
    <x v="2"/>
    <x v="7"/>
    <x v="7"/>
    <n v="3634497.5"/>
    <n v="0"/>
    <n v="3634497.5"/>
    <x v="2"/>
    <m/>
    <s v="100%"/>
    <x v="49"/>
    <m/>
    <m/>
    <s v="Surf Clam - frilled venus"/>
    <x v="4"/>
    <n v="3.84"/>
    <n v="14.804520313389579"/>
    <n v="0"/>
    <s v=""/>
    <s v=""/>
    <s v=""/>
    <s v=""/>
    <s v=""/>
    <s v=""/>
  </r>
  <r>
    <x v="2"/>
    <x v="7"/>
    <x v="7"/>
    <n v="3634497.5"/>
    <n v="0"/>
    <n v="3634497.5"/>
    <x v="2"/>
    <m/>
    <s v="100%"/>
    <x v="50"/>
    <m/>
    <m/>
    <s v="Alfonsino"/>
    <x v="2"/>
    <n v="627.45216633751477"/>
    <n v="2419.0438391208427"/>
    <n v="1.0000000000000001E-5"/>
    <s v=""/>
    <s v=""/>
    <s v=""/>
    <s v=""/>
    <s v=""/>
    <s v=""/>
  </r>
  <r>
    <x v="2"/>
    <x v="7"/>
    <x v="7"/>
    <n v="3634497.5"/>
    <n v="0"/>
    <n v="3634497.5"/>
    <x v="2"/>
    <m/>
    <s v="100%"/>
    <x v="51"/>
    <m/>
    <m/>
    <s v="Alfonsino"/>
    <x v="2"/>
    <n v="19.5"/>
    <n v="75.179204716431457"/>
    <n v="0"/>
    <s v=""/>
    <s v=""/>
    <s v=""/>
    <s v=""/>
    <s v=""/>
    <s v=""/>
  </r>
  <r>
    <x v="2"/>
    <x v="7"/>
    <x v="7"/>
    <n v="3634497.5"/>
    <n v="0"/>
    <n v="3634497.5"/>
    <x v="2"/>
    <m/>
    <s v="100%"/>
    <x v="52"/>
    <m/>
    <m/>
    <s v="Alfonsino"/>
    <x v="2"/>
    <n v="3197.6337116738837"/>
    <n v="12327.977406056076"/>
    <n v="5.8999999999999998E-5"/>
    <s v=""/>
    <s v=""/>
    <s v=""/>
    <s v=""/>
    <s v=""/>
    <s v=""/>
  </r>
  <r>
    <x v="2"/>
    <x v="7"/>
    <x v="7"/>
    <n v="3634497.5"/>
    <n v="0"/>
    <n v="3634497.5"/>
    <x v="2"/>
    <m/>
    <s v="100%"/>
    <x v="53"/>
    <m/>
    <m/>
    <s v="Alfonsino"/>
    <x v="2"/>
    <n v="2208.4489008143428"/>
    <n v="8514.3298471845901"/>
    <n v="4.5000000000000003E-5"/>
    <s v=""/>
    <s v=""/>
    <s v=""/>
    <s v=""/>
    <s v=""/>
    <s v=""/>
  </r>
  <r>
    <x v="2"/>
    <x v="7"/>
    <x v="7"/>
    <n v="3634497.5"/>
    <n v="0"/>
    <n v="3634497.5"/>
    <x v="2"/>
    <m/>
    <s v="100%"/>
    <x v="54"/>
    <m/>
    <m/>
    <s v="Alfonsino"/>
    <x v="2"/>
    <n v="168.36633130056649"/>
    <n v="649.11009683075952"/>
    <n v="3.0000000000000001E-6"/>
    <s v=""/>
    <s v=""/>
    <s v=""/>
    <s v=""/>
    <s v=""/>
    <s v=""/>
  </r>
  <r>
    <x v="2"/>
    <x v="7"/>
    <x v="7"/>
    <n v="3634497.5"/>
    <n v="0"/>
    <n v="3634497.5"/>
    <x v="2"/>
    <m/>
    <s v="100%"/>
    <x v="55"/>
    <m/>
    <m/>
    <s v="Alfonsino"/>
    <x v="2"/>
    <n v="41.830144422500986"/>
    <n v="161.26958927472285"/>
    <n v="9.9999999999999995E-7"/>
    <s v=""/>
    <s v=""/>
    <s v=""/>
    <s v=""/>
    <s v=""/>
    <s v=""/>
  </r>
  <r>
    <x v="2"/>
    <x v="7"/>
    <x v="7"/>
    <n v="3634497.5"/>
    <n v="0"/>
    <n v="3634497.5"/>
    <x v="2"/>
    <m/>
    <s v="100%"/>
    <x v="56"/>
    <m/>
    <m/>
    <s v="Black Cardinal Fish"/>
    <x v="2"/>
    <n v="1110.6516066076131"/>
    <n v="4281.9438206044742"/>
    <n v="1.5999999999999999E-5"/>
    <s v=""/>
    <s v=""/>
    <s v=""/>
    <s v=""/>
    <s v=""/>
    <s v=""/>
  </r>
  <r>
    <x v="2"/>
    <x v="7"/>
    <x v="7"/>
    <n v="3634497.5"/>
    <n v="0"/>
    <n v="3634497.5"/>
    <x v="2"/>
    <m/>
    <s v="100%"/>
    <x v="57"/>
    <m/>
    <m/>
    <s v="Black Cardinal Fish"/>
    <x v="2"/>
    <n v="0"/>
    <n v="0"/>
    <n v="0"/>
    <s v=""/>
    <s v=""/>
    <s v=""/>
    <s v=""/>
    <s v=""/>
    <s v=""/>
  </r>
  <r>
    <x v="2"/>
    <x v="7"/>
    <x v="7"/>
    <n v="3634497.5"/>
    <n v="0"/>
    <n v="3634497.5"/>
    <x v="2"/>
    <m/>
    <s v="100%"/>
    <x v="58"/>
    <m/>
    <m/>
    <s v="Black Cardinal Fish"/>
    <x v="2"/>
    <n v="408.48633960112272"/>
    <n v="1574.8552896788997"/>
    <n v="6.9999999999999999E-6"/>
    <s v=""/>
    <s v=""/>
    <s v=""/>
    <s v=""/>
    <s v=""/>
    <s v=""/>
  </r>
  <r>
    <x v="2"/>
    <x v="7"/>
    <x v="7"/>
    <n v="3634497.5"/>
    <n v="0"/>
    <n v="3634497.5"/>
    <x v="2"/>
    <m/>
    <s v="100%"/>
    <x v="59"/>
    <m/>
    <m/>
    <s v="Black Cardinal Fish"/>
    <x v="2"/>
    <n v="183.47488796790614"/>
    <n v="707.3587775827458"/>
    <n v="3.0000000000000001E-6"/>
    <s v=""/>
    <s v=""/>
    <s v=""/>
    <s v=""/>
    <s v=""/>
    <s v=""/>
  </r>
  <r>
    <x v="2"/>
    <x v="7"/>
    <x v="7"/>
    <n v="3634497.5"/>
    <n v="0"/>
    <n v="3634497.5"/>
    <x v="2"/>
    <m/>
    <s v="100%"/>
    <x v="60"/>
    <m/>
    <m/>
    <s v="Black Cardinal Fish"/>
    <x v="2"/>
    <n v="40.691751080096147"/>
    <n v="156.88069152413433"/>
    <n v="9.9999999999999995E-7"/>
    <s v=""/>
    <s v=""/>
    <s v=""/>
    <s v=""/>
    <s v=""/>
    <s v=""/>
  </r>
  <r>
    <x v="2"/>
    <x v="7"/>
    <x v="7"/>
    <n v="3634497.5"/>
    <n v="0"/>
    <n v="3634497.5"/>
    <x v="2"/>
    <m/>
    <s v="100%"/>
    <x v="61"/>
    <m/>
    <m/>
    <s v="Black Cardinal Fish"/>
    <x v="2"/>
    <n v="12.002232185133259"/>
    <n v="46.272731820526964"/>
    <n v="0"/>
    <s v=""/>
    <s v=""/>
    <s v=""/>
    <s v=""/>
    <s v=""/>
    <s v=""/>
  </r>
  <r>
    <x v="2"/>
    <x v="7"/>
    <x v="7"/>
    <n v="3634497.5"/>
    <n v="0"/>
    <n v="3634497.5"/>
    <x v="2"/>
    <m/>
    <s v="100%"/>
    <x v="62"/>
    <m/>
    <m/>
    <s v="Black Cardinal Fish"/>
    <x v="2"/>
    <n v="0.94769913847532539"/>
    <n v="3.6537060277447289"/>
    <n v="0"/>
    <s v=""/>
    <s v=""/>
    <s v=""/>
    <s v=""/>
    <s v=""/>
    <s v=""/>
  </r>
  <r>
    <x v="2"/>
    <x v="7"/>
    <x v="7"/>
    <n v="3634497.5"/>
    <n v="0"/>
    <n v="3634497.5"/>
    <x v="2"/>
    <m/>
    <s v="100%"/>
    <x v="63"/>
    <m/>
    <m/>
    <s v="Black Cardinal Fish"/>
    <x v="2"/>
    <n v="27.897304859117114"/>
    <n v="107.553702207193"/>
    <n v="0"/>
    <s v=""/>
    <s v=""/>
    <s v=""/>
    <s v=""/>
    <s v=""/>
    <s v=""/>
  </r>
  <r>
    <x v="2"/>
    <x v="7"/>
    <x v="7"/>
    <n v="3634497.5"/>
    <n v="0"/>
    <n v="3634497.5"/>
    <x v="2"/>
    <m/>
    <s v="100%"/>
    <x v="64"/>
    <m/>
    <m/>
    <s v="Black Cardinal Fish"/>
    <x v="2"/>
    <n v="0"/>
    <n v="0"/>
    <n v="0"/>
    <s v=""/>
    <s v=""/>
    <s v=""/>
    <s v=""/>
    <s v=""/>
    <s v=""/>
  </r>
  <r>
    <x v="2"/>
    <x v="7"/>
    <x v="7"/>
    <n v="3634497.5"/>
    <n v="0"/>
    <n v="3634497.5"/>
    <x v="2"/>
    <m/>
    <s v="100%"/>
    <x v="65"/>
    <m/>
    <m/>
    <s v="Black Cardinal Fish"/>
    <x v="2"/>
    <n v="4.1609415867480379"/>
    <n v="16.041860480166353"/>
    <n v="0"/>
    <s v=""/>
    <s v=""/>
    <s v=""/>
    <s v=""/>
    <s v=""/>
    <s v=""/>
  </r>
  <r>
    <x v="2"/>
    <x v="7"/>
    <x v="7"/>
    <n v="3634497.5"/>
    <n v="0"/>
    <n v="3634497.5"/>
    <x v="2"/>
    <m/>
    <s v="100%"/>
    <x v="66"/>
    <m/>
    <m/>
    <s v="Red crab"/>
    <x v="2"/>
    <n v="2"/>
    <n v="7.7106876632237391"/>
    <n v="0"/>
    <s v=""/>
    <s v=""/>
    <s v=""/>
    <s v=""/>
    <s v=""/>
    <s v=""/>
  </r>
  <r>
    <x v="2"/>
    <x v="7"/>
    <x v="7"/>
    <n v="3634497.5"/>
    <n v="0"/>
    <n v="3634497.5"/>
    <x v="2"/>
    <m/>
    <s v="100%"/>
    <x v="67"/>
    <m/>
    <m/>
    <s v="Red crab"/>
    <x v="2"/>
    <n v="0"/>
    <n v="0"/>
    <n v="0"/>
    <s v=""/>
    <s v=""/>
    <s v=""/>
    <s v=""/>
    <s v=""/>
    <s v=""/>
  </r>
  <r>
    <x v="2"/>
    <x v="7"/>
    <x v="7"/>
    <n v="3634497.5"/>
    <n v="0"/>
    <n v="3634497.5"/>
    <x v="2"/>
    <m/>
    <s v="100%"/>
    <x v="68"/>
    <m/>
    <m/>
    <s v="Red crab"/>
    <x v="2"/>
    <n v="2"/>
    <n v="7.7106876632237391"/>
    <n v="0"/>
    <s v=""/>
    <s v=""/>
    <s v=""/>
    <s v=""/>
    <s v=""/>
    <s v=""/>
  </r>
  <r>
    <x v="2"/>
    <x v="7"/>
    <x v="7"/>
    <n v="3634497.5"/>
    <n v="0"/>
    <n v="3634497.5"/>
    <x v="2"/>
    <m/>
    <s v="100%"/>
    <x v="69"/>
    <m/>
    <m/>
    <s v="Red crab"/>
    <x v="2"/>
    <n v="0.8"/>
    <n v="3.0842750652894959"/>
    <n v="0"/>
    <s v=""/>
    <s v=""/>
    <s v=""/>
    <s v=""/>
    <s v=""/>
    <s v=""/>
  </r>
  <r>
    <x v="2"/>
    <x v="7"/>
    <x v="7"/>
    <n v="3634497.5"/>
    <n v="0"/>
    <n v="3634497.5"/>
    <x v="2"/>
    <m/>
    <s v="100%"/>
    <x v="70"/>
    <m/>
    <m/>
    <s v="Red crab"/>
    <x v="2"/>
    <n v="0.8"/>
    <n v="3.0842750652894959"/>
    <n v="0"/>
    <s v=""/>
    <s v=""/>
    <s v=""/>
    <s v=""/>
    <s v=""/>
    <s v=""/>
  </r>
  <r>
    <x v="2"/>
    <x v="7"/>
    <x v="7"/>
    <n v="3634497.5"/>
    <n v="0"/>
    <n v="3634497.5"/>
    <x v="2"/>
    <m/>
    <s v="100%"/>
    <x v="71"/>
    <m/>
    <m/>
    <s v="Red crab"/>
    <x v="2"/>
    <n v="0.8"/>
    <n v="3.0842750652894959"/>
    <n v="0"/>
    <s v=""/>
    <s v=""/>
    <s v=""/>
    <s v=""/>
    <s v=""/>
    <s v=""/>
  </r>
  <r>
    <x v="2"/>
    <x v="7"/>
    <x v="7"/>
    <n v="3634497.5"/>
    <n v="0"/>
    <n v="3634497.5"/>
    <x v="2"/>
    <m/>
    <s v="100%"/>
    <x v="72"/>
    <m/>
    <m/>
    <s v="Red crab"/>
    <x v="2"/>
    <n v="0.8"/>
    <n v="3.0842750652894959"/>
    <n v="0"/>
    <s v=""/>
    <s v=""/>
    <s v=""/>
    <s v=""/>
    <s v=""/>
    <s v=""/>
  </r>
  <r>
    <x v="2"/>
    <x v="7"/>
    <x v="7"/>
    <n v="3634497.5"/>
    <n v="0"/>
    <n v="3634497.5"/>
    <x v="2"/>
    <m/>
    <s v="100%"/>
    <x v="73"/>
    <m/>
    <m/>
    <s v="Red crab"/>
    <x v="2"/>
    <n v="0.8"/>
    <n v="3.0842750652894959"/>
    <n v="0"/>
    <s v=""/>
    <s v=""/>
    <s v=""/>
    <s v=""/>
    <s v=""/>
    <s v=""/>
  </r>
  <r>
    <x v="2"/>
    <x v="7"/>
    <x v="7"/>
    <n v="3634497.5"/>
    <n v="0"/>
    <n v="3634497.5"/>
    <x v="2"/>
    <m/>
    <s v="100%"/>
    <x v="74"/>
    <m/>
    <m/>
    <s v="Red crab"/>
    <x v="2"/>
    <n v="0.8"/>
    <n v="3.0842750652894959"/>
    <n v="0"/>
    <s v=""/>
    <s v=""/>
    <s v=""/>
    <s v=""/>
    <s v=""/>
    <s v=""/>
  </r>
  <r>
    <x v="2"/>
    <x v="7"/>
    <x v="7"/>
    <n v="3634497.5"/>
    <n v="0"/>
    <n v="3634497.5"/>
    <x v="2"/>
    <m/>
    <s v="100%"/>
    <x v="75"/>
    <m/>
    <m/>
    <s v="Red crab"/>
    <x v="2"/>
    <n v="0.8"/>
    <n v="3.0842750652894959"/>
    <n v="0"/>
    <s v=""/>
    <s v=""/>
    <s v=""/>
    <s v=""/>
    <s v=""/>
    <s v=""/>
  </r>
  <r>
    <x v="2"/>
    <x v="7"/>
    <x v="7"/>
    <n v="3634497.5"/>
    <n v="0"/>
    <n v="3634497.5"/>
    <x v="2"/>
    <m/>
    <s v="100%"/>
    <x v="76"/>
    <m/>
    <m/>
    <s v="Cockles"/>
    <x v="4"/>
    <n v="335.62"/>
    <n v="1293.9304967655758"/>
    <n v="5.0000000000000004E-6"/>
    <s v=""/>
    <s v=""/>
    <s v=""/>
    <s v=""/>
    <s v=""/>
    <s v=""/>
  </r>
  <r>
    <x v="2"/>
    <x v="7"/>
    <x v="7"/>
    <n v="3634497.5"/>
    <n v="0"/>
    <n v="3634497.5"/>
    <x v="2"/>
    <m/>
    <s v="100%"/>
    <x v="77"/>
    <m/>
    <m/>
    <s v="Cockles"/>
    <x v="4"/>
    <n v="0"/>
    <n v="0"/>
    <n v="0"/>
    <s v=""/>
    <s v=""/>
    <s v=""/>
    <s v=""/>
    <s v=""/>
    <s v=""/>
  </r>
  <r>
    <x v="2"/>
    <x v="7"/>
    <x v="7"/>
    <n v="3634497.5"/>
    <n v="0"/>
    <n v="3634497.5"/>
    <x v="2"/>
    <m/>
    <s v="100%"/>
    <x v="78"/>
    <m/>
    <m/>
    <s v="Cockles"/>
    <x v="4"/>
    <n v="4.8499999999999996"/>
    <n v="18.698417583317568"/>
    <n v="0"/>
    <s v=""/>
    <s v=""/>
    <s v=""/>
    <s v=""/>
    <s v=""/>
    <s v=""/>
  </r>
  <r>
    <x v="2"/>
    <x v="7"/>
    <x v="7"/>
    <n v="3634497.5"/>
    <n v="0"/>
    <n v="3634497.5"/>
    <x v="2"/>
    <m/>
    <s v="100%"/>
    <x v="79"/>
    <m/>
    <m/>
    <s v="Cockles"/>
    <x v="4"/>
    <n v="0"/>
    <n v="0"/>
    <n v="0"/>
    <s v=""/>
    <s v=""/>
    <s v=""/>
    <s v=""/>
    <s v=""/>
    <s v=""/>
  </r>
  <r>
    <x v="2"/>
    <x v="7"/>
    <x v="7"/>
    <n v="3634497.5"/>
    <n v="0"/>
    <n v="3634497.5"/>
    <x v="2"/>
    <m/>
    <s v="100%"/>
    <x v="80"/>
    <m/>
    <m/>
    <s v="Cockles"/>
    <x v="4"/>
    <n v="1425.8999999999999"/>
    <n v="5497.3347694953636"/>
    <n v="2.0999999999999999E-5"/>
    <s v=""/>
    <s v=""/>
    <s v=""/>
    <s v=""/>
    <s v=""/>
    <s v=""/>
  </r>
  <r>
    <x v="2"/>
    <x v="7"/>
    <x v="7"/>
    <n v="3634497.5"/>
    <n v="0"/>
    <n v="3634497.5"/>
    <x v="2"/>
    <m/>
    <s v="100%"/>
    <x v="81"/>
    <m/>
    <m/>
    <s v="Cockles"/>
    <x v="4"/>
    <n v="0.97"/>
    <n v="3.7396835166635132"/>
    <n v="0"/>
    <s v=""/>
    <s v=""/>
    <s v=""/>
    <s v=""/>
    <s v=""/>
    <s v=""/>
  </r>
  <r>
    <x v="2"/>
    <x v="7"/>
    <x v="7"/>
    <n v="3634497.5"/>
    <n v="0"/>
    <n v="3634497.5"/>
    <x v="2"/>
    <m/>
    <s v="100%"/>
    <x v="82"/>
    <m/>
    <m/>
    <s v="Cockles"/>
    <x v="4"/>
    <n v="0"/>
    <n v="0"/>
    <n v="0"/>
    <s v=""/>
    <s v=""/>
    <s v=""/>
    <s v=""/>
    <s v=""/>
    <s v=""/>
  </r>
  <r>
    <x v="2"/>
    <x v="7"/>
    <x v="7"/>
    <n v="3634497.5"/>
    <n v="0"/>
    <n v="3634497.5"/>
    <x v="2"/>
    <m/>
    <s v="100%"/>
    <x v="83"/>
    <m/>
    <m/>
    <s v="Cockles"/>
    <x v="4"/>
    <n v="1.94"/>
    <n v="7.4793670333270263"/>
    <n v="0"/>
    <s v=""/>
    <s v=""/>
    <s v=""/>
    <s v=""/>
    <s v=""/>
    <s v=""/>
  </r>
  <r>
    <x v="2"/>
    <x v="7"/>
    <x v="7"/>
    <n v="3634497.5"/>
    <n v="0"/>
    <n v="3634497.5"/>
    <x v="2"/>
    <m/>
    <s v="100%"/>
    <x v="84"/>
    <m/>
    <m/>
    <s v="Cockles"/>
    <x v="4"/>
    <n v="1348.3"/>
    <n v="5198.1600881622835"/>
    <n v="2.0000000000000002E-5"/>
    <s v=""/>
    <s v=""/>
    <s v=""/>
    <s v=""/>
    <s v=""/>
    <s v=""/>
  </r>
  <r>
    <x v="2"/>
    <x v="7"/>
    <x v="7"/>
    <n v="3634497.5"/>
    <n v="0"/>
    <n v="3634497.5"/>
    <x v="2"/>
    <m/>
    <s v="100%"/>
    <x v="85"/>
    <m/>
    <m/>
    <s v="Cockles"/>
    <x v="4"/>
    <n v="0"/>
    <n v="0"/>
    <n v="0"/>
    <s v=""/>
    <s v=""/>
    <s v=""/>
    <s v=""/>
    <s v=""/>
    <s v=""/>
  </r>
  <r>
    <x v="2"/>
    <x v="7"/>
    <x v="7"/>
    <n v="3634497.5"/>
    <n v="0"/>
    <n v="3634497.5"/>
    <x v="2"/>
    <m/>
    <s v="100%"/>
    <x v="86"/>
    <m/>
    <m/>
    <s v="Cockles"/>
    <x v="4"/>
    <n v="0"/>
    <n v="0"/>
    <n v="0"/>
    <s v=""/>
    <s v=""/>
    <s v=""/>
    <s v=""/>
    <s v=""/>
    <s v=""/>
  </r>
  <r>
    <x v="2"/>
    <x v="7"/>
    <x v="7"/>
    <n v="3634497.5"/>
    <n v="0"/>
    <n v="3634497.5"/>
    <x v="2"/>
    <m/>
    <s v="100%"/>
    <x v="87"/>
    <m/>
    <m/>
    <s v="Cockles"/>
    <x v="4"/>
    <n v="0"/>
    <n v="0"/>
    <n v="0"/>
    <s v=""/>
    <s v=""/>
    <s v=""/>
    <s v=""/>
    <s v=""/>
    <s v=""/>
  </r>
  <r>
    <x v="2"/>
    <x v="7"/>
    <x v="7"/>
    <n v="3634497.5"/>
    <n v="0"/>
    <n v="3634497.5"/>
    <x v="2"/>
    <m/>
    <s v="100%"/>
    <x v="88"/>
    <m/>
    <m/>
    <s v="Cockles"/>
    <x v="4"/>
    <n v="0"/>
    <n v="0"/>
    <n v="0"/>
    <s v=""/>
    <s v=""/>
    <s v=""/>
    <s v=""/>
    <s v=""/>
    <s v=""/>
  </r>
  <r>
    <x v="2"/>
    <x v="7"/>
    <x v="7"/>
    <n v="3634497.5"/>
    <n v="0"/>
    <n v="3634497.5"/>
    <x v="2"/>
    <m/>
    <s v="100%"/>
    <x v="89"/>
    <m/>
    <m/>
    <s v="Crayfish"/>
    <x v="4"/>
    <n v="10475.368389058807"/>
    <n v="40386.146902619847"/>
    <n v="1.7000000000000001E-4"/>
    <s v=""/>
    <s v=""/>
    <s v=""/>
    <s v=""/>
    <s v=""/>
    <s v=""/>
  </r>
  <r>
    <x v="2"/>
    <x v="7"/>
    <x v="7"/>
    <n v="3634497.5"/>
    <n v="0"/>
    <n v="3634497.5"/>
    <x v="2"/>
    <m/>
    <s v="100%"/>
    <x v="90"/>
    <m/>
    <m/>
    <s v="Crayfish"/>
    <x v="4"/>
    <n v="6.8737061959916472"/>
    <n v="26.500500783028688"/>
    <n v="0"/>
    <s v=""/>
    <s v=""/>
    <s v=""/>
    <s v=""/>
    <s v=""/>
    <s v=""/>
  </r>
  <r>
    <x v="2"/>
    <x v="7"/>
    <x v="7"/>
    <n v="3634497.5"/>
    <n v="0"/>
    <n v="3634497.5"/>
    <x v="2"/>
    <m/>
    <s v="100%"/>
    <x v="91"/>
    <m/>
    <m/>
    <s v="Crayfish"/>
    <x v="4"/>
    <n v="6394.1452985968817"/>
    <n v="24651.628635375524"/>
    <n v="1.03E-4"/>
    <s v=""/>
    <s v=""/>
    <s v=""/>
    <s v=""/>
    <s v=""/>
    <s v=""/>
  </r>
  <r>
    <x v="2"/>
    <x v="7"/>
    <x v="7"/>
    <n v="3634497.5"/>
    <n v="0"/>
    <n v="3634497.5"/>
    <x v="2"/>
    <m/>
    <s v="100%"/>
    <x v="92"/>
    <m/>
    <m/>
    <s v="Crayfish"/>
    <x v="4"/>
    <n v="17815.687338215561"/>
    <n v="68685.600285315042"/>
    <n v="2.9999999999999997E-4"/>
    <s v=""/>
    <s v=""/>
    <s v=""/>
    <s v=""/>
    <s v=""/>
    <s v=""/>
  </r>
  <r>
    <x v="2"/>
    <x v="7"/>
    <x v="7"/>
    <n v="3634497.5"/>
    <n v="0"/>
    <n v="3634497.5"/>
    <x v="2"/>
    <m/>
    <s v="100%"/>
    <x v="93"/>
    <m/>
    <m/>
    <s v="Crayfish"/>
    <x v="4"/>
    <n v="25480.669014908573"/>
    <n v="98236.740111971478"/>
    <n v="4.2400000000000001E-4"/>
    <s v=""/>
    <s v=""/>
    <s v=""/>
    <s v=""/>
    <s v=""/>
    <s v=""/>
  </r>
  <r>
    <x v="2"/>
    <x v="7"/>
    <x v="7"/>
    <n v="3634497.5"/>
    <n v="0"/>
    <n v="3634497.5"/>
    <x v="2"/>
    <m/>
    <s v="100%"/>
    <x v="94"/>
    <m/>
    <m/>
    <s v="Crayfish"/>
    <x v="4"/>
    <n v="27974.385681361357"/>
    <n v="107850.87527976792"/>
    <n v="4.66E-4"/>
    <s v=""/>
    <s v=""/>
    <s v=""/>
    <s v=""/>
    <s v=""/>
    <s v=""/>
  </r>
  <r>
    <x v="2"/>
    <x v="7"/>
    <x v="7"/>
    <n v="3634497.5"/>
    <n v="0"/>
    <n v="3634497.5"/>
    <x v="2"/>
    <m/>
    <s v="100%"/>
    <x v="95"/>
    <m/>
    <m/>
    <s v="Crayfish"/>
    <x v="4"/>
    <n v="28773.653843685966"/>
    <n v="110932.32885918986"/>
    <n v="4.9899999999999999E-4"/>
    <s v=""/>
    <s v=""/>
    <s v=""/>
    <s v=""/>
    <s v=""/>
    <s v=""/>
  </r>
  <r>
    <x v="2"/>
    <x v="7"/>
    <x v="7"/>
    <n v="3634497.5"/>
    <n v="0"/>
    <n v="3634497.5"/>
    <x v="2"/>
    <m/>
    <s v="100%"/>
    <x v="96"/>
    <m/>
    <m/>
    <s v="Crayfish"/>
    <x v="4"/>
    <n v="7752.9011745487187"/>
    <n v="29890.099720392824"/>
    <n v="1.3899999999999999E-4"/>
    <s v=""/>
    <s v=""/>
    <s v=""/>
    <s v=""/>
    <s v=""/>
    <s v=""/>
  </r>
  <r>
    <x v="2"/>
    <x v="7"/>
    <x v="7"/>
    <n v="3634497.5"/>
    <n v="0"/>
    <n v="3634497.5"/>
    <x v="2"/>
    <m/>
    <s v="100%"/>
    <x v="97"/>
    <m/>
    <m/>
    <s v="Crayfish"/>
    <x v="4"/>
    <n v="90285.331616187963"/>
    <n v="348080.99633150239"/>
    <n v="1.555E-3"/>
    <s v=""/>
    <s v=""/>
    <s v=""/>
    <s v=""/>
    <s v=""/>
    <s v=""/>
  </r>
  <r>
    <x v="2"/>
    <x v="7"/>
    <x v="7"/>
    <n v="3634497.5"/>
    <n v="0"/>
    <n v="3634497.5"/>
    <x v="2"/>
    <m/>
    <s v="100%"/>
    <x v="98"/>
    <m/>
    <m/>
    <s v="Crayfish"/>
    <x v="4"/>
    <n v="4859.5504269336298"/>
    <n v="18735.237762885397"/>
    <n v="7.8999999999999996E-5"/>
    <s v=""/>
    <s v=""/>
    <s v=""/>
    <s v=""/>
    <s v=""/>
    <s v=""/>
  </r>
  <r>
    <x v="2"/>
    <x v="7"/>
    <x v="7"/>
    <n v="3634497.5"/>
    <n v="0"/>
    <n v="3634497.5"/>
    <x v="2"/>
    <m/>
    <s v="100%"/>
    <x v="99"/>
    <m/>
    <m/>
    <s v="Surf Clam - ringed dosinia"/>
    <x v="4"/>
    <n v="21.91"/>
    <n v="84.470583350616053"/>
    <n v="0"/>
    <s v=""/>
    <s v=""/>
    <s v=""/>
    <s v=""/>
    <s v=""/>
    <s v=""/>
  </r>
  <r>
    <x v="2"/>
    <x v="7"/>
    <x v="7"/>
    <n v="3634497.5"/>
    <n v="0"/>
    <n v="3634497.5"/>
    <x v="2"/>
    <m/>
    <s v="100%"/>
    <x v="100"/>
    <m/>
    <m/>
    <s v="Surf Clam - ringed dosinia"/>
    <x v="4"/>
    <n v="190.93"/>
    <n v="736.10079776965438"/>
    <n v="3.0000000000000001E-6"/>
    <s v=""/>
    <s v=""/>
    <s v=""/>
    <s v=""/>
    <s v=""/>
    <s v=""/>
  </r>
  <r>
    <x v="2"/>
    <x v="7"/>
    <x v="7"/>
    <n v="3634497.5"/>
    <n v="0"/>
    <n v="3634497.5"/>
    <x v="2"/>
    <m/>
    <s v="100%"/>
    <x v="101"/>
    <m/>
    <m/>
    <s v="Surf Clam - ringed dosinia"/>
    <x v="4"/>
    <n v="162.76"/>
    <n v="627.49576203314791"/>
    <n v="1.9999999999999999E-6"/>
    <s v=""/>
    <s v=""/>
    <s v=""/>
    <s v=""/>
    <s v=""/>
    <s v=""/>
  </r>
  <r>
    <x v="2"/>
    <x v="7"/>
    <x v="7"/>
    <n v="3634497.5"/>
    <n v="0"/>
    <n v="3634497.5"/>
    <x v="2"/>
    <m/>
    <s v="100%"/>
    <x v="102"/>
    <m/>
    <m/>
    <s v="Surf Clam - ringed dosinia"/>
    <x v="4"/>
    <n v="3.13"/>
    <n v="12.067226192945151"/>
    <n v="0"/>
    <s v=""/>
    <s v=""/>
    <s v=""/>
    <s v=""/>
    <s v=""/>
    <s v=""/>
  </r>
  <r>
    <x v="2"/>
    <x v="7"/>
    <x v="7"/>
    <n v="3634497.5"/>
    <n v="0"/>
    <n v="3634497.5"/>
    <x v="2"/>
    <m/>
    <s v="100%"/>
    <x v="103"/>
    <m/>
    <m/>
    <s v="Surf Clam - ringed dosinia"/>
    <x v="4"/>
    <n v="3.13"/>
    <n v="12.067226192945151"/>
    <n v="0"/>
    <s v=""/>
    <s v=""/>
    <s v=""/>
    <s v=""/>
    <s v=""/>
    <s v=""/>
  </r>
  <r>
    <x v="2"/>
    <x v="7"/>
    <x v="7"/>
    <n v="3634497.5"/>
    <n v="0"/>
    <n v="3634497.5"/>
    <x v="2"/>
    <m/>
    <s v="100%"/>
    <x v="104"/>
    <m/>
    <m/>
    <s v="Surf Clam - ringed dosinia"/>
    <x v="4"/>
    <n v="375.59999999999997"/>
    <n v="1448.0671431534181"/>
    <n v="5.0000000000000004E-6"/>
    <s v=""/>
    <s v=""/>
    <s v=""/>
    <s v=""/>
    <s v=""/>
    <s v=""/>
  </r>
  <r>
    <x v="2"/>
    <x v="7"/>
    <x v="7"/>
    <n v="3634497.5"/>
    <n v="0"/>
    <n v="3634497.5"/>
    <x v="2"/>
    <m/>
    <s v="100%"/>
    <x v="105"/>
    <m/>
    <m/>
    <s v="Surf Clam - ringed dosinia"/>
    <x v="4"/>
    <n v="669.81999999999994"/>
    <n v="2582.3864052902622"/>
    <n v="1.0000000000000001E-5"/>
    <s v=""/>
    <s v=""/>
    <s v=""/>
    <s v=""/>
    <s v=""/>
    <s v=""/>
  </r>
  <r>
    <x v="2"/>
    <x v="7"/>
    <x v="7"/>
    <n v="3634497.5"/>
    <n v="0"/>
    <n v="3634497.5"/>
    <x v="2"/>
    <m/>
    <s v="100%"/>
    <x v="106"/>
    <m/>
    <m/>
    <s v="Surf Clam - ringed dosinia"/>
    <x v="4"/>
    <n v="103.28999999999999"/>
    <n v="398.21846436718999"/>
    <n v="1.9999999999999999E-6"/>
    <s v=""/>
    <s v=""/>
    <s v=""/>
    <s v=""/>
    <s v=""/>
    <s v=""/>
  </r>
  <r>
    <x v="2"/>
    <x v="7"/>
    <x v="7"/>
    <n v="3634497.5"/>
    <n v="0"/>
    <n v="3634497.5"/>
    <x v="2"/>
    <m/>
    <s v="100%"/>
    <x v="107"/>
    <m/>
    <m/>
    <s v="Surf Clam - silky dosinia"/>
    <x v="4"/>
    <n v="2.89"/>
    <n v="11.141943673358304"/>
    <n v="0"/>
    <s v=""/>
    <s v=""/>
    <s v=""/>
    <s v=""/>
    <s v=""/>
    <s v=""/>
  </r>
  <r>
    <x v="2"/>
    <x v="7"/>
    <x v="7"/>
    <n v="3634497.5"/>
    <n v="0"/>
    <n v="3634497.5"/>
    <x v="2"/>
    <m/>
    <s v="100%"/>
    <x v="108"/>
    <m/>
    <m/>
    <s v="Surf Clam - silky dosinia"/>
    <x v="4"/>
    <n v="2.89"/>
    <n v="11.141943673358304"/>
    <n v="0"/>
    <s v=""/>
    <s v=""/>
    <s v=""/>
    <s v=""/>
    <s v=""/>
    <s v=""/>
  </r>
  <r>
    <x v="2"/>
    <x v="7"/>
    <x v="7"/>
    <n v="3634497.5"/>
    <n v="0"/>
    <n v="3634497.5"/>
    <x v="2"/>
    <m/>
    <s v="100%"/>
    <x v="109"/>
    <m/>
    <m/>
    <s v="Surf Clam - silky dosinia"/>
    <x v="4"/>
    <n v="2.89"/>
    <n v="11.141943673358304"/>
    <n v="0"/>
    <s v=""/>
    <s v=""/>
    <s v=""/>
    <s v=""/>
    <s v=""/>
    <s v=""/>
  </r>
  <r>
    <x v="2"/>
    <x v="7"/>
    <x v="7"/>
    <n v="3634497.5"/>
    <n v="0"/>
    <n v="3634497.5"/>
    <x v="2"/>
    <m/>
    <s v="100%"/>
    <x v="110"/>
    <m/>
    <m/>
    <s v="Surf Clam - silky dosinia"/>
    <x v="4"/>
    <n v="2.89"/>
    <n v="11.141943673358304"/>
    <n v="0"/>
    <s v=""/>
    <s v=""/>
    <s v=""/>
    <s v=""/>
    <s v=""/>
    <s v=""/>
  </r>
  <r>
    <x v="2"/>
    <x v="7"/>
    <x v="7"/>
    <n v="3634497.5"/>
    <n v="0"/>
    <n v="3634497.5"/>
    <x v="2"/>
    <m/>
    <s v="100%"/>
    <x v="111"/>
    <m/>
    <m/>
    <s v="Surf Clam - silky dosinia"/>
    <x v="4"/>
    <n v="2.89"/>
    <n v="11.141943673358304"/>
    <n v="0"/>
    <s v=""/>
    <s v=""/>
    <s v=""/>
    <s v=""/>
    <s v=""/>
    <s v=""/>
  </r>
  <r>
    <x v="2"/>
    <x v="7"/>
    <x v="7"/>
    <n v="3634497.5"/>
    <n v="0"/>
    <n v="3634497.5"/>
    <x v="2"/>
    <m/>
    <s v="100%"/>
    <x v="112"/>
    <m/>
    <m/>
    <s v="Surf Clam - silky dosinia"/>
    <x v="4"/>
    <n v="2.89"/>
    <n v="11.141943673358304"/>
    <n v="0"/>
    <s v=""/>
    <s v=""/>
    <s v=""/>
    <s v=""/>
    <s v=""/>
    <s v=""/>
  </r>
  <r>
    <x v="2"/>
    <x v="7"/>
    <x v="7"/>
    <n v="3634497.5"/>
    <n v="0"/>
    <n v="3634497.5"/>
    <x v="2"/>
    <m/>
    <s v="100%"/>
    <x v="113"/>
    <m/>
    <m/>
    <s v="Surf Clam - silky dosinia"/>
    <x v="4"/>
    <n v="2.89"/>
    <n v="11.141943673358304"/>
    <n v="0"/>
    <s v=""/>
    <s v=""/>
    <s v=""/>
    <s v=""/>
    <s v=""/>
    <s v=""/>
  </r>
  <r>
    <x v="2"/>
    <x v="7"/>
    <x v="7"/>
    <n v="3634497.5"/>
    <n v="0"/>
    <n v="3634497.5"/>
    <x v="2"/>
    <m/>
    <s v="100%"/>
    <x v="114"/>
    <m/>
    <m/>
    <s v="Surf Clam - silky dosinia"/>
    <x v="4"/>
    <n v="2.89"/>
    <n v="11.141943673358304"/>
    <n v="0"/>
    <s v=""/>
    <s v=""/>
    <s v=""/>
    <s v=""/>
    <s v=""/>
    <s v=""/>
  </r>
  <r>
    <x v="2"/>
    <x v="7"/>
    <x v="7"/>
    <n v="3634497.5"/>
    <n v="0"/>
    <n v="3634497.5"/>
    <x v="2"/>
    <m/>
    <s v="100%"/>
    <x v="115"/>
    <m/>
    <m/>
    <s v="Elephant Fish"/>
    <x v="0"/>
    <n v="16.122755891657899"/>
    <n v="62.158767475487217"/>
    <n v="0"/>
    <s v=""/>
    <s v=""/>
    <s v=""/>
    <s v=""/>
    <s v=""/>
    <s v=""/>
  </r>
  <r>
    <x v="2"/>
    <x v="7"/>
    <x v="7"/>
    <n v="3634497.5"/>
    <n v="0"/>
    <n v="3634497.5"/>
    <x v="2"/>
    <m/>
    <s v="100%"/>
    <x v="116"/>
    <m/>
    <m/>
    <s v="Elephant Fish"/>
    <x v="0"/>
    <n v="24"/>
    <n v="92.528251958684876"/>
    <n v="0"/>
    <s v=""/>
    <s v=""/>
    <s v=""/>
    <s v=""/>
    <s v=""/>
    <s v=""/>
  </r>
  <r>
    <x v="2"/>
    <x v="7"/>
    <x v="7"/>
    <n v="3634497.5"/>
    <n v="0"/>
    <n v="3634497.5"/>
    <x v="2"/>
    <m/>
    <s v="100%"/>
    <x v="117"/>
    <m/>
    <m/>
    <s v="Elephant Fish"/>
    <x v="0"/>
    <n v="22.58749257065471"/>
    <n v="87.082550153852566"/>
    <n v="0"/>
    <s v=""/>
    <s v=""/>
    <s v=""/>
    <s v=""/>
    <s v=""/>
    <s v=""/>
  </r>
  <r>
    <x v="2"/>
    <x v="7"/>
    <x v="7"/>
    <n v="3634497.5"/>
    <n v="0"/>
    <n v="3634497.5"/>
    <x v="2"/>
    <m/>
    <s v="100%"/>
    <x v="118"/>
    <m/>
    <m/>
    <s v="Elephant Fish"/>
    <x v="0"/>
    <n v="2949.0829503692189"/>
    <n v="11369.728761617702"/>
    <n v="1.83E-4"/>
    <s v=""/>
    <s v=""/>
    <s v=""/>
    <s v=""/>
    <s v=""/>
    <s v=""/>
  </r>
  <r>
    <x v="2"/>
    <x v="7"/>
    <x v="7"/>
    <n v="3634497.5"/>
    <n v="0"/>
    <n v="3634497.5"/>
    <x v="2"/>
    <m/>
    <s v="100%"/>
    <x v="119"/>
    <m/>
    <m/>
    <s v="Elephant Fish"/>
    <x v="0"/>
    <n v="399.60111703554639"/>
    <n v="1540.5997016682065"/>
    <n v="6.0000000000000002E-6"/>
    <s v=""/>
    <s v=""/>
    <s v=""/>
    <s v=""/>
    <s v=""/>
    <s v=""/>
  </r>
  <r>
    <x v="2"/>
    <x v="7"/>
    <x v="7"/>
    <n v="3634497.5"/>
    <n v="0"/>
    <n v="3634497.5"/>
    <x v="2"/>
    <m/>
    <s v="100%"/>
    <x v="120"/>
    <m/>
    <m/>
    <s v="Elephant Fish"/>
    <x v="0"/>
    <n v="249.43435621009181"/>
    <n v="961.65520660665527"/>
    <n v="7.9999999999999996E-6"/>
    <s v=""/>
    <s v=""/>
    <s v=""/>
    <s v=""/>
    <s v=""/>
    <s v=""/>
  </r>
  <r>
    <x v="2"/>
    <x v="7"/>
    <x v="7"/>
    <n v="3634497.5"/>
    <n v="0"/>
    <n v="3634497.5"/>
    <x v="2"/>
    <m/>
    <s v="100%"/>
    <x v="121"/>
    <m/>
    <m/>
    <s v="Blue Mackerel"/>
    <x v="0"/>
    <n v="3453.7459593685298"/>
    <n v="13315.378180405882"/>
    <n v="6.7000000000000002E-5"/>
    <s v=""/>
    <s v=""/>
    <s v=""/>
    <s v=""/>
    <s v=""/>
    <s v=""/>
  </r>
  <r>
    <x v="2"/>
    <x v="7"/>
    <x v="7"/>
    <n v="3634497.5"/>
    <n v="0"/>
    <n v="3634497.5"/>
    <x v="2"/>
    <m/>
    <s v="100%"/>
    <x v="122"/>
    <m/>
    <m/>
    <s v="Blue Mackerel"/>
    <x v="0"/>
    <n v="0"/>
    <n v="0"/>
    <n v="0"/>
    <s v=""/>
    <s v=""/>
    <s v=""/>
    <s v=""/>
    <s v=""/>
    <s v=""/>
  </r>
  <r>
    <x v="2"/>
    <x v="7"/>
    <x v="7"/>
    <n v="3634497.5"/>
    <n v="0"/>
    <n v="3634497.5"/>
    <x v="2"/>
    <m/>
    <s v="100%"/>
    <x v="123"/>
    <m/>
    <m/>
    <s v="Blue Mackerel"/>
    <x v="0"/>
    <n v="75.430507046280212"/>
    <n v="290.81054005623207"/>
    <n v="9.9999999999999995E-7"/>
    <s v=""/>
    <s v=""/>
    <s v=""/>
    <s v=""/>
    <s v=""/>
    <s v=""/>
  </r>
  <r>
    <x v="2"/>
    <x v="7"/>
    <x v="7"/>
    <n v="3634497.5"/>
    <n v="0"/>
    <n v="3634497.5"/>
    <x v="2"/>
    <m/>
    <s v="100%"/>
    <x v="124"/>
    <m/>
    <m/>
    <s v="Blue Mackerel"/>
    <x v="2"/>
    <n v="163.43276526694044"/>
    <n v="630.08950345516951"/>
    <n v="1.9999999999999999E-6"/>
    <s v=""/>
    <s v=""/>
    <s v=""/>
    <s v=""/>
    <s v=""/>
    <s v=""/>
  </r>
  <r>
    <x v="2"/>
    <x v="7"/>
    <x v="7"/>
    <n v="3634497.5"/>
    <n v="0"/>
    <n v="3634497.5"/>
    <x v="2"/>
    <m/>
    <s v="100%"/>
    <x v="125"/>
    <m/>
    <m/>
    <s v="Blue Mackerel"/>
    <x v="2"/>
    <n v="1049.7841741434829"/>
    <n v="4047.2789403078377"/>
    <n v="5.3999999999999998E-5"/>
    <s v=""/>
    <s v=""/>
    <s v=""/>
    <s v=""/>
    <s v=""/>
    <s v=""/>
  </r>
  <r>
    <x v="2"/>
    <x v="7"/>
    <x v="7"/>
    <n v="3634497.5"/>
    <n v="0"/>
    <n v="3634497.5"/>
    <x v="2"/>
    <m/>
    <s v="100%"/>
    <x v="126"/>
    <m/>
    <m/>
    <s v="Flatfish"/>
    <x v="0"/>
    <n v="8753.4863094392767"/>
    <n v="33747.699448195664"/>
    <n v="1.3999999999999999E-4"/>
    <s v=""/>
    <s v=""/>
    <s v=""/>
    <s v=""/>
    <s v=""/>
    <s v=""/>
  </r>
  <r>
    <x v="2"/>
    <x v="7"/>
    <x v="7"/>
    <n v="3634497.5"/>
    <n v="0"/>
    <n v="3634497.5"/>
    <x v="2"/>
    <m/>
    <s v="100%"/>
    <x v="127"/>
    <m/>
    <m/>
    <s v="Flatfish"/>
    <x v="0"/>
    <n v="51.798166209579023"/>
    <n v="199.69974058490689"/>
    <n v="9.9999999999999995E-7"/>
    <s v=""/>
    <s v=""/>
    <s v=""/>
    <s v=""/>
    <s v=""/>
    <s v=""/>
  </r>
  <r>
    <x v="2"/>
    <x v="7"/>
    <x v="7"/>
    <n v="3634497.5"/>
    <n v="0"/>
    <n v="3634497.5"/>
    <x v="2"/>
    <m/>
    <s v="100%"/>
    <x v="128"/>
    <m/>
    <m/>
    <s v="Flatfish"/>
    <x v="0"/>
    <n v="3006.0553377287429"/>
    <n v="11589.376903796443"/>
    <n v="5.0000000000000002E-5"/>
    <s v=""/>
    <s v=""/>
    <s v=""/>
    <s v=""/>
    <s v=""/>
    <s v=""/>
  </r>
  <r>
    <x v="2"/>
    <x v="7"/>
    <x v="7"/>
    <n v="3634497.5"/>
    <n v="0"/>
    <n v="3634497.5"/>
    <x v="2"/>
    <m/>
    <s v="100%"/>
    <x v="129"/>
    <m/>
    <m/>
    <s v="Flatfish"/>
    <x v="0"/>
    <n v="4709.7634361584514"/>
    <n v="18157.757411944611"/>
    <n v="1.83E-4"/>
    <s v=""/>
    <s v=""/>
    <s v=""/>
    <s v=""/>
    <s v=""/>
    <s v=""/>
  </r>
  <r>
    <x v="2"/>
    <x v="7"/>
    <x v="7"/>
    <n v="3634497.5"/>
    <n v="0"/>
    <n v="3634497.5"/>
    <x v="2"/>
    <m/>
    <s v="100%"/>
    <x v="130"/>
    <m/>
    <m/>
    <s v="Flatfish"/>
    <x v="0"/>
    <n v="6840.9179008242054"/>
    <n v="26374.090631505824"/>
    <n v="1.18E-4"/>
    <s v=""/>
    <s v=""/>
    <s v=""/>
    <s v=""/>
    <s v=""/>
    <s v=""/>
  </r>
  <r>
    <x v="2"/>
    <x v="7"/>
    <x v="7"/>
    <n v="3634497.5"/>
    <n v="0"/>
    <n v="3634497.5"/>
    <x v="2"/>
    <m/>
    <s v="100%"/>
    <x v="131"/>
    <m/>
    <m/>
    <s v="Frostfish"/>
    <x v="0"/>
    <n v="74.433225089712082"/>
    <n v="286.96567521659932"/>
    <n v="9.9999999999999995E-7"/>
    <s v=""/>
    <s v=""/>
    <s v=""/>
    <s v=""/>
    <s v=""/>
    <s v=""/>
  </r>
  <r>
    <x v="2"/>
    <x v="7"/>
    <x v="7"/>
    <n v="3634497.5"/>
    <n v="0"/>
    <n v="3634497.5"/>
    <x v="2"/>
    <m/>
    <s v="100%"/>
    <x v="132"/>
    <m/>
    <m/>
    <s v="Frostfish"/>
    <x v="2"/>
    <n v="0"/>
    <n v="0"/>
    <n v="0"/>
    <s v=""/>
    <s v=""/>
    <s v=""/>
    <s v=""/>
    <s v=""/>
    <s v=""/>
  </r>
  <r>
    <x v="2"/>
    <x v="7"/>
    <x v="7"/>
    <n v="3634497.5"/>
    <n v="0"/>
    <n v="3634497.5"/>
    <x v="2"/>
    <m/>
    <s v="100%"/>
    <x v="133"/>
    <m/>
    <m/>
    <s v="Frostfish"/>
    <x v="0"/>
    <n v="30.232521043631721"/>
    <n v="116.55676351964161"/>
    <n v="0"/>
    <s v=""/>
    <s v=""/>
    <s v=""/>
    <s v=""/>
    <s v=""/>
    <s v=""/>
  </r>
  <r>
    <x v="2"/>
    <x v="7"/>
    <x v="7"/>
    <n v="3634497.5"/>
    <n v="0"/>
    <n v="3634497.5"/>
    <x v="2"/>
    <m/>
    <s v="100%"/>
    <x v="134"/>
    <m/>
    <m/>
    <s v="Frostfish"/>
    <x v="2"/>
    <n v="288.64"/>
    <n v="1112.8064435564499"/>
    <n v="3.9999999999999998E-6"/>
    <s v=""/>
    <s v=""/>
    <s v=""/>
    <s v=""/>
    <s v=""/>
    <s v=""/>
  </r>
  <r>
    <x v="2"/>
    <x v="7"/>
    <x v="7"/>
    <n v="3634497.5"/>
    <n v="0"/>
    <n v="3634497.5"/>
    <x v="2"/>
    <m/>
    <s v="100%"/>
    <x v="135"/>
    <m/>
    <m/>
    <s v="Frostfish"/>
    <x v="2"/>
    <n v="8.9596224302869949"/>
    <n v="34.542425070178311"/>
    <n v="0"/>
    <s v=""/>
    <s v=""/>
    <s v=""/>
    <s v=""/>
    <s v=""/>
    <s v=""/>
  </r>
  <r>
    <x v="2"/>
    <x v="7"/>
    <x v="7"/>
    <n v="3634497.5"/>
    <n v="0"/>
    <n v="3634497.5"/>
    <x v="2"/>
    <m/>
    <s v="100%"/>
    <x v="136"/>
    <m/>
    <m/>
    <s v="Frostfish"/>
    <x v="2"/>
    <n v="36.554117965947619"/>
    <n v="140.92869322002878"/>
    <n v="9.9999999999999995E-7"/>
    <s v=""/>
    <s v=""/>
    <s v=""/>
    <s v=""/>
    <s v=""/>
    <s v=""/>
  </r>
  <r>
    <x v="2"/>
    <x v="7"/>
    <x v="7"/>
    <n v="3634497.5"/>
    <n v="0"/>
    <n v="3634497.5"/>
    <x v="2"/>
    <m/>
    <s v="100%"/>
    <x v="137"/>
    <m/>
    <m/>
    <s v="Frostfish"/>
    <x v="2"/>
    <n v="5.39"/>
    <n v="20.780303252387977"/>
    <n v="0"/>
    <s v=""/>
    <s v=""/>
    <s v=""/>
    <s v=""/>
    <s v=""/>
    <s v=""/>
  </r>
  <r>
    <x v="2"/>
    <x v="7"/>
    <x v="7"/>
    <n v="3634497.5"/>
    <n v="0"/>
    <n v="3634497.5"/>
    <x v="2"/>
    <m/>
    <s v="100%"/>
    <x v="138"/>
    <m/>
    <m/>
    <s v="Frostfish"/>
    <x v="2"/>
    <n v="2360.7000000000003"/>
    <n v="9101.3101832861412"/>
    <n v="3.4999999999999997E-5"/>
    <s v=""/>
    <s v=""/>
    <s v=""/>
    <s v=""/>
    <s v=""/>
    <s v=""/>
  </r>
  <r>
    <x v="2"/>
    <x v="7"/>
    <x v="7"/>
    <n v="3634497.5"/>
    <n v="0"/>
    <n v="3634497.5"/>
    <x v="2"/>
    <m/>
    <s v="100%"/>
    <x v="139"/>
    <m/>
    <m/>
    <s v="Frostfish"/>
    <x v="2"/>
    <n v="230.17632431135848"/>
    <n v="887.40887211688914"/>
    <n v="3.0000000000000001E-6"/>
    <s v=""/>
    <s v=""/>
    <s v=""/>
    <s v=""/>
    <s v=""/>
    <s v=""/>
  </r>
  <r>
    <x v="2"/>
    <x v="7"/>
    <x v="7"/>
    <n v="3634497.5"/>
    <n v="0"/>
    <n v="3634497.5"/>
    <x v="2"/>
    <m/>
    <s v="100%"/>
    <x v="140"/>
    <m/>
    <m/>
    <s v="Frostfish"/>
    <x v="2"/>
    <n v="46.495220776471918"/>
    <n v="179.25506262000306"/>
    <n v="9.9999999999999995E-7"/>
    <s v=""/>
    <s v=""/>
    <s v=""/>
    <s v=""/>
    <s v=""/>
    <s v=""/>
  </r>
  <r>
    <x v="2"/>
    <x v="7"/>
    <x v="7"/>
    <n v="3634497.5"/>
    <n v="0"/>
    <n v="3634497.5"/>
    <x v="2"/>
    <m/>
    <s v="100%"/>
    <x v="141"/>
    <m/>
    <m/>
    <s v="Garfish"/>
    <x v="0"/>
    <n v="266.11361098114969"/>
    <n v="1025.9594686041362"/>
    <n v="3.9999999999999998E-6"/>
    <s v=""/>
    <s v=""/>
    <s v=""/>
    <s v=""/>
    <s v=""/>
    <s v=""/>
  </r>
  <r>
    <x v="2"/>
    <x v="7"/>
    <x v="7"/>
    <n v="3634497.5"/>
    <n v="0"/>
    <n v="3634497.5"/>
    <x v="2"/>
    <m/>
    <s v="100%"/>
    <x v="142"/>
    <m/>
    <m/>
    <s v="Garfish"/>
    <x v="0"/>
    <n v="0"/>
    <n v="0"/>
    <n v="0"/>
    <s v=""/>
    <s v=""/>
    <s v=""/>
    <s v=""/>
    <s v=""/>
    <s v=""/>
  </r>
  <r>
    <x v="2"/>
    <x v="7"/>
    <x v="7"/>
    <n v="3634497.5"/>
    <n v="0"/>
    <n v="3634497.5"/>
    <x v="2"/>
    <m/>
    <s v="100%"/>
    <x v="143"/>
    <m/>
    <m/>
    <s v="Garfish"/>
    <x v="0"/>
    <n v="38.450000000000003"/>
    <n v="148.2379703254764"/>
    <n v="9.9999999999999995E-7"/>
    <s v=""/>
    <s v=""/>
    <s v=""/>
    <s v=""/>
    <s v=""/>
    <s v=""/>
  </r>
  <r>
    <x v="2"/>
    <x v="7"/>
    <x v="7"/>
    <n v="3634497.5"/>
    <n v="0"/>
    <n v="3634497.5"/>
    <x v="2"/>
    <m/>
    <s v="100%"/>
    <x v="144"/>
    <m/>
    <m/>
    <s v="Garfish"/>
    <x v="0"/>
    <n v="38.450000000000003"/>
    <n v="148.2379703254764"/>
    <n v="9.9999999999999995E-7"/>
    <s v=""/>
    <s v=""/>
    <s v=""/>
    <s v=""/>
    <s v=""/>
    <s v=""/>
  </r>
  <r>
    <x v="2"/>
    <x v="7"/>
    <x v="7"/>
    <n v="3634497.5"/>
    <n v="0"/>
    <n v="3634497.5"/>
    <x v="2"/>
    <m/>
    <s v="100%"/>
    <x v="145"/>
    <m/>
    <m/>
    <s v="Garfish"/>
    <x v="0"/>
    <n v="15.38"/>
    <n v="59.29518813019056"/>
    <n v="0"/>
    <s v=""/>
    <s v=""/>
    <s v=""/>
    <s v=""/>
    <s v=""/>
    <s v=""/>
  </r>
  <r>
    <x v="2"/>
    <x v="7"/>
    <x v="7"/>
    <n v="3634497.5"/>
    <n v="0"/>
    <n v="3634497.5"/>
    <x v="2"/>
    <m/>
    <s v="100%"/>
    <x v="146"/>
    <m/>
    <m/>
    <s v="Garfish"/>
    <x v="0"/>
    <n v="61.52"/>
    <n v="237.18075252076224"/>
    <n v="9.9999999999999995E-7"/>
    <s v=""/>
    <s v=""/>
    <s v=""/>
    <s v=""/>
    <s v=""/>
    <s v=""/>
  </r>
  <r>
    <x v="2"/>
    <x v="7"/>
    <x v="7"/>
    <n v="3634497.5"/>
    <n v="0"/>
    <n v="3634497.5"/>
    <x v="2"/>
    <m/>
    <s v="100%"/>
    <x v="147"/>
    <m/>
    <m/>
    <s v="Garfish"/>
    <x v="0"/>
    <n v="38.450000000000003"/>
    <n v="148.2379703254764"/>
    <n v="9.9999999999999995E-7"/>
    <s v=""/>
    <s v=""/>
    <s v=""/>
    <s v=""/>
    <s v=""/>
    <s v=""/>
  </r>
  <r>
    <x v="2"/>
    <x v="7"/>
    <x v="7"/>
    <n v="3634497.5"/>
    <n v="0"/>
    <n v="3634497.5"/>
    <x v="2"/>
    <m/>
    <s v="100%"/>
    <x v="148"/>
    <m/>
    <m/>
    <s v="Green Lipped Mussell"/>
    <x v="4"/>
    <n v="2.4"/>
    <n v="9.2528251958684873"/>
    <n v="0"/>
    <s v=""/>
    <s v=""/>
    <s v=""/>
    <s v=""/>
    <s v=""/>
    <s v=""/>
  </r>
  <r>
    <x v="2"/>
    <x v="7"/>
    <x v="7"/>
    <n v="3634497.5"/>
    <n v="0"/>
    <n v="3634497.5"/>
    <x v="2"/>
    <m/>
    <s v="100%"/>
    <x v="149"/>
    <m/>
    <m/>
    <s v="Green Lipped Mussell"/>
    <x v="4"/>
    <n v="0"/>
    <n v="0"/>
    <n v="0"/>
    <s v=""/>
    <s v=""/>
    <s v=""/>
    <s v=""/>
    <s v=""/>
    <s v=""/>
  </r>
  <r>
    <x v="2"/>
    <x v="7"/>
    <x v="7"/>
    <n v="3634497.5"/>
    <n v="0"/>
    <n v="3634497.5"/>
    <x v="2"/>
    <m/>
    <s v="100%"/>
    <x v="150"/>
    <m/>
    <m/>
    <s v="Green Lipped Mussell"/>
    <x v="4"/>
    <n v="2.4"/>
    <n v="9.2528251958684873"/>
    <n v="0"/>
    <s v=""/>
    <s v=""/>
    <s v=""/>
    <s v=""/>
    <s v=""/>
    <s v=""/>
  </r>
  <r>
    <x v="2"/>
    <x v="7"/>
    <x v="7"/>
    <n v="3634497.5"/>
    <n v="0"/>
    <n v="3634497.5"/>
    <x v="2"/>
    <m/>
    <s v="100%"/>
    <x v="151"/>
    <m/>
    <m/>
    <s v="Green Lipped Mussell"/>
    <x v="4"/>
    <n v="2.4"/>
    <n v="9.2528251958684873"/>
    <n v="0"/>
    <s v=""/>
    <s v=""/>
    <s v=""/>
    <s v=""/>
    <s v=""/>
    <s v=""/>
  </r>
  <r>
    <x v="2"/>
    <x v="7"/>
    <x v="7"/>
    <n v="3634497.5"/>
    <n v="0"/>
    <n v="3634497.5"/>
    <x v="2"/>
    <m/>
    <s v="100%"/>
    <x v="152"/>
    <m/>
    <m/>
    <s v="Green Lipped Mussell"/>
    <x v="4"/>
    <n v="360"/>
    <n v="1387.9237793802731"/>
    <n v="6.0000000000000002E-6"/>
    <s v=""/>
    <s v=""/>
    <s v=""/>
    <s v=""/>
    <s v=""/>
    <s v=""/>
  </r>
  <r>
    <x v="2"/>
    <x v="7"/>
    <x v="7"/>
    <n v="3634497.5"/>
    <n v="0"/>
    <n v="3634497.5"/>
    <x v="2"/>
    <m/>
    <s v="100%"/>
    <x v="153"/>
    <m/>
    <m/>
    <s v="Green Lipped Mussell"/>
    <x v="4"/>
    <n v="2.4"/>
    <n v="9.2528251958684873"/>
    <n v="0"/>
    <s v=""/>
    <s v=""/>
    <s v=""/>
    <s v=""/>
    <s v=""/>
    <s v=""/>
  </r>
  <r>
    <x v="2"/>
    <x v="7"/>
    <x v="7"/>
    <n v="3634497.5"/>
    <n v="0"/>
    <n v="3634497.5"/>
    <x v="2"/>
    <m/>
    <s v="100%"/>
    <x v="154"/>
    <m/>
    <m/>
    <s v="Green Lipped Mussell"/>
    <x v="4"/>
    <n v="0"/>
    <n v="0"/>
    <n v="0"/>
    <s v=""/>
    <s v=""/>
    <s v=""/>
    <s v=""/>
    <s v=""/>
    <s v=""/>
  </r>
  <r>
    <x v="2"/>
    <x v="7"/>
    <x v="7"/>
    <n v="3634497.5"/>
    <n v="0"/>
    <n v="3634497.5"/>
    <x v="2"/>
    <m/>
    <s v="100%"/>
    <x v="155"/>
    <m/>
    <m/>
    <s v="Green Lipped Mussell"/>
    <x v="4"/>
    <n v="706.05000000000007"/>
    <n v="2722.0655123095612"/>
    <n v="1.0000000000000001E-5"/>
    <s v=""/>
    <s v=""/>
    <s v=""/>
    <s v=""/>
    <s v=""/>
    <s v=""/>
  </r>
  <r>
    <x v="2"/>
    <x v="7"/>
    <x v="7"/>
    <n v="3634497.5"/>
    <n v="0"/>
    <n v="3634497.5"/>
    <x v="2"/>
    <m/>
    <s v="100%"/>
    <x v="156"/>
    <m/>
    <m/>
    <s v="Grey Mullet"/>
    <x v="0"/>
    <n v="4413.798751916107"/>
    <n v="17016.711792175931"/>
    <n v="6.8999999999999997E-5"/>
    <s v=""/>
    <s v=""/>
    <s v=""/>
    <s v=""/>
    <s v=""/>
    <s v=""/>
  </r>
  <r>
    <x v="2"/>
    <x v="7"/>
    <x v="7"/>
    <n v="3634497.5"/>
    <n v="0"/>
    <n v="3634497.5"/>
    <x v="2"/>
    <m/>
    <s v="100%"/>
    <x v="157"/>
    <m/>
    <m/>
    <s v="Grey Mullet"/>
    <x v="0"/>
    <n v="36"/>
    <n v="138.7923779380273"/>
    <n v="9.9999999999999995E-7"/>
    <s v=""/>
    <s v=""/>
    <s v=""/>
    <s v=""/>
    <s v=""/>
    <s v=""/>
  </r>
  <r>
    <x v="2"/>
    <x v="7"/>
    <x v="7"/>
    <n v="3634497.5"/>
    <n v="0"/>
    <n v="3634497.5"/>
    <x v="2"/>
    <m/>
    <s v="100%"/>
    <x v="158"/>
    <m/>
    <m/>
    <s v="Grey Mullet"/>
    <x v="0"/>
    <n v="72.360000000000014"/>
    <n v="278.97267965543494"/>
    <n v="9.9999999999999995E-7"/>
    <s v=""/>
    <s v=""/>
    <s v=""/>
    <s v=""/>
    <s v=""/>
    <s v=""/>
  </r>
  <r>
    <x v="2"/>
    <x v="7"/>
    <x v="7"/>
    <n v="3634497.5"/>
    <n v="0"/>
    <n v="3634497.5"/>
    <x v="2"/>
    <m/>
    <s v="100%"/>
    <x v="159"/>
    <m/>
    <m/>
    <s v="Grey Mullet"/>
    <x v="0"/>
    <n v="108"/>
    <n v="416.3771338140819"/>
    <n v="1.9999999999999999E-6"/>
    <s v=""/>
    <s v=""/>
    <s v=""/>
    <s v=""/>
    <s v=""/>
    <s v=""/>
  </r>
  <r>
    <x v="2"/>
    <x v="7"/>
    <x v="7"/>
    <n v="3634497.5"/>
    <n v="0"/>
    <n v="3634497.5"/>
    <x v="2"/>
    <m/>
    <s v="100%"/>
    <x v="160"/>
    <m/>
    <m/>
    <s v="Grey Mullet"/>
    <x v="0"/>
    <n v="72"/>
    <n v="277.5847558760546"/>
    <n v="9.9999999999999995E-7"/>
    <s v=""/>
    <s v=""/>
    <s v=""/>
    <s v=""/>
    <s v=""/>
    <s v=""/>
  </r>
  <r>
    <x v="2"/>
    <x v="7"/>
    <x v="7"/>
    <n v="3634497.5"/>
    <n v="0"/>
    <n v="3634497.5"/>
    <x v="2"/>
    <m/>
    <s v="100%"/>
    <x v="161"/>
    <m/>
    <m/>
    <s v="Giant spider crab"/>
    <x v="2"/>
    <n v="0.2"/>
    <n v="0.77106876632237398"/>
    <n v="0"/>
    <s v=""/>
    <s v=""/>
    <s v=""/>
    <s v=""/>
    <s v=""/>
    <s v=""/>
  </r>
  <r>
    <x v="2"/>
    <x v="7"/>
    <x v="7"/>
    <n v="3634497.5"/>
    <n v="0"/>
    <n v="3634497.5"/>
    <x v="2"/>
    <m/>
    <s v="100%"/>
    <x v="162"/>
    <m/>
    <m/>
    <s v="Giant spider crab"/>
    <x v="2"/>
    <n v="0"/>
    <n v="0"/>
    <n v="0"/>
    <s v=""/>
    <s v=""/>
    <s v=""/>
    <s v=""/>
    <s v=""/>
    <s v=""/>
  </r>
  <r>
    <x v="2"/>
    <x v="7"/>
    <x v="7"/>
    <n v="3634497.5"/>
    <n v="0"/>
    <n v="3634497.5"/>
    <x v="2"/>
    <m/>
    <s v="100%"/>
    <x v="163"/>
    <m/>
    <m/>
    <s v="Giant spider crab"/>
    <x v="2"/>
    <n v="2.8000000000000003"/>
    <n v="10.794962728513237"/>
    <n v="0"/>
    <s v=""/>
    <s v=""/>
    <s v=""/>
    <s v=""/>
    <s v=""/>
    <s v=""/>
  </r>
  <r>
    <x v="2"/>
    <x v="7"/>
    <x v="7"/>
    <n v="3634497.5"/>
    <n v="0"/>
    <n v="3634497.5"/>
    <x v="2"/>
    <m/>
    <s v="100%"/>
    <x v="164"/>
    <m/>
    <m/>
    <s v="Giant spider crab"/>
    <x v="2"/>
    <n v="3.8000000000000003"/>
    <n v="14.650306560125106"/>
    <n v="0"/>
    <s v=""/>
    <s v=""/>
    <s v=""/>
    <s v=""/>
    <s v=""/>
    <s v=""/>
  </r>
  <r>
    <x v="2"/>
    <x v="7"/>
    <x v="7"/>
    <n v="3634497.5"/>
    <n v="0"/>
    <n v="3634497.5"/>
    <x v="2"/>
    <m/>
    <s v="100%"/>
    <x v="165"/>
    <m/>
    <m/>
    <s v="Giant spider crab"/>
    <x v="2"/>
    <n v="4.4095014787423903"/>
    <n v="17.000144326552892"/>
    <n v="0"/>
    <s v=""/>
    <s v=""/>
    <s v=""/>
    <s v=""/>
    <s v=""/>
    <s v=""/>
  </r>
  <r>
    <x v="2"/>
    <x v="7"/>
    <x v="7"/>
    <n v="3634497.5"/>
    <n v="0"/>
    <n v="3634497.5"/>
    <x v="2"/>
    <m/>
    <s v="100%"/>
    <x v="166"/>
    <m/>
    <m/>
    <s v="Giant spider crab"/>
    <x v="2"/>
    <n v="47.400000000000006"/>
    <n v="182.74329761840266"/>
    <n v="9.9999999999999995E-7"/>
    <s v=""/>
    <s v=""/>
    <s v=""/>
    <s v=""/>
    <s v=""/>
    <s v=""/>
  </r>
  <r>
    <x v="2"/>
    <x v="7"/>
    <x v="7"/>
    <n v="3634497.5"/>
    <n v="0"/>
    <n v="3634497.5"/>
    <x v="2"/>
    <m/>
    <s v="100%"/>
    <x v="167"/>
    <m/>
    <m/>
    <s v="Ghost Shark dark"/>
    <x v="0"/>
    <n v="11.702867313636519"/>
    <n v="45.118577309800727"/>
    <n v="0"/>
    <s v=""/>
    <s v=""/>
    <s v=""/>
    <s v=""/>
    <s v=""/>
    <s v=""/>
  </r>
  <r>
    <x v="2"/>
    <x v="7"/>
    <x v="7"/>
    <n v="3634497.5"/>
    <n v="0"/>
    <n v="3634497.5"/>
    <x v="2"/>
    <m/>
    <s v="100%"/>
    <x v="168"/>
    <m/>
    <m/>
    <s v="Ghost Shark dark"/>
    <x v="0"/>
    <n v="0"/>
    <n v="0"/>
    <n v="0"/>
    <s v=""/>
    <s v=""/>
    <s v=""/>
    <s v=""/>
    <s v=""/>
    <s v=""/>
  </r>
  <r>
    <x v="2"/>
    <x v="7"/>
    <x v="7"/>
    <n v="3634497.5"/>
    <n v="0"/>
    <n v="3634497.5"/>
    <x v="2"/>
    <m/>
    <s v="100%"/>
    <x v="169"/>
    <m/>
    <m/>
    <s v="Ghost Shark dark"/>
    <x v="0"/>
    <n v="39.838064493419054"/>
    <n v="153.589436208059"/>
    <n v="9.9999999999999995E-7"/>
    <s v=""/>
    <s v=""/>
    <s v=""/>
    <s v=""/>
    <s v=""/>
    <s v=""/>
  </r>
  <r>
    <x v="2"/>
    <x v="7"/>
    <x v="7"/>
    <n v="3634497.5"/>
    <n v="0"/>
    <n v="3634497.5"/>
    <x v="2"/>
    <m/>
    <s v="100%"/>
    <x v="170"/>
    <m/>
    <m/>
    <s v="Ghost Shark dark"/>
    <x v="0"/>
    <n v="545.66924959424693"/>
    <n v="2103.7425755234576"/>
    <n v="1.9000000000000001E-5"/>
    <s v=""/>
    <s v=""/>
    <s v=""/>
    <s v=""/>
    <s v=""/>
    <s v=""/>
  </r>
  <r>
    <x v="2"/>
    <x v="7"/>
    <x v="7"/>
    <n v="3634497.5"/>
    <n v="0"/>
    <n v="3634497.5"/>
    <x v="2"/>
    <m/>
    <s v="100%"/>
    <x v="171"/>
    <m/>
    <m/>
    <s v="Ghost Shark dark"/>
    <x v="2"/>
    <n v="190.96179046757698"/>
    <n v="736.22336095273124"/>
    <n v="3.0000000000000001E-6"/>
    <s v=""/>
    <s v=""/>
    <s v=""/>
    <s v=""/>
    <s v=""/>
    <s v=""/>
  </r>
  <r>
    <x v="2"/>
    <x v="7"/>
    <x v="7"/>
    <n v="3634497.5"/>
    <n v="0"/>
    <n v="3634497.5"/>
    <x v="2"/>
    <m/>
    <s v="100%"/>
    <x v="172"/>
    <m/>
    <m/>
    <s v="Ghost Shark dark"/>
    <x v="2"/>
    <n v="28.128527426227038"/>
    <n v="108.44514470502972"/>
    <n v="0"/>
    <s v=""/>
    <s v=""/>
    <s v=""/>
    <s v=""/>
    <s v=""/>
    <s v=""/>
  </r>
  <r>
    <x v="2"/>
    <x v="7"/>
    <x v="7"/>
    <n v="3634497.5"/>
    <n v="0"/>
    <n v="3634497.5"/>
    <x v="2"/>
    <m/>
    <s v="100%"/>
    <x v="173"/>
    <m/>
    <m/>
    <s v="Ghost Shark dark"/>
    <x v="2"/>
    <n v="26.104598896490934"/>
    <n v="100.64220433228834"/>
    <n v="0"/>
    <s v=""/>
    <s v=""/>
    <s v=""/>
    <s v=""/>
    <s v=""/>
    <s v=""/>
  </r>
  <r>
    <x v="2"/>
    <x v="7"/>
    <x v="7"/>
    <n v="3634497.5"/>
    <n v="0"/>
    <n v="3634497.5"/>
    <x v="2"/>
    <m/>
    <s v="100%"/>
    <x v="174"/>
    <m/>
    <m/>
    <s v="Ghost Shark dark"/>
    <x v="0"/>
    <n v="503.74599840663649"/>
    <n v="1942.1140276561887"/>
    <n v="1.27E-4"/>
    <s v=""/>
    <s v=""/>
    <s v=""/>
    <s v=""/>
    <s v=""/>
    <s v=""/>
  </r>
  <r>
    <x v="2"/>
    <x v="7"/>
    <x v="7"/>
    <n v="3634497.5"/>
    <n v="0"/>
    <n v="3634497.5"/>
    <x v="2"/>
    <m/>
    <s v="100%"/>
    <x v="175"/>
    <m/>
    <m/>
    <s v="Ghost Shark dark"/>
    <x v="0"/>
    <n v="14.715744357018586"/>
    <n v="56.73425423440878"/>
    <n v="0"/>
    <s v=""/>
    <s v=""/>
    <s v=""/>
    <s v=""/>
    <s v=""/>
    <s v=""/>
  </r>
  <r>
    <x v="2"/>
    <x v="7"/>
    <x v="7"/>
    <n v="3634497.5"/>
    <n v="0"/>
    <n v="3634497.5"/>
    <x v="2"/>
    <m/>
    <s v="100%"/>
    <x v="176"/>
    <m/>
    <m/>
    <s v="Ghost Shark dark"/>
    <x v="0"/>
    <n v="5.9425314042771369"/>
    <n v="22.910501793639682"/>
    <n v="0"/>
    <s v=""/>
    <s v=""/>
    <s v=""/>
    <s v=""/>
    <s v=""/>
    <s v=""/>
  </r>
  <r>
    <x v="2"/>
    <x v="7"/>
    <x v="7"/>
    <n v="3634497.5"/>
    <n v="0"/>
    <n v="3634497.5"/>
    <x v="2"/>
    <m/>
    <s v="100%"/>
    <x v="177"/>
    <m/>
    <m/>
    <s v="Ghost Shark pale"/>
    <x v="2"/>
    <n v="508.7130592888409"/>
    <n v="1961.2637551896362"/>
    <n v="7.9999999999999996E-6"/>
    <s v=""/>
    <s v=""/>
    <s v=""/>
    <s v=""/>
    <s v=""/>
    <s v=""/>
  </r>
  <r>
    <x v="2"/>
    <x v="7"/>
    <x v="7"/>
    <n v="3634497.5"/>
    <n v="0"/>
    <n v="3634497.5"/>
    <x v="2"/>
    <m/>
    <s v="100%"/>
    <x v="178"/>
    <m/>
    <m/>
    <s v="Ghost Shark pale"/>
    <x v="2"/>
    <n v="197.77768799352523"/>
    <n v="762.50098943629439"/>
    <n v="3.0000000000000001E-6"/>
    <s v=""/>
    <s v=""/>
    <s v=""/>
    <s v=""/>
    <s v=""/>
    <s v=""/>
  </r>
  <r>
    <x v="2"/>
    <x v="7"/>
    <x v="7"/>
    <n v="3634497.5"/>
    <n v="0"/>
    <n v="3634497.5"/>
    <x v="2"/>
    <m/>
    <s v="100%"/>
    <x v="179"/>
    <m/>
    <m/>
    <s v="Ghost Shark pale"/>
    <x v="2"/>
    <n v="64.532096570116437"/>
    <n v="248.79342045257991"/>
    <n v="9.9999999999999995E-7"/>
    <s v=""/>
    <s v=""/>
    <s v=""/>
    <s v=""/>
    <s v=""/>
    <s v=""/>
  </r>
  <r>
    <x v="2"/>
    <x v="7"/>
    <x v="7"/>
    <n v="3634497.5"/>
    <n v="0"/>
    <n v="3634497.5"/>
    <x v="2"/>
    <m/>
    <s v="100%"/>
    <x v="180"/>
    <m/>
    <m/>
    <s v="Gurnard"/>
    <x v="0"/>
    <n v="6701.7698190156016"/>
    <n v="25837.626932624393"/>
    <n v="3.7300000000000001E-4"/>
    <s v=""/>
    <s v=""/>
    <s v=""/>
    <s v=""/>
    <s v=""/>
    <s v=""/>
  </r>
  <r>
    <x v="2"/>
    <x v="7"/>
    <x v="7"/>
    <n v="3634497.5"/>
    <n v="0"/>
    <n v="3634497.5"/>
    <x v="2"/>
    <m/>
    <s v="100%"/>
    <x v="181"/>
    <m/>
    <m/>
    <s v="Gurnard"/>
    <x v="0"/>
    <n v="22.7"/>
    <n v="87.516304977589442"/>
    <n v="0"/>
    <s v=""/>
    <s v=""/>
    <s v=""/>
    <s v=""/>
    <s v=""/>
    <s v=""/>
  </r>
  <r>
    <x v="2"/>
    <x v="7"/>
    <x v="7"/>
    <n v="3634497.5"/>
    <n v="0"/>
    <n v="3634497.5"/>
    <x v="2"/>
    <m/>
    <s v="100%"/>
    <x v="182"/>
    <m/>
    <m/>
    <s v="Gurnard"/>
    <x v="0"/>
    <n v="2446.4916057330552"/>
    <n v="9432.0663212531526"/>
    <n v="3.8000000000000002E-5"/>
    <s v=""/>
    <s v=""/>
    <s v=""/>
    <s v=""/>
    <s v=""/>
    <s v=""/>
  </r>
  <r>
    <x v="2"/>
    <x v="7"/>
    <x v="7"/>
    <n v="3634497.5"/>
    <n v="0"/>
    <n v="3634497.5"/>
    <x v="2"/>
    <m/>
    <s v="100%"/>
    <x v="183"/>
    <m/>
    <m/>
    <s v="Gurnard"/>
    <x v="0"/>
    <n v="3188.4660589608652"/>
    <n v="12292.632952718579"/>
    <n v="1.7000000000000001E-4"/>
    <s v=""/>
    <s v=""/>
    <s v=""/>
    <s v=""/>
    <s v=""/>
    <s v=""/>
  </r>
  <r>
    <x v="2"/>
    <x v="7"/>
    <x v="7"/>
    <n v="3634497.5"/>
    <n v="0"/>
    <n v="3634497.5"/>
    <x v="2"/>
    <m/>
    <s v="100%"/>
    <x v="184"/>
    <m/>
    <m/>
    <s v="Gurnard"/>
    <x v="0"/>
    <n v="2377.3254968618517"/>
    <n v="9165.4071900599629"/>
    <n v="9.8999999999999994E-5"/>
    <s v=""/>
    <s v=""/>
    <s v=""/>
    <s v=""/>
    <s v=""/>
    <s v=""/>
  </r>
  <r>
    <x v="2"/>
    <x v="7"/>
    <x v="7"/>
    <n v="3634497.5"/>
    <n v="0"/>
    <n v="3634497.5"/>
    <x v="2"/>
    <m/>
    <s v="100%"/>
    <x v="185"/>
    <m/>
    <m/>
    <s v="Gurnard"/>
    <x v="0"/>
    <n v="1403.7146244375608"/>
    <n v="5411.8025186687219"/>
    <n v="6.3999999999999997E-5"/>
    <s v=""/>
    <s v=""/>
    <s v=""/>
    <s v=""/>
    <s v=""/>
    <s v=""/>
  </r>
  <r>
    <x v="2"/>
    <x v="7"/>
    <x v="7"/>
    <n v="3634497.5"/>
    <n v="0"/>
    <n v="3634497.5"/>
    <x v="2"/>
    <m/>
    <s v="100%"/>
    <x v="186"/>
    <m/>
    <m/>
    <s v="Hake"/>
    <x v="2"/>
    <n v="5454.3838744023078"/>
    <n v="21028.525225420188"/>
    <n v="2.7E-4"/>
    <s v=""/>
    <s v=""/>
    <s v=""/>
    <s v=""/>
    <s v=""/>
    <s v=""/>
  </r>
  <r>
    <x v="2"/>
    <x v="7"/>
    <x v="7"/>
    <n v="3634497.5"/>
    <n v="0"/>
    <n v="3634497.5"/>
    <x v="2"/>
    <m/>
    <s v="100%"/>
    <x v="187"/>
    <m/>
    <m/>
    <s v="Hake"/>
    <x v="2"/>
    <n v="11.799999999999999"/>
    <n v="45.493057213020052"/>
    <n v="0"/>
    <s v=""/>
    <s v=""/>
    <s v=""/>
    <s v=""/>
    <s v=""/>
    <s v=""/>
  </r>
  <r>
    <x v="2"/>
    <x v="7"/>
    <x v="7"/>
    <n v="3634497.5"/>
    <n v="0"/>
    <n v="3634497.5"/>
    <x v="2"/>
    <m/>
    <s v="100%"/>
    <x v="188"/>
    <m/>
    <m/>
    <s v="Hake"/>
    <x v="2"/>
    <n v="2635.3412972515926"/>
    <n v="10160.14681455095"/>
    <n v="2.5300000000000002E-4"/>
    <s v=""/>
    <s v=""/>
    <s v=""/>
    <s v=""/>
    <s v=""/>
    <s v=""/>
  </r>
  <r>
    <x v="2"/>
    <x v="7"/>
    <x v="7"/>
    <n v="3634497.5"/>
    <n v="0"/>
    <n v="3634497.5"/>
    <x v="2"/>
    <m/>
    <s v="100%"/>
    <x v="189"/>
    <m/>
    <m/>
    <s v="Hake"/>
    <x v="2"/>
    <n v="3105.6409394293473"/>
    <n v="11973.313639030226"/>
    <n v="3.6400000000000001E-4"/>
    <s v=""/>
    <s v=""/>
    <s v=""/>
    <s v=""/>
    <s v=""/>
    <s v=""/>
  </r>
  <r>
    <x v="2"/>
    <x v="7"/>
    <x v="7"/>
    <n v="3634497.5"/>
    <n v="0"/>
    <n v="3634497.5"/>
    <x v="2"/>
    <m/>
    <s v="100%"/>
    <x v="190"/>
    <m/>
    <m/>
    <s v="Hoki"/>
    <x v="2"/>
    <n v="74157.33999578697"/>
    <n v="285902.04332150146"/>
    <n v="2.271E-3"/>
    <s v=""/>
    <s v=""/>
    <s v=""/>
    <s v=""/>
    <s v=""/>
    <s v=""/>
  </r>
  <r>
    <x v="2"/>
    <x v="7"/>
    <x v="7"/>
    <n v="3634497.5"/>
    <n v="0"/>
    <n v="3634497.5"/>
    <x v="2"/>
    <m/>
    <s v="100%"/>
    <x v="191"/>
    <m/>
    <m/>
    <s v="Hoki"/>
    <x v="2"/>
    <n v="8"/>
    <n v="30.842750652894956"/>
    <n v="0"/>
    <s v=""/>
    <s v=""/>
    <s v=""/>
    <s v=""/>
    <s v=""/>
    <s v=""/>
  </r>
  <r>
    <x v="2"/>
    <x v="7"/>
    <x v="7"/>
    <n v="3634497.5"/>
    <n v="0"/>
    <n v="3634497.5"/>
    <x v="2"/>
    <m/>
    <s v="100%"/>
    <x v="192"/>
    <m/>
    <m/>
    <s v="Horse mussel"/>
    <x v="4"/>
    <n v="0.48"/>
    <n v="1.8505650391736974"/>
    <n v="0"/>
    <s v=""/>
    <s v=""/>
    <s v=""/>
    <s v=""/>
    <s v=""/>
    <s v=""/>
  </r>
  <r>
    <x v="2"/>
    <x v="7"/>
    <x v="7"/>
    <n v="3634497.5"/>
    <n v="0"/>
    <n v="3634497.5"/>
    <x v="2"/>
    <m/>
    <s v="100%"/>
    <x v="193"/>
    <m/>
    <m/>
    <s v="Horse mussel"/>
    <x v="4"/>
    <n v="0"/>
    <n v="0"/>
    <n v="0"/>
    <s v=""/>
    <s v=""/>
    <s v=""/>
    <s v=""/>
    <s v=""/>
    <s v=""/>
  </r>
  <r>
    <x v="2"/>
    <x v="7"/>
    <x v="7"/>
    <n v="3634497.5"/>
    <n v="0"/>
    <n v="3634497.5"/>
    <x v="2"/>
    <m/>
    <s v="100%"/>
    <x v="194"/>
    <m/>
    <m/>
    <s v="Horse mussel"/>
    <x v="4"/>
    <n v="0.24"/>
    <n v="0.92528251958684871"/>
    <n v="0"/>
    <s v=""/>
    <s v=""/>
    <s v=""/>
    <s v=""/>
    <s v=""/>
    <s v=""/>
  </r>
  <r>
    <x v="2"/>
    <x v="7"/>
    <x v="7"/>
    <n v="3634497.5"/>
    <n v="0"/>
    <n v="3634497.5"/>
    <x v="2"/>
    <m/>
    <s v="100%"/>
    <x v="195"/>
    <m/>
    <m/>
    <s v="Horse mussel"/>
    <x v="4"/>
    <n v="0.24"/>
    <n v="0.92528251958684871"/>
    <n v="0"/>
    <s v=""/>
    <s v=""/>
    <s v=""/>
    <s v=""/>
    <s v=""/>
    <s v=""/>
  </r>
  <r>
    <x v="2"/>
    <x v="7"/>
    <x v="7"/>
    <n v="3634497.5"/>
    <n v="0"/>
    <n v="3634497.5"/>
    <x v="2"/>
    <m/>
    <s v="100%"/>
    <x v="196"/>
    <m/>
    <m/>
    <s v="Horse mussel"/>
    <x v="4"/>
    <n v="0.12"/>
    <n v="0.46264125979342435"/>
    <n v="0"/>
    <s v=""/>
    <s v=""/>
    <s v=""/>
    <s v=""/>
    <s v=""/>
    <s v=""/>
  </r>
  <r>
    <x v="2"/>
    <x v="7"/>
    <x v="7"/>
    <n v="3634497.5"/>
    <n v="0"/>
    <n v="3634497.5"/>
    <x v="2"/>
    <m/>
    <s v="100%"/>
    <x v="197"/>
    <m/>
    <m/>
    <s v="Horse mussel"/>
    <x v="4"/>
    <n v="0.12"/>
    <n v="0.46264125979342435"/>
    <n v="0"/>
    <s v=""/>
    <s v=""/>
    <s v=""/>
    <s v=""/>
    <s v=""/>
    <s v=""/>
  </r>
  <r>
    <x v="2"/>
    <x v="7"/>
    <x v="7"/>
    <n v="3634497.5"/>
    <n v="0"/>
    <n v="3634497.5"/>
    <x v="2"/>
    <m/>
    <s v="100%"/>
    <x v="198"/>
    <m/>
    <m/>
    <s v="Horse mussel"/>
    <x v="4"/>
    <n v="0.12"/>
    <n v="0.46264125979342435"/>
    <n v="0"/>
    <s v=""/>
    <s v=""/>
    <s v=""/>
    <s v=""/>
    <s v=""/>
    <s v=""/>
  </r>
  <r>
    <x v="2"/>
    <x v="7"/>
    <x v="7"/>
    <n v="3634497.5"/>
    <n v="0"/>
    <n v="3634497.5"/>
    <x v="2"/>
    <m/>
    <s v="100%"/>
    <x v="199"/>
    <m/>
    <m/>
    <s v="Horse mussel"/>
    <x v="4"/>
    <n v="1.92"/>
    <n v="7.4022601566947897"/>
    <n v="0"/>
    <s v=""/>
    <s v=""/>
    <s v=""/>
    <s v=""/>
    <s v=""/>
    <s v=""/>
  </r>
  <r>
    <x v="2"/>
    <x v="7"/>
    <x v="7"/>
    <n v="3634497.5"/>
    <n v="0"/>
    <n v="3634497.5"/>
    <x v="2"/>
    <m/>
    <s v="100%"/>
    <x v="200"/>
    <m/>
    <m/>
    <s v="Horse mussel"/>
    <x v="4"/>
    <n v="0.12"/>
    <n v="0.46264125979342435"/>
    <n v="0"/>
    <s v=""/>
    <s v=""/>
    <s v=""/>
    <s v=""/>
    <s v=""/>
    <s v=""/>
  </r>
  <r>
    <x v="2"/>
    <x v="7"/>
    <x v="7"/>
    <n v="3634497.5"/>
    <n v="0"/>
    <n v="3634497.5"/>
    <x v="2"/>
    <m/>
    <s v="100%"/>
    <x v="201"/>
    <m/>
    <m/>
    <s v="Horse mussel"/>
    <x v="4"/>
    <n v="0.12"/>
    <n v="0.46264125979342435"/>
    <n v="0"/>
    <s v=""/>
    <s v=""/>
    <s v=""/>
    <s v=""/>
    <s v=""/>
    <s v=""/>
  </r>
  <r>
    <x v="2"/>
    <x v="7"/>
    <x v="7"/>
    <n v="3634497.5"/>
    <n v="0"/>
    <n v="3634497.5"/>
    <x v="2"/>
    <m/>
    <s v="100%"/>
    <x v="202"/>
    <m/>
    <m/>
    <s v="Hapuku and Bass"/>
    <x v="0"/>
    <n v="3916.0931676266819"/>
    <n v="15097.885637826916"/>
    <n v="7.1000000000000005E-5"/>
    <s v=""/>
    <s v=""/>
    <s v=""/>
    <s v=""/>
    <s v=""/>
    <s v=""/>
  </r>
  <r>
    <x v="2"/>
    <x v="7"/>
    <x v="7"/>
    <n v="3634497.5"/>
    <n v="0"/>
    <n v="3634497.5"/>
    <x v="2"/>
    <m/>
    <s v="100%"/>
    <x v="203"/>
    <m/>
    <m/>
    <s v="Hapuku and Bass"/>
    <x v="0"/>
    <n v="44.400000000000006"/>
    <n v="171.17726612356705"/>
    <n v="9.9999999999999995E-7"/>
    <s v=""/>
    <s v=""/>
    <s v=""/>
    <s v=""/>
    <s v=""/>
    <s v=""/>
  </r>
  <r>
    <x v="2"/>
    <x v="7"/>
    <x v="7"/>
    <n v="3634497.5"/>
    <n v="0"/>
    <n v="3634497.5"/>
    <x v="2"/>
    <m/>
    <s v="100%"/>
    <x v="204"/>
    <m/>
    <m/>
    <s v="Hapuku and Bass"/>
    <x v="0"/>
    <n v="1815.7473861585074"/>
    <n v="7000.3304849915776"/>
    <n v="2.6999999999999999E-5"/>
    <s v=""/>
    <s v=""/>
    <s v=""/>
    <s v=""/>
    <s v=""/>
    <s v=""/>
  </r>
  <r>
    <x v="2"/>
    <x v="7"/>
    <x v="7"/>
    <n v="3634497.5"/>
    <n v="0"/>
    <n v="3634497.5"/>
    <x v="2"/>
    <m/>
    <s v="100%"/>
    <x v="205"/>
    <m/>
    <m/>
    <s v="Hapuku and Bass"/>
    <x v="0"/>
    <n v="1797.4747566072649"/>
    <n v="6929.883215363865"/>
    <n v="4.1E-5"/>
    <s v=""/>
    <s v=""/>
    <s v=""/>
    <s v=""/>
    <s v=""/>
    <s v=""/>
  </r>
  <r>
    <x v="2"/>
    <x v="7"/>
    <x v="7"/>
    <n v="3634497.5"/>
    <n v="0"/>
    <n v="3634497.5"/>
    <x v="2"/>
    <m/>
    <s v="100%"/>
    <x v="206"/>
    <m/>
    <m/>
    <s v="Hapuku and Bass"/>
    <x v="0"/>
    <n v="1942.2174561655272"/>
    <n v="7487.9160892766622"/>
    <n v="2.8E-5"/>
    <s v=""/>
    <s v=""/>
    <s v=""/>
    <s v=""/>
    <s v=""/>
    <s v=""/>
  </r>
  <r>
    <x v="2"/>
    <x v="7"/>
    <x v="7"/>
    <n v="3634497.5"/>
    <n v="0"/>
    <n v="3634497.5"/>
    <x v="2"/>
    <m/>
    <s v="100%"/>
    <x v="207"/>
    <m/>
    <m/>
    <s v="Hapuku and Bass"/>
    <x v="0"/>
    <n v="1898.1564300667637"/>
    <n v="7318.0456840923052"/>
    <n v="2.8E-5"/>
    <s v=""/>
    <s v=""/>
    <s v=""/>
    <s v=""/>
    <s v=""/>
    <s v=""/>
  </r>
  <r>
    <x v="2"/>
    <x v="7"/>
    <x v="7"/>
    <n v="3634497.5"/>
    <n v="0"/>
    <n v="3634497.5"/>
    <x v="2"/>
    <m/>
    <s v="100%"/>
    <x v="208"/>
    <m/>
    <m/>
    <s v="Hapuku and Bass"/>
    <x v="0"/>
    <n v="1014.4031188474552"/>
    <n v="3910.8728070163788"/>
    <n v="1.5E-5"/>
    <s v=""/>
    <s v=""/>
    <s v=""/>
    <s v=""/>
    <s v=""/>
    <s v=""/>
  </r>
  <r>
    <x v="2"/>
    <x v="7"/>
    <x v="7"/>
    <n v="3634497.5"/>
    <n v="0"/>
    <n v="3634497.5"/>
    <x v="2"/>
    <m/>
    <s v="100%"/>
    <x v="209"/>
    <m/>
    <m/>
    <s v="Hapuku and Bass"/>
    <x v="0"/>
    <n v="506.31374305231321"/>
    <n v="1952.0135661370527"/>
    <n v="7.9999999999999996E-6"/>
    <s v=""/>
    <s v=""/>
    <s v=""/>
    <s v=""/>
    <s v=""/>
    <s v=""/>
  </r>
  <r>
    <x v="2"/>
    <x v="7"/>
    <x v="7"/>
    <n v="3634497.5"/>
    <n v="0"/>
    <n v="3634497.5"/>
    <x v="2"/>
    <m/>
    <s v="100%"/>
    <x v="210"/>
    <m/>
    <m/>
    <s v="John Dory"/>
    <x v="0"/>
    <n v="2055.7732838506481"/>
    <n v="7925.7128490860732"/>
    <n v="1.0399999999999999E-4"/>
    <s v=""/>
    <s v=""/>
    <s v=""/>
    <s v=""/>
    <s v=""/>
    <s v=""/>
  </r>
  <r>
    <x v="2"/>
    <x v="7"/>
    <x v="7"/>
    <n v="3634497.5"/>
    <n v="0"/>
    <n v="3634497.5"/>
    <x v="2"/>
    <m/>
    <s v="100%"/>
    <x v="211"/>
    <m/>
    <m/>
    <s v="John Dory"/>
    <x v="0"/>
    <n v="64.599999999999994"/>
    <n v="249.05521152212674"/>
    <n v="9.9999999999999995E-7"/>
    <s v=""/>
    <s v=""/>
    <s v=""/>
    <s v=""/>
    <s v=""/>
    <s v=""/>
  </r>
  <r>
    <x v="2"/>
    <x v="7"/>
    <x v="7"/>
    <n v="3634497.5"/>
    <n v="0"/>
    <n v="3634497.5"/>
    <x v="2"/>
    <m/>
    <s v="100%"/>
    <x v="212"/>
    <m/>
    <m/>
    <s v="John Dory"/>
    <x v="0"/>
    <n v="1700.7543681902491"/>
    <n v="6556.99286248922"/>
    <n v="2.9E-5"/>
    <s v=""/>
    <s v=""/>
    <s v=""/>
    <s v=""/>
    <s v=""/>
    <s v=""/>
  </r>
  <r>
    <x v="2"/>
    <x v="7"/>
    <x v="7"/>
    <n v="3634497.5"/>
    <n v="0"/>
    <n v="3634497.5"/>
    <x v="2"/>
    <m/>
    <s v="100%"/>
    <x v="213"/>
    <m/>
    <m/>
    <s v="John Dory"/>
    <x v="0"/>
    <n v="191.16152693784639"/>
    <n v="736.99341372133233"/>
    <n v="3.9999999999999998E-6"/>
    <s v=""/>
    <s v=""/>
    <s v=""/>
    <s v=""/>
    <s v=""/>
    <s v=""/>
  </r>
  <r>
    <x v="2"/>
    <x v="7"/>
    <x v="7"/>
    <n v="3634497.5"/>
    <n v="0"/>
    <n v="3634497.5"/>
    <x v="2"/>
    <m/>
    <s v="100%"/>
    <x v="214"/>
    <m/>
    <m/>
    <s v="John Dory"/>
    <x v="0"/>
    <n v="1406.2859468869567"/>
    <n v="5421.715850813086"/>
    <n v="2.3E-5"/>
    <s v=""/>
    <s v=""/>
    <s v=""/>
    <s v=""/>
    <s v=""/>
    <s v=""/>
  </r>
  <r>
    <x v="2"/>
    <x v="7"/>
    <x v="7"/>
    <n v="3634497.5"/>
    <n v="0"/>
    <n v="3634497.5"/>
    <x v="2"/>
    <m/>
    <s v="100%"/>
    <x v="215"/>
    <m/>
    <m/>
    <s v="Jack Mackerel"/>
    <x v="0"/>
    <n v="2233.5199069010409"/>
    <n v="8610.9871958532458"/>
    <n v="5.1999999999999997E-5"/>
    <s v=""/>
    <s v=""/>
    <s v=""/>
    <s v=""/>
    <s v=""/>
    <s v=""/>
  </r>
  <r>
    <x v="2"/>
    <x v="7"/>
    <x v="7"/>
    <n v="3634497.5"/>
    <n v="0"/>
    <n v="3634497.5"/>
    <x v="2"/>
    <m/>
    <s v="100%"/>
    <x v="216"/>
    <m/>
    <m/>
    <s v="Jack Mackerel"/>
    <x v="2"/>
    <n v="4.4000000000000004"/>
    <n v="16.96351285909223"/>
    <n v="0"/>
    <s v=""/>
    <s v=""/>
    <s v=""/>
    <s v=""/>
    <s v=""/>
    <s v=""/>
  </r>
  <r>
    <x v="2"/>
    <x v="7"/>
    <x v="7"/>
    <n v="3634497.5"/>
    <n v="0"/>
    <n v="3634497.5"/>
    <x v="2"/>
    <m/>
    <s v="100%"/>
    <x v="217"/>
    <m/>
    <m/>
    <s v="Jack Mackerel"/>
    <x v="2"/>
    <n v="1960.9420397731203"/>
    <n v="7560.1057971876962"/>
    <n v="0"/>
    <s v=""/>
    <s v=""/>
    <s v=""/>
    <s v=""/>
    <s v=""/>
    <s v=""/>
  </r>
  <r>
    <x v="2"/>
    <x v="7"/>
    <x v="7"/>
    <n v="3634497.5"/>
    <n v="0"/>
    <n v="3634497.5"/>
    <x v="2"/>
    <m/>
    <s v="100%"/>
    <x v="218"/>
    <m/>
    <m/>
    <s v="Jack Mackerel"/>
    <x v="2"/>
    <n v="6761.1885246750298"/>
    <n v="26066.706472970833"/>
    <n v="4.1399999999999998E-4"/>
    <s v=""/>
    <s v=""/>
    <s v=""/>
    <s v=""/>
    <s v=""/>
    <s v=""/>
  </r>
  <r>
    <x v="2"/>
    <x v="7"/>
    <x v="7"/>
    <n v="3634497.5"/>
    <n v="0"/>
    <n v="3634497.5"/>
    <x v="2"/>
    <m/>
    <s v="100%"/>
    <x v="219"/>
    <m/>
    <m/>
    <s v="Kahawai"/>
    <x v="0"/>
    <n v="1596.1086303245168"/>
    <n v="6153.5475625040954"/>
    <n v="9.3999999999999994E-5"/>
    <s v=""/>
    <s v=""/>
    <s v=""/>
    <s v=""/>
    <s v=""/>
    <s v=""/>
  </r>
  <r>
    <x v="2"/>
    <x v="7"/>
    <x v="7"/>
    <n v="3634497.5"/>
    <n v="0"/>
    <n v="3634497.5"/>
    <x v="2"/>
    <m/>
    <s v="100%"/>
    <x v="220"/>
    <m/>
    <m/>
    <s v="Kahawai"/>
    <x v="0"/>
    <n v="6.39"/>
    <n v="24.635647083999846"/>
    <n v="0"/>
    <s v=""/>
    <s v=""/>
    <s v=""/>
    <s v=""/>
    <s v=""/>
    <s v=""/>
  </r>
  <r>
    <x v="2"/>
    <x v="7"/>
    <x v="7"/>
    <n v="3634497.5"/>
    <n v="0"/>
    <n v="3634497.5"/>
    <x v="2"/>
    <m/>
    <s v="100%"/>
    <x v="221"/>
    <m/>
    <m/>
    <s v="Kahawai"/>
    <x v="0"/>
    <n v="855.03317909968916"/>
    <n v="3296.4468928654737"/>
    <n v="1.2999999999999999E-5"/>
    <s v=""/>
    <s v=""/>
    <s v=""/>
    <s v=""/>
    <s v=""/>
    <s v=""/>
  </r>
  <r>
    <x v="2"/>
    <x v="7"/>
    <x v="7"/>
    <n v="3634497.5"/>
    <n v="0"/>
    <n v="3634497.5"/>
    <x v="2"/>
    <m/>
    <s v="100%"/>
    <x v="222"/>
    <m/>
    <m/>
    <s v="Kahawai"/>
    <x v="0"/>
    <n v="497.25333819981921"/>
    <n v="1917.0825901770838"/>
    <n v="6.9999999999999999E-6"/>
    <s v=""/>
    <s v=""/>
    <s v=""/>
    <s v=""/>
    <s v=""/>
    <s v=""/>
  </r>
  <r>
    <x v="2"/>
    <x v="7"/>
    <x v="7"/>
    <n v="3634497.5"/>
    <n v="0"/>
    <n v="3634497.5"/>
    <x v="2"/>
    <m/>
    <s v="100%"/>
    <x v="223"/>
    <m/>
    <m/>
    <s v="Kahawai"/>
    <x v="0"/>
    <n v="6.39"/>
    <n v="24.635647083999846"/>
    <n v="0"/>
    <s v=""/>
    <s v=""/>
    <s v=""/>
    <s v=""/>
    <s v=""/>
    <s v=""/>
  </r>
  <r>
    <x v="2"/>
    <x v="7"/>
    <x v="7"/>
    <n v="3634497.5"/>
    <n v="0"/>
    <n v="3634497.5"/>
    <x v="2"/>
    <m/>
    <s v="100%"/>
    <x v="224"/>
    <m/>
    <m/>
    <s v="Kahawai"/>
    <x v="0"/>
    <n v="444.96486140173914"/>
    <n v="1715.4925336892254"/>
    <n v="7.9999999999999996E-6"/>
    <s v=""/>
    <s v=""/>
    <s v=""/>
    <s v=""/>
    <s v=""/>
    <s v=""/>
  </r>
  <r>
    <x v="2"/>
    <x v="7"/>
    <x v="7"/>
    <n v="3634497.5"/>
    <n v="0"/>
    <n v="3634497.5"/>
    <x v="2"/>
    <m/>
    <s v="100%"/>
    <x v="225"/>
    <m/>
    <m/>
    <s v="Bladder Kelp"/>
    <x v="0"/>
    <n v="185.51999999999998"/>
    <n v="715.24338764063396"/>
    <n v="3.0000000000000001E-6"/>
    <s v=""/>
    <s v=""/>
    <s v=""/>
    <s v=""/>
    <s v=""/>
    <s v=""/>
  </r>
  <r>
    <x v="2"/>
    <x v="7"/>
    <x v="7"/>
    <n v="3634497.5"/>
    <n v="0"/>
    <n v="3634497.5"/>
    <x v="2"/>
    <m/>
    <s v="100%"/>
    <x v="226"/>
    <m/>
    <m/>
    <s v="Bladder Kelp"/>
    <x v="0"/>
    <n v="40.92"/>
    <n v="157.76066958955772"/>
    <n v="9.9999999999999995E-7"/>
    <s v=""/>
    <s v=""/>
    <s v=""/>
    <s v=""/>
    <s v=""/>
    <s v=""/>
  </r>
  <r>
    <x v="2"/>
    <x v="7"/>
    <x v="7"/>
    <n v="3634497.5"/>
    <n v="0"/>
    <n v="3634497.5"/>
    <x v="2"/>
    <m/>
    <s v="100%"/>
    <x v="227"/>
    <m/>
    <m/>
    <s v="King crab"/>
    <x v="2"/>
    <n v="2"/>
    <n v="7.7106876632237391"/>
    <n v="0"/>
    <s v=""/>
    <s v=""/>
    <s v=""/>
    <s v=""/>
    <s v=""/>
    <s v=""/>
  </r>
  <r>
    <x v="2"/>
    <x v="7"/>
    <x v="7"/>
    <n v="3634497.5"/>
    <n v="0"/>
    <n v="3634497.5"/>
    <x v="2"/>
    <m/>
    <s v="100%"/>
    <x v="228"/>
    <m/>
    <m/>
    <s v="King crab"/>
    <x v="2"/>
    <n v="0"/>
    <n v="0"/>
    <n v="0"/>
    <s v=""/>
    <s v=""/>
    <s v=""/>
    <s v=""/>
    <s v=""/>
    <s v=""/>
  </r>
  <r>
    <x v="2"/>
    <x v="7"/>
    <x v="7"/>
    <n v="3634497.5"/>
    <n v="0"/>
    <n v="3634497.5"/>
    <x v="2"/>
    <m/>
    <s v="100%"/>
    <x v="229"/>
    <m/>
    <m/>
    <s v="King crab"/>
    <x v="2"/>
    <n v="2"/>
    <n v="7.7106876632237391"/>
    <n v="0"/>
    <s v=""/>
    <s v=""/>
    <s v=""/>
    <s v=""/>
    <s v=""/>
    <s v=""/>
  </r>
  <r>
    <x v="2"/>
    <x v="7"/>
    <x v="7"/>
    <n v="3634497.5"/>
    <n v="0"/>
    <n v="3634497.5"/>
    <x v="2"/>
    <m/>
    <s v="100%"/>
    <x v="230"/>
    <m/>
    <m/>
    <s v="King crab"/>
    <x v="2"/>
    <n v="2"/>
    <n v="7.7106876632237391"/>
    <n v="0"/>
    <s v=""/>
    <s v=""/>
    <s v=""/>
    <s v=""/>
    <s v=""/>
    <s v=""/>
  </r>
  <r>
    <x v="2"/>
    <x v="7"/>
    <x v="7"/>
    <n v="3634497.5"/>
    <n v="0"/>
    <n v="3634497.5"/>
    <x v="2"/>
    <m/>
    <s v="100%"/>
    <x v="231"/>
    <m/>
    <m/>
    <s v="King crab"/>
    <x v="2"/>
    <n v="2"/>
    <n v="7.7106876632237391"/>
    <n v="0"/>
    <s v=""/>
    <s v=""/>
    <s v=""/>
    <s v=""/>
    <s v=""/>
    <s v=""/>
  </r>
  <r>
    <x v="2"/>
    <x v="7"/>
    <x v="7"/>
    <n v="3634497.5"/>
    <n v="0"/>
    <n v="3634497.5"/>
    <x v="2"/>
    <m/>
    <s v="100%"/>
    <x v="232"/>
    <m/>
    <m/>
    <s v="King crab"/>
    <x v="2"/>
    <n v="2"/>
    <n v="7.7106876632237391"/>
    <n v="0"/>
    <s v=""/>
    <s v=""/>
    <s v=""/>
    <s v=""/>
    <s v=""/>
    <s v=""/>
  </r>
  <r>
    <x v="2"/>
    <x v="7"/>
    <x v="7"/>
    <n v="3634497.5"/>
    <n v="0"/>
    <n v="3634497.5"/>
    <x v="2"/>
    <m/>
    <s v="100%"/>
    <x v="233"/>
    <m/>
    <m/>
    <s v="King crab"/>
    <x v="2"/>
    <n v="2"/>
    <n v="7.7106876632237391"/>
    <n v="0"/>
    <s v=""/>
    <s v=""/>
    <s v=""/>
    <s v=""/>
    <s v=""/>
    <s v=""/>
  </r>
  <r>
    <x v="2"/>
    <x v="7"/>
    <x v="7"/>
    <n v="3634497.5"/>
    <n v="0"/>
    <n v="3634497.5"/>
    <x v="2"/>
    <m/>
    <s v="100%"/>
    <x v="234"/>
    <m/>
    <m/>
    <s v="King crab"/>
    <x v="2"/>
    <n v="2"/>
    <n v="7.7106876632237391"/>
    <n v="0"/>
    <s v=""/>
    <s v=""/>
    <s v=""/>
    <s v=""/>
    <s v=""/>
    <s v=""/>
  </r>
  <r>
    <x v="2"/>
    <x v="7"/>
    <x v="7"/>
    <n v="3634497.5"/>
    <n v="0"/>
    <n v="3634497.5"/>
    <x v="2"/>
    <m/>
    <s v="100%"/>
    <x v="235"/>
    <m/>
    <m/>
    <s v="King crab"/>
    <x v="2"/>
    <n v="2"/>
    <n v="7.7106876632237391"/>
    <n v="0"/>
    <s v=""/>
    <s v=""/>
    <s v=""/>
    <s v=""/>
    <s v=""/>
    <s v=""/>
  </r>
  <r>
    <x v="2"/>
    <x v="7"/>
    <x v="7"/>
    <n v="3634497.5"/>
    <n v="0"/>
    <n v="3634497.5"/>
    <x v="2"/>
    <m/>
    <s v="100%"/>
    <x v="236"/>
    <m/>
    <m/>
    <s v="King crab"/>
    <x v="2"/>
    <n v="2"/>
    <n v="7.7106876632237391"/>
    <n v="0"/>
    <s v=""/>
    <s v=""/>
    <s v=""/>
    <s v=""/>
    <s v=""/>
    <s v=""/>
  </r>
  <r>
    <x v="2"/>
    <x v="7"/>
    <x v="7"/>
    <n v="3634497.5"/>
    <n v="0"/>
    <n v="3634497.5"/>
    <x v="2"/>
    <m/>
    <s v="100%"/>
    <x v="237"/>
    <m/>
    <m/>
    <s v="Kingfish"/>
    <x v="0"/>
    <n v="557.64949472849787"/>
    <n v="2149.9305397029902"/>
    <n v="7.9999999999999996E-6"/>
    <s v=""/>
    <s v=""/>
    <s v=""/>
    <s v=""/>
    <s v=""/>
    <s v=""/>
  </r>
  <r>
    <x v="2"/>
    <x v="7"/>
    <x v="7"/>
    <n v="3634497.5"/>
    <n v="0"/>
    <n v="3634497.5"/>
    <x v="2"/>
    <m/>
    <s v="100%"/>
    <x v="238"/>
    <m/>
    <m/>
    <s v="Kingfish"/>
    <x v="0"/>
    <n v="5.0999999999999996"/>
    <n v="19.662253541220537"/>
    <n v="0"/>
    <s v=""/>
    <s v=""/>
    <s v=""/>
    <s v=""/>
    <s v=""/>
    <s v=""/>
  </r>
  <r>
    <x v="2"/>
    <x v="7"/>
    <x v="7"/>
    <n v="3634497.5"/>
    <n v="0"/>
    <n v="3634497.5"/>
    <x v="2"/>
    <m/>
    <s v="100%"/>
    <x v="239"/>
    <m/>
    <m/>
    <s v="Kingfish"/>
    <x v="0"/>
    <n v="306.75728687830377"/>
    <n v="1182.6548137682612"/>
    <n v="3.9999999999999998E-6"/>
    <s v=""/>
    <s v=""/>
    <s v=""/>
    <s v=""/>
    <s v=""/>
    <s v=""/>
  </r>
  <r>
    <x v="2"/>
    <x v="7"/>
    <x v="7"/>
    <n v="3634497.5"/>
    <n v="0"/>
    <n v="3634497.5"/>
    <x v="2"/>
    <m/>
    <s v="100%"/>
    <x v="240"/>
    <m/>
    <m/>
    <s v="Kingfish"/>
    <x v="0"/>
    <n v="20.32849589902348"/>
    <n v="78.373341270247366"/>
    <n v="0"/>
    <s v=""/>
    <s v=""/>
    <s v=""/>
    <s v=""/>
    <s v=""/>
    <s v=""/>
  </r>
  <r>
    <x v="2"/>
    <x v="7"/>
    <x v="7"/>
    <n v="3634497.5"/>
    <n v="0"/>
    <n v="3634497.5"/>
    <x v="2"/>
    <m/>
    <s v="100%"/>
    <x v="241"/>
    <m/>
    <m/>
    <s v="Kingfish"/>
    <x v="0"/>
    <n v="3.009336443111291"/>
    <n v="11.60202669319392"/>
    <n v="0"/>
    <s v=""/>
    <s v=""/>
    <s v=""/>
    <s v=""/>
    <s v=""/>
    <s v=""/>
  </r>
  <r>
    <x v="2"/>
    <x v="7"/>
    <x v="7"/>
    <n v="3634497.5"/>
    <n v="0"/>
    <n v="3634497.5"/>
    <x v="2"/>
    <m/>
    <s v="100%"/>
    <x v="242"/>
    <m/>
    <m/>
    <s v="Kingfish"/>
    <x v="0"/>
    <n v="29.467327628739575"/>
    <n v="113.60667980754714"/>
    <n v="0"/>
    <s v=""/>
    <s v=""/>
    <s v=""/>
    <s v=""/>
    <s v=""/>
    <s v=""/>
  </r>
  <r>
    <x v="2"/>
    <x v="7"/>
    <x v="7"/>
    <n v="3634497.5"/>
    <n v="0"/>
    <n v="3634497.5"/>
    <x v="2"/>
    <m/>
    <s v="100%"/>
    <x v="243"/>
    <m/>
    <m/>
    <s v="Kingfish"/>
    <x v="0"/>
    <n v="193.27518607625768"/>
    <n v="745.14229644273632"/>
    <n v="3.0000000000000001E-6"/>
    <s v=""/>
    <s v=""/>
    <s v=""/>
    <s v=""/>
    <s v=""/>
    <s v=""/>
  </r>
  <r>
    <x v="2"/>
    <x v="7"/>
    <x v="7"/>
    <n v="3634497.5"/>
    <n v="0"/>
    <n v="3634497.5"/>
    <x v="2"/>
    <m/>
    <s v="100%"/>
    <x v="244"/>
    <m/>
    <m/>
    <s v="Knobbed Whelk"/>
    <x v="4"/>
    <n v="0.71"/>
    <n v="2.7372941204444277"/>
    <n v="0"/>
    <s v=""/>
    <s v=""/>
    <s v=""/>
    <s v=""/>
    <s v=""/>
    <s v=""/>
  </r>
  <r>
    <x v="2"/>
    <x v="7"/>
    <x v="7"/>
    <n v="3634497.5"/>
    <n v="0"/>
    <n v="3634497.5"/>
    <x v="2"/>
    <m/>
    <s v="100%"/>
    <x v="245"/>
    <m/>
    <m/>
    <s v="Knobbed Whelk"/>
    <x v="4"/>
    <n v="0.71"/>
    <n v="2.7372941204444277"/>
    <n v="0"/>
    <s v=""/>
    <s v=""/>
    <s v=""/>
    <s v=""/>
    <s v=""/>
    <s v=""/>
  </r>
  <r>
    <x v="2"/>
    <x v="7"/>
    <x v="7"/>
    <n v="3634497.5"/>
    <n v="0"/>
    <n v="3634497.5"/>
    <x v="2"/>
    <m/>
    <s v="100%"/>
    <x v="246"/>
    <m/>
    <m/>
    <s v="Knobbed Whelk"/>
    <x v="4"/>
    <n v="2.13"/>
    <n v="8.2118823613332825"/>
    <n v="0"/>
    <s v=""/>
    <s v=""/>
    <s v=""/>
    <s v=""/>
    <s v=""/>
    <s v=""/>
  </r>
  <r>
    <x v="2"/>
    <x v="7"/>
    <x v="7"/>
    <n v="3634497.5"/>
    <n v="0"/>
    <n v="3634497.5"/>
    <x v="2"/>
    <m/>
    <s v="100%"/>
    <x v="247"/>
    <m/>
    <m/>
    <s v="Knobbed Whelk"/>
    <x v="4"/>
    <n v="4.26"/>
    <n v="16.423764722666565"/>
    <n v="0"/>
    <s v=""/>
    <s v=""/>
    <s v=""/>
    <s v=""/>
    <s v=""/>
    <s v=""/>
  </r>
  <r>
    <x v="2"/>
    <x v="7"/>
    <x v="7"/>
    <n v="3634497.5"/>
    <n v="0"/>
    <n v="3634497.5"/>
    <x v="2"/>
    <m/>
    <s v="100%"/>
    <x v="248"/>
    <m/>
    <m/>
    <s v="Knobbed Whelk"/>
    <x v="4"/>
    <n v="0.71"/>
    <n v="2.7372941204444277"/>
    <n v="0"/>
    <s v=""/>
    <s v=""/>
    <s v=""/>
    <s v=""/>
    <s v=""/>
    <s v=""/>
  </r>
  <r>
    <x v="2"/>
    <x v="7"/>
    <x v="7"/>
    <n v="3634497.5"/>
    <n v="0"/>
    <n v="3634497.5"/>
    <x v="2"/>
    <m/>
    <s v="100%"/>
    <x v="249"/>
    <m/>
    <m/>
    <s v="Knobbed Whelk"/>
    <x v="4"/>
    <n v="1.42"/>
    <n v="5.4745882408888553"/>
    <n v="0"/>
    <s v=""/>
    <s v=""/>
    <s v=""/>
    <s v=""/>
    <s v=""/>
    <s v=""/>
  </r>
  <r>
    <x v="2"/>
    <x v="7"/>
    <x v="7"/>
    <n v="3634497.5"/>
    <n v="0"/>
    <n v="3634497.5"/>
    <x v="2"/>
    <m/>
    <s v="100%"/>
    <x v="250"/>
    <m/>
    <m/>
    <s v="Knobbed Whelk"/>
    <x v="4"/>
    <n v="35.5"/>
    <n v="136.86470602222138"/>
    <n v="9.9999999999999995E-7"/>
    <s v=""/>
    <s v=""/>
    <s v=""/>
    <s v=""/>
    <s v=""/>
    <s v=""/>
  </r>
  <r>
    <x v="2"/>
    <x v="7"/>
    <x v="7"/>
    <n v="3634497.5"/>
    <n v="0"/>
    <n v="3634497.5"/>
    <x v="2"/>
    <m/>
    <s v="100%"/>
    <x v="251"/>
    <m/>
    <m/>
    <s v="Knobbed Whelk"/>
    <x v="4"/>
    <n v="0.71"/>
    <n v="2.7372941204444277"/>
    <n v="0"/>
    <s v=""/>
    <s v=""/>
    <s v=""/>
    <s v=""/>
    <s v=""/>
    <s v=""/>
  </r>
  <r>
    <x v="2"/>
    <x v="7"/>
    <x v="7"/>
    <n v="3634497.5"/>
    <n v="0"/>
    <n v="3634497.5"/>
    <x v="2"/>
    <m/>
    <s v="100%"/>
    <x v="252"/>
    <m/>
    <m/>
    <s v="Knobbed Whelk"/>
    <x v="4"/>
    <n v="0.71"/>
    <n v="2.7372941204444277"/>
    <n v="0"/>
    <s v=""/>
    <s v=""/>
    <s v=""/>
    <s v=""/>
    <s v=""/>
    <s v=""/>
  </r>
  <r>
    <x v="2"/>
    <x v="7"/>
    <x v="7"/>
    <n v="3634497.5"/>
    <n v="0"/>
    <n v="3634497.5"/>
    <x v="2"/>
    <m/>
    <s v="100%"/>
    <x v="253"/>
    <m/>
    <m/>
    <s v="Knobbed Whelk"/>
    <x v="4"/>
    <n v="0.71"/>
    <n v="2.7372941204444277"/>
    <n v="0"/>
    <s v=""/>
    <s v=""/>
    <s v=""/>
    <s v=""/>
    <s v=""/>
    <s v=""/>
  </r>
  <r>
    <x v="2"/>
    <x v="7"/>
    <x v="7"/>
    <n v="3634497.5"/>
    <n v="0"/>
    <n v="3634497.5"/>
    <x v="2"/>
    <m/>
    <s v="100%"/>
    <x v="254"/>
    <m/>
    <m/>
    <s v="Look Down Dory"/>
    <x v="2"/>
    <n v="275.67248587081406"/>
    <n v="1062.8122179471532"/>
    <n v="3.9999999999999998E-6"/>
    <s v=""/>
    <s v=""/>
    <s v=""/>
    <s v=""/>
    <s v=""/>
    <s v=""/>
  </r>
  <r>
    <x v="2"/>
    <x v="7"/>
    <x v="7"/>
    <n v="3634497.5"/>
    <n v="0"/>
    <n v="3634497.5"/>
    <x v="2"/>
    <m/>
    <s v="100%"/>
    <x v="255"/>
    <m/>
    <m/>
    <s v="Look Down Dory"/>
    <x v="2"/>
    <n v="1.5"/>
    <n v="5.7830157474178048"/>
    <n v="0"/>
    <s v=""/>
    <s v=""/>
    <s v=""/>
    <s v=""/>
    <s v=""/>
    <s v=""/>
  </r>
  <r>
    <x v="2"/>
    <x v="7"/>
    <x v="7"/>
    <n v="3634497.5"/>
    <n v="0"/>
    <n v="3634497.5"/>
    <x v="2"/>
    <m/>
    <s v="100%"/>
    <x v="256"/>
    <m/>
    <m/>
    <s v="Look Down Dory"/>
    <x v="2"/>
    <n v="914.19290453923588"/>
    <n v="3524.5279754186818"/>
    <n v="1.5999999999999999E-5"/>
    <s v=""/>
    <s v=""/>
    <s v=""/>
    <s v=""/>
    <s v=""/>
    <s v=""/>
  </r>
  <r>
    <x v="2"/>
    <x v="7"/>
    <x v="7"/>
    <n v="3634497.5"/>
    <n v="0"/>
    <n v="3634497.5"/>
    <x v="2"/>
    <m/>
    <s v="100%"/>
    <x v="257"/>
    <m/>
    <m/>
    <s v="Leather Jacket"/>
    <x v="0"/>
    <n v="143.09794543446517"/>
    <n v="551.6917812470972"/>
    <n v="1.9999999999999999E-6"/>
    <s v=""/>
    <s v=""/>
    <s v=""/>
    <s v=""/>
    <s v=""/>
    <s v=""/>
  </r>
  <r>
    <x v="2"/>
    <x v="7"/>
    <x v="7"/>
    <n v="3634497.5"/>
    <n v="0"/>
    <n v="3634497.5"/>
    <x v="2"/>
    <m/>
    <s v="100%"/>
    <x v="258"/>
    <m/>
    <m/>
    <s v="Leather Jacket"/>
    <x v="0"/>
    <n v="0"/>
    <n v="0"/>
    <n v="0"/>
    <s v=""/>
    <s v=""/>
    <s v=""/>
    <s v=""/>
    <s v=""/>
    <s v=""/>
  </r>
  <r>
    <x v="2"/>
    <x v="7"/>
    <x v="7"/>
    <n v="3634497.5"/>
    <n v="0"/>
    <n v="3634497.5"/>
    <x v="2"/>
    <m/>
    <s v="100%"/>
    <x v="259"/>
    <m/>
    <m/>
    <s v="Leather Jacket"/>
    <x v="0"/>
    <n v="837.65486891317403"/>
    <n v="3229.4475318840546"/>
    <n v="1.2E-5"/>
    <s v=""/>
    <s v=""/>
    <s v=""/>
    <s v=""/>
    <s v=""/>
    <s v=""/>
  </r>
  <r>
    <x v="2"/>
    <x v="7"/>
    <x v="7"/>
    <n v="3634497.5"/>
    <n v="0"/>
    <n v="3634497.5"/>
    <x v="2"/>
    <m/>
    <s v="100%"/>
    <x v="260"/>
    <m/>
    <m/>
    <s v="Leather Jacket"/>
    <x v="0"/>
    <n v="85.238426884233547"/>
    <n v="328.6234433044292"/>
    <n v="9.9999999999999995E-7"/>
    <s v=""/>
    <s v=""/>
    <s v=""/>
    <s v=""/>
    <s v=""/>
    <s v=""/>
  </r>
  <r>
    <x v="2"/>
    <x v="7"/>
    <x v="7"/>
    <n v="3634497.5"/>
    <n v="0"/>
    <n v="3634497.5"/>
    <x v="2"/>
    <m/>
    <s v="100%"/>
    <x v="261"/>
    <m/>
    <m/>
    <s v="Leather Jacket"/>
    <x v="0"/>
    <n v="5.18"/>
    <n v="19.970681047749487"/>
    <n v="0"/>
    <s v=""/>
    <s v=""/>
    <s v=""/>
    <s v=""/>
    <s v=""/>
    <s v=""/>
  </r>
  <r>
    <x v="2"/>
    <x v="7"/>
    <x v="7"/>
    <n v="3634497.5"/>
    <n v="0"/>
    <n v="3634497.5"/>
    <x v="2"/>
    <m/>
    <s v="100%"/>
    <x v="262"/>
    <m/>
    <m/>
    <s v="Longfinned eel"/>
    <x v="1"/>
    <n v="112.5"/>
    <n v="433.72618105633535"/>
    <n v="3.0000000000000001E-6"/>
    <s v=""/>
    <s v=""/>
    <s v=""/>
    <s v=""/>
    <s v=""/>
    <s v=""/>
  </r>
  <r>
    <x v="2"/>
    <x v="7"/>
    <x v="7"/>
    <n v="3634497.5"/>
    <n v="0"/>
    <n v="3634497.5"/>
    <x v="2"/>
    <m/>
    <s v="100%"/>
    <x v="263"/>
    <m/>
    <m/>
    <s v="Longfinned eel"/>
    <x v="1"/>
    <n v="52.099959382615765"/>
    <n v="200.86325703299664"/>
    <n v="9.9999999999999995E-7"/>
    <s v=""/>
    <s v=""/>
    <s v=""/>
    <s v=""/>
    <s v=""/>
    <s v=""/>
  </r>
  <r>
    <x v="2"/>
    <x v="7"/>
    <x v="7"/>
    <n v="3634497.5"/>
    <n v="0"/>
    <n v="3634497.5"/>
    <x v="2"/>
    <m/>
    <s v="100%"/>
    <x v="264"/>
    <m/>
    <m/>
    <s v="Longfinned eel"/>
    <x v="1"/>
    <n v="92.014389989572479"/>
    <n v="354.74711086582727"/>
    <n v="1.9999999999999999E-6"/>
    <s v=""/>
    <s v=""/>
    <s v=""/>
    <s v=""/>
    <s v=""/>
    <s v=""/>
  </r>
  <r>
    <x v="2"/>
    <x v="7"/>
    <x v="7"/>
    <n v="3634497.5"/>
    <n v="0"/>
    <n v="3634497.5"/>
    <x v="2"/>
    <m/>
    <s v="100%"/>
    <x v="265"/>
    <m/>
    <m/>
    <s v="Longfinned eel"/>
    <x v="1"/>
    <n v="62.483814958717829"/>
    <n v="240.89659057667026"/>
    <n v="9.9999999999999995E-7"/>
    <s v=""/>
    <s v=""/>
    <s v=""/>
    <s v=""/>
    <s v=""/>
    <s v=""/>
  </r>
  <r>
    <x v="2"/>
    <x v="7"/>
    <x v="7"/>
    <n v="3634497.5"/>
    <n v="0"/>
    <n v="3634497.5"/>
    <x v="2"/>
    <m/>
    <s v="100%"/>
    <x v="266"/>
    <m/>
    <m/>
    <s v="Longfinned eel"/>
    <x v="1"/>
    <n v="24.30250507786053"/>
    <n v="93.694513044645731"/>
    <n v="0"/>
    <s v=""/>
    <s v=""/>
    <s v=""/>
    <s v=""/>
    <s v=""/>
    <s v=""/>
  </r>
  <r>
    <x v="2"/>
    <x v="7"/>
    <x v="7"/>
    <n v="3634497.5"/>
    <n v="0"/>
    <n v="3634497.5"/>
    <x v="2"/>
    <m/>
    <s v="100%"/>
    <x v="267"/>
    <m/>
    <m/>
    <s v="Ling"/>
    <x v="0"/>
    <n v="1257.339673432499"/>
    <n v="4847.4767542088675"/>
    <n v="1.8E-5"/>
    <s v=""/>
    <s v=""/>
    <s v=""/>
    <s v=""/>
    <s v=""/>
    <s v=""/>
  </r>
  <r>
    <x v="2"/>
    <x v="7"/>
    <x v="7"/>
    <n v="3634497.5"/>
    <n v="0"/>
    <n v="3634497.5"/>
    <x v="2"/>
    <m/>
    <s v="100%"/>
    <x v="268"/>
    <m/>
    <m/>
    <s v="Ling"/>
    <x v="2"/>
    <n v="25.4"/>
    <n v="97.925733322941483"/>
    <n v="0"/>
    <s v=""/>
    <s v=""/>
    <s v=""/>
    <s v=""/>
    <s v=""/>
    <s v=""/>
  </r>
  <r>
    <x v="2"/>
    <x v="7"/>
    <x v="7"/>
    <n v="3634497.5"/>
    <n v="0"/>
    <n v="3634497.5"/>
    <x v="2"/>
    <m/>
    <s v="100%"/>
    <x v="269"/>
    <m/>
    <m/>
    <s v="Ling"/>
    <x v="0"/>
    <n v="3087.9154667969119"/>
    <n v="11904.975847454361"/>
    <n v="5.1E-5"/>
    <s v=""/>
    <s v=""/>
    <s v=""/>
    <s v=""/>
    <s v=""/>
    <s v=""/>
  </r>
  <r>
    <x v="2"/>
    <x v="7"/>
    <x v="7"/>
    <n v="3634497.5"/>
    <n v="0"/>
    <n v="3634497.5"/>
    <x v="2"/>
    <m/>
    <s v="100%"/>
    <x v="270"/>
    <m/>
    <m/>
    <s v="Ling"/>
    <x v="2"/>
    <n v="5886.2493831897482"/>
    <n v="22693.515250809767"/>
    <n v="3.2299999999999999E-4"/>
    <s v=""/>
    <s v=""/>
    <s v=""/>
    <s v=""/>
    <s v=""/>
    <s v=""/>
  </r>
  <r>
    <x v="2"/>
    <x v="7"/>
    <x v="7"/>
    <n v="3634497.5"/>
    <n v="0"/>
    <n v="3634497.5"/>
    <x v="2"/>
    <m/>
    <s v="100%"/>
    <x v="271"/>
    <m/>
    <m/>
    <s v="Ling"/>
    <x v="2"/>
    <n v="11434.717413794324"/>
    <n v="44084.767247496777"/>
    <n v="4.0499999999999998E-4"/>
    <s v=""/>
    <s v=""/>
    <s v=""/>
    <s v=""/>
    <s v=""/>
    <s v=""/>
  </r>
  <r>
    <x v="2"/>
    <x v="7"/>
    <x v="7"/>
    <n v="3634497.5"/>
    <n v="0"/>
    <n v="3634497.5"/>
    <x v="2"/>
    <m/>
    <s v="100%"/>
    <x v="272"/>
    <m/>
    <m/>
    <s v="Ling"/>
    <x v="2"/>
    <n v="13494.448218078351"/>
    <n v="52025.737698574158"/>
    <n v="3.3100000000000002E-4"/>
    <s v=""/>
    <s v=""/>
    <s v=""/>
    <s v=""/>
    <s v=""/>
    <s v=""/>
  </r>
  <r>
    <x v="2"/>
    <x v="7"/>
    <x v="7"/>
    <n v="3634497.5"/>
    <n v="0"/>
    <n v="3634497.5"/>
    <x v="2"/>
    <m/>
    <s v="100%"/>
    <x v="273"/>
    <m/>
    <m/>
    <s v="Ling"/>
    <x v="2"/>
    <n v="22654.287901645508"/>
    <n v="87340.069121168417"/>
    <n v="5.2400000000000005E-4"/>
    <s v=""/>
    <s v=""/>
    <s v=""/>
    <s v=""/>
    <s v=""/>
    <s v=""/>
  </r>
  <r>
    <x v="2"/>
    <x v="7"/>
    <x v="7"/>
    <n v="3634497.5"/>
    <n v="0"/>
    <n v="3634497.5"/>
    <x v="2"/>
    <m/>
    <s v="100%"/>
    <x v="274"/>
    <m/>
    <m/>
    <s v="Ling"/>
    <x v="2"/>
    <n v="10120.942896730847"/>
    <n v="39019.714767007237"/>
    <n v="5.0799999999999999E-4"/>
    <s v=""/>
    <s v=""/>
    <s v=""/>
    <s v=""/>
    <s v=""/>
    <s v=""/>
  </r>
  <r>
    <x v="2"/>
    <x v="7"/>
    <x v="7"/>
    <n v="3634497.5"/>
    <n v="0"/>
    <n v="3634497.5"/>
    <x v="2"/>
    <m/>
    <s v="100%"/>
    <x v="275"/>
    <m/>
    <m/>
    <s v="Mako Shark"/>
    <x v="3"/>
    <n v="58.399603067023357"/>
    <n v="225.15054945303012"/>
    <n v="0"/>
    <s v=""/>
    <s v=""/>
    <s v=""/>
    <s v=""/>
    <s v=""/>
    <s v=""/>
  </r>
  <r>
    <x v="2"/>
    <x v="7"/>
    <x v="7"/>
    <n v="3634497.5"/>
    <n v="0"/>
    <n v="3634497.5"/>
    <x v="2"/>
    <m/>
    <s v="100%"/>
    <x v="276"/>
    <m/>
    <m/>
    <s v="Surf Clam - trough shell"/>
    <x v="4"/>
    <n v="2.04"/>
    <n v="7.8649014164882143"/>
    <n v="0"/>
    <s v=""/>
    <s v=""/>
    <s v=""/>
    <s v=""/>
    <s v=""/>
    <s v=""/>
  </r>
  <r>
    <x v="2"/>
    <x v="7"/>
    <x v="7"/>
    <n v="3634497.5"/>
    <n v="0"/>
    <n v="3634497.5"/>
    <x v="2"/>
    <m/>
    <s v="100%"/>
    <x v="277"/>
    <m/>
    <m/>
    <s v="Surf Clam - trough shell"/>
    <x v="4"/>
    <n v="128.52000000000001"/>
    <n v="495.48878923875753"/>
    <n v="1.9999999999999999E-6"/>
    <s v=""/>
    <s v=""/>
    <s v=""/>
    <s v=""/>
    <s v=""/>
    <s v=""/>
  </r>
  <r>
    <x v="2"/>
    <x v="7"/>
    <x v="7"/>
    <n v="3634497.5"/>
    <n v="0"/>
    <n v="3634497.5"/>
    <x v="2"/>
    <m/>
    <s v="100%"/>
    <x v="278"/>
    <m/>
    <m/>
    <s v="Surf Clam - trough shell"/>
    <x v="4"/>
    <n v="2.04"/>
    <n v="7.8649014164882143"/>
    <n v="0"/>
    <s v=""/>
    <s v=""/>
    <s v=""/>
    <s v=""/>
    <s v=""/>
    <s v=""/>
  </r>
  <r>
    <x v="2"/>
    <x v="7"/>
    <x v="7"/>
    <n v="3634497.5"/>
    <n v="0"/>
    <n v="3634497.5"/>
    <x v="2"/>
    <m/>
    <s v="100%"/>
    <x v="279"/>
    <m/>
    <m/>
    <s v="Surf Clam - trough shell"/>
    <x v="4"/>
    <n v="2.04"/>
    <n v="7.8649014164882143"/>
    <n v="0"/>
    <s v=""/>
    <s v=""/>
    <s v=""/>
    <s v=""/>
    <s v=""/>
    <s v=""/>
  </r>
  <r>
    <x v="2"/>
    <x v="7"/>
    <x v="7"/>
    <n v="3634497.5"/>
    <n v="0"/>
    <n v="3634497.5"/>
    <x v="2"/>
    <m/>
    <s v="100%"/>
    <x v="280"/>
    <m/>
    <m/>
    <s v="Surf Clam - trough shell"/>
    <x v="4"/>
    <n v="28.560000000000002"/>
    <n v="110.10861983083501"/>
    <n v="0"/>
    <s v=""/>
    <s v=""/>
    <s v=""/>
    <s v=""/>
    <s v=""/>
    <s v=""/>
  </r>
  <r>
    <x v="2"/>
    <x v="7"/>
    <x v="7"/>
    <n v="3634497.5"/>
    <n v="0"/>
    <n v="3634497.5"/>
    <x v="2"/>
    <m/>
    <s v="100%"/>
    <x v="281"/>
    <m/>
    <m/>
    <s v="Surf Clam - trough shell"/>
    <x v="4"/>
    <n v="53.04"/>
    <n v="204.48743682869357"/>
    <n v="9.9999999999999995E-7"/>
    <s v=""/>
    <s v=""/>
    <s v=""/>
    <s v=""/>
    <s v=""/>
    <s v=""/>
  </r>
  <r>
    <x v="2"/>
    <x v="7"/>
    <x v="7"/>
    <n v="3634497.5"/>
    <n v="0"/>
    <n v="3634497.5"/>
    <x v="2"/>
    <m/>
    <s v="100%"/>
    <x v="282"/>
    <m/>
    <m/>
    <s v="Surf Clam - trough shell"/>
    <x v="4"/>
    <n v="55.08"/>
    <n v="212.35233824518176"/>
    <n v="9.9999999999999995E-7"/>
    <s v=""/>
    <s v=""/>
    <s v=""/>
    <s v=""/>
    <s v=""/>
    <s v=""/>
  </r>
  <r>
    <x v="2"/>
    <x v="7"/>
    <x v="7"/>
    <n v="3634497.5"/>
    <n v="0"/>
    <n v="3634497.5"/>
    <x v="2"/>
    <m/>
    <s v="100%"/>
    <x v="283"/>
    <m/>
    <m/>
    <s v="Surf Clam - trough shell"/>
    <x v="4"/>
    <n v="55.08"/>
    <n v="212.35233824518176"/>
    <n v="9.9999999999999995E-7"/>
    <s v=""/>
    <s v=""/>
    <s v=""/>
    <s v=""/>
    <s v=""/>
    <s v=""/>
  </r>
  <r>
    <x v="2"/>
    <x v="7"/>
    <x v="7"/>
    <n v="3634497.5"/>
    <n v="0"/>
    <n v="3634497.5"/>
    <x v="2"/>
    <m/>
    <s v="100%"/>
    <x v="284"/>
    <m/>
    <m/>
    <s v="Surf Clam - large trough shell"/>
    <x v="4"/>
    <n v="1.66"/>
    <n v="6.3998707604757037"/>
    <n v="0"/>
    <s v=""/>
    <s v=""/>
    <s v=""/>
    <s v=""/>
    <s v=""/>
    <s v=""/>
  </r>
  <r>
    <x v="2"/>
    <x v="7"/>
    <x v="7"/>
    <n v="3634497.5"/>
    <n v="0"/>
    <n v="3634497.5"/>
    <x v="2"/>
    <m/>
    <s v="100%"/>
    <x v="285"/>
    <m/>
    <m/>
    <s v="Surf Clam - large trough shell"/>
    <x v="4"/>
    <n v="2.4899999999999998"/>
    <n v="9.5998061407135538"/>
    <n v="0"/>
    <s v=""/>
    <s v=""/>
    <s v=""/>
    <s v=""/>
    <s v=""/>
    <s v=""/>
  </r>
  <r>
    <x v="2"/>
    <x v="7"/>
    <x v="7"/>
    <n v="3634497.5"/>
    <n v="0"/>
    <n v="3634497.5"/>
    <x v="2"/>
    <m/>
    <s v="100%"/>
    <x v="286"/>
    <m/>
    <m/>
    <s v="Surf Clam - large trough shell"/>
    <x v="4"/>
    <n v="170.73538332256436"/>
    <n v="658.24360693053654"/>
    <n v="1.9999999999999999E-6"/>
    <s v=""/>
    <s v=""/>
    <s v=""/>
    <s v=""/>
    <s v=""/>
    <s v=""/>
  </r>
  <r>
    <x v="2"/>
    <x v="7"/>
    <x v="7"/>
    <n v="3634497.5"/>
    <n v="0"/>
    <n v="3634497.5"/>
    <x v="2"/>
    <m/>
    <s v="100%"/>
    <x v="287"/>
    <m/>
    <m/>
    <s v="Surf Clam - large trough shell"/>
    <x v="4"/>
    <n v="0.83"/>
    <n v="3.1999353802378518"/>
    <n v="0"/>
    <s v=""/>
    <s v=""/>
    <s v=""/>
    <s v=""/>
    <s v=""/>
    <s v=""/>
  </r>
  <r>
    <x v="2"/>
    <x v="7"/>
    <x v="7"/>
    <n v="3634497.5"/>
    <n v="0"/>
    <n v="3634497.5"/>
    <x v="2"/>
    <m/>
    <s v="100%"/>
    <x v="288"/>
    <m/>
    <m/>
    <s v="Surf Clam - large trough shell"/>
    <x v="4"/>
    <n v="0.83"/>
    <n v="3.1999353802378518"/>
    <n v="0"/>
    <s v=""/>
    <s v=""/>
    <s v=""/>
    <s v=""/>
    <s v=""/>
    <s v=""/>
  </r>
  <r>
    <x v="2"/>
    <x v="7"/>
    <x v="7"/>
    <n v="3634497.5"/>
    <n v="0"/>
    <n v="3634497.5"/>
    <x v="2"/>
    <m/>
    <s v="100%"/>
    <x v="289"/>
    <m/>
    <m/>
    <s v="Surf Clam - large trough shell"/>
    <x v="4"/>
    <n v="108.72999999999999"/>
    <n v="419.19153481115853"/>
    <n v="1.9999999999999999E-6"/>
    <s v=""/>
    <s v=""/>
    <s v=""/>
    <s v=""/>
    <s v=""/>
    <s v=""/>
  </r>
  <r>
    <x v="2"/>
    <x v="7"/>
    <x v="7"/>
    <n v="3634497.5"/>
    <n v="0"/>
    <n v="3634497.5"/>
    <x v="2"/>
    <m/>
    <s v="100%"/>
    <x v="290"/>
    <m/>
    <m/>
    <s v="Surf Clam - large trough shell"/>
    <x v="4"/>
    <n v="488.87"/>
    <n v="1884.7619389600948"/>
    <n v="6.9999999999999999E-6"/>
    <s v=""/>
    <s v=""/>
    <s v=""/>
    <s v=""/>
    <s v=""/>
    <s v=""/>
  </r>
  <r>
    <x v="2"/>
    <x v="7"/>
    <x v="7"/>
    <n v="3634497.5"/>
    <n v="0"/>
    <n v="3634497.5"/>
    <x v="2"/>
    <m/>
    <s v="100%"/>
    <x v="291"/>
    <m/>
    <m/>
    <s v="Surf Clam - large trough shell"/>
    <x v="4"/>
    <n v="20.75"/>
    <n v="79.998384505946291"/>
    <n v="0"/>
    <s v=""/>
    <s v=""/>
    <s v=""/>
    <s v=""/>
    <s v=""/>
    <s v=""/>
  </r>
  <r>
    <x v="2"/>
    <x v="7"/>
    <x v="7"/>
    <n v="3634497.5"/>
    <n v="0"/>
    <n v="3634497.5"/>
    <x v="2"/>
    <m/>
    <s v="100%"/>
    <x v="292"/>
    <m/>
    <m/>
    <s v="Blue Moki"/>
    <x v="0"/>
    <n v="954.69388774478909"/>
    <n v="3680.6731911944271"/>
    <n v="1.4E-5"/>
    <s v=""/>
    <s v=""/>
    <s v=""/>
    <s v=""/>
    <s v=""/>
    <s v=""/>
  </r>
  <r>
    <x v="2"/>
    <x v="7"/>
    <x v="7"/>
    <n v="3634497.5"/>
    <n v="0"/>
    <n v="3634497.5"/>
    <x v="2"/>
    <m/>
    <s v="100%"/>
    <x v="293"/>
    <m/>
    <m/>
    <s v="Blue Moki"/>
    <x v="0"/>
    <n v="15.2"/>
    <n v="58.601226240500417"/>
    <n v="0"/>
    <s v=""/>
    <s v=""/>
    <s v=""/>
    <s v=""/>
    <s v=""/>
    <s v=""/>
  </r>
  <r>
    <x v="2"/>
    <x v="7"/>
    <x v="7"/>
    <n v="3634497.5"/>
    <n v="0"/>
    <n v="3634497.5"/>
    <x v="2"/>
    <m/>
    <s v="100%"/>
    <x v="294"/>
    <m/>
    <m/>
    <s v="Blue Moki"/>
    <x v="0"/>
    <n v="220.7797831656552"/>
    <n v="851.18197517231488"/>
    <n v="6.0000000000000002E-6"/>
    <s v=""/>
    <s v=""/>
    <s v=""/>
    <s v=""/>
    <s v=""/>
    <s v=""/>
  </r>
  <r>
    <x v="2"/>
    <x v="7"/>
    <x v="7"/>
    <n v="3634497.5"/>
    <n v="0"/>
    <n v="3634497.5"/>
    <x v="2"/>
    <m/>
    <s v="100%"/>
    <x v="295"/>
    <m/>
    <m/>
    <s v="Blue Moki"/>
    <x v="0"/>
    <n v="37.308400000000006"/>
    <n v="143.8367098073083"/>
    <n v="9.9999999999999995E-7"/>
    <s v=""/>
    <s v=""/>
    <s v=""/>
    <s v=""/>
    <s v=""/>
    <s v=""/>
  </r>
  <r>
    <x v="2"/>
    <x v="7"/>
    <x v="7"/>
    <n v="3634497.5"/>
    <n v="0"/>
    <n v="3634497.5"/>
    <x v="2"/>
    <m/>
    <s v="100%"/>
    <x v="296"/>
    <m/>
    <m/>
    <s v="Blue Moki"/>
    <x v="0"/>
    <n v="87.774314110873206"/>
    <n v="338.4001604813177"/>
    <n v="1.9999999999999999E-6"/>
    <s v=""/>
    <s v=""/>
    <s v=""/>
    <s v=""/>
    <s v=""/>
    <s v=""/>
  </r>
  <r>
    <x v="2"/>
    <x v="7"/>
    <x v="7"/>
    <n v="3634497.5"/>
    <n v="0"/>
    <n v="3634497.5"/>
    <x v="2"/>
    <m/>
    <s v="100%"/>
    <x v="297"/>
    <m/>
    <m/>
    <s v="Moonfish"/>
    <x v="3"/>
    <n v="1072.4211812871458"/>
    <n v="4134.5523861653128"/>
    <n v="1.5999999999999999E-5"/>
    <s v=""/>
    <s v=""/>
    <s v=""/>
    <s v=""/>
    <s v=""/>
    <s v=""/>
  </r>
  <r>
    <x v="2"/>
    <x v="7"/>
    <x v="7"/>
    <n v="3634497.5"/>
    <n v="0"/>
    <n v="3634497.5"/>
    <x v="2"/>
    <m/>
    <s v="100%"/>
    <x v="298"/>
    <m/>
    <m/>
    <s v="Oreo"/>
    <x v="2"/>
    <n v="1783.3161553464247"/>
    <n v="6875.2969393286339"/>
    <n v="0"/>
    <s v=""/>
    <s v=""/>
    <s v=""/>
    <s v=""/>
    <s v=""/>
    <s v=""/>
  </r>
  <r>
    <x v="2"/>
    <x v="7"/>
    <x v="7"/>
    <n v="3634497.5"/>
    <n v="0"/>
    <n v="3634497.5"/>
    <x v="2"/>
    <m/>
    <s v="100%"/>
    <x v="299"/>
    <m/>
    <m/>
    <s v="Oreo"/>
    <x v="2"/>
    <n v="7.1332646213856989"/>
    <n v="27.501187757314533"/>
    <n v="0"/>
    <s v=""/>
    <s v=""/>
    <s v=""/>
    <s v=""/>
    <s v=""/>
    <s v=""/>
  </r>
  <r>
    <x v="2"/>
    <x v="7"/>
    <x v="7"/>
    <n v="3634497.5"/>
    <n v="0"/>
    <n v="3634497.5"/>
    <x v="2"/>
    <m/>
    <s v="100%"/>
    <x v="300"/>
    <m/>
    <m/>
    <s v="Oreo"/>
    <x v="2"/>
    <n v="2389.643648164209"/>
    <n v="9212.8978987003684"/>
    <n v="1.6000000000000001E-4"/>
    <s v=""/>
    <s v=""/>
    <s v=""/>
    <s v=""/>
    <s v=""/>
    <s v=""/>
  </r>
  <r>
    <x v="2"/>
    <x v="7"/>
    <x v="7"/>
    <n v="3634497.5"/>
    <n v="0"/>
    <n v="3634497.5"/>
    <x v="2"/>
    <m/>
    <s v="100%"/>
    <x v="301"/>
    <m/>
    <m/>
    <s v="Oreo"/>
    <x v="2"/>
    <n v="2567.9752636988514"/>
    <n v="9900.4275926332321"/>
    <n v="2.8E-5"/>
    <s v=""/>
    <s v=""/>
    <s v=""/>
    <s v=""/>
    <s v=""/>
    <s v=""/>
  </r>
  <r>
    <x v="2"/>
    <x v="7"/>
    <x v="7"/>
    <n v="3634497.5"/>
    <n v="0"/>
    <n v="3634497.5"/>
    <x v="2"/>
    <m/>
    <s v="100%"/>
    <x v="302"/>
    <m/>
    <m/>
    <s v="Oreo"/>
    <x v="2"/>
    <n v="4279.9587728314191"/>
    <n v="16500.712654388717"/>
    <n v="1.1400000000000001E-4"/>
    <s v=""/>
    <s v=""/>
    <s v=""/>
    <s v=""/>
    <s v=""/>
    <s v=""/>
  </r>
  <r>
    <x v="2"/>
    <x v="7"/>
    <x v="7"/>
    <n v="3634497.5"/>
    <n v="0"/>
    <n v="3634497.5"/>
    <x v="2"/>
    <m/>
    <s v="100%"/>
    <x v="303"/>
    <m/>
    <m/>
    <s v="Orange Roughy"/>
    <x v="2"/>
    <n v="3502.8542609035103"/>
    <n v="13504.707567809704"/>
    <n v="7.1000000000000005E-5"/>
    <s v=""/>
    <s v=""/>
    <s v=""/>
    <s v=""/>
    <s v=""/>
    <s v=""/>
  </r>
  <r>
    <x v="2"/>
    <x v="7"/>
    <x v="7"/>
    <n v="3634497.5"/>
    <n v="0"/>
    <n v="3634497.5"/>
    <x v="2"/>
    <m/>
    <s v="100%"/>
    <x v="304"/>
    <m/>
    <m/>
    <s v="Orange Roughy"/>
    <x v="2"/>
    <n v="24.8"/>
    <n v="95.612527023974366"/>
    <n v="0"/>
    <s v=""/>
    <s v=""/>
    <s v=""/>
    <s v=""/>
    <s v=""/>
    <s v=""/>
  </r>
  <r>
    <x v="2"/>
    <x v="7"/>
    <x v="7"/>
    <n v="3634497.5"/>
    <n v="0"/>
    <n v="3634497.5"/>
    <x v="2"/>
    <m/>
    <s v="100%"/>
    <x v="305"/>
    <m/>
    <m/>
    <s v="Orange Roughy"/>
    <x v="2"/>
    <n v="1284.3150327180197"/>
    <n v="4951.4760392358139"/>
    <n v="5.7000000000000003E-5"/>
    <s v=""/>
    <s v=""/>
    <s v=""/>
    <s v=""/>
    <s v=""/>
    <s v=""/>
  </r>
  <r>
    <x v="2"/>
    <x v="7"/>
    <x v="7"/>
    <n v="3634497.5"/>
    <n v="0"/>
    <n v="3634497.5"/>
    <x v="2"/>
    <m/>
    <s v="100%"/>
    <x v="306"/>
    <m/>
    <m/>
    <s v="Orange Roughy"/>
    <x v="2"/>
    <n v="138.80505600317656"/>
    <n v="535.14121645838691"/>
    <n v="6.0000000000000002E-6"/>
    <s v=""/>
    <s v=""/>
    <s v=""/>
    <s v=""/>
    <s v=""/>
    <s v=""/>
  </r>
  <r>
    <x v="2"/>
    <x v="7"/>
    <x v="7"/>
    <n v="3634497.5"/>
    <n v="0"/>
    <n v="3634497.5"/>
    <x v="2"/>
    <m/>
    <s v="100%"/>
    <x v="307"/>
    <m/>
    <m/>
    <s v="Orange Roughy"/>
    <x v="2"/>
    <n v="403.82691814459525"/>
    <n v="1556.8916179075968"/>
    <n v="3.0000000000000001E-5"/>
    <s v=""/>
    <s v=""/>
    <s v=""/>
    <s v=""/>
    <s v=""/>
    <s v=""/>
  </r>
  <r>
    <x v="2"/>
    <x v="7"/>
    <x v="7"/>
    <n v="3634497.5"/>
    <n v="0"/>
    <n v="3634497.5"/>
    <x v="2"/>
    <m/>
    <s v="100%"/>
    <x v="308"/>
    <m/>
    <m/>
    <s v="Orange Roughy"/>
    <x v="2"/>
    <n v="15784.390091433366"/>
    <n v="60854.250974763141"/>
    <n v="5.1999999999999995E-4"/>
    <s v=""/>
    <s v=""/>
    <s v=""/>
    <s v=""/>
    <s v=""/>
    <s v=""/>
  </r>
  <r>
    <x v="2"/>
    <x v="7"/>
    <x v="7"/>
    <n v="3634497.5"/>
    <n v="0"/>
    <n v="3634497.5"/>
    <x v="2"/>
    <m/>
    <s v="100%"/>
    <x v="309"/>
    <m/>
    <m/>
    <s v="Orange Roughy"/>
    <x v="2"/>
    <n v="4814.0552172089874"/>
    <n v="18559.838086705608"/>
    <n v="9.7999999999999997E-5"/>
    <s v=""/>
    <s v=""/>
    <s v=""/>
    <s v=""/>
    <s v=""/>
    <s v=""/>
  </r>
  <r>
    <x v="2"/>
    <x v="7"/>
    <x v="7"/>
    <n v="3634497.5"/>
    <n v="0"/>
    <n v="3634497.5"/>
    <x v="2"/>
    <m/>
    <s v="100%"/>
    <x v="310"/>
    <m/>
    <m/>
    <s v="Orange Roughy"/>
    <x v="2"/>
    <n v="1.2745686485177732"/>
    <n v="4.9139003770288738"/>
    <n v="0"/>
    <s v=""/>
    <s v=""/>
    <s v=""/>
    <s v=""/>
    <s v=""/>
    <s v=""/>
  </r>
  <r>
    <x v="2"/>
    <x v="7"/>
    <x v="7"/>
    <n v="3634497.5"/>
    <n v="0"/>
    <n v="3634497.5"/>
    <x v="2"/>
    <m/>
    <s v="100%"/>
    <x v="311"/>
    <m/>
    <m/>
    <s v="Oyster - Other than Foveaux Strait"/>
    <x v="4"/>
    <n v="4.8099999999999996"/>
    <n v="18.544203830053092"/>
    <n v="0"/>
    <s v=""/>
    <s v=""/>
    <s v=""/>
    <s v=""/>
    <s v=""/>
    <s v=""/>
  </r>
  <r>
    <x v="2"/>
    <x v="7"/>
    <x v="7"/>
    <n v="3634497.5"/>
    <n v="0"/>
    <n v="3634497.5"/>
    <x v="2"/>
    <m/>
    <s v="100%"/>
    <x v="312"/>
    <m/>
    <m/>
    <s v="Oyster - Other than Foveaux Strait"/>
    <x v="4"/>
    <n v="4.8099999999999996"/>
    <n v="18.544203830053092"/>
    <n v="0"/>
    <s v=""/>
    <s v=""/>
    <s v=""/>
    <s v=""/>
    <s v=""/>
    <s v=""/>
  </r>
  <r>
    <x v="2"/>
    <x v="7"/>
    <x v="7"/>
    <n v="3634497.5"/>
    <n v="0"/>
    <n v="3634497.5"/>
    <x v="2"/>
    <m/>
    <s v="100%"/>
    <x v="313"/>
    <m/>
    <m/>
    <s v="Oyster - Other than Foveaux Strait"/>
    <x v="4"/>
    <n v="9.6199999999999992"/>
    <n v="37.088407660106185"/>
    <n v="0"/>
    <s v=""/>
    <s v=""/>
    <s v=""/>
    <s v=""/>
    <s v=""/>
    <s v=""/>
  </r>
  <r>
    <x v="2"/>
    <x v="7"/>
    <x v="7"/>
    <n v="3634497.5"/>
    <n v="0"/>
    <n v="3634497.5"/>
    <x v="2"/>
    <m/>
    <s v="100%"/>
    <x v="314"/>
    <m/>
    <m/>
    <s v="Oyster - Other than Foveaux Strait"/>
    <x v="4"/>
    <n v="209.23499999999999"/>
    <n v="806.6728666073094"/>
    <n v="3.0000000000000001E-6"/>
    <s v=""/>
    <s v=""/>
    <s v=""/>
    <s v=""/>
    <s v=""/>
    <s v=""/>
  </r>
  <r>
    <x v="2"/>
    <x v="7"/>
    <x v="7"/>
    <n v="3634497.5"/>
    <n v="0"/>
    <n v="3634497.5"/>
    <x v="2"/>
    <m/>
    <s v="100%"/>
    <x v="315"/>
    <m/>
    <m/>
    <s v="Oyster - Other than Foveaux Strait"/>
    <x v="4"/>
    <n v="14.43"/>
    <n v="55.632611490159277"/>
    <n v="0"/>
    <s v=""/>
    <s v=""/>
    <s v=""/>
    <s v=""/>
    <s v=""/>
    <s v=""/>
  </r>
  <r>
    <x v="2"/>
    <x v="7"/>
    <x v="7"/>
    <n v="3634497.5"/>
    <n v="0"/>
    <n v="3634497.5"/>
    <x v="2"/>
    <m/>
    <s v="100%"/>
    <x v="316"/>
    <m/>
    <m/>
    <s v="Oyster - Other than Foveaux Strait"/>
    <x v="4"/>
    <n v="2227.0500000000002"/>
    <n v="8586.0434801912161"/>
    <n v="3.3000000000000003E-5"/>
    <s v=""/>
    <s v=""/>
    <s v=""/>
    <s v=""/>
    <s v=""/>
    <s v=""/>
  </r>
  <r>
    <x v="2"/>
    <x v="7"/>
    <x v="7"/>
    <n v="3634497.5"/>
    <n v="0"/>
    <n v="3634497.5"/>
    <x v="2"/>
    <m/>
    <s v="100%"/>
    <x v="317"/>
    <m/>
    <m/>
    <s v="Oyster - Other than Foveaux Strait"/>
    <x v="4"/>
    <n v="4.8099999999999996"/>
    <n v="18.544203830053092"/>
    <n v="0"/>
    <s v=""/>
    <s v=""/>
    <s v=""/>
    <s v=""/>
    <s v=""/>
    <s v=""/>
  </r>
  <r>
    <x v="2"/>
    <x v="7"/>
    <x v="7"/>
    <n v="3634497.5"/>
    <n v="0"/>
    <n v="3634497.5"/>
    <x v="2"/>
    <m/>
    <s v="100%"/>
    <x v="318"/>
    <m/>
    <m/>
    <s v="Oyster - Other than Foveaux Strait"/>
    <x v="4"/>
    <n v="4.8099999999999996"/>
    <n v="18.544203830053092"/>
    <n v="0"/>
    <s v=""/>
    <s v=""/>
    <s v=""/>
    <s v=""/>
    <s v=""/>
    <s v=""/>
  </r>
  <r>
    <x v="2"/>
    <x v="7"/>
    <x v="7"/>
    <n v="3634497.5"/>
    <n v="0"/>
    <n v="3634497.5"/>
    <x v="2"/>
    <m/>
    <s v="100%"/>
    <x v="319"/>
    <m/>
    <m/>
    <s v="Oyster - Other than Foveaux Strait"/>
    <x v="4"/>
    <n v="303.02999999999997"/>
    <n v="1168.2848412933449"/>
    <n v="5.0000000000000004E-6"/>
    <s v=""/>
    <s v=""/>
    <s v=""/>
    <s v=""/>
    <s v=""/>
    <s v=""/>
  </r>
  <r>
    <x v="2"/>
    <x v="7"/>
    <x v="7"/>
    <n v="3634497.5"/>
    <n v="0"/>
    <n v="3634497.5"/>
    <x v="2"/>
    <m/>
    <s v="100%"/>
    <x v="320"/>
    <m/>
    <m/>
    <s v="Oyster - Other than Foveaux Strait"/>
    <x v="4"/>
    <n v="4.8099999999999996"/>
    <n v="18.544203830053092"/>
    <n v="0"/>
    <s v=""/>
    <s v=""/>
    <s v=""/>
    <s v=""/>
    <s v=""/>
    <s v=""/>
  </r>
  <r>
    <x v="2"/>
    <x v="7"/>
    <x v="7"/>
    <n v="3634497.5"/>
    <n v="0"/>
    <n v="3634497.5"/>
    <x v="2"/>
    <m/>
    <s v="100%"/>
    <x v="321"/>
    <m/>
    <m/>
    <s v="Oyster - Other than Foveaux Strait"/>
    <x v="4"/>
    <n v="4.8099999999999996"/>
    <n v="18.544203830053092"/>
    <n v="0"/>
    <s v=""/>
    <s v=""/>
    <s v=""/>
    <s v=""/>
    <s v=""/>
    <s v=""/>
  </r>
  <r>
    <x v="2"/>
    <x v="7"/>
    <x v="7"/>
    <n v="3634497.5"/>
    <n v="0"/>
    <n v="3634497.5"/>
    <x v="2"/>
    <m/>
    <s v="100%"/>
    <x v="322"/>
    <m/>
    <m/>
    <s v="Oyster - Foveuax Strait"/>
    <x v="4"/>
    <n v="8924.2346938775518"/>
    <n v="34405.993178897457"/>
    <n v="3.1599999999999998E-4"/>
    <s v=""/>
    <s v=""/>
    <s v=""/>
    <s v=""/>
    <s v=""/>
    <s v=""/>
  </r>
  <r>
    <x v="2"/>
    <x v="7"/>
    <x v="7"/>
    <n v="3634497.5"/>
    <n v="0"/>
    <n v="3634497.5"/>
    <x v="2"/>
    <m/>
    <s v="100%"/>
    <x v="323"/>
    <m/>
    <m/>
    <s v="Paddle Crab"/>
    <x v="4"/>
    <n v="1091.2"/>
    <n v="4206.951189054872"/>
    <n v="1.5999999999999999E-5"/>
    <s v=""/>
    <s v=""/>
    <s v=""/>
    <s v=""/>
    <s v=""/>
    <s v=""/>
  </r>
  <r>
    <x v="2"/>
    <x v="7"/>
    <x v="7"/>
    <n v="3634497.5"/>
    <n v="0"/>
    <n v="3634497.5"/>
    <x v="2"/>
    <m/>
    <s v="100%"/>
    <x v="324"/>
    <m/>
    <m/>
    <s v="Paddle Crab"/>
    <x v="4"/>
    <n v="0"/>
    <n v="0"/>
    <n v="0"/>
    <s v=""/>
    <s v=""/>
    <s v=""/>
    <s v=""/>
    <s v=""/>
    <s v=""/>
  </r>
  <r>
    <x v="2"/>
    <x v="7"/>
    <x v="7"/>
    <n v="3634497.5"/>
    <n v="0"/>
    <n v="3634497.5"/>
    <x v="2"/>
    <m/>
    <s v="100%"/>
    <x v="325"/>
    <m/>
    <m/>
    <s v="Paddle Crab"/>
    <x v="4"/>
    <n v="621.5"/>
    <n v="2396.0961913467768"/>
    <n v="9.0000000000000002E-6"/>
    <s v=""/>
    <s v=""/>
    <s v=""/>
    <s v=""/>
    <s v=""/>
    <s v=""/>
  </r>
  <r>
    <x v="2"/>
    <x v="7"/>
    <x v="7"/>
    <n v="3634497.5"/>
    <n v="0"/>
    <n v="3634497.5"/>
    <x v="2"/>
    <m/>
    <s v="100%"/>
    <x v="326"/>
    <m/>
    <m/>
    <s v="Paddle Crab"/>
    <x v="4"/>
    <n v="496"/>
    <n v="1912.2505404794874"/>
    <n v="6.9999999999999999E-6"/>
    <s v=""/>
    <s v=""/>
    <s v=""/>
    <s v=""/>
    <s v=""/>
    <s v=""/>
  </r>
  <r>
    <x v="2"/>
    <x v="7"/>
    <x v="7"/>
    <n v="3634497.5"/>
    <n v="0"/>
    <n v="3634497.5"/>
    <x v="2"/>
    <m/>
    <s v="100%"/>
    <x v="327"/>
    <m/>
    <m/>
    <s v="Paddle Crab"/>
    <x v="4"/>
    <n v="124"/>
    <n v="478.06263511987186"/>
    <n v="1.9999999999999999E-6"/>
    <s v=""/>
    <s v=""/>
    <s v=""/>
    <s v=""/>
    <s v=""/>
    <s v=""/>
  </r>
  <r>
    <x v="2"/>
    <x v="7"/>
    <x v="7"/>
    <n v="3634497.5"/>
    <n v="0"/>
    <n v="3634497.5"/>
    <x v="2"/>
    <m/>
    <s v="100%"/>
    <x v="328"/>
    <m/>
    <m/>
    <s v="Paddle Crab"/>
    <x v="4"/>
    <n v="174"/>
    <n v="670.82982670046533"/>
    <n v="3.0000000000000001E-6"/>
    <s v=""/>
    <s v=""/>
    <s v=""/>
    <s v=""/>
    <s v=""/>
    <s v=""/>
  </r>
  <r>
    <x v="2"/>
    <x v="7"/>
    <x v="7"/>
    <n v="3634497.5"/>
    <n v="0"/>
    <n v="3634497.5"/>
    <x v="2"/>
    <m/>
    <s v="100%"/>
    <x v="329"/>
    <m/>
    <m/>
    <s v="Paddle Crab"/>
    <x v="4"/>
    <n v="0"/>
    <n v="0"/>
    <n v="0"/>
    <s v=""/>
    <s v=""/>
    <s v=""/>
    <s v=""/>
    <s v=""/>
    <s v=""/>
  </r>
  <r>
    <x v="2"/>
    <x v="7"/>
    <x v="7"/>
    <n v="3634497.5"/>
    <n v="0"/>
    <n v="3634497.5"/>
    <x v="2"/>
    <m/>
    <s v="100%"/>
    <x v="330"/>
    <m/>
    <m/>
    <s v="Paddle Crab"/>
    <x v="4"/>
    <n v="797"/>
    <n v="3072.7090337946602"/>
    <n v="1.2E-5"/>
    <s v=""/>
    <s v=""/>
    <s v=""/>
    <s v=""/>
    <s v=""/>
    <s v=""/>
  </r>
  <r>
    <x v="2"/>
    <x v="7"/>
    <x v="7"/>
    <n v="3634497.5"/>
    <n v="0"/>
    <n v="3634497.5"/>
    <x v="2"/>
    <m/>
    <s v="100%"/>
    <x v="331"/>
    <m/>
    <m/>
    <s v="Paddle Crab"/>
    <x v="4"/>
    <n v="297.60000000000002"/>
    <n v="1147.3503242876925"/>
    <n v="3.9999999999999998E-6"/>
    <s v=""/>
    <s v=""/>
    <s v=""/>
    <s v=""/>
    <s v=""/>
    <s v=""/>
  </r>
  <r>
    <x v="2"/>
    <x v="7"/>
    <x v="7"/>
    <n v="3634497.5"/>
    <n v="0"/>
    <n v="3634497.5"/>
    <x v="2"/>
    <m/>
    <s v="100%"/>
    <x v="332"/>
    <m/>
    <m/>
    <s v="Paddle Crab"/>
    <x v="4"/>
    <n v="496"/>
    <n v="1912.2505404794874"/>
    <n v="6.9999999999999999E-6"/>
    <s v=""/>
    <s v=""/>
    <s v=""/>
    <s v=""/>
    <s v=""/>
    <s v=""/>
  </r>
  <r>
    <x v="2"/>
    <x v="7"/>
    <x v="7"/>
    <n v="3634497.5"/>
    <n v="0"/>
    <n v="3634497.5"/>
    <x v="2"/>
    <m/>
    <s v="100%"/>
    <x v="333"/>
    <m/>
    <m/>
    <s v="Parore"/>
    <x v="0"/>
    <n v="148.36298387748485"/>
    <n v="571.99031473159255"/>
    <n v="1.9999999999999999E-6"/>
    <s v=""/>
    <s v=""/>
    <s v=""/>
    <s v=""/>
    <s v=""/>
    <s v=""/>
  </r>
  <r>
    <x v="2"/>
    <x v="7"/>
    <x v="7"/>
    <n v="3634497.5"/>
    <n v="0"/>
    <n v="3634497.5"/>
    <x v="2"/>
    <m/>
    <s v="100%"/>
    <x v="334"/>
    <m/>
    <m/>
    <s v="Parore"/>
    <x v="0"/>
    <n v="0"/>
    <n v="0"/>
    <n v="0"/>
    <s v=""/>
    <s v=""/>
    <s v=""/>
    <s v=""/>
    <s v=""/>
    <s v=""/>
  </r>
  <r>
    <x v="2"/>
    <x v="7"/>
    <x v="7"/>
    <n v="3634497.5"/>
    <n v="0"/>
    <n v="3634497.5"/>
    <x v="2"/>
    <m/>
    <s v="100%"/>
    <x v="335"/>
    <m/>
    <m/>
    <s v="Parore"/>
    <x v="0"/>
    <n v="4.9812345190969669"/>
    <n v="19.204371777012607"/>
    <n v="0"/>
    <s v=""/>
    <s v=""/>
    <s v=""/>
    <s v=""/>
    <s v=""/>
    <s v=""/>
  </r>
  <r>
    <x v="2"/>
    <x v="7"/>
    <x v="7"/>
    <n v="3634497.5"/>
    <n v="0"/>
    <n v="3634497.5"/>
    <x v="2"/>
    <m/>
    <s v="100%"/>
    <x v="336"/>
    <m/>
    <m/>
    <s v="Parore"/>
    <x v="0"/>
    <n v="54.364324669787592"/>
    <n v="209.59316377541057"/>
    <n v="9.9999999999999995E-7"/>
    <s v=""/>
    <s v=""/>
    <s v=""/>
    <s v=""/>
    <s v=""/>
    <s v=""/>
  </r>
  <r>
    <x v="2"/>
    <x v="7"/>
    <x v="7"/>
    <n v="3634497.5"/>
    <n v="0"/>
    <n v="3634497.5"/>
    <x v="2"/>
    <m/>
    <s v="100%"/>
    <x v="337"/>
    <m/>
    <m/>
    <s v="Paua"/>
    <x v="4"/>
    <n v="75.27"/>
    <n v="290.19173020542542"/>
    <n v="9.9999999999999995E-7"/>
    <s v=""/>
    <s v=""/>
    <s v=""/>
    <s v=""/>
    <s v=""/>
    <s v=""/>
  </r>
  <r>
    <x v="2"/>
    <x v="7"/>
    <x v="7"/>
    <n v="3634497.5"/>
    <n v="0"/>
    <n v="3634497.5"/>
    <x v="2"/>
    <m/>
    <s v="100%"/>
    <x v="338"/>
    <m/>
    <m/>
    <s v="Paua"/>
    <x v="4"/>
    <n v="39"/>
    <n v="150.35840943286291"/>
    <n v="9.9999999999999995E-7"/>
    <s v=""/>
    <s v=""/>
    <s v=""/>
    <s v=""/>
    <s v=""/>
    <s v=""/>
  </r>
  <r>
    <x v="2"/>
    <x v="7"/>
    <x v="7"/>
    <n v="3634497.5"/>
    <n v="0"/>
    <n v="3634497.5"/>
    <x v="2"/>
    <m/>
    <s v="100%"/>
    <x v="339"/>
    <m/>
    <m/>
    <s v="Paua"/>
    <x v="4"/>
    <n v="4726.3320000000003"/>
    <n v="18221.634922349793"/>
    <n v="8.7000000000000001E-5"/>
    <s v=""/>
    <s v=""/>
    <s v=""/>
    <s v=""/>
    <s v=""/>
    <s v=""/>
  </r>
  <r>
    <x v="2"/>
    <x v="7"/>
    <x v="7"/>
    <n v="3634497.5"/>
    <n v="0"/>
    <n v="3634497.5"/>
    <x v="2"/>
    <m/>
    <s v="100%"/>
    <x v="340"/>
    <m/>
    <m/>
    <s v="Paua"/>
    <x v="4"/>
    <n v="1786.1999999999998"/>
    <n v="6886.4151520251207"/>
    <n v="9.1000000000000003E-5"/>
    <s v=""/>
    <s v=""/>
    <s v=""/>
    <s v=""/>
    <s v=""/>
    <s v=""/>
  </r>
  <r>
    <x v="2"/>
    <x v="7"/>
    <x v="7"/>
    <n v="3634497.5"/>
    <n v="0"/>
    <n v="3634497.5"/>
    <x v="2"/>
    <m/>
    <s v="100%"/>
    <x v="341"/>
    <m/>
    <m/>
    <s v="Paua"/>
    <x v="4"/>
    <n v="12735.177"/>
    <n v="49098.486091435348"/>
    <n v="2.9399999999999999E-4"/>
    <s v=""/>
    <s v=""/>
    <s v=""/>
    <s v=""/>
    <s v=""/>
    <s v=""/>
  </r>
  <r>
    <x v="2"/>
    <x v="7"/>
    <x v="7"/>
    <n v="3634497.5"/>
    <n v="0"/>
    <n v="3634497.5"/>
    <x v="2"/>
    <m/>
    <s v="100%"/>
    <x v="342"/>
    <m/>
    <m/>
    <s v="Paua"/>
    <x v="4"/>
    <n v="5810.3370000000004"/>
    <n v="22400.846912536217"/>
    <n v="1.18E-4"/>
    <s v=""/>
    <s v=""/>
    <s v=""/>
    <s v=""/>
    <s v=""/>
    <s v=""/>
  </r>
  <r>
    <x v="2"/>
    <x v="7"/>
    <x v="7"/>
    <n v="3634497.5"/>
    <n v="0"/>
    <n v="3634497.5"/>
    <x v="2"/>
    <m/>
    <s v="100%"/>
    <x v="343"/>
    <m/>
    <m/>
    <s v="Paua"/>
    <x v="4"/>
    <n v="4173"/>
    <n v="16088.349809316333"/>
    <n v="7.7000000000000001E-5"/>
    <s v=""/>
    <s v=""/>
    <s v=""/>
    <s v=""/>
    <s v=""/>
    <s v=""/>
  </r>
  <r>
    <x v="2"/>
    <x v="7"/>
    <x v="7"/>
    <n v="3634497.5"/>
    <n v="0"/>
    <n v="3634497.5"/>
    <x v="2"/>
    <m/>
    <s v="100%"/>
    <x v="344"/>
    <m/>
    <m/>
    <s v="Paua"/>
    <x v="4"/>
    <n v="3471"/>
    <n v="13381.898439524799"/>
    <n v="6.3999999999999997E-5"/>
    <s v=""/>
    <s v=""/>
    <s v=""/>
    <s v=""/>
    <s v=""/>
    <s v=""/>
  </r>
  <r>
    <x v="2"/>
    <x v="7"/>
    <x v="7"/>
    <n v="3634497.5"/>
    <n v="0"/>
    <n v="3634497.5"/>
    <x v="2"/>
    <m/>
    <s v="100%"/>
    <x v="345"/>
    <m/>
    <m/>
    <s v="Paua"/>
    <x v="4"/>
    <n v="39"/>
    <n v="150.35840943286291"/>
    <n v="9.9999999999999995E-7"/>
    <s v=""/>
    <s v=""/>
    <s v=""/>
    <s v=""/>
    <s v=""/>
    <s v=""/>
  </r>
  <r>
    <x v="2"/>
    <x v="7"/>
    <x v="7"/>
    <n v="3634497.5"/>
    <n v="0"/>
    <n v="3634497.5"/>
    <x v="2"/>
    <m/>
    <s v="100%"/>
    <x v="346"/>
    <m/>
    <m/>
    <s v="Paua"/>
    <x v="4"/>
    <n v="3651.1800000000003"/>
    <n v="14076.554291104627"/>
    <n v="1.22E-4"/>
    <s v=""/>
    <s v=""/>
    <s v=""/>
    <s v=""/>
    <s v=""/>
    <s v=""/>
  </r>
  <r>
    <x v="2"/>
    <x v="7"/>
    <x v="7"/>
    <n v="3634497.5"/>
    <n v="0"/>
    <n v="3634497.5"/>
    <x v="2"/>
    <m/>
    <s v="100%"/>
    <x v="347"/>
    <m/>
    <m/>
    <s v="Surf Clam - Deepwater Tuatua"/>
    <x v="4"/>
    <n v="0.83"/>
    <n v="3.1999353802378518"/>
    <n v="0"/>
    <s v=""/>
    <s v=""/>
    <s v=""/>
    <s v=""/>
    <s v=""/>
    <s v=""/>
  </r>
  <r>
    <x v="2"/>
    <x v="7"/>
    <x v="7"/>
    <n v="3634497.5"/>
    <n v="0"/>
    <n v="3634497.5"/>
    <x v="2"/>
    <m/>
    <s v="100%"/>
    <x v="348"/>
    <m/>
    <m/>
    <s v="Surf Clam - Deepwater Tuatua"/>
    <x v="4"/>
    <n v="386.78"/>
    <n v="1491.1698871908388"/>
    <n v="6.0000000000000002E-6"/>
    <s v=""/>
    <s v=""/>
    <s v=""/>
    <s v=""/>
    <s v=""/>
    <s v=""/>
  </r>
  <r>
    <x v="2"/>
    <x v="7"/>
    <x v="7"/>
    <n v="3634497.5"/>
    <n v="0"/>
    <n v="3634497.5"/>
    <x v="2"/>
    <m/>
    <s v="100%"/>
    <x v="349"/>
    <m/>
    <m/>
    <s v="Surf Clam - Deepwater Tuatua"/>
    <x v="4"/>
    <n v="89.64"/>
    <n v="345.59302106568799"/>
    <n v="9.9999999999999995E-7"/>
    <s v=""/>
    <s v=""/>
    <s v=""/>
    <s v=""/>
    <s v=""/>
    <s v=""/>
  </r>
  <r>
    <x v="2"/>
    <x v="7"/>
    <x v="7"/>
    <n v="3634497.5"/>
    <n v="0"/>
    <n v="3634497.5"/>
    <x v="2"/>
    <m/>
    <s v="100%"/>
    <x v="350"/>
    <m/>
    <m/>
    <s v="Surf Clam - Deepwater Tuatua"/>
    <x v="4"/>
    <n v="0.83"/>
    <n v="3.1999353802378518"/>
    <n v="0"/>
    <s v=""/>
    <s v=""/>
    <s v=""/>
    <s v=""/>
    <s v=""/>
    <s v=""/>
  </r>
  <r>
    <x v="2"/>
    <x v="7"/>
    <x v="7"/>
    <n v="3634497.5"/>
    <n v="0"/>
    <n v="3634497.5"/>
    <x v="2"/>
    <m/>
    <s v="100%"/>
    <x v="351"/>
    <m/>
    <m/>
    <s v="Surf Clam - Deepwater Tuatua"/>
    <x v="4"/>
    <n v="0.83"/>
    <n v="3.1999353802378518"/>
    <n v="0"/>
    <s v=""/>
    <s v=""/>
    <s v=""/>
    <s v=""/>
    <s v=""/>
    <s v=""/>
  </r>
  <r>
    <x v="2"/>
    <x v="7"/>
    <x v="7"/>
    <n v="3634497.5"/>
    <n v="0"/>
    <n v="3634497.5"/>
    <x v="2"/>
    <m/>
    <s v="100%"/>
    <x v="352"/>
    <m/>
    <m/>
    <s v="Surf Clam - Deepwater Tuatua"/>
    <x v="4"/>
    <n v="152.72"/>
    <n v="588.78810996376478"/>
    <n v="1.9999999999999999E-6"/>
    <s v=""/>
    <s v=""/>
    <s v=""/>
    <s v=""/>
    <s v=""/>
    <s v=""/>
  </r>
  <r>
    <x v="2"/>
    <x v="7"/>
    <x v="7"/>
    <n v="3634497.5"/>
    <n v="0"/>
    <n v="3634497.5"/>
    <x v="2"/>
    <m/>
    <s v="100%"/>
    <x v="353"/>
    <m/>
    <m/>
    <s v="Surf Clam - Deepwater Tuatua"/>
    <x v="4"/>
    <n v="217.45999999999998"/>
    <n v="838.38306962231707"/>
    <n v="3.0000000000000001E-6"/>
    <s v=""/>
    <s v=""/>
    <s v=""/>
    <s v=""/>
    <s v=""/>
    <s v=""/>
  </r>
  <r>
    <x v="2"/>
    <x v="7"/>
    <x v="7"/>
    <n v="3634497.5"/>
    <n v="0"/>
    <n v="3634497.5"/>
    <x v="2"/>
    <m/>
    <s v="100%"/>
    <x v="354"/>
    <m/>
    <m/>
    <s v="Surf Clam - Deepwater Tuatua"/>
    <x v="4"/>
    <n v="0.83"/>
    <n v="3.1999353802378518"/>
    <n v="0"/>
    <s v=""/>
    <s v=""/>
    <s v=""/>
    <s v=""/>
    <s v=""/>
    <s v=""/>
  </r>
  <r>
    <x v="2"/>
    <x v="7"/>
    <x v="7"/>
    <n v="3634497.5"/>
    <n v="0"/>
    <n v="3634497.5"/>
    <x v="2"/>
    <m/>
    <s v="100%"/>
    <x v="355"/>
    <m/>
    <m/>
    <s v="Packhorse Rock Lobster"/>
    <x v="4"/>
    <n v="2135.6508938990555"/>
    <n v="8233.6685002700997"/>
    <n v="3.1000000000000001E-5"/>
    <s v=""/>
    <s v=""/>
    <s v=""/>
    <s v=""/>
    <s v=""/>
    <s v=""/>
  </r>
  <r>
    <x v="2"/>
    <x v="7"/>
    <x v="7"/>
    <n v="3634497.5"/>
    <n v="0"/>
    <n v="3634497.5"/>
    <x v="2"/>
    <m/>
    <s v="100%"/>
    <x v="356"/>
    <m/>
    <m/>
    <s v="Pilchard"/>
    <x v="0"/>
    <n v="2799.877543690573"/>
    <n v="10794.490617336045"/>
    <n v="6.4999999999999994E-5"/>
    <s v=""/>
    <s v=""/>
    <s v=""/>
    <s v=""/>
    <s v=""/>
    <s v=""/>
  </r>
  <r>
    <x v="2"/>
    <x v="7"/>
    <x v="7"/>
    <n v="3634497.5"/>
    <n v="0"/>
    <n v="3634497.5"/>
    <x v="2"/>
    <m/>
    <s v="100%"/>
    <x v="357"/>
    <m/>
    <m/>
    <s v="Pilchard"/>
    <x v="0"/>
    <n v="0"/>
    <n v="0"/>
    <n v="0"/>
    <s v=""/>
    <s v=""/>
    <s v=""/>
    <s v=""/>
    <s v=""/>
    <s v=""/>
  </r>
  <r>
    <x v="2"/>
    <x v="7"/>
    <x v="7"/>
    <n v="3634497.5"/>
    <n v="0"/>
    <n v="3634497.5"/>
    <x v="2"/>
    <m/>
    <s v="100%"/>
    <x v="358"/>
    <m/>
    <m/>
    <s v="Pilchard"/>
    <x v="0"/>
    <n v="166"/>
    <n v="639.98707604757033"/>
    <n v="1.9999999999999999E-6"/>
    <s v=""/>
    <s v=""/>
    <s v=""/>
    <s v=""/>
    <s v=""/>
    <s v=""/>
  </r>
  <r>
    <x v="2"/>
    <x v="7"/>
    <x v="7"/>
    <n v="3634497.5"/>
    <n v="0"/>
    <n v="3634497.5"/>
    <x v="2"/>
    <m/>
    <s v="100%"/>
    <x v="359"/>
    <m/>
    <m/>
    <s v="Pilchard"/>
    <x v="0"/>
    <n v="49.8"/>
    <n v="191.9961228142711"/>
    <n v="9.9999999999999995E-7"/>
    <s v=""/>
    <s v=""/>
    <s v=""/>
    <s v=""/>
    <s v=""/>
    <s v=""/>
  </r>
  <r>
    <x v="2"/>
    <x v="7"/>
    <x v="7"/>
    <n v="3634497.5"/>
    <n v="0"/>
    <n v="3634497.5"/>
    <x v="2"/>
    <m/>
    <s v="100%"/>
    <x v="360"/>
    <m/>
    <m/>
    <s v="Pilchard"/>
    <x v="0"/>
    <n v="8.2999999999999989"/>
    <n v="31.999353802378515"/>
    <n v="0"/>
    <s v=""/>
    <s v=""/>
    <s v=""/>
    <s v=""/>
    <s v=""/>
    <s v=""/>
  </r>
  <r>
    <x v="2"/>
    <x v="7"/>
    <x v="7"/>
    <n v="3634497.5"/>
    <n v="0"/>
    <n v="3634497.5"/>
    <x v="2"/>
    <m/>
    <s v="100%"/>
    <x v="361"/>
    <m/>
    <m/>
    <s v="Pilchard"/>
    <x v="0"/>
    <n v="124.5"/>
    <n v="479.9903070356778"/>
    <n v="1.9999999999999999E-6"/>
    <s v=""/>
    <s v=""/>
    <s v=""/>
    <s v=""/>
    <s v=""/>
    <s v=""/>
  </r>
  <r>
    <x v="2"/>
    <x v="7"/>
    <x v="7"/>
    <n v="3634497.5"/>
    <n v="0"/>
    <n v="3634497.5"/>
    <x v="2"/>
    <m/>
    <s v="100%"/>
    <x v="362"/>
    <m/>
    <m/>
    <s v="Pilchard"/>
    <x v="0"/>
    <n v="53.949999999999996"/>
    <n v="207.99579971546035"/>
    <n v="9.9999999999999995E-7"/>
    <s v=""/>
    <s v=""/>
    <s v=""/>
    <s v=""/>
    <s v=""/>
    <s v=""/>
  </r>
  <r>
    <x v="2"/>
    <x v="7"/>
    <x v="7"/>
    <n v="3634497.5"/>
    <n v="0"/>
    <n v="3634497.5"/>
    <x v="2"/>
    <m/>
    <s v="100%"/>
    <x v="363"/>
    <m/>
    <m/>
    <s v="Porae"/>
    <x v="0"/>
    <n v="248.15525805359786"/>
    <n v="956.72384341899033"/>
    <n v="3.9999999999999998E-6"/>
    <s v=""/>
    <s v=""/>
    <s v=""/>
    <s v=""/>
    <s v=""/>
    <s v=""/>
  </r>
  <r>
    <x v="2"/>
    <x v="7"/>
    <x v="7"/>
    <n v="3634497.5"/>
    <n v="0"/>
    <n v="3634497.5"/>
    <x v="2"/>
    <m/>
    <s v="100%"/>
    <x v="364"/>
    <m/>
    <m/>
    <s v="Porae"/>
    <x v="0"/>
    <n v="2.2799999999999998"/>
    <n v="8.7901839360750618"/>
    <n v="0"/>
    <s v=""/>
    <s v=""/>
    <s v=""/>
    <s v=""/>
    <s v=""/>
    <s v=""/>
  </r>
  <r>
    <x v="2"/>
    <x v="7"/>
    <x v="7"/>
    <n v="3634497.5"/>
    <n v="0"/>
    <n v="3634497.5"/>
    <x v="2"/>
    <m/>
    <s v="100%"/>
    <x v="365"/>
    <m/>
    <m/>
    <s v="Porae"/>
    <x v="0"/>
    <n v="59.604659280619224"/>
    <n v="229.79645549286252"/>
    <n v="9.9999999999999995E-7"/>
    <s v=""/>
    <s v=""/>
    <s v=""/>
    <s v=""/>
    <s v=""/>
    <s v=""/>
  </r>
  <r>
    <x v="2"/>
    <x v="7"/>
    <x v="7"/>
    <n v="3634497.5"/>
    <n v="0"/>
    <n v="3634497.5"/>
    <x v="2"/>
    <m/>
    <s v="100%"/>
    <x v="366"/>
    <m/>
    <m/>
    <s v="Porae"/>
    <x v="0"/>
    <n v="4.5599999999999996"/>
    <n v="17.580367872150124"/>
    <n v="0"/>
    <s v=""/>
    <s v=""/>
    <s v=""/>
    <s v=""/>
    <s v=""/>
    <s v=""/>
  </r>
  <r>
    <x v="2"/>
    <x v="7"/>
    <x v="7"/>
    <n v="3634497.5"/>
    <n v="0"/>
    <n v="3634497.5"/>
    <x v="2"/>
    <m/>
    <s v="100%"/>
    <x v="367"/>
    <m/>
    <m/>
    <s v="Porbeagle Shark"/>
    <x v="3"/>
    <n v="44.768568076428842"/>
    <n v="172.598222783556"/>
    <n v="9.9999999999999995E-7"/>
    <s v=""/>
    <s v=""/>
    <s v=""/>
    <s v=""/>
    <s v=""/>
    <s v=""/>
  </r>
  <r>
    <x v="2"/>
    <x v="7"/>
    <x v="7"/>
    <n v="3634497.5"/>
    <n v="0"/>
    <n v="3634497.5"/>
    <x v="2"/>
    <m/>
    <s v="100%"/>
    <x v="368"/>
    <m/>
    <m/>
    <s v="Pipi"/>
    <x v="4"/>
    <n v="184"/>
    <n v="709.38326501658401"/>
    <n v="9.9999999999999995E-7"/>
    <s v=""/>
    <s v=""/>
    <s v=""/>
    <s v=""/>
    <s v=""/>
    <s v=""/>
  </r>
  <r>
    <x v="2"/>
    <x v="7"/>
    <x v="7"/>
    <n v="3634497.5"/>
    <n v="0"/>
    <n v="3634497.5"/>
    <x v="2"/>
    <m/>
    <s v="100%"/>
    <x v="369"/>
    <m/>
    <m/>
    <s v="Pipi"/>
    <x v="4"/>
    <n v="0"/>
    <n v="0"/>
    <n v="0"/>
    <s v=""/>
    <s v=""/>
    <s v=""/>
    <s v=""/>
    <s v=""/>
    <s v=""/>
  </r>
  <r>
    <x v="2"/>
    <x v="7"/>
    <x v="7"/>
    <n v="3634497.5"/>
    <n v="0"/>
    <n v="3634497.5"/>
    <x v="2"/>
    <m/>
    <s v="100%"/>
    <x v="370"/>
    <m/>
    <m/>
    <s v="Pipi"/>
    <x v="4"/>
    <n v="2.7600000000000002"/>
    <n v="10.640748975248762"/>
    <n v="0"/>
    <s v=""/>
    <s v=""/>
    <s v=""/>
    <s v=""/>
    <s v=""/>
    <s v=""/>
  </r>
  <r>
    <x v="2"/>
    <x v="7"/>
    <x v="7"/>
    <n v="3634497.5"/>
    <n v="0"/>
    <n v="3634497.5"/>
    <x v="2"/>
    <m/>
    <s v="100%"/>
    <x v="371"/>
    <m/>
    <m/>
    <s v="Pipi"/>
    <x v="4"/>
    <n v="0"/>
    <n v="0"/>
    <n v="0"/>
    <s v=""/>
    <s v=""/>
    <s v=""/>
    <s v=""/>
    <s v=""/>
    <s v=""/>
  </r>
  <r>
    <x v="2"/>
    <x v="7"/>
    <x v="7"/>
    <n v="3634497.5"/>
    <n v="0"/>
    <n v="3634497.5"/>
    <x v="2"/>
    <m/>
    <s v="100%"/>
    <x v="372"/>
    <m/>
    <m/>
    <s v="Pipi"/>
    <x v="4"/>
    <n v="0"/>
    <n v="0"/>
    <n v="0"/>
    <s v=""/>
    <s v=""/>
    <s v=""/>
    <s v=""/>
    <s v=""/>
    <s v=""/>
  </r>
  <r>
    <x v="2"/>
    <x v="7"/>
    <x v="7"/>
    <n v="3634497.5"/>
    <n v="0"/>
    <n v="3634497.5"/>
    <x v="2"/>
    <m/>
    <s v="100%"/>
    <x v="373"/>
    <m/>
    <m/>
    <s v="Pipi"/>
    <x v="4"/>
    <n v="0"/>
    <n v="0"/>
    <n v="0"/>
    <s v=""/>
    <s v=""/>
    <s v=""/>
    <s v=""/>
    <s v=""/>
    <s v=""/>
  </r>
  <r>
    <x v="2"/>
    <x v="7"/>
    <x v="7"/>
    <n v="3634497.5"/>
    <n v="0"/>
    <n v="3634497.5"/>
    <x v="2"/>
    <m/>
    <s v="100%"/>
    <x v="374"/>
    <m/>
    <m/>
    <s v="Pipi"/>
    <x v="4"/>
    <n v="0"/>
    <n v="0"/>
    <n v="0"/>
    <s v=""/>
    <s v=""/>
    <s v=""/>
    <s v=""/>
    <s v=""/>
    <s v=""/>
  </r>
  <r>
    <x v="2"/>
    <x v="7"/>
    <x v="7"/>
    <n v="3634497.5"/>
    <n v="0"/>
    <n v="3634497.5"/>
    <x v="2"/>
    <m/>
    <s v="100%"/>
    <x v="375"/>
    <m/>
    <m/>
    <s v="Pipi"/>
    <x v="4"/>
    <n v="0.92"/>
    <n v="3.5469163250829201"/>
    <n v="0"/>
    <s v=""/>
    <s v=""/>
    <s v=""/>
    <s v=""/>
    <s v=""/>
    <s v=""/>
  </r>
  <r>
    <x v="2"/>
    <x v="7"/>
    <x v="7"/>
    <n v="3634497.5"/>
    <n v="0"/>
    <n v="3634497.5"/>
    <x v="2"/>
    <m/>
    <s v="100%"/>
    <x v="376"/>
    <m/>
    <m/>
    <s v="Pipi"/>
    <x v="4"/>
    <n v="0"/>
    <n v="0"/>
    <n v="0"/>
    <s v=""/>
    <s v=""/>
    <s v=""/>
    <s v=""/>
    <s v=""/>
    <s v=""/>
  </r>
  <r>
    <x v="2"/>
    <x v="7"/>
    <x v="7"/>
    <n v="3634497.5"/>
    <n v="0"/>
    <n v="3634497.5"/>
    <x v="2"/>
    <m/>
    <s v="100%"/>
    <x v="377"/>
    <m/>
    <m/>
    <s v="Pipi"/>
    <x v="4"/>
    <n v="0"/>
    <n v="0"/>
    <n v="0"/>
    <s v=""/>
    <s v=""/>
    <s v=""/>
    <s v=""/>
    <s v=""/>
    <s v=""/>
  </r>
  <r>
    <x v="2"/>
    <x v="7"/>
    <x v="7"/>
    <n v="3634497.5"/>
    <n v="0"/>
    <n v="3634497.5"/>
    <x v="2"/>
    <m/>
    <s v="100%"/>
    <x v="378"/>
    <m/>
    <m/>
    <s v="Prawn Killer"/>
    <x v="2"/>
    <n v="83.789999999999992"/>
    <n v="323.03925965075854"/>
    <n v="9.9999999999999995E-7"/>
    <s v=""/>
    <s v=""/>
    <s v=""/>
    <s v=""/>
    <s v=""/>
    <s v=""/>
  </r>
  <r>
    <x v="2"/>
    <x v="7"/>
    <x v="7"/>
    <n v="3634497.5"/>
    <n v="0"/>
    <n v="3634497.5"/>
    <x v="2"/>
    <m/>
    <s v="100%"/>
    <x v="379"/>
    <m/>
    <m/>
    <s v="Prawn Killer"/>
    <x v="2"/>
    <n v="0"/>
    <n v="0"/>
    <n v="0"/>
    <s v=""/>
    <s v=""/>
    <s v=""/>
    <s v=""/>
    <s v=""/>
    <s v=""/>
  </r>
  <r>
    <x v="2"/>
    <x v="7"/>
    <x v="7"/>
    <n v="3634497.5"/>
    <n v="0"/>
    <n v="3634497.5"/>
    <x v="2"/>
    <m/>
    <s v="100%"/>
    <x v="380"/>
    <m/>
    <m/>
    <s v="Prawn Killer"/>
    <x v="2"/>
    <n v="11.969999999999999"/>
    <n v="46.148465664394074"/>
    <n v="0"/>
    <s v=""/>
    <s v=""/>
    <s v=""/>
    <s v=""/>
    <s v=""/>
    <s v=""/>
  </r>
  <r>
    <x v="2"/>
    <x v="7"/>
    <x v="7"/>
    <n v="3634497.5"/>
    <n v="0"/>
    <n v="3634497.5"/>
    <x v="2"/>
    <m/>
    <s v="100%"/>
    <x v="381"/>
    <m/>
    <m/>
    <s v="Prawn Killer"/>
    <x v="2"/>
    <n v="3.42"/>
    <n v="13.185275904112594"/>
    <n v="0"/>
    <s v=""/>
    <s v=""/>
    <s v=""/>
    <s v=""/>
    <s v=""/>
    <s v=""/>
  </r>
  <r>
    <x v="2"/>
    <x v="7"/>
    <x v="7"/>
    <n v="3634497.5"/>
    <n v="0"/>
    <n v="3634497.5"/>
    <x v="2"/>
    <m/>
    <s v="100%"/>
    <x v="382"/>
    <m/>
    <m/>
    <s v="Prawn Killer"/>
    <x v="2"/>
    <n v="3.42"/>
    <n v="13.185275904112594"/>
    <n v="0"/>
    <s v=""/>
    <s v=""/>
    <s v=""/>
    <s v=""/>
    <s v=""/>
    <s v=""/>
  </r>
  <r>
    <x v="2"/>
    <x v="7"/>
    <x v="7"/>
    <n v="3634497.5"/>
    <n v="0"/>
    <n v="3634497.5"/>
    <x v="2"/>
    <m/>
    <s v="100%"/>
    <x v="383"/>
    <m/>
    <m/>
    <s v="Prawn Killer"/>
    <x v="2"/>
    <n v="3.42"/>
    <n v="13.185275904112594"/>
    <n v="0"/>
    <s v=""/>
    <s v=""/>
    <s v=""/>
    <s v=""/>
    <s v=""/>
    <s v=""/>
  </r>
  <r>
    <x v="2"/>
    <x v="7"/>
    <x v="7"/>
    <n v="3634497.5"/>
    <n v="0"/>
    <n v="3634497.5"/>
    <x v="2"/>
    <m/>
    <s v="100%"/>
    <x v="384"/>
    <m/>
    <m/>
    <s v="Prawn Killer"/>
    <x v="2"/>
    <n v="3.42"/>
    <n v="13.185275904112594"/>
    <n v="0"/>
    <s v=""/>
    <s v=""/>
    <s v=""/>
    <s v=""/>
    <s v=""/>
    <s v=""/>
  </r>
  <r>
    <x v="2"/>
    <x v="7"/>
    <x v="7"/>
    <n v="3634497.5"/>
    <n v="0"/>
    <n v="3634497.5"/>
    <x v="2"/>
    <m/>
    <s v="100%"/>
    <x v="385"/>
    <m/>
    <m/>
    <s v="Prawn Killer"/>
    <x v="2"/>
    <n v="3.42"/>
    <n v="13.185275904112594"/>
    <n v="0"/>
    <s v=""/>
    <s v=""/>
    <s v=""/>
    <s v=""/>
    <s v=""/>
    <s v=""/>
  </r>
  <r>
    <x v="2"/>
    <x v="7"/>
    <x v="7"/>
    <n v="3634497.5"/>
    <n v="0"/>
    <n v="3634497.5"/>
    <x v="2"/>
    <m/>
    <s v="100%"/>
    <x v="386"/>
    <m/>
    <m/>
    <s v="Prawn Killer"/>
    <x v="2"/>
    <n v="0.53994345290687407"/>
    <n v="2.0816676605837312"/>
    <n v="0"/>
    <s v=""/>
    <s v=""/>
    <s v=""/>
    <s v=""/>
    <s v=""/>
    <s v=""/>
  </r>
  <r>
    <x v="2"/>
    <x v="7"/>
    <x v="7"/>
    <n v="3634497.5"/>
    <n v="0"/>
    <n v="3634497.5"/>
    <x v="2"/>
    <m/>
    <s v="100%"/>
    <x v="387"/>
    <m/>
    <m/>
    <s v="Prawn Killer"/>
    <x v="2"/>
    <n v="3.42"/>
    <n v="13.185275904112594"/>
    <n v="0"/>
    <s v=""/>
    <s v=""/>
    <s v=""/>
    <s v=""/>
    <s v=""/>
    <s v=""/>
  </r>
  <r>
    <x v="2"/>
    <x v="7"/>
    <x v="7"/>
    <n v="3634497.5"/>
    <n v="0"/>
    <n v="3634497.5"/>
    <x v="2"/>
    <m/>
    <s v="100%"/>
    <x v="388"/>
    <m/>
    <m/>
    <s v="Prawn Killer"/>
    <x v="2"/>
    <n v="3.42"/>
    <n v="13.185275904112594"/>
    <n v="0"/>
    <s v=""/>
    <s v=""/>
    <s v=""/>
    <s v=""/>
    <s v=""/>
    <s v=""/>
  </r>
  <r>
    <x v="2"/>
    <x v="7"/>
    <x v="7"/>
    <n v="3634497.5"/>
    <n v="0"/>
    <n v="3634497.5"/>
    <x v="2"/>
    <m/>
    <s v="100%"/>
    <x v="389"/>
    <m/>
    <m/>
    <s v="Patagonian Toothfish"/>
    <x v="2"/>
    <n v="495"/>
    <n v="1908.3951966478755"/>
    <n v="6.9999999999999999E-6"/>
    <s v=""/>
    <s v=""/>
    <s v=""/>
    <s v=""/>
    <s v=""/>
    <s v=""/>
  </r>
  <r>
    <x v="2"/>
    <x v="7"/>
    <x v="7"/>
    <n v="3634497.5"/>
    <n v="0"/>
    <n v="3634497.5"/>
    <x v="2"/>
    <m/>
    <s v="100%"/>
    <x v="390"/>
    <m/>
    <m/>
    <s v="King Clam"/>
    <x v="4"/>
    <n v="28.823999999999998"/>
    <n v="111.12643060238052"/>
    <n v="0"/>
    <s v=""/>
    <s v=""/>
    <s v=""/>
    <s v=""/>
    <s v=""/>
    <s v=""/>
  </r>
  <r>
    <x v="2"/>
    <x v="7"/>
    <x v="7"/>
    <n v="3634497.5"/>
    <n v="0"/>
    <n v="3634497.5"/>
    <x v="2"/>
    <m/>
    <s v="100%"/>
    <x v="391"/>
    <m/>
    <m/>
    <s v="King Clam"/>
    <x v="4"/>
    <n v="28.823999999999998"/>
    <n v="111.12643060238052"/>
    <n v="0"/>
    <s v=""/>
    <s v=""/>
    <s v=""/>
    <s v=""/>
    <s v=""/>
    <s v=""/>
  </r>
  <r>
    <x v="2"/>
    <x v="7"/>
    <x v="7"/>
    <n v="3634497.5"/>
    <n v="0"/>
    <n v="3634497.5"/>
    <x v="2"/>
    <m/>
    <s v="100%"/>
    <x v="392"/>
    <m/>
    <m/>
    <s v="King Clam"/>
    <x v="4"/>
    <n v="28.823999999999998"/>
    <n v="111.12643060238052"/>
    <n v="0"/>
    <s v=""/>
    <s v=""/>
    <s v=""/>
    <s v=""/>
    <s v=""/>
    <s v=""/>
  </r>
  <r>
    <x v="2"/>
    <x v="7"/>
    <x v="7"/>
    <n v="3634497.5"/>
    <n v="0"/>
    <n v="3634497.5"/>
    <x v="2"/>
    <m/>
    <s v="100%"/>
    <x v="393"/>
    <m/>
    <m/>
    <s v="King Clam"/>
    <x v="4"/>
    <n v="28.823999999999998"/>
    <n v="111.12643060238052"/>
    <n v="0"/>
    <s v=""/>
    <s v=""/>
    <s v=""/>
    <s v=""/>
    <s v=""/>
    <s v=""/>
  </r>
  <r>
    <x v="2"/>
    <x v="7"/>
    <x v="7"/>
    <n v="3634497.5"/>
    <n v="0"/>
    <n v="3634497.5"/>
    <x v="2"/>
    <m/>
    <s v="100%"/>
    <x v="394"/>
    <m/>
    <m/>
    <s v="King Clam"/>
    <x v="4"/>
    <n v="28.823999999999998"/>
    <n v="111.12643060238052"/>
    <n v="0"/>
    <s v=""/>
    <s v=""/>
    <s v=""/>
    <s v=""/>
    <s v=""/>
    <s v=""/>
  </r>
  <r>
    <x v="2"/>
    <x v="7"/>
    <x v="7"/>
    <n v="3634497.5"/>
    <n v="0"/>
    <n v="3634497.5"/>
    <x v="2"/>
    <m/>
    <s v="100%"/>
    <x v="395"/>
    <m/>
    <m/>
    <s v="King Clam"/>
    <x v="4"/>
    <n v="441.67271376790069"/>
    <n v="1702.8001726163509"/>
    <n v="6.0000000000000002E-6"/>
    <s v=""/>
    <s v=""/>
    <s v=""/>
    <s v=""/>
    <s v=""/>
    <s v=""/>
  </r>
  <r>
    <x v="2"/>
    <x v="7"/>
    <x v="7"/>
    <n v="3634497.5"/>
    <n v="0"/>
    <n v="3634497.5"/>
    <x v="2"/>
    <m/>
    <s v="100%"/>
    <x v="396"/>
    <m/>
    <m/>
    <s v="King Clam"/>
    <x v="4"/>
    <n v="28.823999999999998"/>
    <n v="111.12643060238052"/>
    <n v="0"/>
    <s v=""/>
    <s v=""/>
    <s v=""/>
    <s v=""/>
    <s v=""/>
    <s v=""/>
  </r>
  <r>
    <x v="2"/>
    <x v="7"/>
    <x v="7"/>
    <n v="3634497.5"/>
    <n v="0"/>
    <n v="3634497.5"/>
    <x v="2"/>
    <m/>
    <s v="100%"/>
    <x v="397"/>
    <m/>
    <m/>
    <s v="King Clam"/>
    <x v="4"/>
    <n v="28.823999999999998"/>
    <n v="111.12643060238052"/>
    <n v="0"/>
    <s v=""/>
    <s v=""/>
    <s v=""/>
    <s v=""/>
    <s v=""/>
    <s v=""/>
  </r>
  <r>
    <x v="2"/>
    <x v="7"/>
    <x v="7"/>
    <n v="3634497.5"/>
    <n v="0"/>
    <n v="3634497.5"/>
    <x v="2"/>
    <m/>
    <s v="100%"/>
    <x v="398"/>
    <m/>
    <m/>
    <s v="Queen Scallop"/>
    <x v="4"/>
    <n v="775.2"/>
    <n v="2988.6625382655216"/>
    <n v="1.1E-5"/>
    <s v=""/>
    <s v=""/>
    <s v=""/>
    <s v=""/>
    <s v=""/>
    <s v=""/>
  </r>
  <r>
    <x v="2"/>
    <x v="7"/>
    <x v="7"/>
    <n v="3634497.5"/>
    <n v="0"/>
    <n v="3634497.5"/>
    <x v="2"/>
    <m/>
    <s v="100%"/>
    <x v="399"/>
    <m/>
    <m/>
    <s v="Ray's Bream"/>
    <x v="3"/>
    <n v="756.35613125591306"/>
    <n v="2916.0129451393022"/>
    <n v="1.1E-5"/>
    <s v=""/>
    <s v=""/>
    <s v=""/>
    <s v=""/>
    <s v=""/>
    <s v=""/>
  </r>
  <r>
    <x v="2"/>
    <x v="7"/>
    <x v="7"/>
    <n v="3634497.5"/>
    <n v="0"/>
    <n v="3634497.5"/>
    <x v="2"/>
    <m/>
    <s v="100%"/>
    <x v="400"/>
    <m/>
    <m/>
    <s v="Red Bait"/>
    <x v="2"/>
    <n v="7.41"/>
    <n v="28.568097792243957"/>
    <n v="0"/>
    <s v=""/>
    <s v=""/>
    <s v=""/>
    <s v=""/>
    <s v=""/>
    <s v=""/>
  </r>
  <r>
    <x v="2"/>
    <x v="7"/>
    <x v="7"/>
    <n v="3634497.5"/>
    <n v="0"/>
    <n v="3634497.5"/>
    <x v="2"/>
    <m/>
    <s v="100%"/>
    <x v="401"/>
    <m/>
    <m/>
    <s v="Red Bait"/>
    <x v="2"/>
    <n v="0"/>
    <n v="0"/>
    <n v="0"/>
    <s v=""/>
    <s v=""/>
    <s v=""/>
    <s v=""/>
    <s v=""/>
    <s v=""/>
  </r>
  <r>
    <x v="2"/>
    <x v="7"/>
    <x v="7"/>
    <n v="3634497.5"/>
    <n v="0"/>
    <n v="3634497.5"/>
    <x v="2"/>
    <m/>
    <s v="100%"/>
    <x v="402"/>
    <m/>
    <m/>
    <s v="Red Bait"/>
    <x v="2"/>
    <n v="441.50368956929168"/>
    <n v="1702.1485262148506"/>
    <n v="0"/>
    <s v=""/>
    <s v=""/>
    <s v=""/>
    <s v=""/>
    <s v=""/>
    <s v=""/>
  </r>
  <r>
    <x v="2"/>
    <x v="7"/>
    <x v="7"/>
    <n v="3634497.5"/>
    <n v="0"/>
    <n v="3634497.5"/>
    <x v="2"/>
    <m/>
    <s v="100%"/>
    <x v="403"/>
    <m/>
    <m/>
    <s v="Red Bait"/>
    <x v="2"/>
    <n v="1107.99"/>
    <n v="4271.6824119876355"/>
    <n v="1.7E-5"/>
    <s v=""/>
    <s v=""/>
    <s v=""/>
    <s v=""/>
    <s v=""/>
    <s v=""/>
  </r>
  <r>
    <x v="2"/>
    <x v="7"/>
    <x v="7"/>
    <n v="3634497.5"/>
    <n v="0"/>
    <n v="3634497.5"/>
    <x v="2"/>
    <m/>
    <s v="100%"/>
    <x v="404"/>
    <m/>
    <m/>
    <s v="Ruby Fish"/>
    <x v="2"/>
    <n v="461.30915421948458"/>
    <n v="1778.5054021861786"/>
    <n v="6.9999999999999999E-6"/>
    <s v=""/>
    <s v=""/>
    <s v=""/>
    <s v=""/>
    <s v=""/>
    <s v=""/>
  </r>
  <r>
    <x v="2"/>
    <x v="7"/>
    <x v="7"/>
    <n v="3634497.5"/>
    <n v="0"/>
    <n v="3634497.5"/>
    <x v="2"/>
    <m/>
    <s v="100%"/>
    <x v="405"/>
    <m/>
    <m/>
    <s v="Ruby Fish"/>
    <x v="2"/>
    <n v="0"/>
    <n v="0"/>
    <n v="0"/>
    <s v=""/>
    <s v=""/>
    <s v=""/>
    <s v=""/>
    <s v=""/>
    <s v=""/>
  </r>
  <r>
    <x v="2"/>
    <x v="7"/>
    <x v="7"/>
    <n v="3634497.5"/>
    <n v="0"/>
    <n v="3634497.5"/>
    <x v="2"/>
    <m/>
    <s v="100%"/>
    <x v="406"/>
    <m/>
    <m/>
    <s v="Ruby Fish"/>
    <x v="2"/>
    <n v="253.64699706661278"/>
    <n v="977.89638554763962"/>
    <n v="3.9999999999999998E-6"/>
    <s v=""/>
    <s v=""/>
    <s v=""/>
    <s v=""/>
    <s v=""/>
    <s v=""/>
  </r>
  <r>
    <x v="2"/>
    <x v="7"/>
    <x v="7"/>
    <n v="3634497.5"/>
    <n v="0"/>
    <n v="3634497.5"/>
    <x v="2"/>
    <m/>
    <s v="100%"/>
    <x v="407"/>
    <m/>
    <m/>
    <s v="Ruby Fish"/>
    <x v="2"/>
    <n v="7.7445217199315568"/>
    <n v="29.857794041722276"/>
    <n v="0"/>
    <s v=""/>
    <s v=""/>
    <s v=""/>
    <s v=""/>
    <s v=""/>
    <s v=""/>
  </r>
  <r>
    <x v="2"/>
    <x v="7"/>
    <x v="7"/>
    <n v="3634497.5"/>
    <n v="0"/>
    <n v="3634497.5"/>
    <x v="2"/>
    <m/>
    <s v="100%"/>
    <x v="408"/>
    <m/>
    <m/>
    <s v="Ruby Fish"/>
    <x v="2"/>
    <n v="4.1575623971568927"/>
    <n v="16.028832542420282"/>
    <n v="0"/>
    <s v=""/>
    <s v=""/>
    <s v=""/>
    <s v=""/>
    <s v=""/>
    <s v=""/>
  </r>
  <r>
    <x v="2"/>
    <x v="7"/>
    <x v="7"/>
    <n v="3634497.5"/>
    <n v="0"/>
    <n v="3634497.5"/>
    <x v="2"/>
    <m/>
    <s v="100%"/>
    <x v="409"/>
    <m/>
    <m/>
    <s v="Ruby Fish"/>
    <x v="2"/>
    <n v="0"/>
    <n v="0"/>
    <n v="0"/>
    <s v=""/>
    <s v=""/>
    <s v=""/>
    <s v=""/>
    <s v=""/>
    <s v=""/>
  </r>
  <r>
    <x v="2"/>
    <x v="7"/>
    <x v="7"/>
    <n v="3634497.5"/>
    <n v="0"/>
    <n v="3634497.5"/>
    <x v="2"/>
    <m/>
    <s v="100%"/>
    <x v="410"/>
    <m/>
    <m/>
    <s v="Ruby Fish"/>
    <x v="2"/>
    <n v="0"/>
    <n v="0"/>
    <n v="0"/>
    <s v=""/>
    <s v=""/>
    <s v=""/>
    <s v=""/>
    <s v=""/>
    <s v=""/>
  </r>
  <r>
    <x v="2"/>
    <x v="7"/>
    <x v="7"/>
    <n v="3634497.5"/>
    <n v="0"/>
    <n v="3634497.5"/>
    <x v="2"/>
    <m/>
    <s v="100%"/>
    <x v="411"/>
    <m/>
    <m/>
    <s v="Ruby Fish"/>
    <x v="2"/>
    <n v="14.430359399901082"/>
    <n v="55.633997100351003"/>
    <n v="0"/>
    <s v=""/>
    <s v=""/>
    <s v=""/>
    <s v=""/>
    <s v=""/>
    <s v=""/>
  </r>
  <r>
    <x v="2"/>
    <x v="7"/>
    <x v="7"/>
    <n v="3634497.5"/>
    <n v="0"/>
    <n v="3634497.5"/>
    <x v="2"/>
    <m/>
    <s v="100%"/>
    <x v="412"/>
    <m/>
    <m/>
    <s v="Ruby Fish"/>
    <x v="2"/>
    <n v="6.84"/>
    <n v="26.370551808225187"/>
    <n v="0"/>
    <s v=""/>
    <s v=""/>
    <s v=""/>
    <s v=""/>
    <s v=""/>
    <s v=""/>
  </r>
  <r>
    <x v="2"/>
    <x v="7"/>
    <x v="7"/>
    <n v="3634497.5"/>
    <n v="0"/>
    <n v="3634497.5"/>
    <x v="2"/>
    <m/>
    <s v="100%"/>
    <x v="413"/>
    <m/>
    <m/>
    <s v="Ruby Fish"/>
    <x v="2"/>
    <n v="13.963557711937856"/>
    <n v="53.834316092075966"/>
    <n v="0"/>
    <s v=""/>
    <s v=""/>
    <s v=""/>
    <s v=""/>
    <s v=""/>
    <s v=""/>
  </r>
  <r>
    <x v="2"/>
    <x v="7"/>
    <x v="7"/>
    <n v="3634497.5"/>
    <n v="0"/>
    <n v="3634497.5"/>
    <x v="2"/>
    <m/>
    <s v="100%"/>
    <x v="414"/>
    <m/>
    <m/>
    <s v="Red Cod"/>
    <x v="0"/>
    <n v="29.079474208499253"/>
    <n v="112.11137151625405"/>
    <n v="0"/>
    <s v=""/>
    <s v=""/>
    <s v=""/>
    <s v=""/>
    <s v=""/>
    <s v=""/>
  </r>
  <r>
    <x v="2"/>
    <x v="7"/>
    <x v="7"/>
    <n v="3634497.5"/>
    <n v="0"/>
    <n v="3634497.5"/>
    <x v="2"/>
    <m/>
    <s v="100%"/>
    <x v="415"/>
    <m/>
    <m/>
    <s v="Red Cod"/>
    <x v="0"/>
    <n v="6.2"/>
    <n v="23.903131755993591"/>
    <n v="0"/>
    <s v=""/>
    <s v=""/>
    <s v=""/>
    <s v=""/>
    <s v=""/>
    <s v=""/>
  </r>
  <r>
    <x v="2"/>
    <x v="7"/>
    <x v="7"/>
    <n v="3634497.5"/>
    <n v="0"/>
    <n v="3634497.5"/>
    <x v="2"/>
    <m/>
    <s v="100%"/>
    <x v="416"/>
    <m/>
    <m/>
    <s v="Red Cod"/>
    <x v="0"/>
    <n v="343.79402970419056"/>
    <n v="1325.444191765039"/>
    <n v="7.9999999999999996E-6"/>
    <s v=""/>
    <s v=""/>
    <s v=""/>
    <s v=""/>
    <s v=""/>
    <s v=""/>
  </r>
  <r>
    <x v="2"/>
    <x v="7"/>
    <x v="7"/>
    <n v="3634497.5"/>
    <n v="0"/>
    <n v="3634497.5"/>
    <x v="2"/>
    <m/>
    <s v="100%"/>
    <x v="417"/>
    <m/>
    <m/>
    <s v="Red Cod"/>
    <x v="0"/>
    <n v="3375.5010887016924"/>
    <n v="13013.71730092522"/>
    <n v="1.7799999999999999E-4"/>
    <s v=""/>
    <s v=""/>
    <s v=""/>
    <s v=""/>
    <s v=""/>
    <s v=""/>
  </r>
  <r>
    <x v="2"/>
    <x v="7"/>
    <x v="7"/>
    <n v="3634497.5"/>
    <n v="0"/>
    <n v="3634497.5"/>
    <x v="2"/>
    <m/>
    <s v="100%"/>
    <x v="418"/>
    <m/>
    <m/>
    <s v="Red Cod"/>
    <x v="0"/>
    <n v="1888.0150842589733"/>
    <n v="7278.9473090879965"/>
    <n v="1.7899999999999999E-4"/>
    <s v=""/>
    <s v=""/>
    <s v=""/>
    <s v=""/>
    <s v=""/>
    <s v=""/>
  </r>
  <r>
    <x v="2"/>
    <x v="7"/>
    <x v="7"/>
    <n v="3634497.5"/>
    <n v="0"/>
    <n v="3634497.5"/>
    <x v="2"/>
    <m/>
    <s v="100%"/>
    <x v="419"/>
    <m/>
    <m/>
    <s v="Ribaldo"/>
    <x v="0"/>
    <n v="215.08752484883235"/>
    <n v="829.23636218261049"/>
    <n v="3.0000000000000001E-6"/>
    <s v=""/>
    <s v=""/>
    <s v=""/>
    <s v=""/>
    <s v=""/>
    <s v=""/>
  </r>
  <r>
    <x v="2"/>
    <x v="7"/>
    <x v="7"/>
    <n v="3634497.5"/>
    <n v="0"/>
    <n v="3634497.5"/>
    <x v="2"/>
    <m/>
    <s v="100%"/>
    <x v="420"/>
    <m/>
    <m/>
    <s v="Ribaldo"/>
    <x v="2"/>
    <n v="0"/>
    <n v="0"/>
    <n v="0"/>
    <s v=""/>
    <s v=""/>
    <s v=""/>
    <s v=""/>
    <s v=""/>
    <s v=""/>
  </r>
  <r>
    <x v="2"/>
    <x v="7"/>
    <x v="7"/>
    <n v="3634497.5"/>
    <n v="0"/>
    <n v="3634497.5"/>
    <x v="2"/>
    <m/>
    <s v="100%"/>
    <x v="421"/>
    <m/>
    <m/>
    <s v="Ribaldo"/>
    <x v="0"/>
    <n v="284.91503642800814"/>
    <n v="1098.4454282261925"/>
    <n v="3.9999999999999998E-6"/>
    <s v=""/>
    <s v=""/>
    <s v=""/>
    <s v=""/>
    <s v=""/>
    <s v=""/>
  </r>
  <r>
    <x v="2"/>
    <x v="7"/>
    <x v="7"/>
    <n v="3634497.5"/>
    <n v="0"/>
    <n v="3634497.5"/>
    <x v="2"/>
    <m/>
    <s v="100%"/>
    <x v="422"/>
    <m/>
    <m/>
    <s v="Ribaldo"/>
    <x v="2"/>
    <n v="298.82951863637561"/>
    <n v="1152.0905413782948"/>
    <n v="3.9999999999999998E-6"/>
    <s v=""/>
    <s v=""/>
    <s v=""/>
    <s v=""/>
    <s v=""/>
    <s v=""/>
  </r>
  <r>
    <x v="2"/>
    <x v="7"/>
    <x v="7"/>
    <n v="3634497.5"/>
    <n v="0"/>
    <n v="3634497.5"/>
    <x v="2"/>
    <m/>
    <s v="100%"/>
    <x v="423"/>
    <m/>
    <m/>
    <s v="Ribaldo"/>
    <x v="2"/>
    <n v="314.34238402903196"/>
    <n v="1211.8979712804978"/>
    <n v="5.0000000000000004E-6"/>
    <s v=""/>
    <s v=""/>
    <s v=""/>
    <s v=""/>
    <s v=""/>
    <s v=""/>
  </r>
  <r>
    <x v="2"/>
    <x v="7"/>
    <x v="7"/>
    <n v="3634497.5"/>
    <n v="0"/>
    <n v="3634497.5"/>
    <x v="2"/>
    <m/>
    <s v="100%"/>
    <x v="424"/>
    <m/>
    <m/>
    <s v="Ribaldo"/>
    <x v="2"/>
    <n v="30.828204445899054"/>
    <n v="118.85332785016654"/>
    <n v="0"/>
    <s v=""/>
    <s v=""/>
    <s v=""/>
    <s v=""/>
    <s v=""/>
    <s v=""/>
  </r>
  <r>
    <x v="2"/>
    <x v="7"/>
    <x v="7"/>
    <n v="3634497.5"/>
    <n v="0"/>
    <n v="3634497.5"/>
    <x v="2"/>
    <m/>
    <s v="100%"/>
    <x v="425"/>
    <m/>
    <m/>
    <s v="Ribaldo"/>
    <x v="2"/>
    <n v="139.20383793136816"/>
    <n v="536.67865790539861"/>
    <n v="1.9999999999999999E-6"/>
    <s v=""/>
    <s v=""/>
    <s v=""/>
    <s v=""/>
    <s v=""/>
    <s v=""/>
  </r>
  <r>
    <x v="2"/>
    <x v="7"/>
    <x v="7"/>
    <n v="3634497.5"/>
    <n v="0"/>
    <n v="3634497.5"/>
    <x v="2"/>
    <m/>
    <s v="100%"/>
    <x v="426"/>
    <m/>
    <m/>
    <s v="Ribaldo"/>
    <x v="2"/>
    <n v="235.80611521732192"/>
    <n v="909.1136517594598"/>
    <n v="3.0000000000000001E-6"/>
    <s v=""/>
    <s v=""/>
    <s v=""/>
    <s v=""/>
    <s v=""/>
    <s v=""/>
  </r>
  <r>
    <x v="2"/>
    <x v="7"/>
    <x v="7"/>
    <n v="3634497.5"/>
    <n v="0"/>
    <n v="3634497.5"/>
    <x v="2"/>
    <m/>
    <s v="100%"/>
    <x v="427"/>
    <m/>
    <m/>
    <s v="Ribaldo"/>
    <x v="2"/>
    <n v="0.73294238683127566"/>
    <n v="2.8257449099968395"/>
    <n v="0"/>
    <s v=""/>
    <s v=""/>
    <s v=""/>
    <s v=""/>
    <s v=""/>
    <s v=""/>
  </r>
  <r>
    <x v="2"/>
    <x v="7"/>
    <x v="7"/>
    <n v="3634497.5"/>
    <n v="0"/>
    <n v="3634497.5"/>
    <x v="2"/>
    <m/>
    <s v="100%"/>
    <x v="428"/>
    <m/>
    <m/>
    <s v="Ribaldo"/>
    <x v="0"/>
    <n v="19.011846343069308"/>
    <n v="73.297204526304938"/>
    <n v="0"/>
    <s v=""/>
    <s v=""/>
    <s v=""/>
    <s v=""/>
    <s v=""/>
    <s v=""/>
  </r>
  <r>
    <x v="2"/>
    <x v="7"/>
    <x v="7"/>
    <n v="3634497.5"/>
    <n v="0"/>
    <n v="3634497.5"/>
    <x v="2"/>
    <m/>
    <s v="100%"/>
    <x v="429"/>
    <m/>
    <m/>
    <s v="Rough Skate"/>
    <x v="0"/>
    <n v="52.226248845697846"/>
    <n v="201.35014633548772"/>
    <n v="9.9999999999999995E-7"/>
    <s v=""/>
    <s v=""/>
    <s v=""/>
    <s v=""/>
    <s v=""/>
    <s v=""/>
  </r>
  <r>
    <x v="2"/>
    <x v="7"/>
    <x v="7"/>
    <n v="3634497.5"/>
    <n v="0"/>
    <n v="3634497.5"/>
    <x v="2"/>
    <m/>
    <s v="100%"/>
    <x v="430"/>
    <m/>
    <m/>
    <s v="Rough Skate"/>
    <x v="0"/>
    <n v="0"/>
    <n v="0"/>
    <n v="0"/>
    <s v=""/>
    <s v=""/>
    <s v=""/>
    <s v=""/>
    <s v=""/>
    <s v=""/>
  </r>
  <r>
    <x v="2"/>
    <x v="7"/>
    <x v="7"/>
    <n v="3634497.5"/>
    <n v="0"/>
    <n v="3634497.5"/>
    <x v="2"/>
    <m/>
    <s v="100%"/>
    <x v="431"/>
    <m/>
    <m/>
    <s v="Rough Skate"/>
    <x v="0"/>
    <n v="774.22873733338884"/>
    <n v="2984.9179867349271"/>
    <n v="1.4E-5"/>
    <s v=""/>
    <s v=""/>
    <s v=""/>
    <s v=""/>
    <s v=""/>
    <s v=""/>
  </r>
  <r>
    <x v="2"/>
    <x v="7"/>
    <x v="7"/>
    <n v="3634497.5"/>
    <n v="0"/>
    <n v="3634497.5"/>
    <x v="2"/>
    <m/>
    <s v="100%"/>
    <x v="432"/>
    <m/>
    <m/>
    <s v="Rough Skate"/>
    <x v="0"/>
    <n v="99.645126512696493"/>
    <n v="384.16622385090881"/>
    <n v="9.9999999999999995E-7"/>
    <s v=""/>
    <s v=""/>
    <s v=""/>
    <s v=""/>
    <s v=""/>
    <s v=""/>
  </r>
  <r>
    <x v="2"/>
    <x v="7"/>
    <x v="7"/>
    <n v="3634497.5"/>
    <n v="0"/>
    <n v="3634497.5"/>
    <x v="2"/>
    <m/>
    <s v="100%"/>
    <x v="433"/>
    <m/>
    <m/>
    <s v="Rough Skate"/>
    <x v="0"/>
    <n v="9.186585655548587"/>
    <n v="35.417446340693331"/>
    <n v="0"/>
    <s v=""/>
    <s v=""/>
    <s v=""/>
    <s v=""/>
    <s v=""/>
    <s v=""/>
  </r>
  <r>
    <x v="2"/>
    <x v="7"/>
    <x v="7"/>
    <n v="3634497.5"/>
    <n v="0"/>
    <n v="3634497.5"/>
    <x v="2"/>
    <m/>
    <s v="100%"/>
    <x v="434"/>
    <m/>
    <m/>
    <s v="Red Snapper"/>
    <x v="0"/>
    <n v="596.69983763482617"/>
    <n v="2300.4830383492313"/>
    <n v="9.0000000000000002E-6"/>
    <s v=""/>
    <s v=""/>
    <s v=""/>
    <s v=""/>
    <s v=""/>
    <s v=""/>
  </r>
  <r>
    <x v="2"/>
    <x v="7"/>
    <x v="7"/>
    <n v="3634497.5"/>
    <n v="0"/>
    <n v="3634497.5"/>
    <x v="2"/>
    <m/>
    <s v="100%"/>
    <x v="435"/>
    <m/>
    <m/>
    <s v="Red Snapper"/>
    <x v="0"/>
    <n v="7.34"/>
    <n v="28.298223724031121"/>
    <n v="0"/>
    <s v=""/>
    <s v=""/>
    <s v=""/>
    <s v=""/>
    <s v=""/>
    <s v=""/>
  </r>
  <r>
    <x v="2"/>
    <x v="7"/>
    <x v="7"/>
    <n v="3634497.5"/>
    <n v="0"/>
    <n v="3634497.5"/>
    <x v="2"/>
    <m/>
    <s v="100%"/>
    <x v="436"/>
    <m/>
    <m/>
    <s v="Red Snapper"/>
    <x v="0"/>
    <n v="442.03223055771161"/>
    <n v="1704.1862334543093"/>
    <n v="6.0000000000000002E-6"/>
    <s v=""/>
    <s v=""/>
    <s v=""/>
    <s v=""/>
    <s v=""/>
    <s v=""/>
  </r>
  <r>
    <x v="2"/>
    <x v="7"/>
    <x v="7"/>
    <n v="3634497.5"/>
    <n v="0"/>
    <n v="3634497.5"/>
    <x v="2"/>
    <m/>
    <s v="100%"/>
    <x v="437"/>
    <m/>
    <m/>
    <s v="Surf Clam - triangle shell"/>
    <x v="4"/>
    <n v="7.47"/>
    <n v="28.799418422140665"/>
    <n v="0"/>
    <s v=""/>
    <s v=""/>
    <s v=""/>
    <s v=""/>
    <s v=""/>
    <s v=""/>
  </r>
  <r>
    <x v="2"/>
    <x v="7"/>
    <x v="7"/>
    <n v="3634497.5"/>
    <n v="0"/>
    <n v="3634497.5"/>
    <x v="2"/>
    <m/>
    <s v="100%"/>
    <x v="438"/>
    <m/>
    <m/>
    <s v="Surf Clam - triangle shell"/>
    <x v="4"/>
    <n v="103.75"/>
    <n v="399.99192252973148"/>
    <n v="1.9999999999999999E-6"/>
    <s v=""/>
    <s v=""/>
    <s v=""/>
    <s v=""/>
    <s v=""/>
    <s v=""/>
  </r>
  <r>
    <x v="2"/>
    <x v="7"/>
    <x v="7"/>
    <n v="3634497.5"/>
    <n v="0"/>
    <n v="3634497.5"/>
    <x v="2"/>
    <m/>
    <s v="100%"/>
    <x v="439"/>
    <m/>
    <m/>
    <s v="Surf Clam - triangle shell"/>
    <x v="4"/>
    <n v="380.96999999999997"/>
    <n v="1468.7703395291737"/>
    <n v="6.0000000000000002E-6"/>
    <s v=""/>
    <s v=""/>
    <s v=""/>
    <s v=""/>
    <s v=""/>
    <s v=""/>
  </r>
  <r>
    <x v="2"/>
    <x v="7"/>
    <x v="7"/>
    <n v="3634497.5"/>
    <n v="0"/>
    <n v="3634497.5"/>
    <x v="2"/>
    <m/>
    <s v="100%"/>
    <x v="440"/>
    <m/>
    <m/>
    <s v="Surf Clam - triangle shell"/>
    <x v="4"/>
    <n v="0.83"/>
    <n v="3.1999353802378518"/>
    <n v="0"/>
    <s v=""/>
    <s v=""/>
    <s v=""/>
    <s v=""/>
    <s v=""/>
    <s v=""/>
  </r>
  <r>
    <x v="2"/>
    <x v="7"/>
    <x v="7"/>
    <n v="3634497.5"/>
    <n v="0"/>
    <n v="3634497.5"/>
    <x v="2"/>
    <m/>
    <s v="100%"/>
    <x v="441"/>
    <m/>
    <m/>
    <s v="Surf Clam - triangle shell"/>
    <x v="4"/>
    <n v="2.4899999999999998"/>
    <n v="9.5998061407135538"/>
    <n v="0"/>
    <s v=""/>
    <s v=""/>
    <s v=""/>
    <s v=""/>
    <s v=""/>
    <s v=""/>
  </r>
  <r>
    <x v="2"/>
    <x v="7"/>
    <x v="7"/>
    <n v="3634497.5"/>
    <n v="0"/>
    <n v="3634497.5"/>
    <x v="2"/>
    <m/>
    <s v="100%"/>
    <x v="442"/>
    <m/>
    <m/>
    <s v="Surf Clam - triangle shell"/>
    <x v="4"/>
    <n v="180.10999999999999"/>
    <n v="694.38597751161376"/>
    <n v="3.0000000000000001E-6"/>
    <s v=""/>
    <s v=""/>
    <s v=""/>
    <s v=""/>
    <s v=""/>
    <s v=""/>
  </r>
  <r>
    <x v="2"/>
    <x v="7"/>
    <x v="7"/>
    <n v="3634497.5"/>
    <n v="0"/>
    <n v="3634497.5"/>
    <x v="2"/>
    <m/>
    <s v="100%"/>
    <x v="443"/>
    <m/>
    <m/>
    <s v="Surf Clam - triangle shell"/>
    <x v="4"/>
    <n v="1427.6"/>
    <n v="5503.8888540091048"/>
    <n v="2.0999999999999999E-5"/>
    <s v=""/>
    <s v=""/>
    <s v=""/>
    <s v=""/>
    <s v=""/>
    <s v=""/>
  </r>
  <r>
    <x v="2"/>
    <x v="7"/>
    <x v="7"/>
    <n v="3634497.5"/>
    <n v="0"/>
    <n v="3634497.5"/>
    <x v="2"/>
    <m/>
    <s v="100%"/>
    <x v="444"/>
    <m/>
    <m/>
    <s v="Surf Clam - triangle shell"/>
    <x v="4"/>
    <n v="6.64"/>
    <n v="25.599483041902815"/>
    <n v="0"/>
    <s v=""/>
    <s v=""/>
    <s v=""/>
    <s v=""/>
    <s v=""/>
    <s v=""/>
  </r>
  <r>
    <x v="2"/>
    <x v="7"/>
    <x v="7"/>
    <n v="3634497.5"/>
    <n v="0"/>
    <n v="3634497.5"/>
    <x v="2"/>
    <m/>
    <s v="100%"/>
    <x v="445"/>
    <m/>
    <m/>
    <s v="Southern Blue Whiting"/>
    <x v="2"/>
    <n v="29.4"/>
    <n v="113.34710864938897"/>
    <n v="0"/>
    <s v=""/>
    <s v=""/>
    <s v=""/>
    <s v=""/>
    <s v=""/>
    <s v=""/>
  </r>
  <r>
    <x v="2"/>
    <x v="7"/>
    <x v="7"/>
    <n v="3634497.5"/>
    <n v="0"/>
    <n v="3634497.5"/>
    <x v="2"/>
    <m/>
    <s v="100%"/>
    <x v="446"/>
    <m/>
    <m/>
    <s v="Southern Blue Whiting"/>
    <x v="2"/>
    <n v="688.8"/>
    <n v="2655.5608312142558"/>
    <n v="1.0000000000000001E-5"/>
    <s v=""/>
    <s v=""/>
    <s v=""/>
    <s v=""/>
    <s v=""/>
    <s v=""/>
  </r>
  <r>
    <x v="2"/>
    <x v="7"/>
    <x v="7"/>
    <n v="3634497.5"/>
    <n v="0"/>
    <n v="3634497.5"/>
    <x v="2"/>
    <m/>
    <s v="100%"/>
    <x v="447"/>
    <m/>
    <m/>
    <s v="Southern Blue Whiting"/>
    <x v="2"/>
    <n v="1761.2000000000003"/>
    <n v="6790.031556234826"/>
    <n v="9.7E-5"/>
    <s v=""/>
    <s v=""/>
    <s v=""/>
    <s v=""/>
    <s v=""/>
    <s v=""/>
  </r>
  <r>
    <x v="2"/>
    <x v="7"/>
    <x v="7"/>
    <n v="3634497.5"/>
    <n v="0"/>
    <n v="3634497.5"/>
    <x v="2"/>
    <m/>
    <s v="100%"/>
    <x v="448"/>
    <m/>
    <m/>
    <s v="Southern Blue Whiting"/>
    <x v="2"/>
    <n v="24696"/>
    <n v="95211.571265486738"/>
    <n v="6.6100000000000002E-4"/>
    <s v=""/>
    <s v=""/>
    <s v=""/>
    <s v=""/>
    <s v=""/>
    <s v=""/>
  </r>
  <r>
    <x v="2"/>
    <x v="7"/>
    <x v="7"/>
    <n v="3634497.5"/>
    <n v="0"/>
    <n v="3634497.5"/>
    <x v="2"/>
    <m/>
    <s v="100%"/>
    <x v="449"/>
    <m/>
    <m/>
    <s v="Southern Blue Whiting"/>
    <x v="2"/>
    <n v="3080.0000000000005"/>
    <n v="11874.459001364561"/>
    <n v="9.9999999999999995E-7"/>
    <s v=""/>
    <s v=""/>
    <s v=""/>
    <s v=""/>
    <s v=""/>
    <s v=""/>
  </r>
  <r>
    <x v="2"/>
    <x v="7"/>
    <x v="7"/>
    <n v="3634497.5"/>
    <n v="0"/>
    <n v="3634497.5"/>
    <x v="2"/>
    <m/>
    <s v="100%"/>
    <x v="450"/>
    <m/>
    <m/>
    <s v="Scallop"/>
    <x v="4"/>
    <n v="636"/>
    <n v="2451.9986769051493"/>
    <n v="0"/>
    <s v=""/>
    <s v=""/>
    <s v=""/>
    <s v=""/>
    <s v=""/>
    <s v=""/>
  </r>
  <r>
    <x v="2"/>
    <x v="7"/>
    <x v="7"/>
    <n v="3634497.5"/>
    <n v="0"/>
    <n v="3634497.5"/>
    <x v="2"/>
    <m/>
    <s v="100%"/>
    <x v="451"/>
    <m/>
    <m/>
    <s v="Scallop"/>
    <x v="4"/>
    <n v="15.9"/>
    <n v="61.299966922628727"/>
    <n v="0"/>
    <s v=""/>
    <s v=""/>
    <s v=""/>
    <s v=""/>
    <s v=""/>
    <s v=""/>
  </r>
  <r>
    <x v="2"/>
    <x v="7"/>
    <x v="7"/>
    <n v="3634497.5"/>
    <n v="0"/>
    <n v="3634497.5"/>
    <x v="2"/>
    <m/>
    <s v="100%"/>
    <x v="452"/>
    <m/>
    <m/>
    <s v="Scallop"/>
    <x v="4"/>
    <n v="15.9"/>
    <n v="61.299966922628727"/>
    <n v="0"/>
    <s v=""/>
    <s v=""/>
    <s v=""/>
    <s v=""/>
    <s v=""/>
    <s v=""/>
  </r>
  <r>
    <x v="2"/>
    <x v="7"/>
    <x v="7"/>
    <n v="3634497.5"/>
    <n v="0"/>
    <n v="3634497.5"/>
    <x v="2"/>
    <m/>
    <s v="100%"/>
    <x v="453"/>
    <m/>
    <m/>
    <s v="Scallop"/>
    <x v="4"/>
    <n v="15.9"/>
    <n v="61.299966922628727"/>
    <n v="0"/>
    <s v=""/>
    <s v=""/>
    <s v=""/>
    <s v=""/>
    <s v=""/>
    <s v=""/>
  </r>
  <r>
    <x v="2"/>
    <x v="7"/>
    <x v="7"/>
    <n v="3634497.5"/>
    <n v="0"/>
    <n v="3634497.5"/>
    <x v="2"/>
    <m/>
    <s v="100%"/>
    <x v="454"/>
    <m/>
    <m/>
    <s v="Scallop"/>
    <x v="4"/>
    <n v="365.7"/>
    <n v="1409.8992392204607"/>
    <n v="5.0000000000000004E-6"/>
    <s v=""/>
    <s v=""/>
    <s v=""/>
    <s v=""/>
    <s v=""/>
    <s v=""/>
  </r>
  <r>
    <x v="2"/>
    <x v="7"/>
    <x v="7"/>
    <n v="3634497.5"/>
    <n v="0"/>
    <n v="3634497.5"/>
    <x v="2"/>
    <m/>
    <s v="100%"/>
    <x v="455"/>
    <m/>
    <m/>
    <s v="Scallop"/>
    <x v="4"/>
    <n v="15.9"/>
    <n v="61.299966922628727"/>
    <n v="0"/>
    <s v=""/>
    <s v=""/>
    <s v=""/>
    <s v=""/>
    <s v=""/>
    <s v=""/>
  </r>
  <r>
    <x v="2"/>
    <x v="7"/>
    <x v="7"/>
    <n v="3634497.5"/>
    <n v="0"/>
    <n v="3634497.5"/>
    <x v="2"/>
    <m/>
    <s v="100%"/>
    <x v="456"/>
    <m/>
    <m/>
    <s v="Scallop"/>
    <x v="4"/>
    <n v="6044"/>
    <n v="23301.698118262142"/>
    <n v="9.0000000000000006E-5"/>
    <s v=""/>
    <s v=""/>
    <s v=""/>
    <s v=""/>
    <s v=""/>
    <s v=""/>
  </r>
  <r>
    <x v="2"/>
    <x v="7"/>
    <x v="7"/>
    <n v="3634497.5"/>
    <n v="0"/>
    <n v="3634497.5"/>
    <x v="2"/>
    <m/>
    <s v="100%"/>
    <x v="457"/>
    <m/>
    <m/>
    <s v="Scallop"/>
    <x v="4"/>
    <n v="15.9"/>
    <n v="61.299966922628727"/>
    <n v="0"/>
    <s v=""/>
    <s v=""/>
    <s v=""/>
    <s v=""/>
    <s v=""/>
    <s v=""/>
  </r>
  <r>
    <x v="2"/>
    <x v="7"/>
    <x v="7"/>
    <n v="3634497.5"/>
    <n v="0"/>
    <n v="3634497.5"/>
    <x v="2"/>
    <m/>
    <s v="100%"/>
    <x v="458"/>
    <m/>
    <m/>
    <s v="Scallop"/>
    <x v="4"/>
    <n v="15.9"/>
    <n v="61.299966922628727"/>
    <n v="0"/>
    <s v=""/>
    <s v=""/>
    <s v=""/>
    <s v=""/>
    <s v=""/>
    <s v=""/>
  </r>
  <r>
    <x v="2"/>
    <x v="7"/>
    <x v="7"/>
    <n v="3634497.5"/>
    <n v="0"/>
    <n v="3634497.5"/>
    <x v="2"/>
    <m/>
    <s v="100%"/>
    <x v="459"/>
    <m/>
    <m/>
    <s v="Scallop"/>
    <x v="4"/>
    <n v="15.9"/>
    <n v="61.299966922628727"/>
    <n v="0"/>
    <s v=""/>
    <s v=""/>
    <s v=""/>
    <s v=""/>
    <s v=""/>
    <s v=""/>
  </r>
  <r>
    <x v="2"/>
    <x v="7"/>
    <x v="7"/>
    <n v="3634497.5"/>
    <n v="0"/>
    <n v="3634497.5"/>
    <x v="2"/>
    <m/>
    <s v="100%"/>
    <x v="460"/>
    <m/>
    <m/>
    <s v="Scallop"/>
    <x v="4"/>
    <n v="15.9"/>
    <n v="61.299966922628727"/>
    <n v="0"/>
    <s v=""/>
    <s v=""/>
    <s v=""/>
    <s v=""/>
    <s v=""/>
    <s v=""/>
  </r>
  <r>
    <x v="2"/>
    <x v="7"/>
    <x v="7"/>
    <n v="3634497.5"/>
    <n v="0"/>
    <n v="3634497.5"/>
    <x v="2"/>
    <m/>
    <s v="100%"/>
    <x v="461"/>
    <m/>
    <m/>
    <s v="Scallop"/>
    <x v="4"/>
    <n v="15.9"/>
    <n v="61.299966922628727"/>
    <n v="0"/>
    <s v=""/>
    <s v=""/>
    <s v=""/>
    <s v=""/>
    <s v=""/>
    <s v=""/>
  </r>
  <r>
    <x v="2"/>
    <x v="7"/>
    <x v="7"/>
    <n v="3634497.5"/>
    <n v="0"/>
    <n v="3634497.5"/>
    <x v="2"/>
    <m/>
    <s v="100%"/>
    <x v="462"/>
    <m/>
    <m/>
    <s v="Scallop"/>
    <x v="4"/>
    <n v="795"/>
    <n v="3064.9983461314364"/>
    <n v="1.2E-5"/>
    <s v=""/>
    <s v=""/>
    <s v=""/>
    <s v=""/>
    <s v=""/>
    <s v=""/>
  </r>
  <r>
    <x v="2"/>
    <x v="7"/>
    <x v="7"/>
    <n v="3634497.5"/>
    <n v="0"/>
    <n v="3634497.5"/>
    <x v="2"/>
    <m/>
    <s v="100%"/>
    <x v="463"/>
    <m/>
    <m/>
    <s v="Sea Cucumber"/>
    <x v="4"/>
    <n v="0"/>
    <n v="0"/>
    <n v="0"/>
    <s v=""/>
    <s v=""/>
    <s v=""/>
    <s v=""/>
    <s v=""/>
    <s v=""/>
  </r>
  <r>
    <x v="2"/>
    <x v="7"/>
    <x v="7"/>
    <n v="3634497.5"/>
    <n v="0"/>
    <n v="3634497.5"/>
    <x v="2"/>
    <m/>
    <s v="100%"/>
    <x v="464"/>
    <m/>
    <m/>
    <s v="Sea Cucumber"/>
    <x v="4"/>
    <n v="2.4"/>
    <n v="9.2528251958684873"/>
    <n v="0"/>
    <s v=""/>
    <s v=""/>
    <s v=""/>
    <s v=""/>
    <s v=""/>
    <s v=""/>
  </r>
  <r>
    <x v="2"/>
    <x v="7"/>
    <x v="7"/>
    <n v="3634497.5"/>
    <n v="0"/>
    <n v="3634497.5"/>
    <x v="2"/>
    <m/>
    <s v="100%"/>
    <x v="465"/>
    <m/>
    <m/>
    <s v="Sea Cucumber"/>
    <x v="4"/>
    <n v="2.4"/>
    <n v="9.2528251958684873"/>
    <n v="0"/>
    <s v=""/>
    <s v=""/>
    <s v=""/>
    <s v=""/>
    <s v=""/>
    <s v=""/>
  </r>
  <r>
    <x v="2"/>
    <x v="7"/>
    <x v="7"/>
    <n v="3634497.5"/>
    <n v="0"/>
    <n v="3634497.5"/>
    <x v="2"/>
    <m/>
    <s v="100%"/>
    <x v="466"/>
    <m/>
    <m/>
    <s v="Sea Cucumber"/>
    <x v="4"/>
    <n v="2.4"/>
    <n v="9.2528251958684873"/>
    <n v="0"/>
    <s v=""/>
    <s v=""/>
    <s v=""/>
    <s v=""/>
    <s v=""/>
    <s v=""/>
  </r>
  <r>
    <x v="2"/>
    <x v="7"/>
    <x v="7"/>
    <n v="3634497.5"/>
    <n v="0"/>
    <n v="3634497.5"/>
    <x v="2"/>
    <m/>
    <s v="100%"/>
    <x v="467"/>
    <m/>
    <m/>
    <s v="Sea Cucumber"/>
    <x v="4"/>
    <n v="6"/>
    <n v="23.132062989671219"/>
    <n v="0"/>
    <s v=""/>
    <s v=""/>
    <s v=""/>
    <s v=""/>
    <s v=""/>
    <s v=""/>
  </r>
  <r>
    <x v="2"/>
    <x v="7"/>
    <x v="7"/>
    <n v="3634497.5"/>
    <n v="0"/>
    <n v="3634497.5"/>
    <x v="2"/>
    <m/>
    <s v="100%"/>
    <x v="468"/>
    <m/>
    <m/>
    <s v="Sea Cucumber"/>
    <x v="4"/>
    <n v="57.599999999999994"/>
    <n v="222.06780470084365"/>
    <n v="9.9999999999999995E-7"/>
    <s v=""/>
    <s v=""/>
    <s v=""/>
    <s v=""/>
    <s v=""/>
    <s v=""/>
  </r>
  <r>
    <x v="2"/>
    <x v="7"/>
    <x v="7"/>
    <n v="3634497.5"/>
    <n v="0"/>
    <n v="3634497.5"/>
    <x v="2"/>
    <m/>
    <s v="100%"/>
    <x v="469"/>
    <m/>
    <m/>
    <s v="Sea Cucumber"/>
    <x v="4"/>
    <n v="2.4"/>
    <n v="9.2528251958684873"/>
    <n v="0"/>
    <s v=""/>
    <s v=""/>
    <s v=""/>
    <s v=""/>
    <s v=""/>
    <s v=""/>
  </r>
  <r>
    <x v="2"/>
    <x v="7"/>
    <x v="7"/>
    <n v="3634497.5"/>
    <n v="0"/>
    <n v="3634497.5"/>
    <x v="2"/>
    <m/>
    <s v="100%"/>
    <x v="470"/>
    <m/>
    <m/>
    <s v="Sea Cucumber"/>
    <x v="4"/>
    <n v="2.4"/>
    <n v="9.2528251958684873"/>
    <n v="0"/>
    <s v=""/>
    <s v=""/>
    <s v=""/>
    <s v=""/>
    <s v=""/>
    <s v=""/>
  </r>
  <r>
    <x v="2"/>
    <x v="7"/>
    <x v="7"/>
    <n v="3634497.5"/>
    <n v="0"/>
    <n v="3634497.5"/>
    <x v="2"/>
    <m/>
    <s v="100%"/>
    <x v="471"/>
    <m/>
    <m/>
    <s v="Sea Cucumber"/>
    <x v="4"/>
    <n v="2.4"/>
    <n v="9.2528251958684873"/>
    <n v="0"/>
    <s v=""/>
    <s v=""/>
    <s v=""/>
    <s v=""/>
    <s v=""/>
    <s v=""/>
  </r>
  <r>
    <x v="2"/>
    <x v="7"/>
    <x v="7"/>
    <n v="3634497.5"/>
    <n v="0"/>
    <n v="3634497.5"/>
    <x v="2"/>
    <m/>
    <s v="100%"/>
    <x v="472"/>
    <m/>
    <m/>
    <s v="Sea Cucumber"/>
    <x v="4"/>
    <n v="0"/>
    <n v="0"/>
    <n v="0"/>
    <s v=""/>
    <s v=""/>
    <s v=""/>
    <s v=""/>
    <s v=""/>
    <s v=""/>
  </r>
  <r>
    <x v="2"/>
    <x v="7"/>
    <x v="7"/>
    <n v="3634497.5"/>
    <n v="0"/>
    <n v="3634497.5"/>
    <x v="2"/>
    <m/>
    <s v="100%"/>
    <x v="473"/>
    <m/>
    <m/>
    <s v="Sea Cucumber"/>
    <x v="4"/>
    <n v="23.552132341781757"/>
    <n v="90.801568145194722"/>
    <n v="0"/>
    <s v=""/>
    <s v=""/>
    <s v=""/>
    <s v=""/>
    <s v=""/>
    <s v=""/>
  </r>
  <r>
    <x v="2"/>
    <x v="7"/>
    <x v="7"/>
    <n v="3634497.5"/>
    <n v="0"/>
    <n v="3634497.5"/>
    <x v="2"/>
    <m/>
    <s v="100%"/>
    <x v="474"/>
    <m/>
    <m/>
    <s v="Sea Cucumber"/>
    <x v="4"/>
    <n v="16.8"/>
    <n v="64.769776371079416"/>
    <n v="0"/>
    <s v=""/>
    <s v=""/>
    <s v=""/>
    <s v=""/>
    <s v=""/>
    <s v=""/>
  </r>
  <r>
    <x v="2"/>
    <x v="7"/>
    <x v="7"/>
    <n v="3634497.5"/>
    <n v="0"/>
    <n v="3634497.5"/>
    <x v="2"/>
    <m/>
    <s v="100%"/>
    <x v="475"/>
    <m/>
    <m/>
    <s v="Sea Cucumber"/>
    <x v="4"/>
    <n v="2.4"/>
    <n v="9.2528251958684873"/>
    <n v="0"/>
    <s v=""/>
    <s v=""/>
    <s v=""/>
    <s v=""/>
    <s v=""/>
    <s v=""/>
  </r>
  <r>
    <x v="2"/>
    <x v="7"/>
    <x v="7"/>
    <n v="3634497.5"/>
    <n v="0"/>
    <n v="3634497.5"/>
    <x v="2"/>
    <m/>
    <s v="100%"/>
    <x v="476"/>
    <m/>
    <m/>
    <s v="Sea Cucumber"/>
    <x v="4"/>
    <n v="10.560273244085826"/>
    <n v="40.713484311722155"/>
    <n v="0"/>
    <s v=""/>
    <s v=""/>
    <s v=""/>
    <s v=""/>
    <s v=""/>
    <s v=""/>
  </r>
  <r>
    <x v="2"/>
    <x v="7"/>
    <x v="7"/>
    <n v="3634497.5"/>
    <n v="0"/>
    <n v="3634497.5"/>
    <x v="2"/>
    <m/>
    <s v="100%"/>
    <x v="477"/>
    <m/>
    <m/>
    <s v="Sea Cucumber"/>
    <x v="4"/>
    <n v="2.4"/>
    <n v="9.2528251958684873"/>
    <n v="0"/>
    <s v=""/>
    <s v=""/>
    <s v=""/>
    <s v=""/>
    <s v=""/>
    <s v=""/>
  </r>
  <r>
    <x v="2"/>
    <x v="7"/>
    <x v="7"/>
    <n v="3634497.5"/>
    <n v="0"/>
    <n v="3634497.5"/>
    <x v="2"/>
    <m/>
    <s v="100%"/>
    <x v="478"/>
    <m/>
    <m/>
    <s v="School Shark"/>
    <x v="0"/>
    <n v="1415.0644064506102"/>
    <n v="5455.5598307428718"/>
    <n v="3.0000000000000001E-5"/>
    <s v=""/>
    <s v=""/>
    <s v=""/>
    <s v=""/>
    <s v=""/>
    <s v=""/>
  </r>
  <r>
    <x v="2"/>
    <x v="7"/>
    <x v="7"/>
    <n v="3634497.5"/>
    <n v="0"/>
    <n v="3634497.5"/>
    <x v="2"/>
    <m/>
    <s v="100%"/>
    <x v="479"/>
    <m/>
    <m/>
    <s v="School Shark"/>
    <x v="0"/>
    <n v="23.4"/>
    <n v="90.215045659717745"/>
    <n v="0"/>
    <s v=""/>
    <s v=""/>
    <s v=""/>
    <s v=""/>
    <s v=""/>
    <s v=""/>
  </r>
  <r>
    <x v="2"/>
    <x v="7"/>
    <x v="7"/>
    <n v="3634497.5"/>
    <n v="0"/>
    <n v="3634497.5"/>
    <x v="2"/>
    <m/>
    <s v="100%"/>
    <x v="480"/>
    <m/>
    <m/>
    <s v="School Shark"/>
    <x v="0"/>
    <n v="425.5990761942507"/>
    <n v="1640.8307731452144"/>
    <n v="6.0000000000000002E-6"/>
    <s v=""/>
    <s v=""/>
    <s v=""/>
    <s v=""/>
    <s v=""/>
    <s v=""/>
  </r>
  <r>
    <x v="2"/>
    <x v="7"/>
    <x v="7"/>
    <n v="3634497.5"/>
    <n v="0"/>
    <n v="3634497.5"/>
    <x v="2"/>
    <m/>
    <s v="100%"/>
    <x v="481"/>
    <m/>
    <m/>
    <s v="School Shark"/>
    <x v="0"/>
    <n v="891.46344422209506"/>
    <n v="3436.8980907891259"/>
    <n v="3.6000000000000001E-5"/>
    <s v=""/>
    <s v=""/>
    <s v=""/>
    <s v=""/>
    <s v=""/>
    <s v=""/>
  </r>
  <r>
    <x v="2"/>
    <x v="7"/>
    <x v="7"/>
    <n v="3634497.5"/>
    <n v="0"/>
    <n v="3634497.5"/>
    <x v="2"/>
    <m/>
    <s v="100%"/>
    <x v="482"/>
    <m/>
    <m/>
    <s v="School Shark"/>
    <x v="0"/>
    <n v="519.22192327090909"/>
    <n v="2001.7790391201509"/>
    <n v="7.9999999999999996E-6"/>
    <s v=""/>
    <s v=""/>
    <s v=""/>
    <s v=""/>
    <s v=""/>
    <s v=""/>
  </r>
  <r>
    <x v="2"/>
    <x v="7"/>
    <x v="7"/>
    <n v="3634497.5"/>
    <n v="0"/>
    <n v="3634497.5"/>
    <x v="2"/>
    <m/>
    <s v="100%"/>
    <x v="483"/>
    <m/>
    <m/>
    <s v="School Shark"/>
    <x v="0"/>
    <n v="1653.0472042839522"/>
    <n v="6373.0653423993817"/>
    <n v="6.3E-5"/>
    <s v=""/>
    <s v=""/>
    <s v=""/>
    <s v=""/>
    <s v=""/>
    <s v=""/>
  </r>
  <r>
    <x v="2"/>
    <x v="7"/>
    <x v="7"/>
    <n v="3634497.5"/>
    <n v="0"/>
    <n v="3634497.5"/>
    <x v="2"/>
    <m/>
    <s v="100%"/>
    <x v="484"/>
    <m/>
    <m/>
    <s v="School Shark"/>
    <x v="0"/>
    <n v="1337.9937034554346"/>
    <n v="5158.4257713524312"/>
    <n v="2.1999999999999999E-5"/>
    <s v=""/>
    <s v=""/>
    <s v=""/>
    <s v=""/>
    <s v=""/>
    <s v=""/>
  </r>
  <r>
    <x v="2"/>
    <x v="7"/>
    <x v="7"/>
    <n v="3634497.5"/>
    <n v="0"/>
    <n v="3634497.5"/>
    <x v="2"/>
    <m/>
    <s v="100%"/>
    <x v="485"/>
    <m/>
    <m/>
    <s v="School Shark"/>
    <x v="0"/>
    <n v="1267.9947360943454"/>
    <n v="4888.5556843176546"/>
    <n v="2.4000000000000001E-5"/>
    <s v=""/>
    <s v=""/>
    <s v=""/>
    <s v=""/>
    <s v=""/>
    <s v=""/>
  </r>
  <r>
    <x v="2"/>
    <x v="7"/>
    <x v="7"/>
    <n v="3634497.5"/>
    <n v="0"/>
    <n v="3634497.5"/>
    <x v="2"/>
    <m/>
    <s v="100%"/>
    <x v="486"/>
    <m/>
    <m/>
    <s v="Scampi"/>
    <x v="2"/>
    <n v="2044.9352186600722"/>
    <n v="7883.9283813069787"/>
    <n v="1.37E-4"/>
    <s v=""/>
    <s v=""/>
    <s v=""/>
    <s v=""/>
    <s v=""/>
    <s v=""/>
  </r>
  <r>
    <x v="2"/>
    <x v="7"/>
    <x v="7"/>
    <n v="3634497.5"/>
    <n v="0"/>
    <n v="3634497.5"/>
    <x v="2"/>
    <m/>
    <s v="100%"/>
    <x v="487"/>
    <m/>
    <m/>
    <s v="Scampi"/>
    <x v="2"/>
    <n v="0"/>
    <n v="0"/>
    <n v="0"/>
    <s v=""/>
    <s v=""/>
    <s v=""/>
    <s v=""/>
    <s v=""/>
    <s v=""/>
  </r>
  <r>
    <x v="2"/>
    <x v="7"/>
    <x v="7"/>
    <n v="3634497.5"/>
    <n v="0"/>
    <n v="3634497.5"/>
    <x v="2"/>
    <m/>
    <s v="100%"/>
    <x v="488"/>
    <m/>
    <m/>
    <s v="Scampi"/>
    <x v="2"/>
    <n v="2463.2693452897956"/>
    <n v="9496.7502759616218"/>
    <n v="2.3900000000000001E-4"/>
    <s v=""/>
    <s v=""/>
    <s v=""/>
    <s v=""/>
    <s v=""/>
    <s v=""/>
  </r>
  <r>
    <x v="2"/>
    <x v="7"/>
    <x v="7"/>
    <n v="3634497.5"/>
    <n v="0"/>
    <n v="3634497.5"/>
    <x v="2"/>
    <m/>
    <s v="100%"/>
    <x v="489"/>
    <m/>
    <m/>
    <s v="Scampi"/>
    <x v="2"/>
    <n v="7317.8331792863455"/>
    <n v="28212.76300852629"/>
    <n v="3.1100000000000002E-4"/>
    <s v=""/>
    <s v=""/>
    <s v=""/>
    <s v=""/>
    <s v=""/>
    <s v=""/>
  </r>
  <r>
    <x v="2"/>
    <x v="7"/>
    <x v="7"/>
    <n v="3634497.5"/>
    <n v="0"/>
    <n v="3634497.5"/>
    <x v="2"/>
    <m/>
    <s v="100%"/>
    <x v="490"/>
    <m/>
    <m/>
    <s v="Scampi"/>
    <x v="2"/>
    <n v="1941.8250110585548"/>
    <n v="7486.4030784542492"/>
    <n v="4.8999999999999998E-5"/>
    <s v=""/>
    <s v=""/>
    <s v=""/>
    <s v=""/>
    <s v=""/>
    <s v=""/>
  </r>
  <r>
    <x v="2"/>
    <x v="7"/>
    <x v="7"/>
    <n v="3634497.5"/>
    <n v="0"/>
    <n v="3634497.5"/>
    <x v="2"/>
    <m/>
    <s v="100%"/>
    <x v="491"/>
    <m/>
    <m/>
    <s v="Scampi"/>
    <x v="2"/>
    <n v="553.20000000000005"/>
    <n v="2132.7762076476865"/>
    <n v="1.2E-5"/>
    <s v=""/>
    <s v=""/>
    <s v=""/>
    <s v=""/>
    <s v=""/>
    <s v=""/>
  </r>
  <r>
    <x v="2"/>
    <x v="7"/>
    <x v="7"/>
    <n v="3634497.5"/>
    <n v="0"/>
    <n v="3634497.5"/>
    <x v="2"/>
    <m/>
    <s v="100%"/>
    <x v="492"/>
    <m/>
    <m/>
    <s v="Scampi"/>
    <x v="2"/>
    <n v="4667.2721274884843"/>
    <n v="17993.938807166738"/>
    <n v="1.08E-4"/>
    <s v=""/>
    <s v=""/>
    <s v=""/>
    <s v=""/>
    <s v=""/>
    <s v=""/>
  </r>
  <r>
    <x v="2"/>
    <x v="7"/>
    <x v="7"/>
    <n v="3634497.5"/>
    <n v="0"/>
    <n v="3634497.5"/>
    <x v="2"/>
    <m/>
    <s v="100%"/>
    <x v="493"/>
    <m/>
    <m/>
    <s v="Scampi"/>
    <x v="2"/>
    <n v="691.5"/>
    <n v="2665.9702595596077"/>
    <n v="1.5E-5"/>
    <s v=""/>
    <s v=""/>
    <s v=""/>
    <s v=""/>
    <s v=""/>
    <s v=""/>
  </r>
  <r>
    <x v="2"/>
    <x v="7"/>
    <x v="7"/>
    <n v="3634497.5"/>
    <n v="0"/>
    <n v="3634497.5"/>
    <x v="2"/>
    <m/>
    <s v="100%"/>
    <x v="494"/>
    <m/>
    <m/>
    <s v="Scampi"/>
    <x v="2"/>
    <n v="1387.4162914357805"/>
    <n v="5348.9668410647519"/>
    <n v="3.1000000000000001E-5"/>
    <s v=""/>
    <s v=""/>
    <s v=""/>
    <s v=""/>
    <s v=""/>
    <s v=""/>
  </r>
  <r>
    <x v="2"/>
    <x v="7"/>
    <x v="7"/>
    <n v="3634497.5"/>
    <n v="0"/>
    <n v="3634497.5"/>
    <x v="2"/>
    <m/>
    <s v="100%"/>
    <x v="495"/>
    <m/>
    <m/>
    <s v="Scampi"/>
    <x v="2"/>
    <n v="69.150000000000006"/>
    <n v="266.59702595596082"/>
    <n v="1.9999999999999999E-6"/>
    <s v=""/>
    <s v=""/>
    <s v=""/>
    <s v=""/>
    <s v=""/>
    <s v=""/>
  </r>
  <r>
    <x v="2"/>
    <x v="7"/>
    <x v="7"/>
    <n v="3634497.5"/>
    <n v="0"/>
    <n v="3634497.5"/>
    <x v="2"/>
    <m/>
    <s v="100%"/>
    <x v="496"/>
    <m/>
    <m/>
    <s v="Scampi"/>
    <x v="2"/>
    <n v="484.05"/>
    <n v="1866.1791816917255"/>
    <n v="1.1E-5"/>
    <s v=""/>
    <s v=""/>
    <s v=""/>
    <s v=""/>
    <s v=""/>
    <s v=""/>
  </r>
  <r>
    <x v="2"/>
    <x v="7"/>
    <x v="7"/>
    <n v="3634497.5"/>
    <n v="0"/>
    <n v="3634497.5"/>
    <x v="2"/>
    <m/>
    <s v="100%"/>
    <x v="497"/>
    <m/>
    <m/>
    <s v="Shortfinned eel"/>
    <x v="1"/>
    <n v="53.7"/>
    <n v="207.03196375755741"/>
    <n v="9.9999999999999995E-7"/>
    <s v=""/>
    <s v=""/>
    <s v=""/>
    <s v=""/>
    <s v=""/>
    <s v=""/>
  </r>
  <r>
    <x v="2"/>
    <x v="7"/>
    <x v="7"/>
    <n v="3634497.5"/>
    <n v="0"/>
    <n v="3634497.5"/>
    <x v="2"/>
    <m/>
    <s v="100%"/>
    <x v="498"/>
    <m/>
    <m/>
    <s v="Shortfinned eel"/>
    <x v="1"/>
    <n v="428.71497017745344"/>
    <n v="1652.8436157933118"/>
    <n v="6.9999999999999999E-6"/>
    <s v=""/>
    <s v=""/>
    <s v=""/>
    <s v=""/>
    <s v=""/>
    <s v=""/>
  </r>
  <r>
    <x v="2"/>
    <x v="7"/>
    <x v="7"/>
    <n v="3634497.5"/>
    <n v="0"/>
    <n v="3634497.5"/>
    <x v="2"/>
    <m/>
    <s v="100%"/>
    <x v="499"/>
    <m/>
    <m/>
    <s v="Shortfinned eel"/>
    <x v="1"/>
    <n v="703.52908773116815"/>
    <n v="2712.3465287438853"/>
    <n v="1.2E-5"/>
    <s v=""/>
    <s v=""/>
    <s v=""/>
    <s v=""/>
    <s v=""/>
    <s v=""/>
  </r>
  <r>
    <x v="2"/>
    <x v="7"/>
    <x v="7"/>
    <n v="3634497.5"/>
    <n v="0"/>
    <n v="3634497.5"/>
    <x v="2"/>
    <m/>
    <s v="100%"/>
    <x v="500"/>
    <m/>
    <m/>
    <s v="Shortfinned eel"/>
    <x v="1"/>
    <n v="503.55381188118821"/>
    <n v="1941.3730825207826"/>
    <n v="9.0000000000000002E-6"/>
    <s v=""/>
    <s v=""/>
    <s v=""/>
    <s v=""/>
    <s v=""/>
    <s v=""/>
  </r>
  <r>
    <x v="2"/>
    <x v="7"/>
    <x v="7"/>
    <n v="3634497.5"/>
    <n v="0"/>
    <n v="3634497.5"/>
    <x v="2"/>
    <m/>
    <s v="100%"/>
    <x v="501"/>
    <m/>
    <m/>
    <s v="Shortfinned eel"/>
    <x v="1"/>
    <n v="134.99919816723943"/>
    <n v="520.46832592661497"/>
    <n v="1.9999999999999999E-6"/>
    <s v=""/>
    <s v=""/>
    <s v=""/>
    <s v=""/>
    <s v=""/>
    <s v=""/>
  </r>
  <r>
    <x v="2"/>
    <x v="7"/>
    <x v="7"/>
    <n v="3634497.5"/>
    <n v="0"/>
    <n v="3634497.5"/>
    <x v="2"/>
    <m/>
    <s v="100%"/>
    <x v="502"/>
    <m/>
    <m/>
    <s v="Gemfish"/>
    <x v="0"/>
    <n v="562.2772358006581"/>
    <n v="2167.77207269984"/>
    <n v="0"/>
    <s v=""/>
    <s v=""/>
    <s v=""/>
    <s v=""/>
    <s v=""/>
    <s v=""/>
  </r>
  <r>
    <x v="2"/>
    <x v="7"/>
    <x v="7"/>
    <n v="3634497.5"/>
    <n v="0"/>
    <n v="3634497.5"/>
    <x v="2"/>
    <m/>
    <s v="100%"/>
    <x v="503"/>
    <m/>
    <m/>
    <s v="Gemfish"/>
    <x v="2"/>
    <n v="16.200000000000003"/>
    <n v="62.456570072112299"/>
    <n v="0"/>
    <s v=""/>
    <s v=""/>
    <s v=""/>
    <s v=""/>
    <s v=""/>
    <s v=""/>
  </r>
  <r>
    <x v="2"/>
    <x v="7"/>
    <x v="7"/>
    <n v="3634497.5"/>
    <n v="0"/>
    <n v="3634497.5"/>
    <x v="2"/>
    <m/>
    <s v="100%"/>
    <x v="504"/>
    <m/>
    <m/>
    <s v="Gemfish"/>
    <x v="0"/>
    <n v="567.12279884277859"/>
    <n v="2186.4533842849655"/>
    <n v="7.9999999999999996E-6"/>
    <s v=""/>
    <s v=""/>
    <s v=""/>
    <s v=""/>
    <s v=""/>
    <s v=""/>
  </r>
  <r>
    <x v="2"/>
    <x v="7"/>
    <x v="7"/>
    <n v="3634497.5"/>
    <n v="0"/>
    <n v="3634497.5"/>
    <x v="2"/>
    <m/>
    <s v="100%"/>
    <x v="505"/>
    <m/>
    <m/>
    <s v="Gemfish"/>
    <x v="2"/>
    <n v="805.65457009794943"/>
    <n v="3106.0753772370422"/>
    <n v="3.6999999999999998E-5"/>
    <s v=""/>
    <s v=""/>
    <s v=""/>
    <s v=""/>
    <s v=""/>
    <s v=""/>
  </r>
  <r>
    <x v="2"/>
    <x v="7"/>
    <x v="7"/>
    <n v="3634497.5"/>
    <n v="0"/>
    <n v="3634497.5"/>
    <x v="2"/>
    <m/>
    <s v="100%"/>
    <x v="506"/>
    <m/>
    <m/>
    <s v="Gemfish"/>
    <x v="2"/>
    <n v="449.86170608958781"/>
    <n v="1734.3715536508842"/>
    <n v="3.1999999999999999E-5"/>
    <s v=""/>
    <s v=""/>
    <s v=""/>
    <s v=""/>
    <s v=""/>
    <s v=""/>
  </r>
  <r>
    <x v="2"/>
    <x v="7"/>
    <x v="7"/>
    <n v="3634497.5"/>
    <n v="0"/>
    <n v="3634497.5"/>
    <x v="2"/>
    <m/>
    <s v="100%"/>
    <x v="507"/>
    <m/>
    <m/>
    <s v="Snapper"/>
    <x v="0"/>
    <n v="27603.720077909453"/>
    <n v="106421.83193190892"/>
    <n v="9.0200000000000002E-4"/>
    <s v=""/>
    <s v=""/>
    <s v=""/>
    <s v=""/>
    <s v=""/>
    <s v=""/>
  </r>
  <r>
    <x v="2"/>
    <x v="7"/>
    <x v="7"/>
    <n v="3634497.5"/>
    <n v="0"/>
    <n v="3634497.5"/>
    <x v="2"/>
    <m/>
    <s v="100%"/>
    <x v="508"/>
    <m/>
    <m/>
    <s v="Snapper"/>
    <x v="0"/>
    <n v="57"/>
    <n v="219.75459840187656"/>
    <n v="9.9999999999999995E-7"/>
    <s v=""/>
    <s v=""/>
    <s v=""/>
    <s v=""/>
    <s v=""/>
    <s v=""/>
  </r>
  <r>
    <x v="2"/>
    <x v="7"/>
    <x v="7"/>
    <n v="3634497.5"/>
    <n v="0"/>
    <n v="3634497.5"/>
    <x v="2"/>
    <m/>
    <s v="100%"/>
    <x v="509"/>
    <m/>
    <m/>
    <s v="Snapper"/>
    <x v="0"/>
    <n v="1704.7834184729736"/>
    <n v="6572.5262366439756"/>
    <n v="2.6999999999999999E-5"/>
    <s v=""/>
    <s v=""/>
    <s v=""/>
    <s v=""/>
    <s v=""/>
    <s v=""/>
  </r>
  <r>
    <x v="2"/>
    <x v="7"/>
    <x v="7"/>
    <n v="3634497.5"/>
    <n v="0"/>
    <n v="3634497.5"/>
    <x v="2"/>
    <m/>
    <s v="100%"/>
    <x v="510"/>
    <m/>
    <m/>
    <s v="Snapper"/>
    <x v="0"/>
    <n v="186.86368662271087"/>
    <n v="720.42376157312185"/>
    <n v="3.9999999999999998E-6"/>
    <s v=""/>
    <s v=""/>
    <s v=""/>
    <s v=""/>
    <s v=""/>
    <s v=""/>
  </r>
  <r>
    <x v="2"/>
    <x v="7"/>
    <x v="7"/>
    <n v="3634497.5"/>
    <n v="0"/>
    <n v="3634497.5"/>
    <x v="2"/>
    <m/>
    <s v="100%"/>
    <x v="511"/>
    <m/>
    <m/>
    <s v="Snapper"/>
    <x v="0"/>
    <n v="1097.6201965309956"/>
    <n v="4231.7032541483823"/>
    <n v="6.4999999999999994E-5"/>
    <s v=""/>
    <s v=""/>
    <s v=""/>
    <s v=""/>
    <s v=""/>
    <s v=""/>
  </r>
  <r>
    <x v="2"/>
    <x v="7"/>
    <x v="7"/>
    <n v="3634497.5"/>
    <n v="0"/>
    <n v="3634497.5"/>
    <x v="2"/>
    <m/>
    <s v="100%"/>
    <x v="512"/>
    <m/>
    <m/>
    <s v="Snapper"/>
    <x v="0"/>
    <n v="6407.724397415137"/>
    <n v="24703.980730243333"/>
    <n v="3.0800000000000001E-4"/>
    <s v=""/>
    <s v=""/>
    <s v=""/>
    <s v=""/>
    <s v=""/>
    <s v=""/>
  </r>
  <r>
    <x v="2"/>
    <x v="7"/>
    <x v="7"/>
    <n v="3634497.5"/>
    <n v="0"/>
    <n v="3634497.5"/>
    <x v="2"/>
    <m/>
    <s v="100%"/>
    <x v="513"/>
    <m/>
    <m/>
    <s v="Spiny Dogfish"/>
    <x v="0"/>
    <n v="192.53071423714317"/>
    <n v="742.27210152999749"/>
    <n v="3.0000000000000001E-6"/>
    <s v=""/>
    <s v=""/>
    <s v=""/>
    <s v=""/>
    <s v=""/>
    <s v=""/>
  </r>
  <r>
    <x v="2"/>
    <x v="7"/>
    <x v="7"/>
    <n v="3634497.5"/>
    <n v="0"/>
    <n v="3634497.5"/>
    <x v="2"/>
    <m/>
    <s v="100%"/>
    <x v="514"/>
    <m/>
    <m/>
    <s v="Spiny Dogfish"/>
    <x v="2"/>
    <n v="0"/>
    <n v="0"/>
    <n v="0"/>
    <s v=""/>
    <s v=""/>
    <s v=""/>
    <s v=""/>
    <s v=""/>
    <s v=""/>
  </r>
  <r>
    <x v="2"/>
    <x v="7"/>
    <x v="7"/>
    <n v="3634497.5"/>
    <n v="0"/>
    <n v="3634497.5"/>
    <x v="2"/>
    <m/>
    <s v="100%"/>
    <x v="515"/>
    <m/>
    <m/>
    <s v="Spiny Dogfish"/>
    <x v="0"/>
    <n v="814.98"/>
    <n v="3142.0281158870416"/>
    <n v="1.5999999999999999E-5"/>
    <s v=""/>
    <s v=""/>
    <s v=""/>
    <s v=""/>
    <s v=""/>
    <s v=""/>
  </r>
  <r>
    <x v="2"/>
    <x v="7"/>
    <x v="7"/>
    <n v="3634497.5"/>
    <n v="0"/>
    <n v="3634497.5"/>
    <x v="2"/>
    <m/>
    <s v="100%"/>
    <x v="516"/>
    <m/>
    <m/>
    <s v="Spiny Dogfish"/>
    <x v="2"/>
    <n v="152.84049306493566"/>
    <n v="589.25265215841637"/>
    <n v="3.0000000000000001E-6"/>
    <s v=""/>
    <s v=""/>
    <s v=""/>
    <s v=""/>
    <s v=""/>
    <s v=""/>
  </r>
  <r>
    <x v="2"/>
    <x v="7"/>
    <x v="7"/>
    <n v="3634497.5"/>
    <n v="0"/>
    <n v="3634497.5"/>
    <x v="2"/>
    <m/>
    <s v="100%"/>
    <x v="517"/>
    <m/>
    <m/>
    <s v="Spiny Dogfish"/>
    <x v="2"/>
    <n v="629"/>
    <n v="2425.0112700838658"/>
    <n v="1.2999999999999999E-5"/>
    <s v=""/>
    <s v=""/>
    <s v=""/>
    <s v=""/>
    <s v=""/>
    <s v=""/>
  </r>
  <r>
    <x v="2"/>
    <x v="7"/>
    <x v="7"/>
    <n v="3634497.5"/>
    <n v="0"/>
    <n v="3634497.5"/>
    <x v="2"/>
    <m/>
    <s v="100%"/>
    <x v="518"/>
    <m/>
    <m/>
    <s v="Spiny Dogfish"/>
    <x v="0"/>
    <n v="304.32"/>
    <n v="1173.2582348361243"/>
    <n v="1.2E-4"/>
    <s v=""/>
    <s v=""/>
    <s v=""/>
    <s v=""/>
    <s v=""/>
    <s v=""/>
  </r>
  <r>
    <x v="2"/>
    <x v="7"/>
    <x v="7"/>
    <n v="3634497.5"/>
    <n v="0"/>
    <n v="3634497.5"/>
    <x v="2"/>
    <m/>
    <s v="100%"/>
    <x v="519"/>
    <m/>
    <m/>
    <s v="Spiny Dogfish"/>
    <x v="0"/>
    <n v="98.240000000000009"/>
    <n v="378.74897801755009"/>
    <n v="1.9999999999999999E-6"/>
    <s v=""/>
    <s v=""/>
    <s v=""/>
    <s v=""/>
    <s v=""/>
    <s v=""/>
  </r>
  <r>
    <x v="2"/>
    <x v="7"/>
    <x v="7"/>
    <n v="3634497.5"/>
    <n v="0"/>
    <n v="3634497.5"/>
    <x v="2"/>
    <m/>
    <s v="100%"/>
    <x v="520"/>
    <m/>
    <m/>
    <s v="Sea Perch"/>
    <x v="0"/>
    <n v="69.640572690871778"/>
    <n v="268.48835235367051"/>
    <n v="9.9999999999999995E-7"/>
    <s v=""/>
    <s v=""/>
    <s v=""/>
    <s v=""/>
    <s v=""/>
    <s v=""/>
  </r>
  <r>
    <x v="2"/>
    <x v="7"/>
    <x v="7"/>
    <n v="3634497.5"/>
    <n v="0"/>
    <n v="3634497.5"/>
    <x v="2"/>
    <m/>
    <s v="100%"/>
    <x v="521"/>
    <m/>
    <m/>
    <s v="Sea Perch"/>
    <x v="2"/>
    <n v="0"/>
    <n v="0"/>
    <n v="0"/>
    <s v=""/>
    <s v=""/>
    <s v=""/>
    <s v=""/>
    <s v=""/>
    <s v=""/>
  </r>
  <r>
    <x v="2"/>
    <x v="7"/>
    <x v="7"/>
    <n v="3634497.5"/>
    <n v="0"/>
    <n v="3634497.5"/>
    <x v="2"/>
    <m/>
    <s v="100%"/>
    <x v="522"/>
    <m/>
    <m/>
    <s v="Sea Perch"/>
    <x v="0"/>
    <n v="100.78680120969655"/>
    <n v="388.56777235169528"/>
    <n v="9.9999999999999995E-7"/>
    <s v=""/>
    <s v=""/>
    <s v=""/>
    <s v=""/>
    <s v=""/>
    <s v=""/>
  </r>
  <r>
    <x v="2"/>
    <x v="7"/>
    <x v="7"/>
    <n v="3634497.5"/>
    <n v="0"/>
    <n v="3634497.5"/>
    <x v="2"/>
    <m/>
    <s v="100%"/>
    <x v="523"/>
    <m/>
    <m/>
    <s v="Sea Perch"/>
    <x v="2"/>
    <n v="756.47363306945465"/>
    <n v="2916.4659550313427"/>
    <n v="8.1000000000000004E-5"/>
    <s v=""/>
    <s v=""/>
    <s v=""/>
    <s v=""/>
    <s v=""/>
    <s v=""/>
  </r>
  <r>
    <x v="2"/>
    <x v="7"/>
    <x v="7"/>
    <n v="3634497.5"/>
    <n v="0"/>
    <n v="3634497.5"/>
    <x v="2"/>
    <m/>
    <s v="100%"/>
    <x v="524"/>
    <m/>
    <m/>
    <s v="Sea Perch"/>
    <x v="2"/>
    <n v="590.07653642287687"/>
    <n v="2274.947934876835"/>
    <n v="9.0000000000000002E-6"/>
    <s v=""/>
    <s v=""/>
    <s v=""/>
    <s v=""/>
    <s v=""/>
    <s v=""/>
  </r>
  <r>
    <x v="2"/>
    <x v="7"/>
    <x v="7"/>
    <n v="3634497.5"/>
    <n v="0"/>
    <n v="3634497.5"/>
    <x v="2"/>
    <m/>
    <s v="100%"/>
    <x v="525"/>
    <m/>
    <m/>
    <s v="Sea Perch"/>
    <x v="2"/>
    <n v="18.63781732219817"/>
    <n v="71.855194047845572"/>
    <n v="0"/>
    <s v=""/>
    <s v=""/>
    <s v=""/>
    <s v=""/>
    <s v=""/>
    <s v=""/>
  </r>
  <r>
    <x v="2"/>
    <x v="7"/>
    <x v="7"/>
    <n v="3634497.5"/>
    <n v="0"/>
    <n v="3634497.5"/>
    <x v="2"/>
    <m/>
    <s v="100%"/>
    <x v="526"/>
    <m/>
    <m/>
    <s v="Sea Perch"/>
    <x v="2"/>
    <n v="4.6074965709299622"/>
    <n v="17.76348348390767"/>
    <n v="0"/>
    <s v=""/>
    <s v=""/>
    <s v=""/>
    <s v=""/>
    <s v=""/>
    <s v=""/>
  </r>
  <r>
    <x v="2"/>
    <x v="7"/>
    <x v="7"/>
    <n v="3634497.5"/>
    <n v="0"/>
    <n v="3634497.5"/>
    <x v="2"/>
    <m/>
    <s v="100%"/>
    <x v="527"/>
    <m/>
    <m/>
    <s v="Sea Perch"/>
    <x v="2"/>
    <n v="56.136724817662127"/>
    <n v="216.42637575266664"/>
    <n v="6.0000000000000002E-6"/>
    <s v=""/>
    <s v=""/>
    <s v=""/>
    <s v=""/>
    <s v=""/>
    <s v=""/>
  </r>
  <r>
    <x v="2"/>
    <x v="7"/>
    <x v="7"/>
    <n v="3634497.5"/>
    <n v="0"/>
    <n v="3634497.5"/>
    <x v="2"/>
    <m/>
    <s v="100%"/>
    <x v="528"/>
    <m/>
    <m/>
    <s v="Sea Perch"/>
    <x v="0"/>
    <n v="11.294062309487078"/>
    <n v="43.542493458721111"/>
    <n v="0"/>
    <s v=""/>
    <s v=""/>
    <s v=""/>
    <s v=""/>
    <s v=""/>
    <s v=""/>
  </r>
  <r>
    <x v="2"/>
    <x v="7"/>
    <x v="7"/>
    <n v="3634497.5"/>
    <n v="0"/>
    <n v="3634497.5"/>
    <x v="2"/>
    <m/>
    <s v="100%"/>
    <x v="529"/>
    <m/>
    <m/>
    <s v="Sea Perch"/>
    <x v="0"/>
    <n v="6.4936627609377489"/>
    <n v="25.035302669949054"/>
    <n v="0"/>
    <s v=""/>
    <s v=""/>
    <s v=""/>
    <s v=""/>
    <s v=""/>
    <s v=""/>
  </r>
  <r>
    <x v="2"/>
    <x v="7"/>
    <x v="7"/>
    <n v="3634497.5"/>
    <n v="0"/>
    <n v="3634497.5"/>
    <x v="2"/>
    <m/>
    <s v="100%"/>
    <x v="530"/>
    <m/>
    <m/>
    <s v="Rig"/>
    <x v="0"/>
    <n v="2454.8641541498641"/>
    <n v="9464.3453741467692"/>
    <n v="4.5000000000000003E-5"/>
    <s v=""/>
    <s v=""/>
    <s v=""/>
    <s v=""/>
    <s v=""/>
    <s v=""/>
  </r>
  <r>
    <x v="2"/>
    <x v="7"/>
    <x v="7"/>
    <n v="3634497.5"/>
    <n v="0"/>
    <n v="3634497.5"/>
    <x v="2"/>
    <m/>
    <s v="100%"/>
    <x v="531"/>
    <m/>
    <m/>
    <s v="Rig"/>
    <x v="0"/>
    <n v="37.1"/>
    <n v="143.03325615280036"/>
    <n v="9.9999999999999995E-7"/>
    <s v=""/>
    <s v=""/>
    <s v=""/>
    <s v=""/>
    <s v=""/>
    <s v=""/>
  </r>
  <r>
    <x v="2"/>
    <x v="7"/>
    <x v="7"/>
    <n v="3634497.5"/>
    <n v="0"/>
    <n v="3634497.5"/>
    <x v="2"/>
    <m/>
    <s v="100%"/>
    <x v="532"/>
    <m/>
    <m/>
    <s v="Rig"/>
    <x v="0"/>
    <n v="397.50077994760233"/>
    <n v="1532.5021800318959"/>
    <n v="6.0000000000000002E-6"/>
    <s v=""/>
    <s v=""/>
    <s v=""/>
    <s v=""/>
    <s v=""/>
    <s v=""/>
  </r>
  <r>
    <x v="2"/>
    <x v="7"/>
    <x v="7"/>
    <n v="3634497.5"/>
    <n v="0"/>
    <n v="3634497.5"/>
    <x v="2"/>
    <m/>
    <s v="100%"/>
    <x v="533"/>
    <m/>
    <m/>
    <s v="Rig"/>
    <x v="0"/>
    <n v="2332.2169363275766"/>
    <n v="8991.4981794512551"/>
    <n v="1.2300000000000001E-4"/>
    <s v=""/>
    <s v=""/>
    <s v=""/>
    <s v=""/>
    <s v=""/>
    <s v=""/>
  </r>
  <r>
    <x v="2"/>
    <x v="7"/>
    <x v="7"/>
    <n v="3634497.5"/>
    <n v="0"/>
    <n v="3634497.5"/>
    <x v="2"/>
    <m/>
    <s v="100%"/>
    <x v="534"/>
    <m/>
    <m/>
    <s v="Rig"/>
    <x v="0"/>
    <n v="1079.2081631429089"/>
    <n v="4160.7185347981904"/>
    <n v="1.7E-5"/>
    <s v=""/>
    <s v=""/>
    <s v=""/>
    <s v=""/>
    <s v=""/>
    <s v=""/>
  </r>
  <r>
    <x v="2"/>
    <x v="7"/>
    <x v="7"/>
    <n v="3634497.5"/>
    <n v="0"/>
    <n v="3634497.5"/>
    <x v="2"/>
    <m/>
    <s v="100%"/>
    <x v="535"/>
    <m/>
    <m/>
    <s v="Rig"/>
    <x v="0"/>
    <n v="1177.093448835134"/>
    <n v="4538.0999671972759"/>
    <n v="2.0999999999999999E-5"/>
    <s v=""/>
    <s v=""/>
    <s v=""/>
    <s v=""/>
    <s v=""/>
    <s v=""/>
  </r>
  <r>
    <x v="2"/>
    <x v="7"/>
    <x v="7"/>
    <n v="3634497.5"/>
    <n v="0"/>
    <n v="3634497.5"/>
    <x v="2"/>
    <m/>
    <s v="100%"/>
    <x v="536"/>
    <m/>
    <m/>
    <s v="Sprats"/>
    <x v="0"/>
    <n v="84"/>
    <n v="323.84888185539705"/>
    <n v="9.9999999999999995E-7"/>
    <s v=""/>
    <s v=""/>
    <s v=""/>
    <s v=""/>
    <s v=""/>
    <s v=""/>
  </r>
  <r>
    <x v="2"/>
    <x v="7"/>
    <x v="7"/>
    <n v="3634497.5"/>
    <n v="0"/>
    <n v="3634497.5"/>
    <x v="2"/>
    <m/>
    <s v="100%"/>
    <x v="537"/>
    <m/>
    <m/>
    <s v="Sprats"/>
    <x v="0"/>
    <n v="0"/>
    <n v="0"/>
    <n v="0"/>
    <s v=""/>
    <s v=""/>
    <s v=""/>
    <s v=""/>
    <s v=""/>
    <s v=""/>
  </r>
  <r>
    <x v="2"/>
    <x v="7"/>
    <x v="7"/>
    <n v="3634497.5"/>
    <n v="0"/>
    <n v="3634497.5"/>
    <x v="2"/>
    <m/>
    <s v="100%"/>
    <x v="538"/>
    <m/>
    <m/>
    <s v="Sprats"/>
    <x v="0"/>
    <n v="342"/>
    <n v="1318.5275904112593"/>
    <n v="5.0000000000000004E-6"/>
    <s v=""/>
    <s v=""/>
    <s v=""/>
    <s v=""/>
    <s v=""/>
    <s v=""/>
  </r>
  <r>
    <x v="2"/>
    <x v="7"/>
    <x v="7"/>
    <n v="3634497.5"/>
    <n v="0"/>
    <n v="3634497.5"/>
    <x v="2"/>
    <m/>
    <s v="100%"/>
    <x v="539"/>
    <m/>
    <m/>
    <s v="Sprats"/>
    <x v="0"/>
    <n v="12"/>
    <n v="46.264125979342438"/>
    <n v="0"/>
    <s v=""/>
    <s v=""/>
    <s v=""/>
    <s v=""/>
    <s v=""/>
    <s v=""/>
  </r>
  <r>
    <x v="2"/>
    <x v="7"/>
    <x v="7"/>
    <n v="3634497.5"/>
    <n v="0"/>
    <n v="3634497.5"/>
    <x v="2"/>
    <m/>
    <s v="100%"/>
    <x v="540"/>
    <m/>
    <m/>
    <s v="Sprats"/>
    <x v="0"/>
    <n v="102"/>
    <n v="393.24507082441073"/>
    <n v="9.9999999999999995E-7"/>
    <s v=""/>
    <s v=""/>
    <s v=""/>
    <s v=""/>
    <s v=""/>
    <s v=""/>
  </r>
  <r>
    <x v="2"/>
    <x v="7"/>
    <x v="7"/>
    <n v="3634497.5"/>
    <n v="0"/>
    <n v="3634497.5"/>
    <x v="2"/>
    <m/>
    <s v="100%"/>
    <x v="541"/>
    <m/>
    <m/>
    <s v="Squid"/>
    <x v="2"/>
    <n v="11.399999999999999"/>
    <n v="43.950919680375307"/>
    <n v="0"/>
    <s v=""/>
    <s v=""/>
    <s v=""/>
    <s v=""/>
    <s v=""/>
    <s v=""/>
  </r>
  <r>
    <x v="2"/>
    <x v="7"/>
    <x v="7"/>
    <n v="3634497.5"/>
    <n v="0"/>
    <n v="3634497.5"/>
    <x v="2"/>
    <m/>
    <s v="100%"/>
    <x v="542"/>
    <m/>
    <m/>
    <s v="Squid"/>
    <x v="2"/>
    <n v="5699.9999999999991"/>
    <n v="21975.459840187654"/>
    <n v="8.3999999999999995E-5"/>
    <s v=""/>
    <s v=""/>
    <s v=""/>
    <s v=""/>
    <s v=""/>
    <s v=""/>
  </r>
  <r>
    <x v="2"/>
    <x v="7"/>
    <x v="7"/>
    <n v="3634497.5"/>
    <n v="0"/>
    <n v="3634497.5"/>
    <x v="2"/>
    <m/>
    <s v="100%"/>
    <x v="543"/>
    <m/>
    <m/>
    <s v="Squid"/>
    <x v="2"/>
    <n v="59430.480946412557"/>
    <n v="229124.93812647843"/>
    <n v="1.7329999999999999E-3"/>
    <s v=""/>
    <s v=""/>
    <s v=""/>
    <s v=""/>
    <s v=""/>
    <s v=""/>
  </r>
  <r>
    <x v="2"/>
    <x v="7"/>
    <x v="7"/>
    <n v="3634497.5"/>
    <n v="0"/>
    <n v="3634497.5"/>
    <x v="2"/>
    <m/>
    <s v="100%"/>
    <x v="544"/>
    <m/>
    <m/>
    <s v="Squid"/>
    <x v="2"/>
    <n v="39112.191868202004"/>
    <n v="150790.94765989252"/>
    <n v="1.23E-3"/>
    <s v=""/>
    <s v=""/>
    <s v=""/>
    <s v=""/>
    <s v=""/>
    <s v=""/>
  </r>
  <r>
    <x v="2"/>
    <x v="7"/>
    <x v="7"/>
    <n v="3634497.5"/>
    <n v="0"/>
    <n v="3634497.5"/>
    <x v="2"/>
    <m/>
    <s v="100%"/>
    <x v="545"/>
    <m/>
    <m/>
    <s v="Smooth Skate"/>
    <x v="0"/>
    <n v="16.216656404605608"/>
    <n v="62.520786238865355"/>
    <n v="0"/>
    <s v=""/>
    <s v=""/>
    <s v=""/>
    <s v=""/>
    <s v=""/>
    <s v=""/>
  </r>
  <r>
    <x v="2"/>
    <x v="7"/>
    <x v="7"/>
    <n v="3634497.5"/>
    <n v="0"/>
    <n v="3634497.5"/>
    <x v="2"/>
    <m/>
    <s v="100%"/>
    <x v="546"/>
    <m/>
    <m/>
    <s v="Smooth Skate"/>
    <x v="0"/>
    <n v="0"/>
    <n v="0"/>
    <n v="0"/>
    <s v=""/>
    <s v=""/>
    <s v=""/>
    <s v=""/>
    <s v=""/>
    <s v=""/>
  </r>
  <r>
    <x v="2"/>
    <x v="7"/>
    <x v="7"/>
    <n v="3634497.5"/>
    <n v="0"/>
    <n v="3634497.5"/>
    <x v="2"/>
    <m/>
    <s v="100%"/>
    <x v="547"/>
    <m/>
    <m/>
    <s v="Smooth Skate"/>
    <x v="0"/>
    <n v="256.42663821674915"/>
    <n v="988.61285790991235"/>
    <n v="5.0000000000000004E-6"/>
    <s v=""/>
    <s v=""/>
    <s v=""/>
    <s v=""/>
    <s v=""/>
    <s v=""/>
  </r>
  <r>
    <x v="2"/>
    <x v="7"/>
    <x v="7"/>
    <n v="3634497.5"/>
    <n v="0"/>
    <n v="3634497.5"/>
    <x v="2"/>
    <m/>
    <s v="100%"/>
    <x v="548"/>
    <m/>
    <m/>
    <s v="Smooth Skate"/>
    <x v="0"/>
    <n v="101.23313557571716"/>
    <n v="390.28854479656928"/>
    <n v="1.9999999999999999E-6"/>
    <s v=""/>
    <s v=""/>
    <s v=""/>
    <s v=""/>
    <s v=""/>
    <s v=""/>
  </r>
  <r>
    <x v="2"/>
    <x v="7"/>
    <x v="7"/>
    <n v="3634497.5"/>
    <n v="0"/>
    <n v="3634497.5"/>
    <x v="2"/>
    <m/>
    <s v="100%"/>
    <x v="549"/>
    <m/>
    <m/>
    <s v="Smooth Skate"/>
    <x v="0"/>
    <n v="9.0577779793381055"/>
    <n v="34.920848460750989"/>
    <n v="0"/>
    <s v=""/>
    <s v=""/>
    <s v=""/>
    <s v=""/>
    <s v=""/>
    <s v=""/>
  </r>
  <r>
    <x v="2"/>
    <x v="7"/>
    <x v="7"/>
    <n v="3634497.5"/>
    <n v="0"/>
    <n v="3634497.5"/>
    <x v="2"/>
    <m/>
    <s v="100%"/>
    <x v="550"/>
    <m/>
    <m/>
    <s v="Stargazer"/>
    <x v="0"/>
    <n v="42.80266656986133"/>
    <n v="165.01899653665444"/>
    <n v="0"/>
    <s v=""/>
    <s v=""/>
    <s v=""/>
    <s v=""/>
    <s v=""/>
    <s v=""/>
  </r>
  <r>
    <x v="2"/>
    <x v="7"/>
    <x v="7"/>
    <n v="3634497.5"/>
    <n v="0"/>
    <n v="3634497.5"/>
    <x v="2"/>
    <m/>
    <s v="100%"/>
    <x v="551"/>
    <m/>
    <m/>
    <s v="Stargazer"/>
    <x v="0"/>
    <n v="12.4"/>
    <n v="47.806263511987183"/>
    <n v="0"/>
    <s v=""/>
    <s v=""/>
    <s v=""/>
    <s v=""/>
    <s v=""/>
    <s v=""/>
  </r>
  <r>
    <x v="2"/>
    <x v="7"/>
    <x v="7"/>
    <n v="3634497.5"/>
    <n v="0"/>
    <n v="3634497.5"/>
    <x v="2"/>
    <m/>
    <s v="100%"/>
    <x v="552"/>
    <m/>
    <m/>
    <s v="Stargazer"/>
    <x v="0"/>
    <n v="46.569639220649599"/>
    <n v="179.54197130972162"/>
    <n v="9.9999999999999995E-7"/>
    <s v=""/>
    <s v=""/>
    <s v=""/>
    <s v=""/>
    <s v=""/>
    <s v=""/>
  </r>
  <r>
    <x v="2"/>
    <x v="7"/>
    <x v="7"/>
    <n v="3634497.5"/>
    <n v="0"/>
    <n v="3634497.5"/>
    <x v="2"/>
    <m/>
    <s v="100%"/>
    <x v="553"/>
    <m/>
    <m/>
    <s v="Stargazer"/>
    <x v="0"/>
    <n v="1183.945934271045"/>
    <n v="4564.5186546538253"/>
    <n v="5.8999999999999998E-5"/>
    <s v=""/>
    <s v=""/>
    <s v=""/>
    <s v=""/>
    <s v=""/>
    <s v=""/>
  </r>
  <r>
    <x v="2"/>
    <x v="7"/>
    <x v="7"/>
    <n v="3634497.5"/>
    <n v="0"/>
    <n v="3634497.5"/>
    <x v="2"/>
    <m/>
    <s v="100%"/>
    <x v="554"/>
    <m/>
    <m/>
    <s v="Stargazer"/>
    <x v="0"/>
    <n v="2644.4201976399399"/>
    <n v="10195.149097160984"/>
    <n v="4.1E-5"/>
    <s v=""/>
    <s v=""/>
    <s v=""/>
    <s v=""/>
    <s v=""/>
    <s v=""/>
  </r>
  <r>
    <x v="2"/>
    <x v="7"/>
    <x v="7"/>
    <n v="3634497.5"/>
    <n v="0"/>
    <n v="3634497.5"/>
    <x v="2"/>
    <m/>
    <s v="100%"/>
    <x v="555"/>
    <m/>
    <m/>
    <s v="Stargazer"/>
    <x v="0"/>
    <n v="1491.5256828192296"/>
    <n v="5750.3443409477986"/>
    <n v="4.3000000000000002E-5"/>
    <s v=""/>
    <s v=""/>
    <s v=""/>
    <s v=""/>
    <s v=""/>
    <s v=""/>
  </r>
  <r>
    <x v="2"/>
    <x v="7"/>
    <x v="7"/>
    <n v="3634497.5"/>
    <n v="0"/>
    <n v="3634497.5"/>
    <x v="2"/>
    <m/>
    <s v="100%"/>
    <x v="556"/>
    <m/>
    <m/>
    <s v="Stargazer"/>
    <x v="0"/>
    <n v="1341.6995806943403"/>
    <n v="5172.7132023061567"/>
    <n v="9.0000000000000006E-5"/>
    <s v=""/>
    <s v=""/>
    <s v=""/>
    <s v=""/>
    <s v=""/>
    <s v=""/>
  </r>
  <r>
    <x v="2"/>
    <x v="7"/>
    <x v="7"/>
    <n v="3634497.5"/>
    <n v="0"/>
    <n v="3634497.5"/>
    <x v="2"/>
    <m/>
    <s v="100%"/>
    <x v="557"/>
    <m/>
    <m/>
    <s v="Stargazer"/>
    <x v="0"/>
    <n v="27.785524752776173"/>
    <n v="107.12275146371455"/>
    <n v="9.9999999999999995E-7"/>
    <s v=""/>
    <s v=""/>
    <s v=""/>
    <s v=""/>
    <s v=""/>
    <s v=""/>
  </r>
  <r>
    <x v="2"/>
    <x v="7"/>
    <x v="7"/>
    <n v="3634497.5"/>
    <n v="0"/>
    <n v="3634497.5"/>
    <x v="2"/>
    <m/>
    <s v="100%"/>
    <x v="558"/>
    <m/>
    <m/>
    <s v="Southern Bluefin Tuna"/>
    <x v="3"/>
    <n v="8589.0079330623194"/>
    <n v="33113.578754397226"/>
    <n v="3.3599999999999998E-4"/>
    <s v=""/>
    <s v=""/>
    <s v=""/>
    <s v=""/>
    <s v=""/>
    <s v=""/>
  </r>
  <r>
    <x v="2"/>
    <x v="7"/>
    <x v="7"/>
    <n v="3634497.5"/>
    <n v="0"/>
    <n v="3634497.5"/>
    <x v="2"/>
    <m/>
    <s v="100%"/>
    <x v="559"/>
    <m/>
    <m/>
    <s v="Kina"/>
    <x v="4"/>
    <n v="0"/>
    <n v="0"/>
    <n v="0"/>
    <s v=""/>
    <s v=""/>
    <s v=""/>
    <s v=""/>
    <s v=""/>
    <s v=""/>
  </r>
  <r>
    <x v="2"/>
    <x v="7"/>
    <x v="7"/>
    <n v="3634497.5"/>
    <n v="0"/>
    <n v="3634497.5"/>
    <x v="2"/>
    <m/>
    <s v="100%"/>
    <x v="560"/>
    <m/>
    <m/>
    <s v="Kina"/>
    <x v="4"/>
    <n v="60.882268610957439"/>
    <n v="234.72207874379171"/>
    <n v="9.9999999999999995E-7"/>
    <s v=""/>
    <s v=""/>
    <s v=""/>
    <s v=""/>
    <s v=""/>
    <s v=""/>
  </r>
  <r>
    <x v="2"/>
    <x v="7"/>
    <x v="7"/>
    <n v="3634497.5"/>
    <n v="0"/>
    <n v="3634497.5"/>
    <x v="2"/>
    <m/>
    <s v="100%"/>
    <x v="561"/>
    <m/>
    <m/>
    <s v="Kina"/>
    <x v="4"/>
    <n v="126.40790440663089"/>
    <n v="487.34593452108726"/>
    <n v="2.0000000000000002E-5"/>
    <s v=""/>
    <s v=""/>
    <s v=""/>
    <s v=""/>
    <s v=""/>
    <s v=""/>
  </r>
  <r>
    <x v="2"/>
    <x v="7"/>
    <x v="7"/>
    <n v="3634497.5"/>
    <n v="0"/>
    <n v="3634497.5"/>
    <x v="2"/>
    <m/>
    <s v="100%"/>
    <x v="562"/>
    <m/>
    <m/>
    <s v="Kina"/>
    <x v="4"/>
    <n v="140.80000000000001"/>
    <n v="542.83241149095136"/>
    <n v="1.9999999999999999E-6"/>
    <s v=""/>
    <s v=""/>
    <s v=""/>
    <s v=""/>
    <s v=""/>
    <s v=""/>
  </r>
  <r>
    <x v="2"/>
    <x v="7"/>
    <x v="7"/>
    <n v="3634497.5"/>
    <n v="0"/>
    <n v="3634497.5"/>
    <x v="2"/>
    <m/>
    <s v="100%"/>
    <x v="563"/>
    <m/>
    <m/>
    <s v="Kina"/>
    <x v="4"/>
    <n v="52.8"/>
    <n v="203.56215430910672"/>
    <n v="9.9999999999999995E-7"/>
    <s v=""/>
    <s v=""/>
    <s v=""/>
    <s v=""/>
    <s v=""/>
    <s v=""/>
  </r>
  <r>
    <x v="2"/>
    <x v="7"/>
    <x v="7"/>
    <n v="3634497.5"/>
    <n v="0"/>
    <n v="3634497.5"/>
    <x v="2"/>
    <m/>
    <s v="100%"/>
    <x v="564"/>
    <m/>
    <m/>
    <s v="Kina"/>
    <x v="4"/>
    <n v="41.58"/>
    <n v="160.30519651842152"/>
    <n v="9.9999999999999995E-7"/>
    <s v=""/>
    <s v=""/>
    <s v=""/>
    <s v=""/>
    <s v=""/>
    <s v=""/>
  </r>
  <r>
    <x v="2"/>
    <x v="7"/>
    <x v="7"/>
    <n v="3634497.5"/>
    <n v="0"/>
    <n v="3634497.5"/>
    <x v="2"/>
    <m/>
    <s v="100%"/>
    <x v="565"/>
    <m/>
    <m/>
    <s v="Kina"/>
    <x v="4"/>
    <n v="396"/>
    <n v="1526.7161573183005"/>
    <n v="6.0000000000000002E-6"/>
    <s v=""/>
    <s v=""/>
    <s v=""/>
    <s v=""/>
    <s v=""/>
    <s v=""/>
  </r>
  <r>
    <x v="2"/>
    <x v="7"/>
    <x v="7"/>
    <n v="3634497.5"/>
    <n v="0"/>
    <n v="3634497.5"/>
    <x v="2"/>
    <m/>
    <s v="100%"/>
    <x v="566"/>
    <m/>
    <m/>
    <s v="Kina"/>
    <x v="4"/>
    <n v="529.08533391583057"/>
    <n v="2039.8058785087037"/>
    <n v="7.9999999999999996E-6"/>
    <s v=""/>
    <s v=""/>
    <s v=""/>
    <s v=""/>
    <s v=""/>
    <s v=""/>
  </r>
  <r>
    <x v="2"/>
    <x v="7"/>
    <x v="7"/>
    <n v="3634497.5"/>
    <n v="0"/>
    <n v="3634497.5"/>
    <x v="2"/>
    <m/>
    <s v="100%"/>
    <x v="567"/>
    <m/>
    <m/>
    <s v="Kina"/>
    <x v="4"/>
    <n v="196.26653867788403"/>
    <n v="756.67498924359268"/>
    <n v="8.2999999999999998E-5"/>
    <s v=""/>
    <s v=""/>
    <s v=""/>
    <s v=""/>
    <s v=""/>
    <s v=""/>
  </r>
  <r>
    <x v="2"/>
    <x v="7"/>
    <x v="7"/>
    <n v="3634497.5"/>
    <n v="0"/>
    <n v="3634497.5"/>
    <x v="2"/>
    <m/>
    <s v="100%"/>
    <x v="568"/>
    <m/>
    <m/>
    <s v="Kina"/>
    <x v="4"/>
    <n v="17.600000000000001"/>
    <n v="67.85405143636892"/>
    <n v="0"/>
    <s v=""/>
    <s v=""/>
    <s v=""/>
    <s v=""/>
    <s v=""/>
    <s v=""/>
  </r>
  <r>
    <x v="2"/>
    <x v="7"/>
    <x v="7"/>
    <n v="3634497.5"/>
    <n v="0"/>
    <n v="3634497.5"/>
    <x v="2"/>
    <m/>
    <s v="100%"/>
    <x v="569"/>
    <m/>
    <m/>
    <s v="Kina"/>
    <x v="4"/>
    <n v="1.76"/>
    <n v="6.7854051436368898"/>
    <n v="0"/>
    <s v=""/>
    <s v=""/>
    <s v=""/>
    <s v=""/>
    <s v=""/>
    <s v=""/>
  </r>
  <r>
    <x v="2"/>
    <x v="7"/>
    <x v="7"/>
    <n v="3634497.5"/>
    <n v="0"/>
    <n v="3634497.5"/>
    <x v="2"/>
    <m/>
    <s v="100%"/>
    <x v="570"/>
    <m/>
    <m/>
    <s v="Kina"/>
    <x v="4"/>
    <n v="17.600000000000001"/>
    <n v="67.85405143636892"/>
    <n v="0"/>
    <s v=""/>
    <s v=""/>
    <s v=""/>
    <s v=""/>
    <s v=""/>
    <s v=""/>
  </r>
  <r>
    <x v="2"/>
    <x v="7"/>
    <x v="7"/>
    <n v="3634497.5"/>
    <n v="0"/>
    <n v="3634497.5"/>
    <x v="2"/>
    <m/>
    <s v="100%"/>
    <x v="571"/>
    <m/>
    <m/>
    <s v="Silver Warehou"/>
    <x v="2"/>
    <n v="2259.0703945956138"/>
    <n v="8709.4931109811932"/>
    <n v="0"/>
    <s v=""/>
    <s v=""/>
    <s v=""/>
    <s v=""/>
    <s v=""/>
    <s v=""/>
  </r>
  <r>
    <x v="2"/>
    <x v="7"/>
    <x v="7"/>
    <n v="3634497.5"/>
    <n v="0"/>
    <n v="3634497.5"/>
    <x v="2"/>
    <m/>
    <s v="100%"/>
    <x v="572"/>
    <m/>
    <m/>
    <s v="Silver Warehou"/>
    <x v="2"/>
    <n v="8.2999999999999989"/>
    <n v="31.999353802378515"/>
    <n v="0"/>
    <s v=""/>
    <s v=""/>
    <s v=""/>
    <s v=""/>
    <s v=""/>
    <s v=""/>
  </r>
  <r>
    <x v="2"/>
    <x v="7"/>
    <x v="7"/>
    <n v="3634497.5"/>
    <n v="0"/>
    <n v="3634497.5"/>
    <x v="2"/>
    <m/>
    <s v="100%"/>
    <x v="573"/>
    <m/>
    <m/>
    <s v="Silver Warehou"/>
    <x v="2"/>
    <n v="2550.8715440720744"/>
    <n v="9834.4868726725181"/>
    <n v="6.0000000000000002E-5"/>
    <s v=""/>
    <s v=""/>
    <s v=""/>
    <s v=""/>
    <s v=""/>
    <s v=""/>
  </r>
  <r>
    <x v="2"/>
    <x v="7"/>
    <x v="7"/>
    <n v="3634497.5"/>
    <n v="0"/>
    <n v="3634497.5"/>
    <x v="2"/>
    <m/>
    <s v="100%"/>
    <x v="574"/>
    <m/>
    <m/>
    <s v="Silver Warehou"/>
    <x v="2"/>
    <n v="3037.8035399849359"/>
    <n v="11711.777139529626"/>
    <n v="6.7000000000000002E-5"/>
    <s v=""/>
    <s v=""/>
    <s v=""/>
    <s v=""/>
    <s v=""/>
    <s v=""/>
  </r>
  <r>
    <x v="2"/>
    <x v="7"/>
    <x v="7"/>
    <n v="3634497.5"/>
    <n v="0"/>
    <n v="3634497.5"/>
    <x v="2"/>
    <m/>
    <s v="100%"/>
    <x v="575"/>
    <m/>
    <m/>
    <s v="Broadbill Swordfish"/>
    <x v="3"/>
    <n v="5509.0682312845593"/>
    <n v="21239.352223411839"/>
    <n v="1.1900000000000001E-4"/>
    <s v=""/>
    <s v=""/>
    <s v=""/>
    <s v=""/>
    <s v=""/>
    <s v=""/>
  </r>
  <r>
    <x v="2"/>
    <x v="7"/>
    <x v="7"/>
    <n v="3634497.5"/>
    <n v="0"/>
    <n v="3634497.5"/>
    <x v="2"/>
    <m/>
    <s v="100%"/>
    <x v="576"/>
    <m/>
    <m/>
    <s v="Tarakihi"/>
    <x v="0"/>
    <n v="2864.7385465703437"/>
    <n v="11044.552084700726"/>
    <n v="2.2499999999999999E-4"/>
    <s v=""/>
    <s v=""/>
    <s v=""/>
    <s v=""/>
    <s v=""/>
    <s v=""/>
  </r>
  <r>
    <x v="2"/>
    <x v="7"/>
    <x v="7"/>
    <n v="3634497.5"/>
    <n v="0"/>
    <n v="3634497.5"/>
    <x v="2"/>
    <m/>
    <s v="100%"/>
    <x v="577"/>
    <m/>
    <m/>
    <s v="Tarakihi"/>
    <x v="0"/>
    <n v="30"/>
    <n v="115.66031494835609"/>
    <n v="0"/>
    <s v=""/>
    <s v=""/>
    <s v=""/>
    <s v=""/>
    <s v=""/>
    <s v=""/>
  </r>
  <r>
    <x v="2"/>
    <x v="7"/>
    <x v="7"/>
    <n v="3634497.5"/>
    <n v="0"/>
    <n v="3634497.5"/>
    <x v="2"/>
    <m/>
    <s v="100%"/>
    <x v="578"/>
    <m/>
    <m/>
    <s v="Tarakihi"/>
    <x v="0"/>
    <n v="4832.9094432549227"/>
    <n v="18632.527610791622"/>
    <n v="2.9700000000000001E-4"/>
    <s v=""/>
    <s v=""/>
    <s v=""/>
    <s v=""/>
    <s v=""/>
    <s v=""/>
  </r>
  <r>
    <x v="2"/>
    <x v="7"/>
    <x v="7"/>
    <n v="3634497.5"/>
    <n v="0"/>
    <n v="3634497.5"/>
    <x v="2"/>
    <m/>
    <s v="100%"/>
    <x v="579"/>
    <m/>
    <m/>
    <s v="Tarakihi"/>
    <x v="0"/>
    <n v="2287.7901530345116"/>
    <n v="8820.2176545239799"/>
    <n v="2.0799999999999999E-4"/>
    <s v=""/>
    <s v=""/>
    <s v=""/>
    <s v=""/>
    <s v=""/>
    <s v=""/>
  </r>
  <r>
    <x v="2"/>
    <x v="7"/>
    <x v="7"/>
    <n v="3634497.5"/>
    <n v="0"/>
    <n v="3634497.5"/>
    <x v="2"/>
    <m/>
    <s v="100%"/>
    <x v="580"/>
    <m/>
    <m/>
    <s v="Tarakihi"/>
    <x v="0"/>
    <n v="600.78947486909465"/>
    <n v="2316.2499960338987"/>
    <n v="9.0000000000000002E-6"/>
    <s v=""/>
    <s v=""/>
    <s v=""/>
    <s v=""/>
    <s v=""/>
    <s v=""/>
  </r>
  <r>
    <x v="2"/>
    <x v="7"/>
    <x v="7"/>
    <n v="3634497.5"/>
    <n v="0"/>
    <n v="3634497.5"/>
    <x v="2"/>
    <m/>
    <s v="100%"/>
    <x v="581"/>
    <m/>
    <m/>
    <s v="Tarakihi"/>
    <x v="0"/>
    <n v="304.28601644003118"/>
    <n v="1173.1272165278222"/>
    <n v="6.9999999999999999E-6"/>
    <s v=""/>
    <s v=""/>
    <s v=""/>
    <s v=""/>
    <s v=""/>
    <s v=""/>
  </r>
  <r>
    <x v="2"/>
    <x v="7"/>
    <x v="7"/>
    <n v="3634497.5"/>
    <n v="0"/>
    <n v="3634497.5"/>
    <x v="2"/>
    <m/>
    <s v="100%"/>
    <x v="582"/>
    <m/>
    <m/>
    <s v="Tarakihi"/>
    <x v="0"/>
    <n v="2474.219595817025"/>
    <n v="9538.9672567863818"/>
    <n v="1.13E-4"/>
    <s v=""/>
    <s v=""/>
    <s v=""/>
    <s v=""/>
    <s v=""/>
    <s v=""/>
  </r>
  <r>
    <x v="2"/>
    <x v="7"/>
    <x v="7"/>
    <n v="3634497.5"/>
    <n v="0"/>
    <n v="3634497.5"/>
    <x v="2"/>
    <m/>
    <s v="100%"/>
    <x v="583"/>
    <m/>
    <m/>
    <s v="Tarakihi"/>
    <x v="0"/>
    <n v="686.59096162493188"/>
    <n v="2647.0442287411429"/>
    <n v="4.6999999999999997E-5"/>
    <s v=""/>
    <s v=""/>
    <s v=""/>
    <s v=""/>
    <s v=""/>
    <s v=""/>
  </r>
  <r>
    <x v="2"/>
    <x v="7"/>
    <x v="7"/>
    <n v="3634497.5"/>
    <n v="0"/>
    <n v="3634497.5"/>
    <x v="2"/>
    <m/>
    <s v="100%"/>
    <x v="584"/>
    <m/>
    <m/>
    <s v="Pacific Bluefin Tuna"/>
    <x v="3"/>
    <n v="3631.96"/>
    <n v="14002.454582661047"/>
    <n v="5.5999999999999999E-5"/>
    <s v=""/>
    <s v=""/>
    <s v=""/>
    <s v=""/>
    <s v=""/>
    <s v=""/>
  </r>
  <r>
    <x v="2"/>
    <x v="7"/>
    <x v="7"/>
    <n v="3634497.5"/>
    <n v="0"/>
    <n v="3634497.5"/>
    <x v="2"/>
    <m/>
    <s v="100%"/>
    <x v="585"/>
    <m/>
    <m/>
    <s v="Trevally"/>
    <x v="0"/>
    <n v="2382.5214441982639"/>
    <n v="9185.4393535727795"/>
    <n v="2.81E-4"/>
    <s v=""/>
    <s v=""/>
    <s v=""/>
    <s v=""/>
    <s v=""/>
    <s v=""/>
  </r>
  <r>
    <x v="2"/>
    <x v="7"/>
    <x v="7"/>
    <n v="3634497.5"/>
    <n v="0"/>
    <n v="3634497.5"/>
    <x v="2"/>
    <m/>
    <s v="100%"/>
    <x v="586"/>
    <m/>
    <m/>
    <s v="Trevally"/>
    <x v="0"/>
    <n v="19.099999999999998"/>
    <n v="73.637067183786698"/>
    <n v="0"/>
    <s v=""/>
    <s v=""/>
    <s v=""/>
    <s v=""/>
    <s v=""/>
    <s v=""/>
  </r>
  <r>
    <x v="2"/>
    <x v="7"/>
    <x v="7"/>
    <n v="3634497.5"/>
    <n v="0"/>
    <n v="3634497.5"/>
    <x v="2"/>
    <m/>
    <s v="100%"/>
    <x v="587"/>
    <m/>
    <m/>
    <s v="Trevally"/>
    <x v="0"/>
    <n v="488.11319690976609"/>
    <n v="1881.8442028344166"/>
    <n v="7.9999999999999996E-6"/>
    <s v=""/>
    <s v=""/>
    <s v=""/>
    <s v=""/>
    <s v=""/>
    <s v=""/>
  </r>
  <r>
    <x v="2"/>
    <x v="7"/>
    <x v="7"/>
    <n v="3634497.5"/>
    <n v="0"/>
    <n v="3634497.5"/>
    <x v="2"/>
    <m/>
    <s v="100%"/>
    <x v="588"/>
    <m/>
    <m/>
    <s v="Trevally"/>
    <x v="0"/>
    <n v="32.367565076927775"/>
    <n v="124.78809236362926"/>
    <n v="9.9999999999999995E-7"/>
    <s v=""/>
    <s v=""/>
    <s v=""/>
    <s v=""/>
    <s v=""/>
    <s v=""/>
  </r>
  <r>
    <x v="2"/>
    <x v="7"/>
    <x v="7"/>
    <n v="3634497.5"/>
    <n v="0"/>
    <n v="3634497.5"/>
    <x v="2"/>
    <m/>
    <s v="100%"/>
    <x v="589"/>
    <m/>
    <m/>
    <s v="Trevally"/>
    <x v="0"/>
    <n v="2950.6268742092748"/>
    <n v="11375.68111887094"/>
    <n v="9.5000000000000005E-5"/>
    <s v=""/>
    <s v=""/>
    <s v=""/>
    <s v=""/>
    <s v=""/>
    <s v=""/>
  </r>
  <r>
    <x v="2"/>
    <x v="7"/>
    <x v="7"/>
    <n v="3634497.5"/>
    <n v="0"/>
    <n v="3634497.5"/>
    <x v="2"/>
    <m/>
    <s v="100%"/>
    <x v="590"/>
    <m/>
    <m/>
    <s v="Trumpeter"/>
    <x v="0"/>
    <n v="6.33"/>
    <n v="24.404326454103135"/>
    <n v="0"/>
    <s v=""/>
    <s v=""/>
    <s v=""/>
    <s v=""/>
    <s v=""/>
    <s v=""/>
  </r>
  <r>
    <x v="2"/>
    <x v="7"/>
    <x v="7"/>
    <n v="3634497.5"/>
    <n v="0"/>
    <n v="3634497.5"/>
    <x v="2"/>
    <m/>
    <s v="100%"/>
    <x v="591"/>
    <m/>
    <m/>
    <s v="Trumpeter"/>
    <x v="0"/>
    <n v="0"/>
    <n v="0"/>
    <n v="0"/>
    <s v=""/>
    <s v=""/>
    <s v=""/>
    <s v=""/>
    <s v=""/>
    <s v=""/>
  </r>
  <r>
    <x v="2"/>
    <x v="7"/>
    <x v="7"/>
    <n v="3634497.5"/>
    <n v="0"/>
    <n v="3634497.5"/>
    <x v="2"/>
    <m/>
    <s v="100%"/>
    <x v="592"/>
    <m/>
    <m/>
    <s v="Trumpeter"/>
    <x v="0"/>
    <n v="58.995348316126851"/>
    <n v="227.44735222437336"/>
    <n v="9.9999999999999995E-7"/>
    <s v=""/>
    <s v=""/>
    <s v=""/>
    <s v=""/>
    <s v=""/>
    <s v=""/>
  </r>
  <r>
    <x v="2"/>
    <x v="7"/>
    <x v="7"/>
    <n v="3634497.5"/>
    <n v="0"/>
    <n v="3634497.5"/>
    <x v="2"/>
    <m/>
    <s v="100%"/>
    <x v="593"/>
    <m/>
    <m/>
    <s v="Trumpeter"/>
    <x v="0"/>
    <n v="113.16617389059631"/>
    <n v="436.2945104562267"/>
    <n v="1.9999999999999999E-6"/>
    <s v=""/>
    <s v=""/>
    <s v=""/>
    <s v=""/>
    <s v=""/>
    <s v=""/>
  </r>
  <r>
    <x v="2"/>
    <x v="7"/>
    <x v="7"/>
    <n v="3634497.5"/>
    <n v="0"/>
    <n v="3634497.5"/>
    <x v="2"/>
    <m/>
    <s v="100%"/>
    <x v="594"/>
    <m/>
    <m/>
    <s v="Trumpeter"/>
    <x v="0"/>
    <n v="177.22102862924081"/>
    <n v="683.24799955765411"/>
    <n v="3.0000000000000001E-6"/>
    <s v=""/>
    <s v=""/>
    <s v=""/>
    <s v=""/>
    <s v=""/>
    <s v=""/>
  </r>
  <r>
    <x v="2"/>
    <x v="7"/>
    <x v="7"/>
    <n v="3634497.5"/>
    <n v="0"/>
    <n v="3634497.5"/>
    <x v="2"/>
    <m/>
    <s v="100%"/>
    <x v="595"/>
    <m/>
    <m/>
    <s v="Trumpeter"/>
    <x v="0"/>
    <n v="64.894883147739534"/>
    <n v="250.19208744681069"/>
    <n v="9.9999999999999995E-7"/>
    <s v=""/>
    <s v=""/>
    <s v=""/>
    <s v=""/>
    <s v=""/>
    <s v=""/>
  </r>
  <r>
    <x v="2"/>
    <x v="7"/>
    <x v="7"/>
    <n v="3634497.5"/>
    <n v="0"/>
    <n v="3634497.5"/>
    <x v="2"/>
    <m/>
    <s v="100%"/>
    <x v="596"/>
    <m/>
    <m/>
    <s v="Trumpeter"/>
    <x v="0"/>
    <n v="0"/>
    <n v="0"/>
    <n v="0"/>
    <s v=""/>
    <s v=""/>
    <s v=""/>
    <s v=""/>
    <s v=""/>
    <s v=""/>
  </r>
  <r>
    <x v="2"/>
    <x v="7"/>
    <x v="7"/>
    <n v="3634497.5"/>
    <n v="0"/>
    <n v="3634497.5"/>
    <x v="2"/>
    <m/>
    <s v="100%"/>
    <x v="597"/>
    <m/>
    <m/>
    <s v="Trumpeter"/>
    <x v="0"/>
    <n v="11.808979591836733"/>
    <n v="45.527676627018202"/>
    <n v="0"/>
    <s v=""/>
    <s v=""/>
    <s v=""/>
    <s v=""/>
    <s v=""/>
    <s v=""/>
  </r>
  <r>
    <x v="2"/>
    <x v="7"/>
    <x v="7"/>
    <n v="3634497.5"/>
    <n v="0"/>
    <n v="3634497.5"/>
    <x v="2"/>
    <m/>
    <s v="100%"/>
    <x v="598"/>
    <m/>
    <m/>
    <s v="Trumpeter"/>
    <x v="0"/>
    <n v="2.1406722689075628"/>
    <n v="8.2530276274353582"/>
    <n v="0"/>
    <s v=""/>
    <s v=""/>
    <s v=""/>
    <s v=""/>
    <s v=""/>
    <s v=""/>
  </r>
  <r>
    <x v="2"/>
    <x v="7"/>
    <x v="7"/>
    <n v="3634497.5"/>
    <n v="0"/>
    <n v="3634497.5"/>
    <x v="2"/>
    <m/>
    <s v="100%"/>
    <x v="599"/>
    <m/>
    <m/>
    <s v="Trumpeter"/>
    <x v="0"/>
    <n v="0"/>
    <n v="0"/>
    <n v="0"/>
    <s v=""/>
    <s v=""/>
    <s v=""/>
    <s v=""/>
    <s v=""/>
    <s v=""/>
  </r>
  <r>
    <x v="2"/>
    <x v="7"/>
    <x v="7"/>
    <n v="3634497.5"/>
    <n v="0"/>
    <n v="3634497.5"/>
    <x v="2"/>
    <m/>
    <s v="100%"/>
    <x v="600"/>
    <m/>
    <m/>
    <s v="Tuatua"/>
    <x v="4"/>
    <n v="0"/>
    <n v="0"/>
    <n v="0"/>
    <s v=""/>
    <s v=""/>
    <s v=""/>
    <s v=""/>
    <s v=""/>
    <s v=""/>
  </r>
  <r>
    <x v="2"/>
    <x v="7"/>
    <x v="7"/>
    <n v="3634497.5"/>
    <n v="0"/>
    <n v="3634497.5"/>
    <x v="2"/>
    <m/>
    <s v="100%"/>
    <x v="601"/>
    <m/>
    <m/>
    <s v="Tuatua"/>
    <x v="4"/>
    <n v="0"/>
    <n v="0"/>
    <n v="0"/>
    <s v=""/>
    <s v=""/>
    <s v=""/>
    <s v=""/>
    <s v=""/>
    <s v=""/>
  </r>
  <r>
    <x v="2"/>
    <x v="7"/>
    <x v="7"/>
    <n v="3634497.5"/>
    <n v="0"/>
    <n v="3634497.5"/>
    <x v="2"/>
    <m/>
    <s v="100%"/>
    <x v="602"/>
    <m/>
    <m/>
    <s v="Tuatua"/>
    <x v="4"/>
    <n v="0"/>
    <n v="0"/>
    <n v="0"/>
    <s v=""/>
    <s v=""/>
    <s v=""/>
    <s v=""/>
    <s v=""/>
    <s v=""/>
  </r>
  <r>
    <x v="2"/>
    <x v="7"/>
    <x v="7"/>
    <n v="3634497.5"/>
    <n v="0"/>
    <n v="3634497.5"/>
    <x v="2"/>
    <m/>
    <s v="100%"/>
    <x v="603"/>
    <m/>
    <m/>
    <s v="Tuatua"/>
    <x v="4"/>
    <n v="0"/>
    <n v="0"/>
    <n v="0"/>
    <s v=""/>
    <s v=""/>
    <s v=""/>
    <s v=""/>
    <s v=""/>
    <s v=""/>
  </r>
  <r>
    <x v="2"/>
    <x v="7"/>
    <x v="7"/>
    <n v="3634497.5"/>
    <n v="0"/>
    <n v="3634497.5"/>
    <x v="2"/>
    <m/>
    <s v="100%"/>
    <x v="604"/>
    <m/>
    <m/>
    <s v="Tuatua"/>
    <x v="4"/>
    <n v="0"/>
    <n v="0"/>
    <n v="0"/>
    <s v=""/>
    <s v=""/>
    <s v=""/>
    <s v=""/>
    <s v=""/>
    <s v=""/>
  </r>
  <r>
    <x v="2"/>
    <x v="7"/>
    <x v="7"/>
    <n v="3634497.5"/>
    <n v="0"/>
    <n v="3634497.5"/>
    <x v="2"/>
    <m/>
    <s v="100%"/>
    <x v="605"/>
    <m/>
    <m/>
    <s v="Tuatua"/>
    <x v="4"/>
    <n v="0"/>
    <n v="0"/>
    <n v="0"/>
    <s v=""/>
    <s v=""/>
    <s v=""/>
    <s v=""/>
    <s v=""/>
    <s v=""/>
  </r>
  <r>
    <x v="2"/>
    <x v="7"/>
    <x v="7"/>
    <n v="3634497.5"/>
    <n v="0"/>
    <n v="3634497.5"/>
    <x v="2"/>
    <m/>
    <s v="100%"/>
    <x v="606"/>
    <m/>
    <m/>
    <s v="Tuatua"/>
    <x v="4"/>
    <n v="0"/>
    <n v="0"/>
    <n v="0"/>
    <s v=""/>
    <s v=""/>
    <s v=""/>
    <s v=""/>
    <s v=""/>
    <s v=""/>
  </r>
  <r>
    <x v="2"/>
    <x v="7"/>
    <x v="7"/>
    <n v="3634497.5"/>
    <n v="0"/>
    <n v="3634497.5"/>
    <x v="2"/>
    <m/>
    <s v="100%"/>
    <x v="607"/>
    <m/>
    <m/>
    <s v="Tuatua"/>
    <x v="4"/>
    <n v="0"/>
    <n v="0"/>
    <n v="0"/>
    <s v=""/>
    <s v=""/>
    <s v=""/>
    <s v=""/>
    <s v=""/>
    <s v=""/>
  </r>
  <r>
    <x v="2"/>
    <x v="7"/>
    <x v="7"/>
    <n v="3634497.5"/>
    <n v="0"/>
    <n v="3634497.5"/>
    <x v="2"/>
    <m/>
    <s v="100%"/>
    <x v="608"/>
    <m/>
    <m/>
    <s v="Tuatua"/>
    <x v="4"/>
    <n v="64.930000000000007"/>
    <n v="250.32747498655871"/>
    <n v="9.9999999999999995E-7"/>
    <s v=""/>
    <s v=""/>
    <s v=""/>
    <s v=""/>
    <s v=""/>
    <s v=""/>
  </r>
  <r>
    <x v="2"/>
    <x v="7"/>
    <x v="7"/>
    <n v="3634497.5"/>
    <n v="0"/>
    <n v="3634497.5"/>
    <x v="2"/>
    <m/>
    <s v="100%"/>
    <x v="609"/>
    <m/>
    <m/>
    <s v="Blue Warehou"/>
    <x v="0"/>
    <n v="60.184548717887012"/>
    <n v="232.03212865784977"/>
    <n v="9.9999999999999995E-7"/>
    <s v=""/>
    <s v=""/>
    <s v=""/>
    <s v=""/>
    <s v=""/>
    <s v=""/>
  </r>
  <r>
    <x v="2"/>
    <x v="7"/>
    <x v="7"/>
    <n v="3634497.5"/>
    <n v="0"/>
    <n v="3634497.5"/>
    <x v="2"/>
    <m/>
    <s v="100%"/>
    <x v="610"/>
    <m/>
    <m/>
    <s v="Blue Warehou"/>
    <x v="0"/>
    <n v="10.8"/>
    <n v="41.63771338140819"/>
    <n v="0"/>
    <s v=""/>
    <s v=""/>
    <s v=""/>
    <s v=""/>
    <s v=""/>
    <s v=""/>
  </r>
  <r>
    <x v="2"/>
    <x v="7"/>
    <x v="7"/>
    <n v="3634497.5"/>
    <n v="0"/>
    <n v="3634497.5"/>
    <x v="2"/>
    <m/>
    <s v="100%"/>
    <x v="611"/>
    <m/>
    <m/>
    <s v="Blue Warehou"/>
    <x v="0"/>
    <n v="844.09559971845249"/>
    <n v="3254.2787636652579"/>
    <n v="1.2E-5"/>
    <s v=""/>
    <s v=""/>
    <s v=""/>
    <s v=""/>
    <s v=""/>
    <s v=""/>
  </r>
  <r>
    <x v="2"/>
    <x v="7"/>
    <x v="7"/>
    <n v="3634497.5"/>
    <n v="0"/>
    <n v="3634497.5"/>
    <x v="2"/>
    <m/>
    <s v="100%"/>
    <x v="612"/>
    <m/>
    <m/>
    <s v="Blue Warehou"/>
    <x v="0"/>
    <n v="3309.4522944457626"/>
    <n v="12759.076489405221"/>
    <n v="6.2000000000000003E-5"/>
    <s v=""/>
    <s v=""/>
    <s v=""/>
    <s v=""/>
    <s v=""/>
    <s v=""/>
  </r>
  <r>
    <x v="2"/>
    <x v="7"/>
    <x v="7"/>
    <n v="3634497.5"/>
    <n v="0"/>
    <n v="3634497.5"/>
    <x v="2"/>
    <m/>
    <s v="100%"/>
    <x v="613"/>
    <m/>
    <m/>
    <s v="Blue Warehou"/>
    <x v="0"/>
    <n v="1885.9130058483518"/>
    <n v="7270.8430740540434"/>
    <n v="2.8E-5"/>
    <s v=""/>
    <s v=""/>
    <s v=""/>
    <s v=""/>
    <s v=""/>
    <s v=""/>
  </r>
  <r>
    <x v="2"/>
    <x v="7"/>
    <x v="7"/>
    <n v="3634497.5"/>
    <n v="0"/>
    <n v="3634497.5"/>
    <x v="2"/>
    <m/>
    <s v="100%"/>
    <x v="614"/>
    <m/>
    <m/>
    <s v="Blue Warehou"/>
    <x v="0"/>
    <n v="340.07191605641009"/>
    <n v="1311.0941638725101"/>
    <n v="6.0000000000000002E-6"/>
    <s v=""/>
    <s v=""/>
    <s v=""/>
    <s v=""/>
    <s v=""/>
    <s v=""/>
  </r>
  <r>
    <x v="2"/>
    <x v="7"/>
    <x v="7"/>
    <n v="3634497.5"/>
    <n v="0"/>
    <n v="3634497.5"/>
    <x v="2"/>
    <m/>
    <s v="100%"/>
    <x v="615"/>
    <m/>
    <m/>
    <s v="White Warehou"/>
    <x v="2"/>
    <n v="5.6377731958762896"/>
    <n v="21.735554114748389"/>
    <n v="0"/>
    <s v=""/>
    <s v=""/>
    <s v=""/>
    <s v=""/>
    <s v=""/>
    <s v=""/>
  </r>
  <r>
    <x v="2"/>
    <x v="7"/>
    <x v="7"/>
    <n v="3634497.5"/>
    <n v="0"/>
    <n v="3634497.5"/>
    <x v="2"/>
    <m/>
    <s v="100%"/>
    <x v="616"/>
    <m/>
    <m/>
    <s v="White Warehou"/>
    <x v="2"/>
    <n v="0"/>
    <n v="0"/>
    <n v="0"/>
    <s v=""/>
    <s v=""/>
    <s v=""/>
    <s v=""/>
    <s v=""/>
    <s v=""/>
  </r>
  <r>
    <x v="2"/>
    <x v="7"/>
    <x v="7"/>
    <n v="3634497.5"/>
    <n v="0"/>
    <n v="3634497.5"/>
    <x v="2"/>
    <m/>
    <s v="100%"/>
    <x v="617"/>
    <m/>
    <m/>
    <s v="White Warehou"/>
    <x v="2"/>
    <n v="141.04445592391139"/>
    <n v="543.77487312930407"/>
    <n v="1.9999999999999999E-6"/>
    <s v=""/>
    <s v=""/>
    <s v=""/>
    <s v=""/>
    <s v=""/>
    <s v=""/>
  </r>
  <r>
    <x v="2"/>
    <x v="7"/>
    <x v="7"/>
    <n v="3634497.5"/>
    <n v="0"/>
    <n v="3634497.5"/>
    <x v="2"/>
    <m/>
    <s v="100%"/>
    <x v="618"/>
    <m/>
    <m/>
    <s v="White Warehou"/>
    <x v="2"/>
    <n v="1057.0233751959506"/>
    <n v="4075.1885494312673"/>
    <n v="1.5E-5"/>
    <s v=""/>
    <s v=""/>
    <s v=""/>
    <s v=""/>
    <s v=""/>
    <s v=""/>
  </r>
  <r>
    <x v="2"/>
    <x v="7"/>
    <x v="7"/>
    <n v="3634497.5"/>
    <n v="0"/>
    <n v="3634497.5"/>
    <x v="2"/>
    <m/>
    <s v="100%"/>
    <x v="619"/>
    <m/>
    <m/>
    <s v="White Warehou"/>
    <x v="2"/>
    <n v="625.27210897520774"/>
    <n v="2410.6389684165119"/>
    <n v="9.0000000000000002E-6"/>
    <s v=""/>
    <s v=""/>
    <s v=""/>
    <s v=""/>
    <s v=""/>
    <s v=""/>
  </r>
  <r>
    <x v="2"/>
    <x v="7"/>
    <x v="7"/>
    <n v="3634497.5"/>
    <n v="0"/>
    <n v="3634497.5"/>
    <x v="2"/>
    <m/>
    <s v="100%"/>
    <x v="620"/>
    <m/>
    <m/>
    <s v="White Warehou"/>
    <x v="2"/>
    <n v="5280.0588491784738"/>
    <n v="20356.442314727894"/>
    <n v="8.8999999999999995E-5"/>
    <s v=""/>
    <s v=""/>
    <s v=""/>
    <s v=""/>
    <s v=""/>
    <s v=""/>
  </r>
  <r>
    <x v="2"/>
    <x v="7"/>
    <x v="7"/>
    <n v="3634497.5"/>
    <n v="0"/>
    <n v="3634497.5"/>
    <x v="2"/>
    <m/>
    <s v="100%"/>
    <x v="621"/>
    <m/>
    <m/>
    <s v="White Warehou"/>
    <x v="2"/>
    <n v="256.36294581454746"/>
    <n v="988.36730179996346"/>
    <n v="3.9999999999999998E-6"/>
    <s v=""/>
    <s v=""/>
    <s v=""/>
    <s v=""/>
    <s v=""/>
    <s v=""/>
  </r>
  <r>
    <x v="2"/>
    <x v="7"/>
    <x v="7"/>
    <n v="3634497.5"/>
    <n v="0"/>
    <n v="3634497.5"/>
    <x v="2"/>
    <m/>
    <s v="100%"/>
    <x v="622"/>
    <m/>
    <m/>
    <s v="White Warehou"/>
    <x v="2"/>
    <n v="1.51"/>
    <n v="5.8215691857339227"/>
    <n v="0"/>
    <s v=""/>
    <s v=""/>
    <s v=""/>
    <s v=""/>
    <s v=""/>
    <s v=""/>
  </r>
  <r>
    <x v="2"/>
    <x v="7"/>
    <x v="7"/>
    <n v="3634497.5"/>
    <n v="0"/>
    <n v="3634497.5"/>
    <x v="2"/>
    <m/>
    <s v="100%"/>
    <x v="623"/>
    <m/>
    <m/>
    <s v="White Warehou"/>
    <x v="2"/>
    <n v="0"/>
    <n v="0"/>
    <n v="0"/>
    <s v=""/>
    <s v=""/>
    <s v=""/>
    <s v=""/>
    <s v=""/>
    <s v=""/>
  </r>
  <r>
    <x v="2"/>
    <x v="7"/>
    <x v="7"/>
    <n v="3634497.5"/>
    <n v="0"/>
    <n v="3634497.5"/>
    <x v="2"/>
    <m/>
    <s v="100%"/>
    <x v="624"/>
    <m/>
    <m/>
    <s v="Yellow-eyed Mullet"/>
    <x v="0"/>
    <n v="69.472957759115431"/>
    <n v="267.84213916043768"/>
    <n v="9.9999999999999995E-7"/>
    <s v=""/>
    <s v=""/>
    <s v=""/>
    <s v=""/>
    <s v=""/>
    <s v=""/>
  </r>
  <r>
    <x v="2"/>
    <x v="7"/>
    <x v="7"/>
    <n v="3634497.5"/>
    <n v="0"/>
    <n v="3634497.5"/>
    <x v="2"/>
    <m/>
    <s v="100%"/>
    <x v="625"/>
    <m/>
    <m/>
    <s v="Yellow-eyed Mullet"/>
    <x v="0"/>
    <n v="0"/>
    <n v="0"/>
    <n v="0"/>
    <s v=""/>
    <s v=""/>
    <s v=""/>
    <s v=""/>
    <s v=""/>
    <s v=""/>
  </r>
  <r>
    <x v="2"/>
    <x v="7"/>
    <x v="7"/>
    <n v="3634497.5"/>
    <n v="0"/>
    <n v="3634497.5"/>
    <x v="2"/>
    <m/>
    <s v="100%"/>
    <x v="626"/>
    <m/>
    <m/>
    <s v="Yellow-eyed Mullet"/>
    <x v="0"/>
    <n v="7.44"/>
    <n v="28.683758107192311"/>
    <n v="0"/>
    <s v=""/>
    <s v=""/>
    <s v=""/>
    <s v=""/>
    <s v=""/>
    <s v=""/>
  </r>
  <r>
    <x v="2"/>
    <x v="7"/>
    <x v="7"/>
    <n v="3634497.5"/>
    <n v="0"/>
    <n v="3634497.5"/>
    <x v="2"/>
    <m/>
    <s v="100%"/>
    <x v="627"/>
    <m/>
    <m/>
    <s v="Yellow-eyed Mullet"/>
    <x v="0"/>
    <n v="29.76"/>
    <n v="114.73503242876924"/>
    <n v="0"/>
    <s v=""/>
    <s v=""/>
    <s v=""/>
    <s v=""/>
    <s v=""/>
    <s v=""/>
  </r>
  <r>
    <x v="2"/>
    <x v="7"/>
    <x v="7"/>
    <n v="3634497.5"/>
    <n v="0"/>
    <n v="3634497.5"/>
    <x v="2"/>
    <m/>
    <s v="100%"/>
    <x v="628"/>
    <m/>
    <m/>
    <s v="Yellow-eyed Mullet"/>
    <x v="0"/>
    <n v="0"/>
    <n v="0"/>
    <n v="0"/>
    <s v=""/>
    <s v=""/>
    <s v=""/>
    <s v=""/>
    <s v=""/>
    <s v=""/>
  </r>
  <r>
    <x v="2"/>
    <x v="7"/>
    <x v="7"/>
    <n v="3634497.5"/>
    <n v="0"/>
    <n v="3634497.5"/>
    <x v="2"/>
    <m/>
    <s v="100%"/>
    <x v="629"/>
    <m/>
    <m/>
    <s v="Yellow-eyed Mullet"/>
    <x v="0"/>
    <n v="0"/>
    <n v="0"/>
    <n v="0"/>
    <s v=""/>
    <s v=""/>
    <s v=""/>
    <s v=""/>
    <s v=""/>
    <s v=""/>
  </r>
  <r>
    <x v="2"/>
    <x v="7"/>
    <x v="7"/>
    <n v="3634497.5"/>
    <n v="0"/>
    <n v="3634497.5"/>
    <x v="2"/>
    <m/>
    <s v="100%"/>
    <x v="630"/>
    <m/>
    <m/>
    <s v="Yellow-eyed Mullet"/>
    <x v="0"/>
    <n v="0"/>
    <n v="0"/>
    <n v="0"/>
    <s v=""/>
    <s v=""/>
    <s v=""/>
    <s v=""/>
    <s v=""/>
    <s v=""/>
  </r>
  <r>
    <x v="2"/>
    <x v="7"/>
    <x v="7"/>
    <n v="3634497.5"/>
    <n v="0"/>
    <n v="3634497.5"/>
    <x v="2"/>
    <m/>
    <s v="100%"/>
    <x v="631"/>
    <m/>
    <m/>
    <s v="Yellow-eyed Mullet"/>
    <x v="0"/>
    <n v="18.100000000000001"/>
    <n v="69.781723352174851"/>
    <n v="0"/>
    <s v=""/>
    <s v=""/>
    <s v=""/>
    <s v=""/>
    <s v=""/>
    <s v=""/>
  </r>
  <r>
    <x v="2"/>
    <x v="7"/>
    <x v="7"/>
    <n v="3634497.5"/>
    <n v="0"/>
    <n v="3634497.5"/>
    <x v="2"/>
    <m/>
    <s v="100%"/>
    <x v="632"/>
    <m/>
    <m/>
    <s v="Yellow-eyed Mullet"/>
    <x v="0"/>
    <n v="11.16"/>
    <n v="43.02563716078847"/>
    <n v="0"/>
    <s v=""/>
    <s v=""/>
    <s v=""/>
    <s v=""/>
    <s v=""/>
    <s v=""/>
  </r>
  <r>
    <x v="2"/>
    <x v="7"/>
    <x v="7"/>
    <n v="3634497.5"/>
    <n v="0"/>
    <n v="3634497.5"/>
    <x v="2"/>
    <m/>
    <s v="100%"/>
    <x v="633"/>
    <m/>
    <m/>
    <s v="Yellow-eyed Mullet"/>
    <x v="0"/>
    <n v="121.66666666666666"/>
    <n v="469.0668328461108"/>
    <n v="1.9999999999999999E-6"/>
    <s v=""/>
    <s v=""/>
    <s v=""/>
    <s v=""/>
    <s v=""/>
    <s v=""/>
  </r>
  <r>
    <x v="2"/>
    <x v="7"/>
    <x v="7"/>
    <n v="3634497.5"/>
    <n v="0"/>
    <n v="3634497.5"/>
    <x v="2"/>
    <m/>
    <s v="100%"/>
    <x v="634"/>
    <m/>
    <m/>
    <s v="Yellowfin Tuna"/>
    <x v="3"/>
    <n v="1698.98"/>
    <n v="6550.1520630319346"/>
    <n v="3.6000000000000001E-5"/>
    <s v=""/>
    <s v=""/>
    <s v=""/>
    <s v=""/>
    <s v=""/>
    <s v=""/>
  </r>
  <r>
    <x v="2"/>
    <x v="7"/>
    <x v="7"/>
    <n v="3634497.5"/>
    <n v="0"/>
    <n v="3634497.5"/>
    <x v="2"/>
    <m/>
    <s v="100%"/>
    <x v="635"/>
    <m/>
    <m/>
    <s v="Albacore"/>
    <x v="3"/>
    <n v="8757.9"/>
    <n v="33764.715742873595"/>
    <n v="1.37E-4"/>
    <s v=""/>
    <s v=""/>
    <s v=""/>
    <s v=""/>
    <s v=""/>
    <s v=""/>
  </r>
  <r>
    <x v="2"/>
    <x v="7"/>
    <x v="7"/>
    <n v="3634497.5"/>
    <n v="0"/>
    <n v="3634497.5"/>
    <x v="2"/>
    <m/>
    <s v="100%"/>
    <x v="636"/>
    <m/>
    <m/>
    <s v="Seal Shark"/>
    <x v="0"/>
    <n v="264.18"/>
    <n v="1018.5047334352238"/>
    <n v="6.9999999999999999E-6"/>
    <s v=""/>
    <s v=""/>
    <s v=""/>
    <s v=""/>
    <s v=""/>
    <s v=""/>
  </r>
  <r>
    <x v="2"/>
    <x v="7"/>
    <x v="7"/>
    <n v="3634497.5"/>
    <n v="0"/>
    <n v="3634497.5"/>
    <x v="2"/>
    <m/>
    <s v="100%"/>
    <x v="637"/>
    <m/>
    <m/>
    <s v="Octopus"/>
    <x v="0"/>
    <n v="387.84"/>
    <n v="1495.2565516523473"/>
    <n v="6.0000000000000002E-6"/>
    <s v=""/>
    <s v=""/>
    <s v=""/>
    <s v=""/>
    <s v=""/>
    <s v=""/>
  </r>
  <r>
    <x v="2"/>
    <x v="7"/>
    <x v="7"/>
    <n v="3634497.5"/>
    <n v="0"/>
    <n v="3634497.5"/>
    <x v="2"/>
    <m/>
    <s v="100%"/>
    <x v="638"/>
    <m/>
    <m/>
    <s v="Skipjacktuna"/>
    <x v="3"/>
    <n v="2651.9"/>
    <n v="10223.986307051517"/>
    <n v="2.3E-5"/>
    <s v=""/>
    <s v=""/>
    <s v=""/>
    <s v=""/>
    <s v=""/>
    <s v=""/>
  </r>
  <r>
    <x v="3"/>
    <x v="8"/>
    <x v="8"/>
    <n v="154000"/>
    <n v="15435.993521223798"/>
    <n v="169435.99352122381"/>
    <x v="3"/>
    <m/>
    <s v="0%"/>
    <x v="639"/>
    <m/>
    <m/>
    <e v="#N/A"/>
    <x v="5"/>
    <n v="0"/>
    <n v="0"/>
    <n v="0"/>
    <s v=""/>
    <s v=""/>
    <s v=""/>
    <s v=""/>
    <s v=""/>
    <s v=""/>
  </r>
  <r>
    <x v="4"/>
    <x v="9"/>
    <x v="9"/>
    <n v="73300"/>
    <n v="7347.1319812058728"/>
    <n v="80647.131981205879"/>
    <x v="4"/>
    <m/>
    <n v="0.94999959864824735"/>
    <x v="635"/>
    <m/>
    <m/>
    <s v="Albacore"/>
    <x v="3"/>
    <n v="9218.8459999999995"/>
    <n v="76614.743014277818"/>
    <n v="1.37E-4"/>
    <n v="0"/>
    <n v="0"/>
    <n v="9218.8459999999995"/>
    <n v="9218.8459999999995"/>
    <n v="76614.743014277818"/>
    <n v="1"/>
  </r>
  <r>
    <x v="5"/>
    <x v="10"/>
    <x v="10"/>
    <n v="10800"/>
    <n v="1082.5242209689416"/>
    <n v="11882.524220968942"/>
    <x v="3"/>
    <m/>
    <s v="0%"/>
    <x v="639"/>
    <m/>
    <m/>
    <e v="#N/A"/>
    <x v="5"/>
    <n v="0"/>
    <n v="0"/>
    <n v="0"/>
    <s v=""/>
    <s v=""/>
    <s v=""/>
    <s v=""/>
    <s v=""/>
    <s v=""/>
  </r>
  <r>
    <x v="5"/>
    <x v="11"/>
    <x v="11"/>
    <n v="15900"/>
    <n v="1593.7162142042753"/>
    <n v="17493.716214204276"/>
    <x v="3"/>
    <m/>
    <s v="0%"/>
    <x v="639"/>
    <m/>
    <m/>
    <e v="#N/A"/>
    <x v="5"/>
    <n v="0"/>
    <n v="0"/>
    <n v="0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50"/>
    <m/>
    <m/>
    <s v="Alfonsino"/>
    <x v="2"/>
    <n v="627.45216633751477"/>
    <n v="24.781725311314844"/>
    <n v="1.0000000000000001E-5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52"/>
    <m/>
    <m/>
    <s v="Alfonsino"/>
    <x v="2"/>
    <n v="3197.6337116738837"/>
    <n v="126.29310175379413"/>
    <n v="5.8999999999999998E-5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53"/>
    <m/>
    <m/>
    <s v="Alfonsino"/>
    <x v="2"/>
    <n v="2208.4489008143428"/>
    <n v="87.224456237858774"/>
    <n v="4.5000000000000003E-5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54"/>
    <m/>
    <m/>
    <s v="Alfonsino"/>
    <x v="2"/>
    <n v="168.36633130056649"/>
    <n v="6.64976295853615"/>
    <n v="3.0000000000000001E-6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55"/>
    <m/>
    <m/>
    <s v="Alfonsino"/>
    <x v="2"/>
    <n v="41.830144422500986"/>
    <n v="1.6521150207543229"/>
    <n v="9.9999999999999995E-7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186"/>
    <m/>
    <m/>
    <s v="Hake"/>
    <x v="2"/>
    <n v="5454.3838744023078"/>
    <n v="215.42525497504457"/>
    <n v="2.7E-4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188"/>
    <m/>
    <m/>
    <s v="Hake"/>
    <x v="2"/>
    <n v="2635.3412972515926"/>
    <n v="104.08491297633498"/>
    <n v="2.5300000000000002E-4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189"/>
    <m/>
    <m/>
    <s v="Hake"/>
    <x v="2"/>
    <n v="3105.6409394293473"/>
    <n v="122.65977361390188"/>
    <n v="3.6400000000000001E-4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190"/>
    <m/>
    <m/>
    <s v="Hoki"/>
    <x v="2"/>
    <n v="74157.33999578697"/>
    <n v="2928.9034737427719"/>
    <n v="2.271E-3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298"/>
    <m/>
    <m/>
    <s v="Oreo"/>
    <x v="2"/>
    <n v="1783.3161553464247"/>
    <n v="70.433498322249505"/>
    <n v="0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300"/>
    <m/>
    <m/>
    <s v="Oreo"/>
    <x v="2"/>
    <n v="2389.643648164209"/>
    <n v="94.380887751814342"/>
    <n v="1.6000000000000001E-4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302"/>
    <m/>
    <m/>
    <s v="Oreo"/>
    <x v="2"/>
    <n v="4279.9587728314191"/>
    <n v="169.0403959733988"/>
    <n v="1.1400000000000001E-4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303"/>
    <m/>
    <m/>
    <s v="Orange Roughy"/>
    <x v="2"/>
    <n v="3502.8542609035103"/>
    <n v="138.34803154155512"/>
    <n v="7.1000000000000005E-5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305"/>
    <m/>
    <m/>
    <s v="Orange Roughy"/>
    <x v="2"/>
    <n v="1284.3150327180197"/>
    <n v="50.725049751266376"/>
    <n v="5.7000000000000003E-5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306"/>
    <m/>
    <m/>
    <s v="Orange Roughy"/>
    <x v="2"/>
    <n v="138.80505600317656"/>
    <n v="5.4822167397571242"/>
    <n v="6.0000000000000002E-6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307"/>
    <m/>
    <m/>
    <s v="Orange Roughy"/>
    <x v="2"/>
    <n v="403.82691814459525"/>
    <n v="15.949467219451757"/>
    <n v="3.0000000000000001E-5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308"/>
    <m/>
    <m/>
    <s v="Orange Roughy"/>
    <x v="2"/>
    <n v="15784.390091433366"/>
    <n v="623.41711518154034"/>
    <n v="5.1999999999999995E-4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309"/>
    <m/>
    <m/>
    <s v="Orange Roughy"/>
    <x v="2"/>
    <n v="4814.0552172089874"/>
    <n v="190.13496235536445"/>
    <n v="9.7999999999999997E-5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310"/>
    <m/>
    <m/>
    <s v="Orange Roughy"/>
    <x v="2"/>
    <n v="1.2745686485177732"/>
    <n v="5.0340108509547676E-2"/>
    <n v="0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486"/>
    <m/>
    <m/>
    <s v="Scampi"/>
    <x v="2"/>
    <n v="2044.9352186600722"/>
    <n v="80.76635253978489"/>
    <n v="1.37E-4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488"/>
    <m/>
    <m/>
    <s v="Scampi"/>
    <x v="2"/>
    <n v="2463.2693452897956"/>
    <n v="97.288793565050284"/>
    <n v="2.3900000000000001E-4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489"/>
    <m/>
    <m/>
    <s v="Scampi"/>
    <x v="2"/>
    <n v="7317.8331792863455"/>
    <n v="289.02367614992062"/>
    <n v="3.1100000000000002E-4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490"/>
    <m/>
    <m/>
    <s v="Scampi"/>
    <x v="2"/>
    <n v="1941.8250110585548"/>
    <n v="76.693932395810194"/>
    <n v="4.8999999999999998E-5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491"/>
    <m/>
    <m/>
    <s v="Scampi"/>
    <x v="2"/>
    <n v="553.20000000000005"/>
    <n v="21.849076595338406"/>
    <n v="1.2E-5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492"/>
    <m/>
    <m/>
    <s v="Scampi"/>
    <x v="2"/>
    <n v="4667.2721274884843"/>
    <n v="184.33764679100489"/>
    <n v="1.08E-4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493"/>
    <m/>
    <m/>
    <s v="Scampi"/>
    <x v="2"/>
    <n v="691.5"/>
    <n v="27.311345744173"/>
    <n v="1.5E-5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494"/>
    <m/>
    <m/>
    <s v="Scampi"/>
    <x v="2"/>
    <n v="1387.4162914357805"/>
    <n v="54.797116451917411"/>
    <n v="3.1000000000000001E-5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495"/>
    <m/>
    <m/>
    <s v="Scampi"/>
    <x v="2"/>
    <n v="69.150000000000006"/>
    <n v="2.7311345744173008"/>
    <n v="1.9999999999999999E-6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496"/>
    <m/>
    <m/>
    <s v="Scampi"/>
    <x v="2"/>
    <n v="484.05"/>
    <n v="19.117942020921102"/>
    <n v="1.1E-5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571"/>
    <m/>
    <m/>
    <s v="Silver Warehou"/>
    <x v="2"/>
    <n v="2259.0703945956138"/>
    <n v="89.22379263517881"/>
    <n v="0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573"/>
    <m/>
    <m/>
    <s v="Silver Warehou"/>
    <x v="2"/>
    <n v="2550.8715440720744"/>
    <n v="100.74871249331144"/>
    <n v="6.0000000000000002E-5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574"/>
    <m/>
    <m/>
    <s v="Silver Warehou"/>
    <x v="2"/>
    <n v="3037.8035399849359"/>
    <n v="119.98048124859184"/>
    <n v="6.7000000000000002E-5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15"/>
    <m/>
    <m/>
    <s v="Barracouta"/>
    <x v="2"/>
    <n v="847.29019394612521"/>
    <n v="33.46440409618225"/>
    <n v="2.8E-5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16"/>
    <m/>
    <m/>
    <s v="Barracouta"/>
    <x v="2"/>
    <n v="2189.0911107159804"/>
    <n v="86.459904830455301"/>
    <n v="7.1000000000000005E-5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17"/>
    <m/>
    <m/>
    <s v="Barracouta"/>
    <x v="2"/>
    <n v="3151.6352477146047"/>
    <n v="124.47635561801286"/>
    <n v="2.6499999999999999E-4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217"/>
    <m/>
    <m/>
    <s v="Jack Mackerel"/>
    <x v="2"/>
    <n v="1960.9420397731203"/>
    <n v="77.448974739736144"/>
    <n v="0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218"/>
    <m/>
    <m/>
    <s v="Jack Mackerel"/>
    <x v="2"/>
    <n v="6761.1885246750298"/>
    <n v="267.03855016476462"/>
    <n v="4.1399999999999998E-4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270"/>
    <m/>
    <m/>
    <s v="Ling"/>
    <x v="2"/>
    <n v="5886.2493831897482"/>
    <n v="232.48212876459911"/>
    <n v="3.2299999999999999E-4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271"/>
    <m/>
    <m/>
    <s v="Ling"/>
    <x v="2"/>
    <n v="11434.717413794324"/>
    <n v="451.62331276218725"/>
    <n v="4.0499999999999998E-4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272"/>
    <m/>
    <m/>
    <s v="Ling"/>
    <x v="2"/>
    <n v="13494.448218078351"/>
    <n v="532.97402879360391"/>
    <n v="3.3100000000000002E-4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273"/>
    <m/>
    <m/>
    <s v="Ling"/>
    <x v="2"/>
    <n v="22654.287901645508"/>
    <n v="894.74922555296598"/>
    <n v="5.2400000000000005E-4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274"/>
    <m/>
    <m/>
    <s v="Ling"/>
    <x v="2"/>
    <n v="10120.942896730847"/>
    <n v="399.73473710722777"/>
    <n v="5.0799999999999999E-4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543"/>
    <m/>
    <m/>
    <s v="Squid"/>
    <x v="2"/>
    <n v="59430.480946412557"/>
    <n v="2347.2543931597384"/>
    <n v="1.7329999999999999E-3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544"/>
    <m/>
    <m/>
    <s v="Squid"/>
    <x v="2"/>
    <n v="39112.191868202004"/>
    <n v="1544.7673100866186"/>
    <n v="1.23E-3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126"/>
    <m/>
    <m/>
    <s v="Flatfish"/>
    <x v="0"/>
    <n v="8753.4863094392767"/>
    <n v="345.7259451395243"/>
    <n v="1.3999999999999999E-4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128"/>
    <m/>
    <m/>
    <s v="Flatfish"/>
    <x v="0"/>
    <n v="3006.0553377287429"/>
    <n v="118.7265605998936"/>
    <n v="5.0000000000000002E-5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129"/>
    <m/>
    <m/>
    <s v="Flatfish"/>
    <x v="0"/>
    <n v="4709.7634361584514"/>
    <n v="186.01587502268652"/>
    <n v="1.83E-4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130"/>
    <m/>
    <m/>
    <s v="Flatfish"/>
    <x v="0"/>
    <n v="6840.9179008242054"/>
    <n v="270.1875256643703"/>
    <n v="1.18E-4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180"/>
    <m/>
    <m/>
    <s v="Gurnard"/>
    <x v="0"/>
    <n v="6701.7698190156016"/>
    <n v="264.6917608459853"/>
    <n v="3.7300000000000001E-4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182"/>
    <m/>
    <m/>
    <s v="Gurnard"/>
    <x v="0"/>
    <n v="2446.4916057330552"/>
    <n v="96.626143317993424"/>
    <n v="3.8000000000000002E-5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183"/>
    <m/>
    <m/>
    <s v="Gurnard"/>
    <x v="0"/>
    <n v="3188.4660589608652"/>
    <n v="125.93101797518567"/>
    <n v="1.7000000000000001E-4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184"/>
    <m/>
    <m/>
    <s v="Gurnard"/>
    <x v="0"/>
    <n v="2377.3254968618517"/>
    <n v="93.894372510819821"/>
    <n v="9.8999999999999994E-5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185"/>
    <m/>
    <m/>
    <s v="Gurnard"/>
    <x v="0"/>
    <n v="1403.7146244375608"/>
    <n v="55.440832153530266"/>
    <n v="6.3999999999999997E-5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210"/>
    <m/>
    <m/>
    <s v="John Dory"/>
    <x v="0"/>
    <n v="2055.7732838506481"/>
    <n v="81.194410595631183"/>
    <n v="1.0399999999999999E-4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212"/>
    <m/>
    <m/>
    <s v="John Dory"/>
    <x v="0"/>
    <n v="1700.7543681902491"/>
    <n v="67.172654483812579"/>
    <n v="2.9E-5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213"/>
    <m/>
    <m/>
    <s v="John Dory"/>
    <x v="0"/>
    <n v="191.16152693784639"/>
    <n v="7.5500774478431874"/>
    <n v="3.9999999999999998E-6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214"/>
    <m/>
    <m/>
    <s v="John Dory"/>
    <x v="0"/>
    <n v="1406.2859468869567"/>
    <n v="55.54238859089137"/>
    <n v="2.3E-5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311"/>
    <m/>
    <m/>
    <s v="Oyster - Other than Foveaux Strait"/>
    <x v="4"/>
    <n v="4.8099999999999996"/>
    <n v="0.18997479830726266"/>
    <n v="0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313"/>
    <m/>
    <m/>
    <s v="Oyster - Other than Foveaux Strait"/>
    <x v="4"/>
    <n v="9.6199999999999992"/>
    <n v="0.37994959661452532"/>
    <n v="0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314"/>
    <m/>
    <m/>
    <s v="Oyster - Other than Foveaux Strait"/>
    <x v="4"/>
    <n v="209.23499999999999"/>
    <n v="8.2639037263659265"/>
    <n v="3.0000000000000001E-6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312"/>
    <m/>
    <m/>
    <s v="Oyster - Other than Foveaux Strait"/>
    <x v="4"/>
    <n v="4.8099999999999996"/>
    <n v="0.18997479830726266"/>
    <n v="0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315"/>
    <m/>
    <m/>
    <s v="Oyster - Other than Foveaux Strait"/>
    <x v="4"/>
    <n v="14.43"/>
    <n v="0.56992439492178804"/>
    <n v="0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316"/>
    <m/>
    <m/>
    <s v="Oyster - Other than Foveaux Strait"/>
    <x v="4"/>
    <n v="2227.0500000000002"/>
    <n v="87.959121532263907"/>
    <n v="3.3000000000000003E-5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317"/>
    <m/>
    <m/>
    <s v="Oyster - Other than Foveaux Strait"/>
    <x v="4"/>
    <n v="4.8099999999999996"/>
    <n v="0.18997479830726266"/>
    <n v="0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320"/>
    <m/>
    <m/>
    <s v="Oyster - Other than Foveaux Strait"/>
    <x v="4"/>
    <n v="4.8099999999999996"/>
    <n v="0.18997479830726266"/>
    <n v="0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318"/>
    <m/>
    <m/>
    <s v="Oyster - Other than Foveaux Strait"/>
    <x v="4"/>
    <n v="4.8099999999999996"/>
    <n v="0.18997479830726266"/>
    <n v="0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319"/>
    <m/>
    <m/>
    <s v="Oyster - Other than Foveaux Strait"/>
    <x v="4"/>
    <n v="303.02999999999997"/>
    <n v="11.968412293357547"/>
    <n v="5.0000000000000004E-6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321"/>
    <m/>
    <m/>
    <s v="Oyster - Other than Foveaux Strait"/>
    <x v="4"/>
    <n v="4.8099999999999996"/>
    <n v="0.18997479830726266"/>
    <n v="0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414"/>
    <m/>
    <m/>
    <s v="Red Cod"/>
    <x v="0"/>
    <n v="29.079474208499253"/>
    <n v="1.1485170993016409"/>
    <n v="0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416"/>
    <m/>
    <m/>
    <s v="Red Cod"/>
    <x v="0"/>
    <n v="343.79402970419056"/>
    <n v="13.578420260352322"/>
    <n v="7.9999999999999996E-6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417"/>
    <m/>
    <m/>
    <s v="Red Cod"/>
    <x v="0"/>
    <n v="3375.5010887016924"/>
    <n v="133.31811611477121"/>
    <n v="1.7799999999999999E-4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418"/>
    <m/>
    <m/>
    <s v="Red Cod"/>
    <x v="0"/>
    <n v="1888.0150842589733"/>
    <n v="74.568666285481896"/>
    <n v="1.7899999999999999E-4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462"/>
    <m/>
    <m/>
    <s v="Scallop"/>
    <x v="4"/>
    <n v="795"/>
    <n v="31.399161050784578"/>
    <n v="1.2E-5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461"/>
    <m/>
    <m/>
    <s v="Scallop"/>
    <x v="4"/>
    <n v="15.9"/>
    <n v="0.6279832210156916"/>
    <n v="0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450"/>
    <m/>
    <m/>
    <s v="Scallop"/>
    <x v="4"/>
    <n v="636"/>
    <n v="25.119328840627663"/>
    <n v="0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451"/>
    <m/>
    <m/>
    <s v="Scallop"/>
    <x v="4"/>
    <n v="15.9"/>
    <n v="0.6279832210156916"/>
    <n v="0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452"/>
    <m/>
    <m/>
    <s v="Scallop"/>
    <x v="4"/>
    <n v="15.9"/>
    <n v="0.6279832210156916"/>
    <n v="0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453"/>
    <m/>
    <m/>
    <s v="Scallop"/>
    <x v="4"/>
    <n v="15.9"/>
    <n v="0.6279832210156916"/>
    <n v="0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454"/>
    <m/>
    <m/>
    <s v="Scallop"/>
    <x v="4"/>
    <n v="365.7"/>
    <n v="14.443614083360906"/>
    <n v="5.0000000000000004E-6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455"/>
    <m/>
    <m/>
    <s v="Scallop"/>
    <x v="4"/>
    <n v="15.9"/>
    <n v="0.6279832210156916"/>
    <n v="0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456"/>
    <m/>
    <m/>
    <s v="Scallop"/>
    <x v="4"/>
    <n v="6044"/>
    <n v="238.71261558609058"/>
    <n v="9.0000000000000006E-5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457"/>
    <m/>
    <m/>
    <s v="Scallop"/>
    <x v="4"/>
    <n v="15.9"/>
    <n v="0.6279832210156916"/>
    <n v="0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458"/>
    <m/>
    <m/>
    <s v="Scallop"/>
    <x v="4"/>
    <n v="15.9"/>
    <n v="0.6279832210156916"/>
    <n v="0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459"/>
    <m/>
    <m/>
    <s v="Scallop"/>
    <x v="4"/>
    <n v="15.9"/>
    <n v="0.6279832210156916"/>
    <n v="0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460"/>
    <m/>
    <m/>
    <s v="Scallop"/>
    <x v="4"/>
    <n v="15.9"/>
    <n v="0.6279832210156916"/>
    <n v="0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507"/>
    <m/>
    <m/>
    <s v="Snapper"/>
    <x v="0"/>
    <n v="27603.720077909453"/>
    <n v="1090.2310092164209"/>
    <n v="9.0200000000000002E-4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509"/>
    <m/>
    <m/>
    <s v="Snapper"/>
    <x v="0"/>
    <n v="1704.7834184729736"/>
    <n v="67.331785048226394"/>
    <n v="2.6999999999999999E-5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510"/>
    <m/>
    <m/>
    <s v="Snapper"/>
    <x v="0"/>
    <n v="186.86368662271087"/>
    <n v="7.3803308060501118"/>
    <n v="3.9999999999999998E-6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511"/>
    <m/>
    <m/>
    <s v="Snapper"/>
    <x v="0"/>
    <n v="1097.6201965309956"/>
    <n v="43.351387828264841"/>
    <n v="6.4999999999999994E-5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512"/>
    <m/>
    <m/>
    <s v="Snapper"/>
    <x v="0"/>
    <n v="6407.724397415137"/>
    <n v="253.07820166475403"/>
    <n v="3.0800000000000001E-4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550"/>
    <m/>
    <m/>
    <s v="Stargazer"/>
    <x v="0"/>
    <n v="42.80266656986133"/>
    <n v="1.6905255610441623"/>
    <n v="0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552"/>
    <m/>
    <m/>
    <s v="Stargazer"/>
    <x v="0"/>
    <n v="46.569639220649599"/>
    <n v="1.8393051597057999"/>
    <n v="9.9999999999999995E-7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553"/>
    <m/>
    <m/>
    <s v="Stargazer"/>
    <x v="0"/>
    <n v="1183.945934271045"/>
    <n v="46.760891906412773"/>
    <n v="5.8999999999999998E-5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554"/>
    <m/>
    <m/>
    <s v="Stargazer"/>
    <x v="0"/>
    <n v="2644.4201976399399"/>
    <n v="104.44349141087304"/>
    <n v="4.1E-5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555"/>
    <m/>
    <m/>
    <s v="Stargazer"/>
    <x v="0"/>
    <n v="1491.5256828192296"/>
    <n v="58.909000158770347"/>
    <n v="4.3000000000000002E-5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556"/>
    <m/>
    <m/>
    <s v="Stargazer"/>
    <x v="0"/>
    <n v="1341.6995806943403"/>
    <n v="52.991498384895259"/>
    <n v="9.0000000000000006E-5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557"/>
    <m/>
    <m/>
    <s v="Stargazer"/>
    <x v="0"/>
    <n v="27.785524752776173"/>
    <n v="1.0974115303056358"/>
    <n v="9.9999999999999995E-7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576"/>
    <m/>
    <m/>
    <s v="Tarakihi"/>
    <x v="0"/>
    <n v="2864.7385465703437"/>
    <n v="113.1451408706324"/>
    <n v="2.2499999999999999E-4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578"/>
    <m/>
    <m/>
    <s v="Tarakihi"/>
    <x v="0"/>
    <n v="4832.9094432549227"/>
    <n v="190.87962509763392"/>
    <n v="2.9700000000000001E-4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579"/>
    <m/>
    <m/>
    <s v="Tarakihi"/>
    <x v="0"/>
    <n v="2287.7901530345116"/>
    <n v="90.35810247236445"/>
    <n v="2.0799999999999999E-4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580"/>
    <m/>
    <m/>
    <s v="Tarakihi"/>
    <x v="0"/>
    <n v="600.78947486909465"/>
    <n v="23.728660979913204"/>
    <n v="9.0000000000000002E-6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581"/>
    <m/>
    <m/>
    <s v="Tarakihi"/>
    <x v="0"/>
    <n v="304.28601644003118"/>
    <n v="12.018019667549966"/>
    <n v="6.9999999999999999E-6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582"/>
    <m/>
    <m/>
    <s v="Tarakihi"/>
    <x v="0"/>
    <n v="2474.219595817025"/>
    <n v="97.721282470523136"/>
    <n v="1.13E-4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583"/>
    <m/>
    <m/>
    <s v="Tarakihi"/>
    <x v="0"/>
    <n v="686.59096162493188"/>
    <n v="27.117459346005397"/>
    <n v="4.6999999999999997E-5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585"/>
    <m/>
    <m/>
    <s v="Trevally"/>
    <x v="0"/>
    <n v="2382.5214441982639"/>
    <n v="94.099590607961204"/>
    <n v="2.81E-4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587"/>
    <m/>
    <m/>
    <s v="Trevally"/>
    <x v="0"/>
    <n v="488.11319690976609"/>
    <n v="19.2784212336894"/>
    <n v="7.9999999999999996E-6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588"/>
    <m/>
    <m/>
    <s v="Trevally"/>
    <x v="0"/>
    <n v="32.367565076927775"/>
    <n v="1.2783828788329632"/>
    <n v="9.9999999999999995E-7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589"/>
    <m/>
    <m/>
    <s v="Trevally"/>
    <x v="0"/>
    <n v="2950.6268742092748"/>
    <n v="116.53736908688063"/>
    <n v="9.5000000000000005E-5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13"/>
    <m/>
    <m/>
    <s v="Barracouta"/>
    <x v="0"/>
    <n v="3310.5160194947125"/>
    <n v="130.75147881423496"/>
    <n v="5.5000000000000002E-5"/>
    <s v=""/>
    <s v=""/>
    <s v=""/>
    <s v=""/>
    <s v=""/>
    <s v=""/>
  </r>
  <r>
    <x v="6"/>
    <x v="12"/>
    <x v="12"/>
    <n v="16617.5"/>
    <n v="1665.6339112917951"/>
    <n v="18283.133911291796"/>
    <x v="5"/>
    <m/>
    <s v="100%"/>
    <x v="215"/>
    <m/>
    <m/>
    <s v="Jack Mackerel"/>
    <x v="0"/>
    <n v="2233.5199069010409"/>
    <n v="88.214655681659323"/>
    <n v="5.1999999999999997E-5"/>
    <s v=""/>
    <s v=""/>
    <s v=""/>
    <s v=""/>
    <s v=""/>
    <s v=""/>
  </r>
  <r>
    <x v="6"/>
    <x v="13"/>
    <x v="13"/>
    <n v="45900"/>
    <n v="4600.7279391180018"/>
    <n v="50500.727939118005"/>
    <x v="3"/>
    <m/>
    <s v="0%"/>
    <x v="639"/>
    <m/>
    <m/>
    <e v="#N/A"/>
    <x v="5"/>
    <n v="0"/>
    <n v="0"/>
    <n v="0"/>
    <s v=""/>
    <s v=""/>
    <s v=""/>
    <s v=""/>
    <s v=""/>
    <s v=""/>
  </r>
  <r>
    <x v="3"/>
    <x v="14"/>
    <x v="14"/>
    <n v="97900"/>
    <n v="9812.8815956351282"/>
    <n v="107712.88159563513"/>
    <x v="6"/>
    <m/>
    <n v="0.47997158154558306"/>
    <x v="89"/>
    <n v="7.8E-2"/>
    <m/>
    <s v="Crayfish"/>
    <x v="4"/>
    <n v="7.8E-2"/>
    <n v="4032.5315263185512"/>
    <n v="1.7000000000000001E-4"/>
    <n v="4032.5315263185512"/>
    <n v="8401.6047644595401"/>
    <s v=""/>
    <s v=""/>
    <n v="0"/>
    <n v="1"/>
  </r>
  <r>
    <x v="3"/>
    <x v="14"/>
    <x v="14"/>
    <n v="97900"/>
    <n v="9812.8815956351282"/>
    <n v="107712.88159563513"/>
    <x v="6"/>
    <m/>
    <n v="0.42328042328042326"/>
    <x v="91"/>
    <n v="6.0999999999999999E-2"/>
    <m/>
    <s v="Crayfish"/>
    <x v="4"/>
    <n v="6.0999999999999999E-2"/>
    <n v="2781.1580009878276"/>
    <n v="1.03E-4"/>
    <n v="2781.1580009878276"/>
    <n v="6570.4857773337426"/>
    <s v=""/>
    <s v=""/>
    <n v="0"/>
    <n v="1"/>
  </r>
  <r>
    <x v="3"/>
    <x v="14"/>
    <x v="14"/>
    <n v="97900"/>
    <n v="9812.8815956351282"/>
    <n v="107712.88159563513"/>
    <x v="6"/>
    <m/>
    <n v="0.6334185848252345"/>
    <x v="92"/>
    <n v="0.125"/>
    <m/>
    <s v="Crayfish"/>
    <x v="4"/>
    <n v="0.125"/>
    <n v="8528.4176284694058"/>
    <n v="2.9999999999999997E-4"/>
    <n v="8528.4176284694058"/>
    <n v="13464.110199454391"/>
    <s v=""/>
    <s v=""/>
    <n v="0"/>
    <n v="1"/>
  </r>
  <r>
    <x v="3"/>
    <x v="14"/>
    <x v="14"/>
    <n v="97900"/>
    <n v="9812.8815956351282"/>
    <n v="107712.88159563513"/>
    <x v="6"/>
    <m/>
    <n v="0.62047489295445701"/>
    <x v="93"/>
    <n v="0.1605"/>
    <m/>
    <s v="Crayfish"/>
    <x v="4"/>
    <n v="0.1605"/>
    <n v="10726.718757797784"/>
    <n v="4.2400000000000001E-4"/>
    <n v="10726.718757797784"/>
    <n v="17287.917496099439"/>
    <s v=""/>
    <s v=""/>
    <n v="0"/>
    <n v="1"/>
  </r>
  <r>
    <x v="3"/>
    <x v="14"/>
    <x v="14"/>
    <n v="97900"/>
    <n v="9812.8815956351282"/>
    <n v="107712.88159563513"/>
    <x v="6"/>
    <m/>
    <n v="0.68093385214007784"/>
    <x v="94"/>
    <n v="0.1055"/>
    <m/>
    <s v="Crayfish"/>
    <x v="4"/>
    <n v="0.1055"/>
    <n v="7737.9341496475245"/>
    <n v="4.66E-4"/>
    <n v="7737.9341496475245"/>
    <n v="11363.709008339507"/>
    <s v=""/>
    <s v=""/>
    <n v="0"/>
    <n v="1"/>
  </r>
  <r>
    <x v="3"/>
    <x v="14"/>
    <x v="14"/>
    <n v="97900"/>
    <n v="9812.8815956351282"/>
    <n v="107712.88159563513"/>
    <x v="6"/>
    <m/>
    <n v="0.97297297297297303"/>
    <x v="95"/>
    <n v="6.4000000000000001E-2"/>
    <m/>
    <s v="Crayfish"/>
    <x v="4"/>
    <n v="6.4000000000000001E-2"/>
    <n v="6707.3102485498212"/>
    <n v="4.9899999999999999E-4"/>
    <n v="6707.3102485498212"/>
    <n v="6893.6244221206489"/>
    <s v=""/>
    <s v=""/>
    <n v="0"/>
    <n v="1"/>
  </r>
  <r>
    <x v="3"/>
    <x v="14"/>
    <x v="14"/>
    <n v="97900"/>
    <n v="9812.8815956351282"/>
    <n v="107712.88159563513"/>
    <x v="6"/>
    <m/>
    <n v="0.82905982905982911"/>
    <x v="96"/>
    <n v="0.09"/>
    <m/>
    <s v="Crayfish"/>
    <x v="4"/>
    <n v="0.09"/>
    <n v="8037.0380882896989"/>
    <n v="1.3899999999999999E-4"/>
    <n v="8037.0380882896989"/>
    <n v="9694.1593436071616"/>
    <s v=""/>
    <s v=""/>
    <n v="0"/>
    <n v="1"/>
  </r>
  <r>
    <x v="3"/>
    <x v="14"/>
    <x v="14"/>
    <n v="97900"/>
    <n v="9812.8815956351282"/>
    <n v="107712.88159563513"/>
    <x v="6"/>
    <m/>
    <n v="0.92544650172046539"/>
    <x v="97"/>
    <n v="0.27600000000000002"/>
    <m/>
    <s v="Crayfish"/>
    <x v="4"/>
    <n v="0.27600000000000002"/>
    <n v="27512.372611763501"/>
    <n v="1.555E-3"/>
    <n v="27512.372611763501"/>
    <n v="29728.755320395299"/>
    <s v=""/>
    <s v=""/>
    <n v="0"/>
    <n v="1"/>
  </r>
  <r>
    <x v="3"/>
    <x v="14"/>
    <x v="14"/>
    <n v="97900"/>
    <n v="9812.8815956351282"/>
    <n v="107712.88159563513"/>
    <x v="6"/>
    <m/>
    <n v="0.52504317789291877"/>
    <x v="98"/>
    <n v="0.04"/>
    <m/>
    <s v="Crayfish"/>
    <x v="4"/>
    <n v="0.04"/>
    <n v="2262.1565461190385"/>
    <n v="7.8999999999999996E-5"/>
    <n v="2262.1565461190385"/>
    <n v="4308.5152638254058"/>
    <s v=""/>
    <s v=""/>
    <n v="0"/>
    <n v="1"/>
  </r>
  <r>
    <x v="7"/>
    <x v="15"/>
    <x v="15"/>
    <n v="70700"/>
    <n v="7086.5242983800163"/>
    <n v="77786.524298380013"/>
    <x v="5"/>
    <m/>
    <s v="100%"/>
    <x v="270"/>
    <m/>
    <m/>
    <s v="Ling"/>
    <x v="2"/>
    <n v="5886.2493831897482"/>
    <n v="4190.5318246718689"/>
    <n v="3.2299999999999999E-4"/>
    <s v=""/>
    <s v=""/>
    <s v=""/>
    <s v=""/>
    <s v=""/>
    <s v=""/>
  </r>
  <r>
    <x v="7"/>
    <x v="15"/>
    <x v="15"/>
    <n v="70700"/>
    <n v="7086.5242983800163"/>
    <n v="77786.524298380013"/>
    <x v="5"/>
    <m/>
    <s v="100%"/>
    <x v="271"/>
    <m/>
    <m/>
    <s v="Ling"/>
    <x v="2"/>
    <n v="11434.717413794324"/>
    <n v="8140.5907411058906"/>
    <n v="4.0499999999999998E-4"/>
    <s v=""/>
    <s v=""/>
    <s v=""/>
    <s v=""/>
    <s v=""/>
    <s v=""/>
  </r>
  <r>
    <x v="7"/>
    <x v="15"/>
    <x v="15"/>
    <n v="70700"/>
    <n v="7086.5242983800163"/>
    <n v="77786.524298380013"/>
    <x v="5"/>
    <m/>
    <s v="100%"/>
    <x v="272"/>
    <m/>
    <m/>
    <s v="Ling"/>
    <x v="2"/>
    <n v="13494.448218078351"/>
    <n v="9606.9519031489217"/>
    <n v="3.3100000000000002E-4"/>
    <s v=""/>
    <s v=""/>
    <s v=""/>
    <s v=""/>
    <s v=""/>
    <s v=""/>
  </r>
  <r>
    <x v="7"/>
    <x v="15"/>
    <x v="15"/>
    <n v="70700"/>
    <n v="7086.5242983800163"/>
    <n v="77786.524298380013"/>
    <x v="5"/>
    <m/>
    <s v="100%"/>
    <x v="273"/>
    <m/>
    <m/>
    <s v="Ling"/>
    <x v="2"/>
    <n v="22654.287901645508"/>
    <n v="16128.014332563003"/>
    <n v="5.2400000000000005E-4"/>
    <s v=""/>
    <s v=""/>
    <s v=""/>
    <s v=""/>
    <s v=""/>
    <s v=""/>
  </r>
  <r>
    <x v="7"/>
    <x v="15"/>
    <x v="15"/>
    <n v="70700"/>
    <n v="7086.5242983800163"/>
    <n v="77786.524298380013"/>
    <x v="5"/>
    <m/>
    <s v="100%"/>
    <x v="274"/>
    <m/>
    <m/>
    <s v="Ling"/>
    <x v="2"/>
    <n v="10120.942896730847"/>
    <n v="7205.2899127176033"/>
    <n v="5.0799999999999999E-4"/>
    <s v=""/>
    <s v=""/>
    <s v=""/>
    <s v=""/>
    <s v=""/>
    <s v=""/>
  </r>
  <r>
    <x v="7"/>
    <x v="15"/>
    <x v="15"/>
    <n v="70700"/>
    <n v="7086.5242983800163"/>
    <n v="77786.524298380013"/>
    <x v="5"/>
    <m/>
    <s v="100%"/>
    <x v="217"/>
    <m/>
    <m/>
    <s v="Jack Mackerel"/>
    <x v="2"/>
    <n v="1960.9420397731203"/>
    <n v="1396.0315795443314"/>
    <n v="0"/>
    <s v=""/>
    <s v=""/>
    <s v=""/>
    <s v=""/>
    <s v=""/>
    <s v=""/>
  </r>
  <r>
    <x v="7"/>
    <x v="15"/>
    <x v="15"/>
    <n v="70700"/>
    <n v="7086.5242983800163"/>
    <n v="77786.524298380013"/>
    <x v="5"/>
    <m/>
    <s v="100%"/>
    <x v="218"/>
    <m/>
    <m/>
    <s v="Jack Mackerel"/>
    <x v="2"/>
    <n v="6761.1885246750298"/>
    <n v="4813.4174821358592"/>
    <n v="4.1399999999999998E-4"/>
    <s v=""/>
    <s v=""/>
    <s v=""/>
    <s v=""/>
    <s v=""/>
    <s v=""/>
  </r>
  <r>
    <x v="7"/>
    <x v="15"/>
    <x v="15"/>
    <n v="70700"/>
    <n v="7086.5242983800163"/>
    <n v="77786.524298380013"/>
    <x v="5"/>
    <m/>
    <s v="100%"/>
    <x v="298"/>
    <m/>
    <m/>
    <s v="Oreo"/>
    <x v="2"/>
    <n v="1783.3161553464247"/>
    <n v="1269.5763661955225"/>
    <n v="0"/>
    <s v=""/>
    <s v=""/>
    <s v=""/>
    <s v=""/>
    <s v=""/>
    <s v=""/>
  </r>
  <r>
    <x v="7"/>
    <x v="15"/>
    <x v="15"/>
    <n v="70700"/>
    <n v="7086.5242983800163"/>
    <n v="77786.524298380013"/>
    <x v="5"/>
    <m/>
    <s v="100%"/>
    <x v="300"/>
    <m/>
    <m/>
    <s v="Oreo"/>
    <x v="2"/>
    <n v="2389.643648164209"/>
    <n v="1701.2323307019999"/>
    <n v="1.6000000000000001E-4"/>
    <s v=""/>
    <s v=""/>
    <s v=""/>
    <s v=""/>
    <s v=""/>
    <s v=""/>
  </r>
  <r>
    <x v="7"/>
    <x v="15"/>
    <x v="15"/>
    <n v="70700"/>
    <n v="7086.5242983800163"/>
    <n v="77786.524298380013"/>
    <x v="5"/>
    <m/>
    <s v="100%"/>
    <x v="301"/>
    <m/>
    <m/>
    <s v="Oreo"/>
    <x v="2"/>
    <n v="2567.9752636988514"/>
    <n v="1828.1899673215521"/>
    <n v="2.8E-5"/>
    <s v=""/>
    <s v=""/>
    <s v=""/>
    <s v=""/>
    <s v=""/>
    <s v=""/>
  </r>
  <r>
    <x v="7"/>
    <x v="15"/>
    <x v="15"/>
    <n v="70700"/>
    <n v="7086.5242983800163"/>
    <n v="77786.524298380013"/>
    <x v="5"/>
    <m/>
    <s v="100%"/>
    <x v="302"/>
    <m/>
    <m/>
    <s v="Oreo"/>
    <x v="2"/>
    <n v="4279.9587728314191"/>
    <n v="3046.9832788692538"/>
    <n v="1.1400000000000001E-4"/>
    <s v=""/>
    <s v=""/>
    <s v=""/>
    <s v=""/>
    <s v=""/>
    <s v=""/>
  </r>
  <r>
    <x v="7"/>
    <x v="15"/>
    <x v="15"/>
    <n v="70700"/>
    <n v="7086.5242983800163"/>
    <n v="77786.524298380013"/>
    <x v="5"/>
    <m/>
    <s v="100%"/>
    <x v="303"/>
    <m/>
    <m/>
    <s v="Orange Roughy"/>
    <x v="2"/>
    <n v="3502.8542609035103"/>
    <n v="2493.7479372559628"/>
    <n v="7.1000000000000005E-5"/>
    <s v=""/>
    <s v=""/>
    <s v=""/>
    <s v=""/>
    <s v=""/>
    <s v=""/>
  </r>
  <r>
    <x v="7"/>
    <x v="15"/>
    <x v="15"/>
    <n v="70700"/>
    <n v="7086.5242983800163"/>
    <n v="77786.524298380013"/>
    <x v="5"/>
    <m/>
    <s v="100%"/>
    <x v="305"/>
    <m/>
    <m/>
    <s v="Orange Roughy"/>
    <x v="2"/>
    <n v="1284.3150327180197"/>
    <n v="914.32806650690657"/>
    <n v="5.7000000000000003E-5"/>
    <s v=""/>
    <s v=""/>
    <s v=""/>
    <s v=""/>
    <s v=""/>
    <s v=""/>
  </r>
  <r>
    <x v="7"/>
    <x v="15"/>
    <x v="15"/>
    <n v="70700"/>
    <n v="7086.5242983800163"/>
    <n v="77786.524298380013"/>
    <x v="5"/>
    <m/>
    <s v="100%"/>
    <x v="306"/>
    <m/>
    <m/>
    <s v="Orange Roughy"/>
    <x v="2"/>
    <n v="138.80505600317656"/>
    <n v="98.817934263510267"/>
    <n v="6.0000000000000002E-6"/>
    <s v=""/>
    <s v=""/>
    <s v=""/>
    <s v=""/>
    <s v=""/>
    <s v=""/>
  </r>
  <r>
    <x v="7"/>
    <x v="15"/>
    <x v="15"/>
    <n v="70700"/>
    <n v="7086.5242983800163"/>
    <n v="77786.524298380013"/>
    <x v="5"/>
    <m/>
    <s v="100%"/>
    <x v="307"/>
    <m/>
    <m/>
    <s v="Orange Roughy"/>
    <x v="2"/>
    <n v="403.82691814459525"/>
    <n v="287.49199056650588"/>
    <n v="3.0000000000000001E-5"/>
    <s v=""/>
    <s v=""/>
    <s v=""/>
    <s v=""/>
    <s v=""/>
    <s v=""/>
  </r>
  <r>
    <x v="7"/>
    <x v="15"/>
    <x v="15"/>
    <n v="70700"/>
    <n v="7086.5242983800163"/>
    <n v="77786.524298380013"/>
    <x v="5"/>
    <m/>
    <s v="100%"/>
    <x v="308"/>
    <m/>
    <m/>
    <s v="Orange Roughy"/>
    <x v="2"/>
    <n v="15784.390091433366"/>
    <n v="11237.204662121023"/>
    <n v="5.1999999999999995E-4"/>
    <s v=""/>
    <s v=""/>
    <s v=""/>
    <s v=""/>
    <s v=""/>
    <s v=""/>
  </r>
  <r>
    <x v="7"/>
    <x v="15"/>
    <x v="15"/>
    <n v="70700"/>
    <n v="7086.5242983800163"/>
    <n v="77786.524298380013"/>
    <x v="5"/>
    <m/>
    <s v="100%"/>
    <x v="309"/>
    <m/>
    <m/>
    <s v="Orange Roughy"/>
    <x v="2"/>
    <n v="4814.0552172089874"/>
    <n v="3427.2165992583127"/>
    <n v="9.7999999999999997E-5"/>
    <s v=""/>
    <s v=""/>
    <s v=""/>
    <s v=""/>
    <s v=""/>
    <s v=""/>
  </r>
  <r>
    <x v="7"/>
    <x v="15"/>
    <x v="15"/>
    <n v="70700"/>
    <n v="7086.5242983800163"/>
    <n v="77786.524298380013"/>
    <x v="5"/>
    <m/>
    <s v="100%"/>
    <x v="310"/>
    <m/>
    <m/>
    <s v="Orange Roughy"/>
    <x v="2"/>
    <n v="1.2745686485177732"/>
    <n v="0.90738943198638278"/>
    <n v="0"/>
    <s v=""/>
    <s v=""/>
    <s v=""/>
    <s v=""/>
    <s v=""/>
    <s v=""/>
  </r>
  <r>
    <x v="7"/>
    <x v="16"/>
    <x v="16"/>
    <n v="75000"/>
    <n v="7517.5293122843168"/>
    <n v="82517.529312284314"/>
    <x v="7"/>
    <m/>
    <n v="0.33329999999999999"/>
    <x v="50"/>
    <m/>
    <m/>
    <s v="Alfonsino"/>
    <x v="2"/>
    <n v="627.45216633751477"/>
    <n v="51.504063389472229"/>
    <n v="1.0000000000000001E-5"/>
    <s v=""/>
    <s v=""/>
    <s v=""/>
    <s v=""/>
    <s v=""/>
    <s v=""/>
  </r>
  <r>
    <x v="7"/>
    <x v="16"/>
    <x v="16"/>
    <n v="75000"/>
    <n v="7517.5293122843168"/>
    <n v="82517.529312284314"/>
    <x v="7"/>
    <m/>
    <n v="0.33329999999999999"/>
    <x v="52"/>
    <m/>
    <m/>
    <s v="Alfonsino"/>
    <x v="2"/>
    <n v="3197.6337116738837"/>
    <n v="262.47599134716438"/>
    <n v="5.8999999999999998E-5"/>
    <s v=""/>
    <s v=""/>
    <s v=""/>
    <s v=""/>
    <s v=""/>
    <s v=""/>
  </r>
  <r>
    <x v="7"/>
    <x v="16"/>
    <x v="16"/>
    <n v="75000"/>
    <n v="7517.5293122843168"/>
    <n v="82517.529312284314"/>
    <x v="7"/>
    <m/>
    <n v="0.33329999999999999"/>
    <x v="53"/>
    <m/>
    <m/>
    <s v="Alfonsino"/>
    <x v="2"/>
    <n v="2208.4489008143428"/>
    <n v="181.2793042757107"/>
    <n v="4.5000000000000003E-5"/>
    <s v=""/>
    <s v=""/>
    <s v=""/>
    <s v=""/>
    <s v=""/>
    <s v=""/>
  </r>
  <r>
    <x v="7"/>
    <x v="16"/>
    <x v="16"/>
    <n v="75000"/>
    <n v="7517.5293122843168"/>
    <n v="82517.529312284314"/>
    <x v="7"/>
    <m/>
    <n v="0.33329999999999999"/>
    <x v="54"/>
    <m/>
    <m/>
    <s v="Alfonsino"/>
    <x v="2"/>
    <n v="168.36633130056649"/>
    <n v="13.820257009508385"/>
    <n v="3.0000000000000001E-6"/>
    <s v=""/>
    <s v=""/>
    <s v=""/>
    <s v=""/>
    <s v=""/>
    <s v=""/>
  </r>
  <r>
    <x v="7"/>
    <x v="16"/>
    <x v="16"/>
    <n v="75000"/>
    <n v="7517.5293122843168"/>
    <n v="82517.529312284314"/>
    <x v="7"/>
    <m/>
    <n v="0.33329999999999999"/>
    <x v="55"/>
    <m/>
    <m/>
    <s v="Alfonsino"/>
    <x v="2"/>
    <n v="41.830144422500986"/>
    <n v="3.4336042259648156"/>
    <n v="9.9999999999999995E-7"/>
    <s v=""/>
    <s v=""/>
    <s v=""/>
    <s v=""/>
    <s v=""/>
    <s v=""/>
  </r>
  <r>
    <x v="7"/>
    <x v="16"/>
    <x v="16"/>
    <n v="75000"/>
    <n v="7517.5293122843168"/>
    <n v="82517.529312284314"/>
    <x v="7"/>
    <m/>
    <n v="0.33329999999999999"/>
    <x v="186"/>
    <m/>
    <m/>
    <s v="Hake"/>
    <x v="2"/>
    <n v="5454.3838744023078"/>
    <n v="447.72007794235498"/>
    <n v="2.7E-4"/>
    <s v=""/>
    <s v=""/>
    <s v=""/>
    <s v=""/>
    <s v=""/>
    <s v=""/>
  </r>
  <r>
    <x v="7"/>
    <x v="16"/>
    <x v="16"/>
    <n v="75000"/>
    <n v="7517.5293122843168"/>
    <n v="82517.529312284314"/>
    <x v="7"/>
    <m/>
    <n v="0.33329999999999999"/>
    <x v="188"/>
    <m/>
    <m/>
    <s v="Hake"/>
    <x v="2"/>
    <n v="2635.3412972515926"/>
    <n v="216.32053008727465"/>
    <n v="2.5300000000000002E-4"/>
    <s v=""/>
    <s v=""/>
    <s v=""/>
    <s v=""/>
    <s v=""/>
    <s v=""/>
  </r>
  <r>
    <x v="7"/>
    <x v="16"/>
    <x v="16"/>
    <n v="75000"/>
    <n v="7517.5293122843168"/>
    <n v="82517.529312284314"/>
    <x v="7"/>
    <m/>
    <n v="0.33329999999999999"/>
    <x v="189"/>
    <m/>
    <m/>
    <s v="Hake"/>
    <x v="2"/>
    <n v="3105.6409394293473"/>
    <n v="254.92481561258694"/>
    <n v="3.6400000000000001E-4"/>
    <s v=""/>
    <s v=""/>
    <s v=""/>
    <s v=""/>
    <s v=""/>
    <s v=""/>
  </r>
  <r>
    <x v="7"/>
    <x v="16"/>
    <x v="16"/>
    <n v="75000"/>
    <n v="7517.5293122843168"/>
    <n v="82517.529312284314"/>
    <x v="7"/>
    <m/>
    <n v="0.33329999999999999"/>
    <x v="190"/>
    <m/>
    <m/>
    <s v="Hoki"/>
    <x v="2"/>
    <n v="74157.33999578697"/>
    <n v="6087.164161424138"/>
    <n v="2.271E-3"/>
    <s v=""/>
    <s v=""/>
    <s v=""/>
    <s v=""/>
    <s v=""/>
    <s v=""/>
  </r>
  <r>
    <x v="7"/>
    <x v="16"/>
    <x v="16"/>
    <n v="75000"/>
    <n v="7517.5293122843168"/>
    <n v="82517.529312284314"/>
    <x v="7"/>
    <m/>
    <n v="0.33329999999999999"/>
    <x v="298"/>
    <m/>
    <m/>
    <s v="Oreo"/>
    <x v="2"/>
    <n v="1783.3161553464247"/>
    <n v="146.38251843890504"/>
    <n v="0"/>
    <s v=""/>
    <s v=""/>
    <s v=""/>
    <s v=""/>
    <s v=""/>
    <s v=""/>
  </r>
  <r>
    <x v="7"/>
    <x v="16"/>
    <x v="16"/>
    <n v="75000"/>
    <n v="7517.5293122843168"/>
    <n v="82517.529312284314"/>
    <x v="7"/>
    <m/>
    <n v="0.33329999999999999"/>
    <x v="300"/>
    <m/>
    <m/>
    <s v="Oreo"/>
    <x v="2"/>
    <n v="2389.643648164209"/>
    <n v="196.15257470813276"/>
    <n v="1.6000000000000001E-4"/>
    <s v=""/>
    <s v=""/>
    <s v=""/>
    <s v=""/>
    <s v=""/>
    <s v=""/>
  </r>
  <r>
    <x v="7"/>
    <x v="16"/>
    <x v="16"/>
    <n v="75000"/>
    <n v="7517.5293122843168"/>
    <n v="82517.529312284314"/>
    <x v="7"/>
    <m/>
    <n v="0.33329999999999999"/>
    <x v="301"/>
    <m/>
    <m/>
    <s v="Oreo"/>
    <x v="2"/>
    <n v="2567.9752636988514"/>
    <n v="210.79082655202325"/>
    <n v="2.8E-5"/>
    <s v=""/>
    <s v=""/>
    <s v=""/>
    <s v=""/>
    <s v=""/>
    <s v=""/>
  </r>
  <r>
    <x v="7"/>
    <x v="16"/>
    <x v="16"/>
    <n v="75000"/>
    <n v="7517.5293122843168"/>
    <n v="82517.529312284314"/>
    <x v="7"/>
    <m/>
    <n v="0.33329999999999999"/>
    <x v="302"/>
    <m/>
    <m/>
    <s v="Oreo"/>
    <x v="2"/>
    <n v="4279.9587728314191"/>
    <n v="351.31804425337208"/>
    <n v="1.1400000000000001E-4"/>
    <s v=""/>
    <s v=""/>
    <s v=""/>
    <s v=""/>
    <s v=""/>
    <s v=""/>
  </r>
  <r>
    <x v="7"/>
    <x v="16"/>
    <x v="16"/>
    <n v="75000"/>
    <n v="7517.5293122843168"/>
    <n v="82517.529312284314"/>
    <x v="7"/>
    <m/>
    <n v="0.33329999999999999"/>
    <x v="303"/>
    <m/>
    <m/>
    <s v="Orange Roughy"/>
    <x v="2"/>
    <n v="3502.8542609035103"/>
    <n v="287.52985100160083"/>
    <n v="7.1000000000000005E-5"/>
    <s v=""/>
    <s v=""/>
    <s v=""/>
    <s v=""/>
    <s v=""/>
    <s v=""/>
  </r>
  <r>
    <x v="7"/>
    <x v="16"/>
    <x v="16"/>
    <n v="75000"/>
    <n v="7517.5293122843168"/>
    <n v="82517.529312284314"/>
    <x v="7"/>
    <m/>
    <n v="0.33329999999999999"/>
    <x v="305"/>
    <m/>
    <m/>
    <s v="Orange Roughy"/>
    <x v="2"/>
    <n v="1284.3150327180197"/>
    <n v="105.42228779489051"/>
    <n v="5.7000000000000003E-5"/>
    <s v=""/>
    <s v=""/>
    <s v=""/>
    <s v=""/>
    <s v=""/>
    <s v=""/>
  </r>
  <r>
    <x v="7"/>
    <x v="16"/>
    <x v="16"/>
    <n v="75000"/>
    <n v="7517.5293122843168"/>
    <n v="82517.529312284314"/>
    <x v="7"/>
    <m/>
    <n v="0.33329999999999999"/>
    <x v="306"/>
    <m/>
    <m/>
    <s v="Orange Roughy"/>
    <x v="2"/>
    <n v="138.80505600317656"/>
    <n v="11.39373610724183"/>
    <n v="6.0000000000000002E-6"/>
    <s v=""/>
    <s v=""/>
    <s v=""/>
    <s v=""/>
    <s v=""/>
    <s v=""/>
  </r>
  <r>
    <x v="7"/>
    <x v="16"/>
    <x v="16"/>
    <n v="75000"/>
    <n v="7517.5293122843168"/>
    <n v="82517.529312284314"/>
    <x v="7"/>
    <m/>
    <n v="0.33329999999999999"/>
    <x v="307"/>
    <m/>
    <m/>
    <s v="Orange Roughy"/>
    <x v="2"/>
    <n v="403.82691814459525"/>
    <n v="33.147908806974364"/>
    <n v="3.0000000000000001E-5"/>
    <s v=""/>
    <s v=""/>
    <s v=""/>
    <s v=""/>
    <s v=""/>
    <s v=""/>
  </r>
  <r>
    <x v="7"/>
    <x v="16"/>
    <x v="16"/>
    <n v="75000"/>
    <n v="7517.5293122843168"/>
    <n v="82517.529312284314"/>
    <x v="7"/>
    <m/>
    <n v="0.33329999999999999"/>
    <x v="308"/>
    <m/>
    <m/>
    <s v="Orange Roughy"/>
    <x v="2"/>
    <n v="15784.390091433366"/>
    <n v="1295.6529141952783"/>
    <n v="5.1999999999999995E-4"/>
    <s v=""/>
    <s v=""/>
    <s v=""/>
    <s v=""/>
    <s v=""/>
    <s v=""/>
  </r>
  <r>
    <x v="7"/>
    <x v="16"/>
    <x v="16"/>
    <n v="75000"/>
    <n v="7517.5293122843168"/>
    <n v="82517.529312284314"/>
    <x v="7"/>
    <m/>
    <n v="0.33329999999999999"/>
    <x v="309"/>
    <m/>
    <m/>
    <s v="Orange Roughy"/>
    <x v="2"/>
    <n v="4814.0552172089874"/>
    <n v="395.15905493611632"/>
    <n v="9.7999999999999997E-5"/>
    <s v=""/>
    <s v=""/>
    <s v=""/>
    <s v=""/>
    <s v=""/>
    <s v=""/>
  </r>
  <r>
    <x v="7"/>
    <x v="16"/>
    <x v="16"/>
    <n v="75000"/>
    <n v="7517.5293122843168"/>
    <n v="82517.529312284314"/>
    <x v="7"/>
    <m/>
    <n v="0.33329999999999999"/>
    <x v="310"/>
    <m/>
    <m/>
    <s v="Orange Roughy"/>
    <x v="2"/>
    <n v="1.2745686485177732"/>
    <n v="0.10462226124848821"/>
    <n v="0"/>
    <s v=""/>
    <s v=""/>
    <s v=""/>
    <s v=""/>
    <s v=""/>
    <s v=""/>
  </r>
  <r>
    <x v="7"/>
    <x v="16"/>
    <x v="16"/>
    <n v="75000"/>
    <n v="7517.5293122843168"/>
    <n v="82517.529312284314"/>
    <x v="7"/>
    <m/>
    <n v="0.33329999999999999"/>
    <x v="486"/>
    <m/>
    <m/>
    <s v="Scampi"/>
    <x v="2"/>
    <n v="2044.9352186600722"/>
    <n v="167.85737428242183"/>
    <n v="1.37E-4"/>
    <s v=""/>
    <s v=""/>
    <s v=""/>
    <s v=""/>
    <s v=""/>
    <s v=""/>
  </r>
  <r>
    <x v="7"/>
    <x v="16"/>
    <x v="16"/>
    <n v="75000"/>
    <n v="7517.5293122843168"/>
    <n v="82517.529312284314"/>
    <x v="7"/>
    <m/>
    <n v="0.33329999999999999"/>
    <x v="488"/>
    <m/>
    <m/>
    <s v="Scampi"/>
    <x v="2"/>
    <n v="2463.2693452897956"/>
    <n v="202.19609925915091"/>
    <n v="2.3900000000000001E-4"/>
    <s v=""/>
    <s v=""/>
    <s v=""/>
    <s v=""/>
    <s v=""/>
    <s v=""/>
  </r>
  <r>
    <x v="7"/>
    <x v="16"/>
    <x v="16"/>
    <n v="75000"/>
    <n v="7517.5293122843168"/>
    <n v="82517.529312284314"/>
    <x v="7"/>
    <m/>
    <n v="0.33329999999999999"/>
    <x v="489"/>
    <m/>
    <m/>
    <s v="Scampi"/>
    <x v="2"/>
    <n v="7317.8331792863455"/>
    <n v="600.68028155760419"/>
    <n v="3.1100000000000002E-4"/>
    <s v=""/>
    <s v=""/>
    <s v=""/>
    <s v=""/>
    <s v=""/>
    <s v=""/>
  </r>
  <r>
    <x v="7"/>
    <x v="16"/>
    <x v="16"/>
    <n v="75000"/>
    <n v="7517.5293122843168"/>
    <n v="82517.529312284314"/>
    <x v="7"/>
    <m/>
    <n v="0.33329999999999999"/>
    <x v="490"/>
    <m/>
    <m/>
    <s v="Scampi"/>
    <x v="2"/>
    <n v="1941.8250110585548"/>
    <n v="159.39363002696962"/>
    <n v="4.8999999999999998E-5"/>
    <s v=""/>
    <s v=""/>
    <s v=""/>
    <s v=""/>
    <s v=""/>
    <s v=""/>
  </r>
  <r>
    <x v="7"/>
    <x v="16"/>
    <x v="16"/>
    <n v="75000"/>
    <n v="7517.5293122843168"/>
    <n v="82517.529312284314"/>
    <x v="7"/>
    <m/>
    <n v="0.33329999999999999"/>
    <x v="491"/>
    <m/>
    <m/>
    <s v="Scampi"/>
    <x v="2"/>
    <n v="553.20000000000005"/>
    <n v="45.409115460332629"/>
    <n v="1.2E-5"/>
    <s v=""/>
    <s v=""/>
    <s v=""/>
    <s v=""/>
    <s v=""/>
    <s v=""/>
  </r>
  <r>
    <x v="7"/>
    <x v="16"/>
    <x v="16"/>
    <n v="75000"/>
    <n v="7517.5293122843168"/>
    <n v="82517.529312284314"/>
    <x v="7"/>
    <m/>
    <n v="0.33329999999999999"/>
    <x v="492"/>
    <m/>
    <m/>
    <s v="Scampi"/>
    <x v="2"/>
    <n v="4667.2721274884843"/>
    <n v="383.11044635198277"/>
    <n v="1.08E-4"/>
    <s v=""/>
    <s v=""/>
    <s v=""/>
    <s v=""/>
    <s v=""/>
    <s v=""/>
  </r>
  <r>
    <x v="7"/>
    <x v="16"/>
    <x v="16"/>
    <n v="75000"/>
    <n v="7517.5293122843168"/>
    <n v="82517.529312284314"/>
    <x v="7"/>
    <m/>
    <n v="0.33329999999999999"/>
    <x v="493"/>
    <m/>
    <m/>
    <s v="Scampi"/>
    <x v="2"/>
    <n v="691.5"/>
    <n v="56.761394325415772"/>
    <n v="1.5E-5"/>
    <s v=""/>
    <s v=""/>
    <s v=""/>
    <s v=""/>
    <s v=""/>
    <s v=""/>
  </r>
  <r>
    <x v="7"/>
    <x v="16"/>
    <x v="16"/>
    <n v="75000"/>
    <n v="7517.5293122843168"/>
    <n v="82517.529312284314"/>
    <x v="7"/>
    <m/>
    <n v="0.33329999999999999"/>
    <x v="494"/>
    <m/>
    <m/>
    <s v="Scampi"/>
    <x v="2"/>
    <n v="1387.4162914357805"/>
    <n v="113.88529748617833"/>
    <n v="3.1000000000000001E-5"/>
    <s v=""/>
    <s v=""/>
    <s v=""/>
    <s v=""/>
    <s v=""/>
    <s v=""/>
  </r>
  <r>
    <x v="7"/>
    <x v="16"/>
    <x v="16"/>
    <n v="75000"/>
    <n v="7517.5293122843168"/>
    <n v="82517.529312284314"/>
    <x v="7"/>
    <m/>
    <n v="0.33329999999999999"/>
    <x v="495"/>
    <m/>
    <m/>
    <s v="Scampi"/>
    <x v="2"/>
    <n v="69.150000000000006"/>
    <n v="5.6761394325415786"/>
    <n v="1.9999999999999999E-6"/>
    <s v=""/>
    <s v=""/>
    <s v=""/>
    <s v=""/>
    <s v=""/>
    <s v=""/>
  </r>
  <r>
    <x v="7"/>
    <x v="16"/>
    <x v="16"/>
    <n v="75000"/>
    <n v="7517.5293122843168"/>
    <n v="82517.529312284314"/>
    <x v="7"/>
    <m/>
    <n v="0.33329999999999999"/>
    <x v="496"/>
    <m/>
    <m/>
    <s v="Scampi"/>
    <x v="2"/>
    <n v="484.05"/>
    <n v="39.732976027791047"/>
    <n v="1.1E-5"/>
    <s v=""/>
    <s v=""/>
    <s v=""/>
    <s v=""/>
    <s v=""/>
    <s v=""/>
  </r>
  <r>
    <x v="7"/>
    <x v="16"/>
    <x v="16"/>
    <n v="75000"/>
    <n v="7517.5293122843168"/>
    <n v="82517.529312284314"/>
    <x v="7"/>
    <m/>
    <n v="0.33329999999999999"/>
    <x v="571"/>
    <m/>
    <m/>
    <s v="Silver Warehou"/>
    <x v="2"/>
    <n v="2259.0703945956138"/>
    <n v="185.43454154231998"/>
    <n v="0"/>
    <s v=""/>
    <s v=""/>
    <s v=""/>
    <s v=""/>
    <s v=""/>
    <s v=""/>
  </r>
  <r>
    <x v="7"/>
    <x v="16"/>
    <x v="16"/>
    <n v="75000"/>
    <n v="7517.5293122843168"/>
    <n v="82517.529312284314"/>
    <x v="7"/>
    <m/>
    <n v="0.33329999999999999"/>
    <x v="573"/>
    <m/>
    <m/>
    <s v="Silver Warehou"/>
    <x v="2"/>
    <n v="2550.8715440720744"/>
    <n v="209.3868772039873"/>
    <n v="6.0000000000000002E-5"/>
    <s v=""/>
    <s v=""/>
    <s v=""/>
    <s v=""/>
    <s v=""/>
    <s v=""/>
  </r>
  <r>
    <x v="7"/>
    <x v="16"/>
    <x v="16"/>
    <n v="75000"/>
    <n v="7517.5293122843168"/>
    <n v="82517.529312284314"/>
    <x v="7"/>
    <m/>
    <n v="0.33329999999999999"/>
    <x v="574"/>
    <m/>
    <m/>
    <s v="Silver Warehou"/>
    <x v="2"/>
    <n v="3037.8035399849359"/>
    <n v="249.35642026931151"/>
    <n v="6.7000000000000002E-5"/>
    <s v=""/>
    <s v=""/>
    <s v=""/>
    <s v=""/>
    <s v=""/>
    <s v=""/>
  </r>
  <r>
    <x v="7"/>
    <x v="16"/>
    <x v="16"/>
    <n v="75000"/>
    <n v="7517.5293122843168"/>
    <n v="82517.529312284314"/>
    <x v="7"/>
    <m/>
    <n v="0.33329999999999999"/>
    <x v="15"/>
    <m/>
    <m/>
    <s v="Barracouta"/>
    <x v="2"/>
    <n v="847.29019394612521"/>
    <n v="69.549346068885072"/>
    <n v="2.8E-5"/>
    <s v=""/>
    <s v=""/>
    <s v=""/>
    <s v=""/>
    <s v=""/>
    <s v=""/>
  </r>
  <r>
    <x v="7"/>
    <x v="16"/>
    <x v="16"/>
    <n v="75000"/>
    <n v="7517.5293122843168"/>
    <n v="82517.529312284314"/>
    <x v="7"/>
    <m/>
    <n v="0.33329999999999999"/>
    <x v="16"/>
    <m/>
    <m/>
    <s v="Barracouta"/>
    <x v="2"/>
    <n v="2189.0911107159804"/>
    <n v="179.69033080204221"/>
    <n v="7.1000000000000005E-5"/>
    <s v=""/>
    <s v=""/>
    <s v=""/>
    <s v=""/>
    <s v=""/>
    <s v=""/>
  </r>
  <r>
    <x v="7"/>
    <x v="16"/>
    <x v="16"/>
    <n v="75000"/>
    <n v="7517.5293122843168"/>
    <n v="82517.529312284314"/>
    <x v="7"/>
    <m/>
    <n v="0.33329999999999999"/>
    <x v="17"/>
    <m/>
    <m/>
    <s v="Barracouta"/>
    <x v="2"/>
    <n v="3151.6352477146047"/>
    <n v="258.70023292177603"/>
    <n v="2.6499999999999999E-4"/>
    <s v=""/>
    <s v=""/>
    <s v=""/>
    <s v=""/>
    <s v=""/>
    <s v=""/>
  </r>
  <r>
    <x v="7"/>
    <x v="16"/>
    <x v="16"/>
    <n v="75000"/>
    <n v="7517.5293122843168"/>
    <n v="82517.529312284314"/>
    <x v="7"/>
    <m/>
    <n v="0.33329999999999999"/>
    <x v="217"/>
    <m/>
    <m/>
    <s v="Jack Mackerel"/>
    <x v="2"/>
    <n v="1960.9420397731203"/>
    <n v="160.96284073586008"/>
    <n v="0"/>
    <s v=""/>
    <s v=""/>
    <s v=""/>
    <s v=""/>
    <s v=""/>
    <s v=""/>
  </r>
  <r>
    <x v="7"/>
    <x v="16"/>
    <x v="16"/>
    <n v="75000"/>
    <n v="7517.5293122843168"/>
    <n v="82517.529312284314"/>
    <x v="7"/>
    <m/>
    <n v="0.33329999999999999"/>
    <x v="218"/>
    <m/>
    <m/>
    <s v="Jack Mackerel"/>
    <x v="2"/>
    <n v="6761.1885246750298"/>
    <n v="554.9884135322568"/>
    <n v="4.1399999999999998E-4"/>
    <s v=""/>
    <s v=""/>
    <s v=""/>
    <s v=""/>
    <s v=""/>
    <s v=""/>
  </r>
  <r>
    <x v="7"/>
    <x v="16"/>
    <x v="16"/>
    <n v="75000"/>
    <n v="7517.5293122843168"/>
    <n v="82517.529312284314"/>
    <x v="7"/>
    <m/>
    <n v="0.33329999999999999"/>
    <x v="270"/>
    <m/>
    <m/>
    <s v="Ling"/>
    <x v="2"/>
    <n v="5886.2493831897482"/>
    <n v="483.169518925479"/>
    <n v="3.2299999999999999E-4"/>
    <s v=""/>
    <s v=""/>
    <s v=""/>
    <s v=""/>
    <s v=""/>
    <s v=""/>
  </r>
  <r>
    <x v="7"/>
    <x v="16"/>
    <x v="16"/>
    <n v="75000"/>
    <n v="7517.5293122843168"/>
    <n v="82517.529312284314"/>
    <x v="7"/>
    <m/>
    <n v="0.33329999999999999"/>
    <x v="271"/>
    <m/>
    <m/>
    <s v="Ling"/>
    <x v="2"/>
    <n v="11434.717413794324"/>
    <n v="938.61244269570227"/>
    <n v="4.0499999999999998E-4"/>
    <s v=""/>
    <s v=""/>
    <s v=""/>
    <s v=""/>
    <s v=""/>
    <s v=""/>
  </r>
  <r>
    <x v="7"/>
    <x v="16"/>
    <x v="16"/>
    <n v="75000"/>
    <n v="7517.5293122843168"/>
    <n v="82517.529312284314"/>
    <x v="7"/>
    <m/>
    <n v="0.33329999999999999"/>
    <x v="272"/>
    <m/>
    <m/>
    <s v="Ling"/>
    <x v="2"/>
    <n v="13494.448218078351"/>
    <n v="1107.6843044255236"/>
    <n v="3.3100000000000002E-4"/>
    <s v=""/>
    <s v=""/>
    <s v=""/>
    <s v=""/>
    <s v=""/>
    <s v=""/>
  </r>
  <r>
    <x v="7"/>
    <x v="16"/>
    <x v="16"/>
    <n v="75000"/>
    <n v="7517.5293122843168"/>
    <n v="82517.529312284314"/>
    <x v="7"/>
    <m/>
    <n v="0.33329999999999999"/>
    <x v="273"/>
    <m/>
    <m/>
    <s v="Ling"/>
    <x v="2"/>
    <n v="22654.287901645508"/>
    <n v="1859.5646691927645"/>
    <n v="5.2400000000000005E-4"/>
    <s v=""/>
    <s v=""/>
    <s v=""/>
    <s v=""/>
    <s v=""/>
    <s v=""/>
  </r>
  <r>
    <x v="7"/>
    <x v="16"/>
    <x v="16"/>
    <n v="75000"/>
    <n v="7517.5293122843168"/>
    <n v="82517.529312284314"/>
    <x v="7"/>
    <m/>
    <n v="0.33329999999999999"/>
    <x v="274"/>
    <m/>
    <m/>
    <s v="Ling"/>
    <x v="2"/>
    <n v="10120.942896730847"/>
    <n v="830.77198945243015"/>
    <n v="5.0799999999999999E-4"/>
    <s v=""/>
    <s v=""/>
    <s v=""/>
    <s v=""/>
    <s v=""/>
    <s v=""/>
  </r>
  <r>
    <x v="7"/>
    <x v="16"/>
    <x v="16"/>
    <n v="75000"/>
    <n v="7517.5293122843168"/>
    <n v="82517.529312284314"/>
    <x v="7"/>
    <m/>
    <n v="0.33329999999999999"/>
    <x v="543"/>
    <m/>
    <m/>
    <s v="Squid"/>
    <x v="2"/>
    <n v="59430.480946412557"/>
    <n v="4878.3180968162433"/>
    <n v="1.7329999999999999E-3"/>
    <s v=""/>
    <s v=""/>
    <s v=""/>
    <s v=""/>
    <s v=""/>
    <s v=""/>
  </r>
  <r>
    <x v="7"/>
    <x v="16"/>
    <x v="16"/>
    <n v="75000"/>
    <n v="7517.5293122843168"/>
    <n v="82517.529312284314"/>
    <x v="7"/>
    <m/>
    <n v="0.33329999999999999"/>
    <x v="544"/>
    <m/>
    <m/>
    <s v="Squid"/>
    <x v="2"/>
    <n v="39112.191868202004"/>
    <n v="3210.5025966194275"/>
    <n v="1.23E-3"/>
    <s v=""/>
    <s v=""/>
    <s v=""/>
    <s v=""/>
    <s v=""/>
    <s v=""/>
  </r>
  <r>
    <x v="8"/>
    <x v="17"/>
    <x v="17"/>
    <n v="15350"/>
    <n v="1538.5876659141902"/>
    <n v="16888.58766591419"/>
    <x v="6"/>
    <m/>
    <n v="0.33333333333333331"/>
    <x v="640"/>
    <m/>
    <m/>
    <s v="Longfinned eel"/>
    <x v="1"/>
    <n v="7.3423469387755098"/>
    <n v="7.424866245281466"/>
    <n v="0"/>
    <n v="0"/>
    <n v="0"/>
    <n v="7.3423469387755098"/>
    <n v="5566.9631322930381"/>
    <n v="7.424866245281466"/>
    <n v="1"/>
  </r>
  <r>
    <x v="8"/>
    <x v="17"/>
    <x v="17"/>
    <n v="15350"/>
    <n v="1538.5876659141902"/>
    <n v="16888.58766591419"/>
    <x v="6"/>
    <m/>
    <n v="0.33333333333333331"/>
    <x v="641"/>
    <m/>
    <m/>
    <s v="Longfinned eel"/>
    <x v="1"/>
    <n v="14.879999999999999"/>
    <n v="15.047233623124516"/>
    <n v="0"/>
    <n v="0"/>
    <n v="0"/>
    <n v="14.879999999999999"/>
    <n v="5566.9631322930381"/>
    <n v="15.047233623124516"/>
    <n v="1"/>
  </r>
  <r>
    <x v="8"/>
    <x v="17"/>
    <x v="17"/>
    <n v="15350"/>
    <n v="1538.5876659141902"/>
    <n v="16888.58766591419"/>
    <x v="6"/>
    <m/>
    <n v="0.33333333333333331"/>
    <x v="642"/>
    <m/>
    <m/>
    <s v="Longfinned eel"/>
    <x v="1"/>
    <n v="14.879999999999999"/>
    <n v="15.047233623124516"/>
    <n v="0"/>
    <n v="0"/>
    <n v="0"/>
    <n v="14.879999999999999"/>
    <n v="5566.9631322930381"/>
    <n v="15.047233623124516"/>
    <n v="1"/>
  </r>
  <r>
    <x v="8"/>
    <x v="17"/>
    <x v="17"/>
    <n v="15350"/>
    <n v="1538.5876659141902"/>
    <n v="16888.58766591419"/>
    <x v="6"/>
    <m/>
    <n v="0.33333333333333331"/>
    <x v="643"/>
    <m/>
    <m/>
    <s v="Longfinned eel"/>
    <x v="1"/>
    <n v="14.879999999999999"/>
    <n v="15.047233623124516"/>
    <n v="0"/>
    <n v="0"/>
    <n v="0"/>
    <n v="14.879999999999999"/>
    <n v="5566.9631322930381"/>
    <n v="15.047233623124516"/>
    <n v="1"/>
  </r>
  <r>
    <x v="8"/>
    <x v="17"/>
    <x v="17"/>
    <n v="15350"/>
    <n v="1538.5876659141902"/>
    <n v="16888.58766591419"/>
    <x v="6"/>
    <m/>
    <n v="0.78148482116020435"/>
    <x v="644"/>
    <m/>
    <m/>
    <s v="Longfinned eel"/>
    <x v="1"/>
    <n v="330.03840000000002"/>
    <n v="782.45614840247492"/>
    <n v="3.0000000000000001E-6"/>
    <n v="0"/>
    <n v="0"/>
    <n v="330.03840000000002"/>
    <n v="5566.9631322930381"/>
    <n v="782.45614840247492"/>
    <n v="1"/>
  </r>
  <r>
    <x v="8"/>
    <x v="17"/>
    <x v="17"/>
    <n v="15350"/>
    <n v="1538.5876659141902"/>
    <n v="16888.58766591419"/>
    <x v="6"/>
    <m/>
    <n v="0.77136686207960514"/>
    <x v="262"/>
    <m/>
    <m/>
    <s v="Longfinned eel"/>
    <x v="1"/>
    <n v="145.84499999999997"/>
    <n v="341.29310133094918"/>
    <n v="3.0000000000000001E-6"/>
    <n v="0"/>
    <n v="0"/>
    <n v="145.84499999999997"/>
    <n v="5566.9631322930381"/>
    <n v="341.29310133094918"/>
    <n v="1"/>
  </r>
  <r>
    <x v="8"/>
    <x v="17"/>
    <x v="17"/>
    <n v="15350"/>
    <n v="1538.5876659141902"/>
    <n v="16888.58766591419"/>
    <x v="6"/>
    <m/>
    <n v="0.33333333333333331"/>
    <x v="645"/>
    <m/>
    <m/>
    <s v="Longfinned eel"/>
    <x v="1"/>
    <n v="14.879999999999999"/>
    <n v="15.047233623124516"/>
    <n v="0"/>
    <n v="0"/>
    <n v="0"/>
    <n v="14.879999999999999"/>
    <n v="5566.9631322930381"/>
    <n v="15.047233623124516"/>
    <n v="1"/>
  </r>
  <r>
    <x v="8"/>
    <x v="17"/>
    <x v="17"/>
    <n v="15350"/>
    <n v="1538.5876659141902"/>
    <n v="16888.58766591419"/>
    <x v="6"/>
    <m/>
    <n v="0.41176470588235292"/>
    <x v="263"/>
    <m/>
    <m/>
    <s v="Longfinned eel"/>
    <x v="1"/>
    <n v="126.52847278635257"/>
    <n v="158.05650415030593"/>
    <n v="9.9999999999999995E-7"/>
    <n v="0"/>
    <n v="0"/>
    <n v="126.52847278635257"/>
    <n v="5566.9631322930381"/>
    <n v="158.05650415030593"/>
    <n v="1"/>
  </r>
  <r>
    <x v="8"/>
    <x v="17"/>
    <x v="17"/>
    <n v="15350"/>
    <n v="1538.5876659141902"/>
    <n v="16888.58766591419"/>
    <x v="6"/>
    <m/>
    <n v="0.45098039215686275"/>
    <x v="264"/>
    <m/>
    <m/>
    <s v="Longfinned eel"/>
    <x v="1"/>
    <n v="204.03190823774767"/>
    <n v="279.1455691254813"/>
    <n v="1.9999999999999999E-6"/>
    <n v="0"/>
    <n v="0"/>
    <n v="204.03190823774767"/>
    <n v="5566.9631322930381"/>
    <n v="279.1455691254813"/>
    <n v="1"/>
  </r>
  <r>
    <x v="8"/>
    <x v="17"/>
    <x v="17"/>
    <n v="15350"/>
    <n v="1538.5876659141902"/>
    <n v="16888.58766591419"/>
    <x v="6"/>
    <m/>
    <n v="0.5"/>
    <x v="265"/>
    <m/>
    <m/>
    <s v="Longfinned eel"/>
    <x v="1"/>
    <n v="124.96762991743566"/>
    <n v="189.55817769111081"/>
    <n v="9.9999999999999995E-7"/>
    <n v="0"/>
    <n v="0"/>
    <n v="124.96762991743566"/>
    <n v="5566.9631322930381"/>
    <n v="189.55817769111081"/>
    <n v="1"/>
  </r>
  <r>
    <x v="8"/>
    <x v="17"/>
    <x v="17"/>
    <n v="15350"/>
    <n v="1538.5876659141902"/>
    <n v="16888.58766591419"/>
    <x v="6"/>
    <m/>
    <n v="0.16666666666666666"/>
    <x v="266"/>
    <m/>
    <m/>
    <s v="Longfinned eel"/>
    <x v="1"/>
    <n v="145.81503046716318"/>
    <n v="73.726909583414766"/>
    <n v="0"/>
    <n v="0"/>
    <n v="0"/>
    <n v="145.81503046716318"/>
    <n v="5566.9631322930381"/>
    <n v="73.726909583414766"/>
    <n v="1"/>
  </r>
  <r>
    <x v="8"/>
    <x v="17"/>
    <x v="17"/>
    <n v="15350"/>
    <n v="1538.5876659141902"/>
    <n v="16888.58766591419"/>
    <x v="6"/>
    <m/>
    <n v="0.76397265782066748"/>
    <x v="7"/>
    <m/>
    <m/>
    <s v="Freshwater Eels"/>
    <x v="1"/>
    <n v="133.83851609160604"/>
    <n v="310.19437339205336"/>
    <n v="3.0000000000000001E-6"/>
    <n v="0"/>
    <n v="0"/>
    <n v="133.83851609160604"/>
    <n v="5566.9631322930381"/>
    <n v="310.19437339205336"/>
    <n v="1"/>
  </r>
  <r>
    <x v="8"/>
    <x v="17"/>
    <x v="17"/>
    <n v="15350"/>
    <n v="1538.5876659141902"/>
    <n v="16888.58766591419"/>
    <x v="6"/>
    <m/>
    <n v="0.76628352490421447"/>
    <x v="8"/>
    <m/>
    <m/>
    <s v="Freshwater Eels"/>
    <x v="1"/>
    <n v="140.15700000000001"/>
    <n v="325.82114740394616"/>
    <n v="3.0000000000000001E-6"/>
    <n v="0"/>
    <n v="0"/>
    <n v="140.15700000000001"/>
    <n v="5566.9631322930381"/>
    <n v="325.82114740394616"/>
    <n v="1"/>
  </r>
  <r>
    <x v="8"/>
    <x v="17"/>
    <x v="17"/>
    <n v="15350"/>
    <n v="1538.5876659141902"/>
    <n v="16888.58766591419"/>
    <x v="6"/>
    <m/>
    <n v="0.7800395486797721"/>
    <x v="9"/>
    <m/>
    <m/>
    <s v="Freshwater Eels"/>
    <x v="1"/>
    <n v="1071.3833001406626"/>
    <n v="2535.3415999316712"/>
    <n v="2.1999999999999999E-5"/>
    <n v="0"/>
    <n v="0"/>
    <n v="1071.3833001406626"/>
    <n v="5566.9631322930381"/>
    <n v="2535.3415999316712"/>
    <n v="1"/>
  </r>
  <r>
    <x v="8"/>
    <x v="17"/>
    <x v="17"/>
    <n v="15350"/>
    <n v="1538.5876659141902"/>
    <n v="16888.58766591419"/>
    <x v="6"/>
    <m/>
    <n v="0.73691967575534267"/>
    <x v="10"/>
    <m/>
    <m/>
    <s v="Freshwater Eels"/>
    <x v="1"/>
    <n v="72.870900000000006"/>
    <n v="162.91057370197311"/>
    <n v="9.9999999999999995E-7"/>
    <n v="0"/>
    <n v="0"/>
    <n v="72.870900000000006"/>
    <n v="5566.9631322930381"/>
    <n v="162.91057370197311"/>
    <n v="1"/>
  </r>
  <r>
    <x v="8"/>
    <x v="17"/>
    <x v="17"/>
    <n v="15350"/>
    <n v="1538.5876659141902"/>
    <n v="16888.58766591419"/>
    <x v="6"/>
    <m/>
    <n v="0.774986638161411"/>
    <x v="11"/>
    <m/>
    <m/>
    <s v="Freshwater Eels"/>
    <x v="1"/>
    <n v="200.94540000000001"/>
    <n v="472.44066373572196"/>
    <n v="3.9999999999999998E-6"/>
    <n v="0"/>
    <n v="0"/>
    <n v="200.94540000000001"/>
    <n v="5566.9631322930381"/>
    <n v="472.44066373572196"/>
    <n v="1"/>
  </r>
  <r>
    <x v="8"/>
    <x v="17"/>
    <x v="17"/>
    <n v="15350"/>
    <n v="1538.5876659141902"/>
    <n v="16888.58766591419"/>
    <x v="6"/>
    <m/>
    <n v="0.77539415869733785"/>
    <x v="12"/>
    <m/>
    <m/>
    <s v="Freshwater Eels"/>
    <x v="1"/>
    <n v="175.55668254591887"/>
    <n v="412.96655222172541"/>
    <n v="3.9999999999999998E-6"/>
    <n v="0"/>
    <n v="0"/>
    <n v="175.55668254591887"/>
    <n v="5566.9631322930381"/>
    <n v="412.96655222172541"/>
    <n v="1"/>
  </r>
  <r>
    <x v="8"/>
    <x v="17"/>
    <x v="17"/>
    <n v="15350"/>
    <n v="1538.5876659141902"/>
    <n v="16888.58766591419"/>
    <x v="6"/>
    <m/>
    <n v="0.66666666666666663"/>
    <x v="497"/>
    <m/>
    <m/>
    <s v="Shortfinned eel"/>
    <x v="1"/>
    <n v="80.55"/>
    <n v="162.91057370197308"/>
    <n v="9.9999999999999995E-7"/>
    <n v="0"/>
    <n v="0"/>
    <n v="80.55"/>
    <n v="5566.9631322930381"/>
    <n v="162.91057370197308"/>
    <n v="1"/>
  </r>
  <r>
    <x v="8"/>
    <x v="17"/>
    <x v="17"/>
    <n v="15350"/>
    <n v="1538.5876659141902"/>
    <n v="16888.58766591419"/>
    <x v="6"/>
    <m/>
    <n v="0.58108108108108103"/>
    <x v="498"/>
    <m/>
    <m/>
    <s v="Shortfinned eel"/>
    <x v="1"/>
    <n v="737.78855332864077"/>
    <n v="1300.599660078831"/>
    <n v="6.9999999999999999E-6"/>
    <n v="0"/>
    <n v="0"/>
    <n v="737.78855332864077"/>
    <n v="5566.9631322930381"/>
    <n v="1300.599660078831"/>
    <n v="1"/>
  </r>
  <r>
    <x v="8"/>
    <x v="17"/>
    <x v="17"/>
    <n v="15350"/>
    <n v="1538.5876659141902"/>
    <n v="16888.58766591419"/>
    <x v="6"/>
    <m/>
    <n v="0.74033149171270718"/>
    <x v="499"/>
    <m/>
    <m/>
    <s v="Shortfinned eel"/>
    <x v="1"/>
    <n v="950.28929014433913"/>
    <n v="2134.3077709182567"/>
    <n v="1.2E-5"/>
    <n v="0"/>
    <n v="0"/>
    <n v="950.28929014433913"/>
    <n v="5566.9631322930381"/>
    <n v="2134.3077709182567"/>
    <n v="1"/>
  </r>
  <r>
    <x v="8"/>
    <x v="17"/>
    <x v="17"/>
    <n v="15350"/>
    <n v="1538.5876659141902"/>
    <n v="16888.58766591419"/>
    <x v="6"/>
    <m/>
    <n v="0.77685950413223137"/>
    <x v="500"/>
    <m/>
    <m/>
    <s v="Shortfinned eel"/>
    <x v="1"/>
    <n v="648.1916089108912"/>
    <n v="1527.6394857240186"/>
    <n v="9.0000000000000002E-6"/>
    <n v="0"/>
    <n v="0"/>
    <n v="648.1916089108912"/>
    <n v="5566.9631322930381"/>
    <n v="1527.6394857240186"/>
    <n v="1"/>
  </r>
  <r>
    <x v="8"/>
    <x v="17"/>
    <x v="17"/>
    <n v="15350"/>
    <n v="1538.5876659141902"/>
    <n v="16888.58766591419"/>
    <x v="6"/>
    <m/>
    <n v="0.63888888888888884"/>
    <x v="501"/>
    <m/>
    <m/>
    <s v="Shortfinned eel"/>
    <x v="1"/>
    <n v="211.30309278350518"/>
    <n v="409.54928906389807"/>
    <n v="1.9999999999999999E-6"/>
    <n v="0"/>
    <n v="0"/>
    <n v="211.30309278350518"/>
    <n v="5566.9631322930381"/>
    <n v="409.54928906389807"/>
    <n v="1"/>
  </r>
  <r>
    <x v="8"/>
    <x v="18"/>
    <x v="18"/>
    <n v="271770"/>
    <n v="27240.519215993452"/>
    <n v="299010.51921599347"/>
    <x v="3"/>
    <m/>
    <s v="0%"/>
    <x v="639"/>
    <m/>
    <m/>
    <e v="#N/A"/>
    <x v="5"/>
    <n v="0"/>
    <n v="0"/>
    <n v="0"/>
    <s v=""/>
    <s v=""/>
    <s v=""/>
    <s v=""/>
    <s v=""/>
    <s v=""/>
  </r>
  <r>
    <x v="8"/>
    <x v="19"/>
    <x v="19"/>
    <n v="22600"/>
    <n v="2265.2821661016742"/>
    <n v="24865.282166101675"/>
    <x v="6"/>
    <m/>
    <n v="0.33333333333333331"/>
    <x v="640"/>
    <m/>
    <m/>
    <s v="Longfinned eel"/>
    <x v="1"/>
    <n v="7.3423469387755098"/>
    <n v="26.201691956091288"/>
    <n v="0"/>
    <n v="0"/>
    <n v="0"/>
    <n v="7.3423469387755098"/>
    <n v="2322.6175457169629"/>
    <n v="26.201691956091288"/>
    <n v="1"/>
  </r>
  <r>
    <x v="8"/>
    <x v="19"/>
    <x v="19"/>
    <n v="22600"/>
    <n v="2265.2821661016742"/>
    <n v="24865.282166101675"/>
    <x v="6"/>
    <m/>
    <n v="0.33333333333333331"/>
    <x v="641"/>
    <m/>
    <m/>
    <s v="Longfinned eel"/>
    <x v="1"/>
    <n v="14.879999999999999"/>
    <n v="53.100347825794678"/>
    <n v="0"/>
    <n v="0"/>
    <n v="0"/>
    <n v="14.879999999999999"/>
    <n v="2322.6175457169629"/>
    <n v="53.100347825794678"/>
    <n v="1"/>
  </r>
  <r>
    <x v="8"/>
    <x v="19"/>
    <x v="19"/>
    <n v="22600"/>
    <n v="2265.2821661016742"/>
    <n v="24865.282166101675"/>
    <x v="6"/>
    <m/>
    <n v="0.33333333333333331"/>
    <x v="642"/>
    <m/>
    <m/>
    <s v="Longfinned eel"/>
    <x v="1"/>
    <n v="14.879999999999999"/>
    <n v="53.100347825794678"/>
    <n v="0"/>
    <n v="0"/>
    <n v="0"/>
    <n v="14.879999999999999"/>
    <n v="2322.6175457169629"/>
    <n v="53.100347825794678"/>
    <n v="1"/>
  </r>
  <r>
    <x v="8"/>
    <x v="19"/>
    <x v="19"/>
    <n v="22600"/>
    <n v="2265.2821661016742"/>
    <n v="24865.282166101675"/>
    <x v="6"/>
    <m/>
    <n v="0.33333333333333331"/>
    <x v="643"/>
    <m/>
    <m/>
    <s v="Longfinned eel"/>
    <x v="1"/>
    <n v="14.879999999999999"/>
    <n v="53.100347825794678"/>
    <n v="0"/>
    <n v="0"/>
    <n v="0"/>
    <n v="14.879999999999999"/>
    <n v="2322.6175457169629"/>
    <n v="53.100347825794678"/>
    <n v="1"/>
  </r>
  <r>
    <x v="8"/>
    <x v="19"/>
    <x v="19"/>
    <n v="22600"/>
    <n v="2265.2821661016742"/>
    <n v="24865.282166101675"/>
    <x v="6"/>
    <m/>
    <n v="0.78148482116020435"/>
    <x v="644"/>
    <m/>
    <m/>
    <s v="Longfinned eel"/>
    <x v="1"/>
    <n v="330.03840000000002"/>
    <n v="2761.2180869413232"/>
    <n v="3.0000000000000001E-6"/>
    <n v="0"/>
    <n v="0"/>
    <n v="330.03840000000002"/>
    <n v="2322.6175457169629"/>
    <n v="2761.2180869413232"/>
    <n v="1"/>
  </r>
  <r>
    <x v="8"/>
    <x v="19"/>
    <x v="19"/>
    <n v="22600"/>
    <n v="2265.2821661016742"/>
    <n v="24865.282166101675"/>
    <x v="6"/>
    <m/>
    <n v="0.77136686207960514"/>
    <x v="262"/>
    <m/>
    <m/>
    <s v="Longfinned eel"/>
    <x v="1"/>
    <n v="145.84499999999997"/>
    <n v="1204.3929698390928"/>
    <n v="3.0000000000000001E-6"/>
    <n v="0"/>
    <n v="0"/>
    <n v="145.84499999999997"/>
    <n v="2322.6175457169629"/>
    <n v="1204.3929698390928"/>
    <n v="1"/>
  </r>
  <r>
    <x v="8"/>
    <x v="19"/>
    <x v="19"/>
    <n v="22600"/>
    <n v="2265.2821661016742"/>
    <n v="24865.282166101675"/>
    <x v="6"/>
    <m/>
    <n v="0.76397265782066748"/>
    <x v="7"/>
    <m/>
    <m/>
    <s v="Freshwater Eels"/>
    <x v="1"/>
    <n v="133.83851609160604"/>
    <n v="1094.648327610814"/>
    <n v="3.0000000000000001E-6"/>
    <n v="0"/>
    <n v="0"/>
    <n v="133.83851609160604"/>
    <n v="2322.6175457169629"/>
    <n v="1094.648327610814"/>
    <n v="1"/>
  </r>
  <r>
    <x v="8"/>
    <x v="19"/>
    <x v="19"/>
    <n v="22600"/>
    <n v="2265.2821661016742"/>
    <n v="24865.282166101675"/>
    <x v="6"/>
    <m/>
    <n v="0.76628352490421447"/>
    <x v="8"/>
    <m/>
    <m/>
    <s v="Freshwater Eels"/>
    <x v="1"/>
    <n v="140.15700000000001"/>
    <n v="1149.7938218730542"/>
    <n v="3.0000000000000001E-6"/>
    <n v="0"/>
    <n v="0"/>
    <n v="140.15700000000001"/>
    <n v="2322.6175457169629"/>
    <n v="1149.7938218730542"/>
    <n v="1"/>
  </r>
  <r>
    <x v="8"/>
    <x v="19"/>
    <x v="19"/>
    <n v="22600"/>
    <n v="2265.2821661016742"/>
    <n v="24865.282166101675"/>
    <x v="6"/>
    <m/>
    <n v="0.7800395486797721"/>
    <x v="9"/>
    <m/>
    <m/>
    <s v="Freshwater Eels"/>
    <x v="1"/>
    <n v="1071.3833001406626"/>
    <n v="8946.9947889081486"/>
    <n v="2.1999999999999999E-5"/>
    <n v="0"/>
    <n v="0"/>
    <n v="1071.3833001406626"/>
    <n v="2322.6175457169629"/>
    <n v="8946.9947889081486"/>
    <n v="1"/>
  </r>
  <r>
    <x v="8"/>
    <x v="19"/>
    <x v="19"/>
    <n v="22600"/>
    <n v="2265.2821661016742"/>
    <n v="24865.282166101675"/>
    <x v="6"/>
    <m/>
    <n v="0.73691967575534267"/>
    <x v="10"/>
    <m/>
    <m/>
    <s v="Freshwater Eels"/>
    <x v="1"/>
    <n v="72.870900000000006"/>
    <n v="574.89691093652721"/>
    <n v="9.9999999999999995E-7"/>
    <n v="0"/>
    <n v="0"/>
    <n v="72.870900000000006"/>
    <n v="2322.6175457169629"/>
    <n v="574.89691093652721"/>
    <n v="1"/>
  </r>
  <r>
    <x v="8"/>
    <x v="19"/>
    <x v="19"/>
    <n v="22600"/>
    <n v="2265.2821661016742"/>
    <n v="24865.282166101675"/>
    <x v="6"/>
    <m/>
    <n v="0.774986638161411"/>
    <x v="11"/>
    <m/>
    <m/>
    <s v="Freshwater Eels"/>
    <x v="1"/>
    <n v="200.94540000000001"/>
    <n v="1667.2010417159286"/>
    <n v="3.9999999999999998E-6"/>
    <n v="0"/>
    <n v="0"/>
    <n v="200.94540000000001"/>
    <n v="2322.6175457169629"/>
    <n v="1667.2010417159286"/>
    <n v="1"/>
  </r>
  <r>
    <x v="8"/>
    <x v="19"/>
    <x v="19"/>
    <n v="22600"/>
    <n v="2265.2821661016742"/>
    <n v="24865.282166101675"/>
    <x v="6"/>
    <m/>
    <n v="0.77539415869733785"/>
    <x v="12"/>
    <m/>
    <m/>
    <s v="Freshwater Eels"/>
    <x v="1"/>
    <n v="175.55668254591887"/>
    <n v="1457.3221970643792"/>
    <n v="3.9999999999999998E-6"/>
    <n v="0"/>
    <n v="0"/>
    <n v="175.55668254591887"/>
    <n v="2322.6175457169629"/>
    <n v="1457.3221970643792"/>
    <n v="1"/>
  </r>
  <r>
    <x v="7"/>
    <x v="20"/>
    <x v="20"/>
    <n v="1460"/>
    <n v="146.3412372791347"/>
    <n v="1606.3412372791347"/>
    <x v="8"/>
    <m/>
    <n v="0.99009900990099009"/>
    <x v="188"/>
    <m/>
    <m/>
    <s v="Hake"/>
    <x v="2"/>
    <n v="2661.6947102241083"/>
    <n v="1590.4368685932027"/>
    <n v="2.5300000000000002E-4"/>
    <n v="0"/>
    <n v="0"/>
    <n v="2661.6947102241083"/>
    <n v="2661.6947102241083"/>
    <n v="1590.4368685932027"/>
    <n v="1"/>
  </r>
  <r>
    <x v="4"/>
    <x v="21"/>
    <x v="21"/>
    <n v="15850"/>
    <n v="1588.7045279960857"/>
    <n v="17438.704527996088"/>
    <x v="8"/>
    <m/>
    <n v="0.96486486486486489"/>
    <x v="26"/>
    <m/>
    <m/>
    <s v="Bigeye Tuna"/>
    <x v="3"/>
    <n v="7381.5524101945566"/>
    <n v="6224.1334654390794"/>
    <n v="1.55E-4"/>
    <n v="0"/>
    <n v="0"/>
    <n v="7381.5524101945566"/>
    <n v="19954.898460534117"/>
    <n v="6224.1334654390794"/>
    <n v="1"/>
  </r>
  <r>
    <x v="4"/>
    <x v="21"/>
    <x v="21"/>
    <n v="15850"/>
    <n v="1588.7045279960857"/>
    <n v="17438.704527996088"/>
    <x v="8"/>
    <m/>
    <n v="0.96300326441784545"/>
    <x v="575"/>
    <m/>
    <m/>
    <s v="Broadbill Swordfish"/>
    <x v="3"/>
    <n v="5720.7160503395589"/>
    <n v="4814.407515024257"/>
    <n v="1.1900000000000001E-4"/>
    <n v="0"/>
    <n v="0"/>
    <n v="5720.7160503395589"/>
    <n v="19954.898460534117"/>
    <n v="4814.407515024257"/>
    <n v="1"/>
  </r>
  <r>
    <x v="4"/>
    <x v="21"/>
    <x v="21"/>
    <n v="15850"/>
    <n v="1588.7045279960857"/>
    <n v="17438.704527996088"/>
    <x v="8"/>
    <m/>
    <n v="0.8"/>
    <x v="584"/>
    <m/>
    <m/>
    <s v="Pacific Bluefin Tuna"/>
    <x v="3"/>
    <n v="4539.95"/>
    <n v="3173.9914599297535"/>
    <n v="5.5999999999999999E-5"/>
    <n v="0"/>
    <n v="0"/>
    <n v="4539.95"/>
    <n v="19954.898460534117"/>
    <n v="3173.9914599297535"/>
    <n v="1"/>
  </r>
  <r>
    <x v="4"/>
    <x v="21"/>
    <x v="21"/>
    <n v="15850"/>
    <n v="1588.7045279960857"/>
    <n v="17438.704527996088"/>
    <x v="8"/>
    <m/>
    <n v="0.73463687150837986"/>
    <x v="634"/>
    <m/>
    <m/>
    <s v="Yellowfin Tuna"/>
    <x v="3"/>
    <n v="2312.6799999999998"/>
    <n v="1484.7487336290742"/>
    <n v="3.6000000000000001E-5"/>
    <n v="0"/>
    <n v="0"/>
    <n v="2312.6799999999998"/>
    <n v="19954.898460534117"/>
    <n v="1484.7487336290742"/>
    <n v="1"/>
  </r>
  <r>
    <x v="4"/>
    <x v="22"/>
    <x v="22"/>
    <n v="30313.980000000003"/>
    <n v="3038.4831096266744"/>
    <n v="33352.463109626675"/>
    <x v="3"/>
    <m/>
    <s v="0%"/>
    <x v="639"/>
    <m/>
    <m/>
    <e v="#N/A"/>
    <x v="5"/>
    <n v="0"/>
    <n v="0"/>
    <n v="0"/>
    <s v=""/>
    <s v=""/>
    <s v=""/>
    <s v=""/>
    <s v=""/>
    <s v=""/>
  </r>
  <r>
    <x v="5"/>
    <x v="23"/>
    <x v="23"/>
    <n v="269520"/>
    <n v="27014.993336624921"/>
    <n v="296534.99333662493"/>
    <x v="6"/>
    <m/>
    <n v="0.72829131652661061"/>
    <x v="512"/>
    <n v="0.16669999999999999"/>
    <m/>
    <s v="Snapper"/>
    <x v="0"/>
    <n v="0.16669999999999999"/>
    <n v="36001.175577579823"/>
    <n v="3.0800000000000001E-4"/>
    <n v="36001.175577579823"/>
    <n v="49432.383389215371"/>
    <s v=""/>
    <s v=""/>
    <n v="0"/>
    <n v="1"/>
  </r>
  <r>
    <x v="5"/>
    <x v="23"/>
    <x v="23"/>
    <n v="269520"/>
    <n v="27014.993336624921"/>
    <n v="296534.99333662493"/>
    <x v="6"/>
    <m/>
    <n v="0.75"/>
    <x v="589"/>
    <n v="0.16669999999999999"/>
    <m/>
    <s v="Trevally"/>
    <x v="0"/>
    <n v="0.16669999999999999"/>
    <n v="37074.28754191153"/>
    <n v="9.5000000000000005E-5"/>
    <n v="37074.28754191153"/>
    <n v="49432.383389215371"/>
    <s v=""/>
    <s v=""/>
    <n v="0"/>
    <n v="1"/>
  </r>
  <r>
    <x v="5"/>
    <x v="23"/>
    <x v="23"/>
    <n v="269520"/>
    <n v="27014.993336624921"/>
    <n v="296534.99333662493"/>
    <x v="6"/>
    <m/>
    <n v="0.75"/>
    <x v="180"/>
    <n v="0.16669999999999999"/>
    <m/>
    <s v="Gurnard"/>
    <x v="0"/>
    <n v="0.16669999999999999"/>
    <n v="37074.28754191153"/>
    <n v="3.7300000000000001E-4"/>
    <n v="37074.28754191153"/>
    <n v="49432.383389215371"/>
    <s v=""/>
    <s v=""/>
    <n v="0"/>
    <n v="1"/>
  </r>
  <r>
    <x v="5"/>
    <x v="23"/>
    <x v="23"/>
    <n v="269520"/>
    <n v="27014.993336624921"/>
    <n v="296534.99333662493"/>
    <x v="6"/>
    <m/>
    <n v="0.75"/>
    <x v="185"/>
    <n v="0.16669999999999999"/>
    <m/>
    <s v="Gurnard"/>
    <x v="0"/>
    <n v="0.16669999999999999"/>
    <n v="37074.28754191153"/>
    <n v="6.3999999999999997E-5"/>
    <n v="37074.28754191153"/>
    <n v="49432.383389215371"/>
    <s v=""/>
    <s v=""/>
    <n v="0"/>
    <n v="1"/>
  </r>
  <r>
    <x v="5"/>
    <x v="23"/>
    <x v="23"/>
    <n v="269520"/>
    <n v="27014.993336624921"/>
    <n v="296534.99333662493"/>
    <x v="6"/>
    <m/>
    <n v="0.78394598649662417"/>
    <x v="576"/>
    <n v="0.16669999999999999"/>
    <m/>
    <s v="Tarakihi"/>
    <x v="0"/>
    <n v="0.16669999999999999"/>
    <n v="38752.318560937783"/>
    <n v="2.2499999999999999E-4"/>
    <n v="38752.318560937783"/>
    <n v="49432.383389215371"/>
    <s v=""/>
    <s v=""/>
    <n v="0"/>
    <n v="1"/>
  </r>
  <r>
    <x v="5"/>
    <x v="23"/>
    <x v="23"/>
    <n v="269520"/>
    <n v="27014.993336624921"/>
    <n v="296534.99333662493"/>
    <x v="6"/>
    <m/>
    <n v="0.75"/>
    <x v="583"/>
    <n v="0.16669999999999999"/>
    <m/>
    <s v="Tarakihi"/>
    <x v="0"/>
    <n v="0.16669999999999999"/>
    <n v="37074.28754191153"/>
    <n v="4.6999999999999997E-5"/>
    <n v="37074.28754191153"/>
    <n v="49432.383389215371"/>
    <s v=""/>
    <s v=""/>
    <n v="0"/>
    <n v="1"/>
  </r>
  <r>
    <x v="5"/>
    <x v="24"/>
    <x v="24"/>
    <n v="98900"/>
    <n v="9913.1153197989188"/>
    <n v="108813.11531979892"/>
    <x v="6"/>
    <m/>
    <n v="0.93306288032454365"/>
    <x v="417"/>
    <m/>
    <m/>
    <s v="Red Cod"/>
    <x v="0"/>
    <n v="3617.6566015868138"/>
    <n v="11521.657211921576"/>
    <n v="1.7799999999999999E-4"/>
    <n v="0"/>
    <n v="0"/>
    <n v="3617.6566015868138"/>
    <n v="31878.989495274716"/>
    <n v="11521.657211921576"/>
    <n v="1"/>
  </r>
  <r>
    <x v="5"/>
    <x v="24"/>
    <x v="24"/>
    <n v="98900"/>
    <n v="9913.1153197989188"/>
    <n v="108813.11531979892"/>
    <x v="6"/>
    <m/>
    <n v="0.99668361706831754"/>
    <x v="553"/>
    <m/>
    <m/>
    <s v="Stargazer"/>
    <x v="0"/>
    <n v="1187.8854171934199"/>
    <n v="4041.1834728117101"/>
    <n v="5.8999999999999998E-5"/>
    <n v="0"/>
    <n v="0"/>
    <n v="1187.8854171934199"/>
    <n v="31878.989495274716"/>
    <n v="4041.1834728117101"/>
    <n v="1"/>
  </r>
  <r>
    <x v="5"/>
    <x v="24"/>
    <x v="24"/>
    <n v="98900"/>
    <n v="9913.1153197989188"/>
    <n v="108813.11531979892"/>
    <x v="6"/>
    <m/>
    <n v="0.97847358121330719"/>
    <x v="523"/>
    <m/>
    <m/>
    <s v="Sea Perch"/>
    <x v="2"/>
    <n v="773.11605299698272"/>
    <n v="2582.0847515814421"/>
    <n v="8.1000000000000004E-5"/>
    <n v="0"/>
    <n v="0"/>
    <n v="773.11605299698272"/>
    <n v="31878.989495274716"/>
    <n v="2582.0847515814421"/>
    <n v="1"/>
  </r>
  <r>
    <x v="5"/>
    <x v="24"/>
    <x v="24"/>
    <n v="98900"/>
    <n v="9913.1153197989188"/>
    <n v="108813.11531979892"/>
    <x v="6"/>
    <m/>
    <n v="0.88301886792452833"/>
    <x v="579"/>
    <m/>
    <m/>
    <s v="Tarakihi"/>
    <x v="0"/>
    <n v="2590.8734639066051"/>
    <n v="7808.9543517853444"/>
    <n v="2.0799999999999999E-4"/>
    <n v="0"/>
    <n v="0"/>
    <n v="2590.8734639066051"/>
    <n v="31878.989495274716"/>
    <n v="7808.9543517853444"/>
    <n v="1"/>
  </r>
  <r>
    <x v="5"/>
    <x v="24"/>
    <x v="24"/>
    <n v="98900"/>
    <n v="9913.1153197989188"/>
    <n v="108813.11531979892"/>
    <x v="6"/>
    <m/>
    <n v="0.94463054187192119"/>
    <x v="515"/>
    <m/>
    <m/>
    <s v="Spiny Dogfish"/>
    <x v="0"/>
    <n v="862.75000000000011"/>
    <n v="2781.7855624462145"/>
    <n v="1.5999999999999999E-5"/>
    <n v="0"/>
    <n v="0"/>
    <n v="862.75000000000011"/>
    <n v="31878.989495274716"/>
    <n v="2781.7855624462145"/>
    <n v="1"/>
  </r>
  <r>
    <x v="5"/>
    <x v="24"/>
    <x v="24"/>
    <n v="98900"/>
    <n v="9913.1153197989188"/>
    <n v="108813.11531979892"/>
    <x v="6"/>
    <m/>
    <n v="0.89494163424124518"/>
    <x v="118"/>
    <m/>
    <m/>
    <s v="Elephant Fish"/>
    <x v="0"/>
    <n v="3295.2796445429972"/>
    <n v="10066.156683346069"/>
    <n v="1.83E-4"/>
    <n v="0"/>
    <n v="0"/>
    <n v="3295.2796445429972"/>
    <n v="31878.989495274716"/>
    <n v="10066.156683346069"/>
    <n v="1"/>
  </r>
  <r>
    <x v="5"/>
    <x v="24"/>
    <x v="24"/>
    <n v="98900"/>
    <n v="9913.1153197989188"/>
    <n v="108813.11531979892"/>
    <x v="6"/>
    <m/>
    <n v="0.82862523540489641"/>
    <x v="183"/>
    <m/>
    <m/>
    <s v="Gurnard"/>
    <x v="0"/>
    <n v="3847.8988120641352"/>
    <n v="10883.247256579443"/>
    <n v="1.7000000000000001E-4"/>
    <n v="0"/>
    <n v="0"/>
    <n v="3847.8988120641352"/>
    <n v="31878.989495274716"/>
    <n v="10883.247256579443"/>
    <n v="1"/>
  </r>
  <r>
    <x v="5"/>
    <x v="24"/>
    <x v="24"/>
    <n v="98900"/>
    <n v="9913.1153197989188"/>
    <n v="108813.11531979892"/>
    <x v="6"/>
    <m/>
    <n v="1"/>
    <x v="170"/>
    <m/>
    <m/>
    <s v="Ghost Shark dark"/>
    <x v="0"/>
    <n v="545.66924959424693"/>
    <n v="1862.5424432404916"/>
    <n v="1.9000000000000001E-5"/>
    <n v="0"/>
    <n v="0"/>
    <n v="545.66924959424693"/>
    <n v="31878.989495274716"/>
    <n v="1862.5424432404916"/>
    <n v="1"/>
  </r>
  <r>
    <x v="5"/>
    <x v="24"/>
    <x v="24"/>
    <n v="98900"/>
    <n v="9913.1153197989188"/>
    <n v="108813.11531979892"/>
    <x v="6"/>
    <m/>
    <n v="1"/>
    <x v="15"/>
    <m/>
    <m/>
    <s v="Barracouta"/>
    <x v="2"/>
    <n v="847.29019394612521"/>
    <n v="2892.0705154992561"/>
    <n v="2.8E-5"/>
    <n v="0"/>
    <n v="0"/>
    <n v="847.29019394612521"/>
    <n v="31878.989495274716"/>
    <n v="2892.0705154992561"/>
    <n v="1"/>
  </r>
  <r>
    <x v="5"/>
    <x v="24"/>
    <x v="24"/>
    <n v="98900"/>
    <n v="9913.1153197989188"/>
    <n v="108813.11531979892"/>
    <x v="6"/>
    <m/>
    <n v="1"/>
    <x v="256"/>
    <m/>
    <m/>
    <s v="Look Down Dory"/>
    <x v="2"/>
    <n v="914.19290453923588"/>
    <n v="3120.4307138064937"/>
    <n v="1.5999999999999999E-5"/>
    <n v="0"/>
    <n v="0"/>
    <n v="914.19290453923588"/>
    <n v="31878.989495274716"/>
    <n v="3120.4307138064937"/>
    <n v="1"/>
  </r>
  <r>
    <x v="5"/>
    <x v="24"/>
    <x v="24"/>
    <n v="98900"/>
    <n v="9913.1153197989188"/>
    <n v="108813.11531979892"/>
    <x v="6"/>
    <m/>
    <n v="1"/>
    <x v="270"/>
    <m/>
    <m/>
    <s v="Ling"/>
    <x v="2"/>
    <n v="5886.2493831897482"/>
    <n v="20091.638507834759"/>
    <n v="3.2299999999999999E-4"/>
    <n v="0"/>
    <n v="0"/>
    <n v="5886.2493831897482"/>
    <n v="31878.989495274716"/>
    <n v="20091.638507834759"/>
    <n v="1"/>
  </r>
  <r>
    <x v="5"/>
    <x v="24"/>
    <x v="24"/>
    <n v="98900"/>
    <n v="9913.1153197989188"/>
    <n v="108813.11531979892"/>
    <x v="6"/>
    <m/>
    <n v="0.98863636363636365"/>
    <x v="431"/>
    <m/>
    <m/>
    <s v="Rough Skate"/>
    <x v="0"/>
    <n v="783.12791822227837"/>
    <n v="2642.6885611241787"/>
    <n v="1.4E-5"/>
    <n v="0"/>
    <n v="0"/>
    <n v="783.12791822227837"/>
    <n v="31878.989495274716"/>
    <n v="2642.6885611241787"/>
    <n v="1"/>
  </r>
  <r>
    <x v="5"/>
    <x v="24"/>
    <x v="24"/>
    <n v="98900"/>
    <n v="9913.1153197989188"/>
    <n v="108813.11531979892"/>
    <x v="6"/>
    <m/>
    <n v="0.98637137989778534"/>
    <x v="547"/>
    <m/>
    <m/>
    <s v="Smooth Skate"/>
    <x v="0"/>
    <n v="259.96966603321545"/>
    <n v="875.26555255094763"/>
    <n v="5.0000000000000004E-6"/>
    <n v="0"/>
    <n v="0"/>
    <n v="259.96966603321545"/>
    <n v="31878.989495274716"/>
    <n v="875.26555255094763"/>
    <n v="1"/>
  </r>
  <r>
    <x v="5"/>
    <x v="24"/>
    <x v="24"/>
    <n v="98900"/>
    <n v="9913.1153197989188"/>
    <n v="108813.11531979892"/>
    <x v="6"/>
    <m/>
    <n v="0.77091633466135456"/>
    <x v="481"/>
    <m/>
    <m/>
    <s v="School Shark"/>
    <x v="0"/>
    <n v="1156.3686020658702"/>
    <n v="3042.8478472914671"/>
    <n v="3.6000000000000001E-5"/>
    <n v="0"/>
    <n v="0"/>
    <n v="1156.3686020658702"/>
    <n v="31878.989495274716"/>
    <n v="3042.8478472914671"/>
    <n v="1"/>
  </r>
  <r>
    <x v="5"/>
    <x v="24"/>
    <x v="24"/>
    <n v="98900"/>
    <n v="9913.1153197989188"/>
    <n v="108813.11531979892"/>
    <x v="6"/>
    <m/>
    <n v="0.84507042253521125"/>
    <x v="533"/>
    <m/>
    <m/>
    <s v="Rig"/>
    <x v="0"/>
    <n v="2759.7900413209654"/>
    <n v="7960.5970722822567"/>
    <n v="1.2300000000000001E-4"/>
    <n v="0"/>
    <n v="0"/>
    <n v="2759.7900413209654"/>
    <n v="31878.989495274716"/>
    <n v="7960.5970722822567"/>
    <n v="1"/>
  </r>
  <r>
    <x v="5"/>
    <x v="24"/>
    <x v="24"/>
    <n v="98900"/>
    <n v="9913.1153197989188"/>
    <n v="108813.11531979892"/>
    <x v="6"/>
    <m/>
    <n v="1"/>
    <x v="573"/>
    <m/>
    <m/>
    <s v="Silver Warehou"/>
    <x v="2"/>
    <n v="2550.8715440720744"/>
    <n v="8706.9346891390924"/>
    <n v="6.0000000000000002E-5"/>
    <n v="0"/>
    <n v="0"/>
    <n v="2550.8715440720744"/>
    <n v="31878.989495274716"/>
    <n v="8706.9346891390924"/>
    <n v="1"/>
  </r>
  <r>
    <x v="5"/>
    <x v="25"/>
    <x v="25"/>
    <n v="6000"/>
    <n v="601.40234498274538"/>
    <n v="6601.4023449827455"/>
    <x v="6"/>
    <m/>
    <n v="0.7"/>
    <x v="509"/>
    <m/>
    <m/>
    <s v="Snapper"/>
    <x v="0"/>
    <n v="2435.4048835328194"/>
    <n v="608.89225901265286"/>
    <n v="2.6999999999999999E-5"/>
    <n v="0"/>
    <n v="0"/>
    <n v="2435.4048835328194"/>
    <n v="18482.680785996541"/>
    <n v="608.89225901265286"/>
    <n v="1"/>
  </r>
  <r>
    <x v="5"/>
    <x v="25"/>
    <x v="25"/>
    <n v="6000"/>
    <n v="601.40234498274538"/>
    <n v="6601.4023449827455"/>
    <x v="6"/>
    <m/>
    <n v="0.8142340168878166"/>
    <x v="578"/>
    <m/>
    <m/>
    <s v="Tarakihi"/>
    <x v="0"/>
    <n v="5935.5287829012314"/>
    <n v="1726.1554263256251"/>
    <n v="2.9700000000000001E-4"/>
    <n v="0"/>
    <n v="0"/>
    <n v="5935.5287829012314"/>
    <n v="18482.680785996541"/>
    <n v="1726.1554263256251"/>
    <n v="1"/>
  </r>
  <r>
    <x v="5"/>
    <x v="25"/>
    <x v="25"/>
    <n v="6000"/>
    <n v="601.40234498274538"/>
    <n v="6601.4023449827455"/>
    <x v="6"/>
    <m/>
    <n v="0.75"/>
    <x v="182"/>
    <m/>
    <m/>
    <s v="Gurnard"/>
    <x v="0"/>
    <n v="3261.9888076440734"/>
    <n v="873.80589483009931"/>
    <n v="3.8000000000000002E-5"/>
    <n v="0"/>
    <n v="0"/>
    <n v="3261.9888076440734"/>
    <n v="18482.680785996541"/>
    <n v="873.80589483009931"/>
    <n v="1"/>
  </r>
  <r>
    <x v="5"/>
    <x v="25"/>
    <x v="25"/>
    <n v="6000"/>
    <n v="601.40234498274538"/>
    <n v="6601.4023449827455"/>
    <x v="6"/>
    <m/>
    <n v="0.69077743706032424"/>
    <x v="587"/>
    <m/>
    <m/>
    <s v="Trevally"/>
    <x v="0"/>
    <n v="706.61427360306232"/>
    <n v="174.33789178128794"/>
    <n v="7.9999999999999996E-6"/>
    <n v="0"/>
    <n v="0"/>
    <n v="706.61427360306232"/>
    <n v="18482.680785996541"/>
    <n v="174.33789178128794"/>
    <n v="1"/>
  </r>
  <r>
    <x v="5"/>
    <x v="25"/>
    <x v="25"/>
    <n v="6000"/>
    <n v="601.40234498274538"/>
    <n v="6601.4023449827455"/>
    <x v="6"/>
    <m/>
    <n v="0.75"/>
    <x v="212"/>
    <m/>
    <m/>
    <s v="John Dory"/>
    <x v="0"/>
    <n v="2267.6724909203322"/>
    <n v="607.45321549443224"/>
    <n v="2.9E-5"/>
    <n v="0"/>
    <n v="0"/>
    <n v="2267.6724909203322"/>
    <n v="18482.680785996541"/>
    <n v="607.45321549443224"/>
    <n v="1"/>
  </r>
  <r>
    <x v="5"/>
    <x v="25"/>
    <x v="25"/>
    <n v="6000"/>
    <n v="601.40234498274538"/>
    <n v="6601.4023449827455"/>
    <x v="6"/>
    <m/>
    <n v="0.88530465949820791"/>
    <x v="29"/>
    <m/>
    <m/>
    <s v="Bluenose"/>
    <x v="0"/>
    <n v="1454.4750325170144"/>
    <n v="459.90725519707922"/>
    <n v="2.0000000000000002E-5"/>
    <n v="0"/>
    <n v="0"/>
    <n v="1454.4750325170144"/>
    <n v="18482.680785996541"/>
    <n v="459.90725519707922"/>
    <n v="1"/>
  </r>
  <r>
    <x v="5"/>
    <x v="25"/>
    <x v="25"/>
    <n v="6000"/>
    <n v="601.40234498274538"/>
    <n v="6601.4023449827455"/>
    <x v="6"/>
    <m/>
    <n v="0.75"/>
    <x v="204"/>
    <m/>
    <m/>
    <s v="Hapuku and Bass"/>
    <x v="0"/>
    <n v="2420.9965148780102"/>
    <n v="648.52491863434966"/>
    <n v="2.6999999999999999E-5"/>
    <n v="0"/>
    <n v="0"/>
    <n v="2420.9965148780102"/>
    <n v="18482.680785996541"/>
    <n v="648.52491863434966"/>
    <n v="1"/>
  </r>
  <r>
    <x v="5"/>
    <x v="26"/>
    <x v="26"/>
    <n v="63660"/>
    <n v="6380.8788802669278"/>
    <n v="70040.87888026693"/>
    <x v="8"/>
    <m/>
    <n v="1"/>
    <x v="218"/>
    <m/>
    <m/>
    <s v="Jack Mackerel"/>
    <x v="2"/>
    <n v="6761.1885246750298"/>
    <n v="70040.87888026693"/>
    <n v="4.1399999999999998E-4"/>
    <n v="0"/>
    <n v="0"/>
    <n v="6761.1885246750298"/>
    <n v="6761.1885246750298"/>
    <n v="70040.87888026693"/>
    <n v="1"/>
  </r>
  <r>
    <x v="7"/>
    <x v="27"/>
    <x v="27"/>
    <n v="1460"/>
    <n v="146.3412372791347"/>
    <n v="1606.3412372791347"/>
    <x v="8"/>
    <m/>
    <n v="0.97946790052053212"/>
    <x v="274"/>
    <m/>
    <m/>
    <s v="Ling"/>
    <x v="2"/>
    <n v="10333.103199555733"/>
    <n v="1573.359679197348"/>
    <n v="5.0799999999999999E-4"/>
    <n v="0"/>
    <n v="0"/>
    <n v="10333.103199555733"/>
    <n v="10333.103199555733"/>
    <n v="1573.359679197348"/>
    <n v="1"/>
  </r>
  <r>
    <x v="9"/>
    <x v="28"/>
    <x v="28"/>
    <n v="38000"/>
    <n v="3808.8815182240542"/>
    <n v="41808.881518224051"/>
    <x v="3"/>
    <m/>
    <s v="0%"/>
    <x v="639"/>
    <m/>
    <m/>
    <e v="#N/A"/>
    <x v="5"/>
    <n v="0"/>
    <n v="0"/>
    <n v="0"/>
    <s v=""/>
    <s v=""/>
    <s v=""/>
    <s v=""/>
    <s v=""/>
    <s v=""/>
  </r>
  <r>
    <x v="9"/>
    <x v="29"/>
    <x v="29"/>
    <n v="333800"/>
    <n v="33458.017125873397"/>
    <n v="367258.01712587342"/>
    <x v="3"/>
    <m/>
    <s v="0%"/>
    <x v="639"/>
    <m/>
    <m/>
    <e v="#N/A"/>
    <x v="5"/>
    <n v="0"/>
    <n v="0"/>
    <n v="0"/>
    <s v=""/>
    <s v=""/>
    <s v=""/>
    <s v=""/>
    <s v=""/>
    <s v=""/>
  </r>
  <r>
    <x v="9"/>
    <x v="30"/>
    <x v="30"/>
    <n v="141700"/>
    <n v="14203.11871400917"/>
    <n v="155903.11871400918"/>
    <x v="3"/>
    <m/>
    <s v="0%"/>
    <x v="639"/>
    <m/>
    <m/>
    <e v="#N/A"/>
    <x v="5"/>
    <n v="0"/>
    <n v="0"/>
    <n v="0"/>
    <s v=""/>
    <s v=""/>
    <s v=""/>
    <s v=""/>
    <s v=""/>
    <s v=""/>
  </r>
  <r>
    <x v="7"/>
    <x v="31"/>
    <x v="31"/>
    <n v="3237816"/>
    <n v="324538.3558371088"/>
    <n v="3562354.3558371086"/>
    <x v="6"/>
    <m/>
    <n v="1"/>
    <x v="186"/>
    <n v="3.7999999999999999E-2"/>
    <m/>
    <s v="Hake"/>
    <x v="2"/>
    <n v="3.7999999999999999E-2"/>
    <n v="135369.46552181011"/>
    <n v="2.7E-4"/>
    <n v="135369.46552181011"/>
    <n v="135369.46552181011"/>
    <s v=""/>
    <s v=""/>
    <n v="0"/>
    <n v="1"/>
  </r>
  <r>
    <x v="7"/>
    <x v="31"/>
    <x v="31"/>
    <n v="3237816"/>
    <n v="324538.3558371088"/>
    <n v="3562354.3558371086"/>
    <x v="6"/>
    <m/>
    <n v="0.99009900990099009"/>
    <x v="188"/>
    <n v="7.3999999999999996E-2"/>
    <m/>
    <s v="Hake"/>
    <x v="2"/>
    <n v="7.3999999999999996E-2"/>
    <n v="261004.18052667924"/>
    <n v="2.5300000000000002E-4"/>
    <n v="261004.18052667924"/>
    <n v="263614.22233194602"/>
    <s v=""/>
    <s v=""/>
    <n v="0"/>
    <n v="1"/>
  </r>
  <r>
    <x v="7"/>
    <x v="31"/>
    <x v="31"/>
    <n v="3237816"/>
    <n v="324538.3558371088"/>
    <n v="3562354.3558371086"/>
    <x v="6"/>
    <m/>
    <n v="0.98782608695652174"/>
    <x v="189"/>
    <n v="6.5000000000000002E-2"/>
    <m/>
    <s v="Hake"/>
    <x v="2"/>
    <n v="6.5000000000000002E-2"/>
    <n v="228734.12663914097"/>
    <n v="3.6400000000000001E-4"/>
    <n v="228734.12663914097"/>
    <n v="231553.03312941207"/>
    <s v=""/>
    <s v=""/>
    <n v="0"/>
    <n v="1"/>
  </r>
  <r>
    <x v="7"/>
    <x v="31"/>
    <x v="31"/>
    <n v="3237816"/>
    <n v="324538.3558371088"/>
    <n v="3562354.3558371086"/>
    <x v="6"/>
    <m/>
    <n v="0.98975815474653583"/>
    <x v="190"/>
    <n v="0.05"/>
    <m/>
    <s v="Hoki"/>
    <x v="2"/>
    <n v="0.05"/>
    <n v="176293.46368933105"/>
    <n v="2.271E-3"/>
    <n v="176293.46368933105"/>
    <n v="178117.71779185545"/>
    <s v=""/>
    <s v=""/>
    <n v="0"/>
    <n v="1"/>
  </r>
  <r>
    <x v="7"/>
    <x v="31"/>
    <x v="31"/>
    <n v="3237816"/>
    <n v="324538.3558371088"/>
    <n v="3562354.3558371086"/>
    <x v="6"/>
    <m/>
    <n v="1"/>
    <x v="270"/>
    <n v="7.3999999999999996E-2"/>
    <m/>
    <s v="Ling"/>
    <x v="2"/>
    <n v="7.3999999999999996E-2"/>
    <n v="263614.22233194602"/>
    <n v="3.2299999999999999E-4"/>
    <n v="263614.22233194602"/>
    <n v="263614.22233194602"/>
    <s v=""/>
    <s v=""/>
    <n v="0"/>
    <n v="1"/>
  </r>
  <r>
    <x v="7"/>
    <x v="31"/>
    <x v="31"/>
    <n v="3237816"/>
    <n v="324538.3558371088"/>
    <n v="3562354.3558371086"/>
    <x v="6"/>
    <m/>
    <n v="0.97952006619776577"/>
    <x v="272"/>
    <n v="1.9E-2"/>
    <m/>
    <s v="Ling"/>
    <x v="2"/>
    <n v="1.9E-2"/>
    <n v="66298.553914539807"/>
    <n v="3.3100000000000002E-4"/>
    <n v="66298.553914539807"/>
    <n v="67684.732760905055"/>
    <s v=""/>
    <s v=""/>
    <n v="0"/>
    <n v="1"/>
  </r>
  <r>
    <x v="7"/>
    <x v="31"/>
    <x v="31"/>
    <n v="3237816"/>
    <n v="324538.3558371088"/>
    <n v="3562354.3558371086"/>
    <x v="6"/>
    <m/>
    <n v="0.99010477299185096"/>
    <x v="273"/>
    <n v="1.9E-2"/>
    <m/>
    <s v="Ling"/>
    <x v="2"/>
    <n v="1.9E-2"/>
    <n v="67014.976965249996"/>
    <n v="5.2400000000000005E-4"/>
    <n v="67014.976965249996"/>
    <n v="67684.732760905055"/>
    <s v=""/>
    <s v=""/>
    <n v="0"/>
    <n v="1"/>
  </r>
  <r>
    <x v="7"/>
    <x v="31"/>
    <x v="31"/>
    <n v="3237816"/>
    <n v="324538.3558371088"/>
    <n v="3562354.3558371086"/>
    <x v="6"/>
    <m/>
    <n v="0.97946790052053212"/>
    <x v="274"/>
    <n v="6.5000000000000002E-2"/>
    <m/>
    <s v="Ling"/>
    <x v="2"/>
    <n v="6.5000000000000002E-2"/>
    <n v="226798.76321842647"/>
    <n v="5.0799999999999999E-4"/>
    <n v="226798.76321842647"/>
    <n v="231553.03312941207"/>
    <s v=""/>
    <s v=""/>
    <n v="0"/>
    <n v="1"/>
  </r>
  <r>
    <x v="7"/>
    <x v="31"/>
    <x v="31"/>
    <n v="3237816"/>
    <n v="324538.3558371088"/>
    <n v="3562354.3558371086"/>
    <x v="6"/>
    <m/>
    <n v="0.95224559408754972"/>
    <x v="300"/>
    <n v="2.5000000000000001E-2"/>
    <m/>
    <s v="Oreo"/>
    <x v="2"/>
    <n v="2.5000000000000001E-2"/>
    <n v="84805.905998111964"/>
    <n v="1.6000000000000001E-4"/>
    <n v="84805.905998111964"/>
    <n v="89058.858895927726"/>
    <s v=""/>
    <s v=""/>
    <n v="0"/>
    <n v="1"/>
  </r>
  <r>
    <x v="7"/>
    <x v="31"/>
    <x v="31"/>
    <n v="3237816"/>
    <n v="324538.3558371088"/>
    <n v="3562354.3558371086"/>
    <x v="6"/>
    <m/>
    <n v="0.95238095238095233"/>
    <x v="301"/>
    <n v="2.5000000000000001E-2"/>
    <m/>
    <s v="Oreo"/>
    <x v="2"/>
    <n v="2.5000000000000001E-2"/>
    <n v="84817.960853264492"/>
    <n v="2.8E-5"/>
    <n v="84817.960853264492"/>
    <n v="89058.858895927726"/>
    <s v=""/>
    <s v=""/>
    <n v="0"/>
    <n v="1"/>
  </r>
  <r>
    <x v="7"/>
    <x v="31"/>
    <x v="31"/>
    <n v="3237816"/>
    <n v="324538.3558371088"/>
    <n v="3562354.3558371086"/>
    <x v="6"/>
    <m/>
    <n v="0.95165823496346258"/>
    <x v="308"/>
    <n v="2.5000000000000001E-2"/>
    <m/>
    <s v="Orange Roughy"/>
    <x v="2"/>
    <n v="2.5000000000000001E-2"/>
    <n v="84753.596464758652"/>
    <n v="5.1999999999999995E-4"/>
    <n v="84753.596464758652"/>
    <n v="89058.858895927726"/>
    <s v=""/>
    <s v=""/>
    <n v="0"/>
    <n v="1"/>
  </r>
  <r>
    <x v="7"/>
    <x v="31"/>
    <x v="31"/>
    <n v="3237816"/>
    <n v="324538.3558371088"/>
    <n v="3562354.3558371086"/>
    <x v="6"/>
    <m/>
    <n v="1"/>
    <x v="271"/>
    <n v="7.3999999999999996E-2"/>
    <m/>
    <s v="Ling"/>
    <x v="2"/>
    <n v="7.3999999999999996E-2"/>
    <n v="263614.22233194602"/>
    <n v="4.0499999999999998E-4"/>
    <n v="263614.22233194602"/>
    <n v="263614.22233194602"/>
    <s v=""/>
    <s v=""/>
    <n v="0"/>
    <n v="1"/>
  </r>
  <r>
    <x v="3"/>
    <x v="32"/>
    <x v="32"/>
    <n v="210653.5"/>
    <n v="21114.584813137124"/>
    <n v="231768.08481313713"/>
    <x v="6"/>
    <m/>
    <n v="0.75"/>
    <x v="339"/>
    <m/>
    <m/>
    <s v="Paua"/>
    <x v="4"/>
    <n v="6301.7759999999998"/>
    <n v="22518.552524162322"/>
    <n v="8.7000000000000001E-5"/>
    <n v="0"/>
    <n v="0"/>
    <n v="6301.7759999999998"/>
    <n v="48644.908000000003"/>
    <n v="22518.552524162322"/>
    <n v="1"/>
  </r>
  <r>
    <x v="3"/>
    <x v="32"/>
    <x v="32"/>
    <n v="210653.5"/>
    <n v="21114.584813137124"/>
    <n v="231768.08481313713"/>
    <x v="6"/>
    <m/>
    <n v="0.75"/>
    <x v="340"/>
    <m/>
    <m/>
    <s v="Paua"/>
    <x v="4"/>
    <n v="2381.6"/>
    <n v="8510.3286266514369"/>
    <n v="9.1000000000000003E-5"/>
    <n v="0"/>
    <n v="0"/>
    <n v="2381.6"/>
    <n v="48644.908000000003"/>
    <n v="8510.3286266514369"/>
    <n v="1"/>
  </r>
  <r>
    <x v="3"/>
    <x v="32"/>
    <x v="32"/>
    <n v="210653.5"/>
    <n v="21114.584813137124"/>
    <n v="231768.08481313713"/>
    <x v="6"/>
    <m/>
    <n v="0.75"/>
    <x v="341"/>
    <m/>
    <m/>
    <s v="Paua"/>
    <x v="4"/>
    <n v="16980.236000000001"/>
    <n v="60676.59914263407"/>
    <n v="2.9399999999999999E-4"/>
    <n v="0"/>
    <n v="0"/>
    <n v="16980.236000000001"/>
    <n v="48644.908000000003"/>
    <n v="60676.59914263407"/>
    <n v="1"/>
  </r>
  <r>
    <x v="3"/>
    <x v="32"/>
    <x v="32"/>
    <n v="210653.5"/>
    <n v="21114.584813137124"/>
    <n v="231768.08481313713"/>
    <x v="6"/>
    <m/>
    <n v="0.75"/>
    <x v="342"/>
    <m/>
    <m/>
    <s v="Paua"/>
    <x v="4"/>
    <n v="7747.116"/>
    <n v="27683.281436340854"/>
    <n v="1.18E-4"/>
    <n v="0"/>
    <n v="0"/>
    <n v="7747.116"/>
    <n v="48644.908000000003"/>
    <n v="27683.281436340854"/>
    <n v="1"/>
  </r>
  <r>
    <x v="3"/>
    <x v="32"/>
    <x v="32"/>
    <n v="210653.5"/>
    <n v="21114.584813137124"/>
    <n v="231768.08481313713"/>
    <x v="6"/>
    <m/>
    <n v="0.86991869918699183"/>
    <x v="343"/>
    <m/>
    <m/>
    <s v="Paua"/>
    <x v="4"/>
    <n v="4797"/>
    <n v="19882.208800255539"/>
    <n v="7.7000000000000001E-5"/>
    <n v="0"/>
    <n v="0"/>
    <n v="4797"/>
    <n v="48644.908000000003"/>
    <n v="19882.208800255539"/>
    <n v="1"/>
  </r>
  <r>
    <x v="3"/>
    <x v="32"/>
    <x v="32"/>
    <n v="210653.5"/>
    <n v="21114.584813137124"/>
    <n v="231768.08481313713"/>
    <x v="6"/>
    <m/>
    <n v="0.66417910447761197"/>
    <x v="344"/>
    <m/>
    <m/>
    <s v="Paua"/>
    <x v="4"/>
    <n v="5226"/>
    <n v="16537.538160960215"/>
    <n v="6.3999999999999997E-5"/>
    <n v="0"/>
    <n v="0"/>
    <n v="5226"/>
    <n v="48644.908000000003"/>
    <n v="16537.538160960215"/>
    <n v="1"/>
  </r>
  <r>
    <x v="3"/>
    <x v="32"/>
    <x v="32"/>
    <n v="210653.5"/>
    <n v="21114.584813137124"/>
    <n v="231768.08481313713"/>
    <x v="6"/>
    <m/>
    <n v="0.70064361622511606"/>
    <x v="346"/>
    <m/>
    <m/>
    <s v="Paua"/>
    <x v="4"/>
    <n v="5211.18"/>
    <n v="17396.003625046022"/>
    <n v="1.22E-4"/>
    <n v="0"/>
    <n v="0"/>
    <n v="5211.18"/>
    <n v="48644.908000000003"/>
    <n v="17396.003625046022"/>
    <n v="1"/>
  </r>
  <r>
    <x v="6"/>
    <x v="33"/>
    <x v="33"/>
    <n v="47350"/>
    <n v="4746.0668391554991"/>
    <n v="52096.066839155501"/>
    <x v="5"/>
    <m/>
    <s v="100%"/>
    <x v="13"/>
    <m/>
    <m/>
    <s v="Barracouta"/>
    <x v="0"/>
    <n v="3310.5160194947125"/>
    <n v="356.1897274240045"/>
    <n v="5.5000000000000002E-5"/>
    <s v=""/>
    <s v=""/>
    <s v=""/>
    <s v=""/>
    <s v=""/>
    <s v=""/>
  </r>
  <r>
    <x v="6"/>
    <x v="33"/>
    <x v="33"/>
    <n v="47350"/>
    <n v="4746.0668391554991"/>
    <n v="52096.066839155501"/>
    <x v="5"/>
    <m/>
    <s v="100%"/>
    <x v="15"/>
    <m/>
    <m/>
    <s v="Barracouta"/>
    <x v="2"/>
    <n v="847.29019394612521"/>
    <n v="91.162846351900669"/>
    <n v="2.8E-5"/>
    <s v=""/>
    <s v=""/>
    <s v=""/>
    <s v=""/>
    <s v=""/>
    <s v=""/>
  </r>
  <r>
    <x v="6"/>
    <x v="33"/>
    <x v="33"/>
    <n v="47350"/>
    <n v="4746.0668391554991"/>
    <n v="52096.066839155501"/>
    <x v="5"/>
    <m/>
    <s v="100%"/>
    <x v="16"/>
    <m/>
    <m/>
    <s v="Barracouta"/>
    <x v="2"/>
    <n v="2189.0911107159804"/>
    <n v="235.5317906455102"/>
    <n v="7.1000000000000005E-5"/>
    <s v=""/>
    <s v=""/>
    <s v=""/>
    <s v=""/>
    <s v=""/>
    <s v=""/>
  </r>
  <r>
    <x v="6"/>
    <x v="33"/>
    <x v="33"/>
    <n v="47350"/>
    <n v="4746.0668391554991"/>
    <n v="52096.066839155501"/>
    <x v="5"/>
    <m/>
    <s v="100%"/>
    <x v="17"/>
    <m/>
    <m/>
    <s v="Barracouta"/>
    <x v="2"/>
    <n v="3151.6352477146047"/>
    <n v="339.09520244360294"/>
    <n v="2.6499999999999999E-4"/>
    <s v=""/>
    <s v=""/>
    <s v=""/>
    <s v=""/>
    <s v=""/>
    <s v=""/>
  </r>
  <r>
    <x v="6"/>
    <x v="33"/>
    <x v="33"/>
    <n v="47350"/>
    <n v="4746.0668391554991"/>
    <n v="52096.066839155501"/>
    <x v="5"/>
    <m/>
    <s v="100%"/>
    <x v="50"/>
    <m/>
    <m/>
    <s v="Alfonsino"/>
    <x v="2"/>
    <n v="627.45216633751477"/>
    <n v="67.509721983907625"/>
    <n v="1.0000000000000001E-5"/>
    <s v=""/>
    <s v=""/>
    <s v=""/>
    <s v=""/>
    <s v=""/>
    <s v=""/>
  </r>
  <r>
    <x v="6"/>
    <x v="33"/>
    <x v="33"/>
    <n v="47350"/>
    <n v="4746.0668391554991"/>
    <n v="52096.066839155501"/>
    <x v="5"/>
    <m/>
    <s v="100%"/>
    <x v="52"/>
    <m/>
    <m/>
    <s v="Alfonsino"/>
    <x v="2"/>
    <n v="3197.6337116738837"/>
    <n v="344.04433431401122"/>
    <n v="5.8999999999999998E-5"/>
    <s v=""/>
    <s v=""/>
    <s v=""/>
    <s v=""/>
    <s v=""/>
    <s v=""/>
  </r>
  <r>
    <x v="6"/>
    <x v="33"/>
    <x v="33"/>
    <n v="47350"/>
    <n v="4746.0668391554991"/>
    <n v="52096.066839155501"/>
    <x v="5"/>
    <m/>
    <s v="100%"/>
    <x v="54"/>
    <m/>
    <m/>
    <s v="Alfonsino"/>
    <x v="2"/>
    <n v="168.36633130056649"/>
    <n v="18.115108732348549"/>
    <n v="3.0000000000000001E-6"/>
    <s v=""/>
    <s v=""/>
    <s v=""/>
    <s v=""/>
    <s v=""/>
    <s v=""/>
  </r>
  <r>
    <x v="6"/>
    <x v="33"/>
    <x v="33"/>
    <n v="47350"/>
    <n v="4746.0668391554991"/>
    <n v="52096.066839155501"/>
    <x v="5"/>
    <m/>
    <s v="100%"/>
    <x v="55"/>
    <m/>
    <m/>
    <s v="Alfonsino"/>
    <x v="2"/>
    <n v="41.830144422500986"/>
    <n v="4.5006481322605083"/>
    <n v="9.9999999999999995E-7"/>
    <s v=""/>
    <s v=""/>
    <s v=""/>
    <s v=""/>
    <s v=""/>
    <s v=""/>
  </r>
  <r>
    <x v="6"/>
    <x v="33"/>
    <x v="33"/>
    <n v="47350"/>
    <n v="4746.0668391554991"/>
    <n v="52096.066839155501"/>
    <x v="5"/>
    <m/>
    <s v="100%"/>
    <x v="126"/>
    <m/>
    <m/>
    <s v="Flatfish"/>
    <x v="0"/>
    <n v="8753.4863094392767"/>
    <n v="941.81749437503709"/>
    <n v="1.3999999999999999E-4"/>
    <s v=""/>
    <s v=""/>
    <s v=""/>
    <s v=""/>
    <s v=""/>
    <s v=""/>
  </r>
  <r>
    <x v="6"/>
    <x v="33"/>
    <x v="33"/>
    <n v="47350"/>
    <n v="4746.0668391554991"/>
    <n v="52096.066839155501"/>
    <x v="5"/>
    <m/>
    <s v="100%"/>
    <x v="128"/>
    <m/>
    <m/>
    <s v="Flatfish"/>
    <x v="0"/>
    <n v="3006.0553377287429"/>
    <n v="323.43176262004641"/>
    <n v="5.0000000000000002E-5"/>
    <s v=""/>
    <s v=""/>
    <s v=""/>
    <s v=""/>
    <s v=""/>
    <s v=""/>
  </r>
  <r>
    <x v="6"/>
    <x v="33"/>
    <x v="33"/>
    <n v="47350"/>
    <n v="4746.0668391554991"/>
    <n v="52096.066839155501"/>
    <x v="5"/>
    <m/>
    <s v="100%"/>
    <x v="129"/>
    <m/>
    <m/>
    <s v="Flatfish"/>
    <x v="0"/>
    <n v="4709.7634361584514"/>
    <n v="506.73953688128381"/>
    <n v="1.83E-4"/>
    <s v=""/>
    <s v=""/>
    <s v=""/>
    <s v=""/>
    <s v=""/>
    <s v=""/>
  </r>
  <r>
    <x v="6"/>
    <x v="33"/>
    <x v="33"/>
    <n v="47350"/>
    <n v="4746.0668391554991"/>
    <n v="52096.066839155501"/>
    <x v="5"/>
    <m/>
    <s v="100%"/>
    <x v="130"/>
    <m/>
    <m/>
    <s v="Flatfish"/>
    <x v="0"/>
    <n v="6840.9179008242054"/>
    <n v="736.03772586379978"/>
    <n v="1.18E-4"/>
    <s v=""/>
    <s v=""/>
    <s v=""/>
    <s v=""/>
    <s v=""/>
    <s v=""/>
  </r>
  <r>
    <x v="6"/>
    <x v="33"/>
    <x v="33"/>
    <n v="47350"/>
    <n v="4746.0668391554991"/>
    <n v="52096.066839155501"/>
    <x v="5"/>
    <m/>
    <s v="100%"/>
    <x v="180"/>
    <m/>
    <m/>
    <s v="Gurnard"/>
    <x v="0"/>
    <n v="6701.7698190156016"/>
    <n v="721.06630840527794"/>
    <n v="3.7300000000000001E-4"/>
    <s v=""/>
    <s v=""/>
    <s v=""/>
    <s v=""/>
    <s v=""/>
    <s v=""/>
  </r>
  <r>
    <x v="6"/>
    <x v="33"/>
    <x v="33"/>
    <n v="47350"/>
    <n v="4746.0668391554991"/>
    <n v="52096.066839155501"/>
    <x v="5"/>
    <m/>
    <s v="100%"/>
    <x v="182"/>
    <m/>
    <m/>
    <s v="Gurnard"/>
    <x v="0"/>
    <n v="2446.4916057330552"/>
    <n v="263.22638919722766"/>
    <n v="3.8000000000000002E-5"/>
    <s v=""/>
    <s v=""/>
    <s v=""/>
    <s v=""/>
    <s v=""/>
    <s v=""/>
  </r>
  <r>
    <x v="6"/>
    <x v="33"/>
    <x v="33"/>
    <n v="47350"/>
    <n v="4746.0668391554991"/>
    <n v="52096.066839155501"/>
    <x v="5"/>
    <m/>
    <s v="100%"/>
    <x v="183"/>
    <m/>
    <m/>
    <s v="Gurnard"/>
    <x v="0"/>
    <n v="3188.4660589608652"/>
    <n v="343.05795524146214"/>
    <n v="1.7000000000000001E-4"/>
    <s v=""/>
    <s v=""/>
    <s v=""/>
    <s v=""/>
    <s v=""/>
    <s v=""/>
  </r>
  <r>
    <x v="6"/>
    <x v="33"/>
    <x v="33"/>
    <n v="47350"/>
    <n v="4746.0668391554991"/>
    <n v="52096.066839155501"/>
    <x v="5"/>
    <m/>
    <s v="100%"/>
    <x v="184"/>
    <m/>
    <m/>
    <s v="Gurnard"/>
    <x v="0"/>
    <n v="2377.3254968618517"/>
    <n v="255.78457126892374"/>
    <n v="9.8999999999999994E-5"/>
    <s v=""/>
    <s v=""/>
    <s v=""/>
    <s v=""/>
    <s v=""/>
    <s v=""/>
  </r>
  <r>
    <x v="6"/>
    <x v="33"/>
    <x v="33"/>
    <n v="47350"/>
    <n v="4746.0668391554991"/>
    <n v="52096.066839155501"/>
    <x v="5"/>
    <m/>
    <s v="100%"/>
    <x v="185"/>
    <m/>
    <m/>
    <s v="Gurnard"/>
    <x v="0"/>
    <n v="1403.7146244375608"/>
    <n v="151.03045160186761"/>
    <n v="6.3999999999999997E-5"/>
    <s v=""/>
    <s v=""/>
    <s v=""/>
    <s v=""/>
    <s v=""/>
    <s v=""/>
  </r>
  <r>
    <x v="6"/>
    <x v="33"/>
    <x v="33"/>
    <n v="47350"/>
    <n v="4746.0668391554991"/>
    <n v="52096.066839155501"/>
    <x v="5"/>
    <m/>
    <s v="100%"/>
    <x v="186"/>
    <m/>
    <m/>
    <s v="Hake"/>
    <x v="2"/>
    <n v="5454.3838744023078"/>
    <n v="586.85579349221052"/>
    <n v="2.7E-4"/>
    <s v=""/>
    <s v=""/>
    <s v=""/>
    <s v=""/>
    <s v=""/>
    <s v=""/>
  </r>
  <r>
    <x v="6"/>
    <x v="33"/>
    <x v="33"/>
    <n v="47350"/>
    <n v="4746.0668391554991"/>
    <n v="52096.066839155501"/>
    <x v="5"/>
    <m/>
    <s v="100%"/>
    <x v="188"/>
    <m/>
    <m/>
    <s v="Hake"/>
    <x v="2"/>
    <n v="2635.3412972515926"/>
    <n v="283.54537262759999"/>
    <n v="2.5300000000000002E-4"/>
    <s v=""/>
    <s v=""/>
    <s v=""/>
    <s v=""/>
    <s v=""/>
    <s v=""/>
  </r>
  <r>
    <x v="6"/>
    <x v="33"/>
    <x v="33"/>
    <n v="47350"/>
    <n v="4746.0668391554991"/>
    <n v="52096.066839155501"/>
    <x v="5"/>
    <m/>
    <s v="100%"/>
    <x v="189"/>
    <m/>
    <m/>
    <s v="Hake"/>
    <x v="2"/>
    <n v="3105.6409394293473"/>
    <n v="334.14651769635861"/>
    <n v="3.6400000000000001E-4"/>
    <s v=""/>
    <s v=""/>
    <s v=""/>
    <s v=""/>
    <s v=""/>
    <s v=""/>
  </r>
  <r>
    <x v="6"/>
    <x v="33"/>
    <x v="33"/>
    <n v="47350"/>
    <n v="4746.0668391554991"/>
    <n v="52096.066839155501"/>
    <x v="5"/>
    <m/>
    <s v="100%"/>
    <x v="210"/>
    <m/>
    <m/>
    <s v="John Dory"/>
    <x v="0"/>
    <n v="2055.7732838506481"/>
    <n v="221.18767023277428"/>
    <n v="1.0399999999999999E-4"/>
    <s v=""/>
    <s v=""/>
    <s v=""/>
    <s v=""/>
    <s v=""/>
    <s v=""/>
  </r>
  <r>
    <x v="6"/>
    <x v="33"/>
    <x v="33"/>
    <n v="47350"/>
    <n v="4746.0668391554991"/>
    <n v="52096.066839155501"/>
    <x v="5"/>
    <m/>
    <s v="100%"/>
    <x v="212"/>
    <m/>
    <m/>
    <s v="John Dory"/>
    <x v="0"/>
    <n v="1700.7543681902491"/>
    <n v="182.98997233468526"/>
    <n v="2.9E-5"/>
    <s v=""/>
    <s v=""/>
    <s v=""/>
    <s v=""/>
    <s v=""/>
    <s v=""/>
  </r>
  <r>
    <x v="6"/>
    <x v="33"/>
    <x v="33"/>
    <n v="47350"/>
    <n v="4746.0668391554991"/>
    <n v="52096.066839155501"/>
    <x v="5"/>
    <m/>
    <s v="100%"/>
    <x v="213"/>
    <m/>
    <m/>
    <s v="John Dory"/>
    <x v="0"/>
    <n v="191.16152693784639"/>
    <n v="20.567721700479979"/>
    <n v="3.9999999999999998E-6"/>
    <s v=""/>
    <s v=""/>
    <s v=""/>
    <s v=""/>
    <s v=""/>
    <s v=""/>
  </r>
  <r>
    <x v="6"/>
    <x v="33"/>
    <x v="33"/>
    <n v="47350"/>
    <n v="4746.0668391554991"/>
    <n v="52096.066839155501"/>
    <x v="5"/>
    <m/>
    <s v="100%"/>
    <x v="214"/>
    <m/>
    <m/>
    <s v="John Dory"/>
    <x v="0"/>
    <n v="1406.2859468869567"/>
    <n v="151.30710896796288"/>
    <n v="2.3E-5"/>
    <s v=""/>
    <s v=""/>
    <s v=""/>
    <s v=""/>
    <s v=""/>
    <s v=""/>
  </r>
  <r>
    <x v="6"/>
    <x v="33"/>
    <x v="33"/>
    <n v="47350"/>
    <n v="4746.0668391554991"/>
    <n v="52096.066839155501"/>
    <x v="5"/>
    <m/>
    <s v="100%"/>
    <x v="215"/>
    <m/>
    <m/>
    <s v="Jack Mackerel"/>
    <x v="0"/>
    <n v="2233.5199069010409"/>
    <n v="240.3120365980275"/>
    <n v="5.1999999999999997E-5"/>
    <s v=""/>
    <s v=""/>
    <s v=""/>
    <s v=""/>
    <s v=""/>
    <s v=""/>
  </r>
  <r>
    <x v="6"/>
    <x v="33"/>
    <x v="33"/>
    <n v="47350"/>
    <n v="4746.0668391554991"/>
    <n v="52096.066839155501"/>
    <x v="5"/>
    <m/>
    <s v="100%"/>
    <x v="217"/>
    <m/>
    <m/>
    <s v="Jack Mackerel"/>
    <x v="2"/>
    <n v="1960.9420397731203"/>
    <n v="210.98445273424988"/>
    <n v="0"/>
    <s v=""/>
    <s v=""/>
    <s v=""/>
    <s v=""/>
    <s v=""/>
    <s v=""/>
  </r>
  <r>
    <x v="6"/>
    <x v="33"/>
    <x v="33"/>
    <n v="47350"/>
    <n v="4746.0668391554991"/>
    <n v="52096.066839155501"/>
    <x v="5"/>
    <m/>
    <s v="100%"/>
    <x v="218"/>
    <m/>
    <m/>
    <s v="Jack Mackerel"/>
    <x v="2"/>
    <n v="6761.1885246750298"/>
    <n v="727.459369924415"/>
    <n v="4.1399999999999998E-4"/>
    <s v=""/>
    <s v=""/>
    <s v=""/>
    <s v=""/>
    <s v=""/>
    <s v=""/>
  </r>
  <r>
    <x v="6"/>
    <x v="33"/>
    <x v="33"/>
    <n v="47350"/>
    <n v="4746.0668391554991"/>
    <n v="52096.066839155501"/>
    <x v="5"/>
    <m/>
    <s v="100%"/>
    <x v="298"/>
    <m/>
    <m/>
    <s v="Oreo"/>
    <x v="2"/>
    <n v="1783.3161553464247"/>
    <n v="191.87307704996931"/>
    <n v="0"/>
    <s v=""/>
    <s v=""/>
    <s v=""/>
    <s v=""/>
    <s v=""/>
    <s v=""/>
  </r>
  <r>
    <x v="6"/>
    <x v="33"/>
    <x v="33"/>
    <n v="47350"/>
    <n v="4746.0668391554991"/>
    <n v="52096.066839155501"/>
    <x v="5"/>
    <m/>
    <s v="100%"/>
    <x v="300"/>
    <m/>
    <m/>
    <s v="Oreo"/>
    <x v="2"/>
    <n v="2389.643648164209"/>
    <n v="257.10992324695889"/>
    <n v="1.6000000000000001E-4"/>
    <s v=""/>
    <s v=""/>
    <s v=""/>
    <s v=""/>
    <s v=""/>
    <s v=""/>
  </r>
  <r>
    <x v="6"/>
    <x v="33"/>
    <x v="33"/>
    <n v="47350"/>
    <n v="4746.0668391554991"/>
    <n v="52096.066839155501"/>
    <x v="5"/>
    <m/>
    <s v="100%"/>
    <x v="301"/>
    <m/>
    <m/>
    <s v="Oreo"/>
    <x v="2"/>
    <n v="2567.9752636988514"/>
    <n v="276.29723095195578"/>
    <n v="2.8E-5"/>
    <s v=""/>
    <s v=""/>
    <s v=""/>
    <s v=""/>
    <s v=""/>
    <s v=""/>
  </r>
  <r>
    <x v="6"/>
    <x v="33"/>
    <x v="33"/>
    <n v="47350"/>
    <n v="4746.0668391554991"/>
    <n v="52096.066839155501"/>
    <x v="5"/>
    <m/>
    <s v="100%"/>
    <x v="302"/>
    <m/>
    <m/>
    <s v="Oreo"/>
    <x v="2"/>
    <n v="4279.9587728314191"/>
    <n v="460.49538491992638"/>
    <n v="1.1400000000000001E-4"/>
    <s v=""/>
    <s v=""/>
    <s v=""/>
    <s v=""/>
    <s v=""/>
    <s v=""/>
  </r>
  <r>
    <x v="6"/>
    <x v="33"/>
    <x v="33"/>
    <n v="47350"/>
    <n v="4746.0668391554991"/>
    <n v="52096.066839155501"/>
    <x v="5"/>
    <m/>
    <s v="100%"/>
    <x v="303"/>
    <m/>
    <m/>
    <s v="Orange Roughy"/>
    <x v="2"/>
    <n v="3502.8542609035103"/>
    <n v="376.88405585412903"/>
    <n v="7.1000000000000005E-5"/>
    <s v=""/>
    <s v=""/>
    <s v=""/>
    <s v=""/>
    <s v=""/>
    <s v=""/>
  </r>
  <r>
    <x v="6"/>
    <x v="33"/>
    <x v="33"/>
    <n v="47350"/>
    <n v="4746.0668391554991"/>
    <n v="52096.066839155501"/>
    <x v="5"/>
    <m/>
    <s v="100%"/>
    <x v="305"/>
    <m/>
    <m/>
    <s v="Orange Roughy"/>
    <x v="2"/>
    <n v="1284.3150327180197"/>
    <n v="138.18384165384748"/>
    <n v="5.7000000000000003E-5"/>
    <s v=""/>
    <s v=""/>
    <s v=""/>
    <s v=""/>
    <s v=""/>
    <s v=""/>
  </r>
  <r>
    <x v="6"/>
    <x v="33"/>
    <x v="33"/>
    <n v="47350"/>
    <n v="4746.0668391554991"/>
    <n v="52096.066839155501"/>
    <x v="5"/>
    <m/>
    <s v="100%"/>
    <x v="306"/>
    <m/>
    <m/>
    <s v="Orange Roughy"/>
    <x v="2"/>
    <n v="138.80505600317656"/>
    <n v="14.934510140322887"/>
    <n v="6.0000000000000002E-6"/>
    <s v=""/>
    <s v=""/>
    <s v=""/>
    <s v=""/>
    <s v=""/>
    <s v=""/>
  </r>
  <r>
    <x v="6"/>
    <x v="33"/>
    <x v="33"/>
    <n v="47350"/>
    <n v="4746.0668391554991"/>
    <n v="52096.066839155501"/>
    <x v="5"/>
    <m/>
    <s v="100%"/>
    <x v="307"/>
    <m/>
    <m/>
    <s v="Orange Roughy"/>
    <x v="2"/>
    <n v="403.82691814459525"/>
    <n v="43.449117615915803"/>
    <n v="3.0000000000000001E-5"/>
    <s v=""/>
    <s v=""/>
    <s v=""/>
    <s v=""/>
    <s v=""/>
    <s v=""/>
  </r>
  <r>
    <x v="6"/>
    <x v="33"/>
    <x v="33"/>
    <n v="47350"/>
    <n v="4746.0668391554991"/>
    <n v="52096.066839155501"/>
    <x v="5"/>
    <m/>
    <s v="100%"/>
    <x v="308"/>
    <m/>
    <m/>
    <s v="Orange Roughy"/>
    <x v="2"/>
    <n v="15784.390091433366"/>
    <n v="1698.2964501950776"/>
    <n v="5.1999999999999995E-4"/>
    <s v=""/>
    <s v=""/>
    <s v=""/>
    <s v=""/>
    <s v=""/>
    <s v=""/>
  </r>
  <r>
    <x v="6"/>
    <x v="33"/>
    <x v="33"/>
    <n v="47350"/>
    <n v="4746.0668391554991"/>
    <n v="52096.066839155501"/>
    <x v="5"/>
    <m/>
    <s v="100%"/>
    <x v="309"/>
    <m/>
    <m/>
    <s v="Orange Roughy"/>
    <x v="2"/>
    <n v="4814.0552172089874"/>
    <n v="517.96064587039677"/>
    <n v="9.7999999999999997E-5"/>
    <s v=""/>
    <s v=""/>
    <s v=""/>
    <s v=""/>
    <s v=""/>
    <s v=""/>
  </r>
  <r>
    <x v="6"/>
    <x v="33"/>
    <x v="33"/>
    <n v="47350"/>
    <n v="4746.0668391554991"/>
    <n v="52096.066839155501"/>
    <x v="5"/>
    <m/>
    <s v="100%"/>
    <x v="310"/>
    <m/>
    <m/>
    <s v="Orange Roughy"/>
    <x v="2"/>
    <n v="1.2745686485177732"/>
    <n v="0.13713519488361217"/>
    <n v="0"/>
    <s v=""/>
    <s v=""/>
    <s v=""/>
    <s v=""/>
    <s v=""/>
    <s v=""/>
  </r>
  <r>
    <x v="6"/>
    <x v="33"/>
    <x v="33"/>
    <n v="47350"/>
    <n v="4746.0668391554991"/>
    <n v="52096.066839155501"/>
    <x v="5"/>
    <m/>
    <s v="100%"/>
    <x v="414"/>
    <m/>
    <m/>
    <s v="Red Cod"/>
    <x v="0"/>
    <n v="29.079474208499253"/>
    <n v="3.1287599670155477"/>
    <n v="0"/>
    <s v=""/>
    <s v=""/>
    <s v=""/>
    <s v=""/>
    <s v=""/>
    <s v=""/>
  </r>
  <r>
    <x v="6"/>
    <x v="33"/>
    <x v="33"/>
    <n v="47350"/>
    <n v="4746.0668391554991"/>
    <n v="52096.066839155501"/>
    <x v="5"/>
    <m/>
    <s v="100%"/>
    <x v="416"/>
    <m/>
    <m/>
    <s v="Red Cod"/>
    <x v="0"/>
    <n v="343.79402970419056"/>
    <n v="36.989974073294569"/>
    <n v="7.9999999999999996E-6"/>
    <s v=""/>
    <s v=""/>
    <s v=""/>
    <s v=""/>
    <s v=""/>
    <s v=""/>
  </r>
  <r>
    <x v="6"/>
    <x v="33"/>
    <x v="33"/>
    <n v="47350"/>
    <n v="4746.0668391554991"/>
    <n v="52096.066839155501"/>
    <x v="5"/>
    <m/>
    <s v="100%"/>
    <x v="417"/>
    <m/>
    <m/>
    <s v="Red Cod"/>
    <x v="0"/>
    <n v="3375.5010887016924"/>
    <n v="363.18169301219621"/>
    <n v="1.7799999999999999E-4"/>
    <s v=""/>
    <s v=""/>
    <s v=""/>
    <s v=""/>
    <s v=""/>
    <s v=""/>
  </r>
  <r>
    <x v="6"/>
    <x v="33"/>
    <x v="33"/>
    <n v="47350"/>
    <n v="4746.0668391554991"/>
    <n v="52096.066839155501"/>
    <x v="5"/>
    <m/>
    <s v="100%"/>
    <x v="418"/>
    <m/>
    <m/>
    <s v="Red Cod"/>
    <x v="0"/>
    <n v="1888.0150842589733"/>
    <n v="203.13799246839341"/>
    <n v="1.7899999999999999E-4"/>
    <s v=""/>
    <s v=""/>
    <s v=""/>
    <s v=""/>
    <s v=""/>
    <s v=""/>
  </r>
  <r>
    <x v="6"/>
    <x v="33"/>
    <x v="33"/>
    <n v="47350"/>
    <n v="4746.0668391554991"/>
    <n v="52096.066839155501"/>
    <x v="5"/>
    <m/>
    <s v="100%"/>
    <x v="486"/>
    <m/>
    <m/>
    <s v="Scampi"/>
    <x v="2"/>
    <n v="2044.9352186600722"/>
    <n v="220.02156577555314"/>
    <n v="1.37E-4"/>
    <s v=""/>
    <s v=""/>
    <s v=""/>
    <s v=""/>
    <s v=""/>
    <s v=""/>
  </r>
  <r>
    <x v="6"/>
    <x v="33"/>
    <x v="33"/>
    <n v="47350"/>
    <n v="4746.0668391554991"/>
    <n v="52096.066839155501"/>
    <x v="5"/>
    <m/>
    <s v="100%"/>
    <x v="488"/>
    <m/>
    <m/>
    <s v="Scampi"/>
    <x v="2"/>
    <n v="2463.2693452897956"/>
    <n v="265.03156350972608"/>
    <n v="2.3900000000000001E-4"/>
    <s v=""/>
    <s v=""/>
    <s v=""/>
    <s v=""/>
    <s v=""/>
    <s v=""/>
  </r>
  <r>
    <x v="6"/>
    <x v="33"/>
    <x v="33"/>
    <n v="47350"/>
    <n v="4746.0668391554991"/>
    <n v="52096.066839155501"/>
    <x v="5"/>
    <m/>
    <s v="100%"/>
    <x v="489"/>
    <m/>
    <m/>
    <s v="Scampi"/>
    <x v="2"/>
    <n v="7317.8331792863455"/>
    <n v="787.3506698397365"/>
    <n v="3.1100000000000002E-4"/>
    <s v=""/>
    <s v=""/>
    <s v=""/>
    <s v=""/>
    <s v=""/>
    <s v=""/>
  </r>
  <r>
    <x v="6"/>
    <x v="33"/>
    <x v="33"/>
    <n v="47350"/>
    <n v="4746.0668391554991"/>
    <n v="52096.066839155501"/>
    <x v="5"/>
    <m/>
    <s v="100%"/>
    <x v="490"/>
    <m/>
    <m/>
    <s v="Scampi"/>
    <x v="2"/>
    <n v="1941.8250110585548"/>
    <n v="208.92758631013351"/>
    <n v="4.8999999999999998E-5"/>
    <s v=""/>
    <s v=""/>
    <s v=""/>
    <s v=""/>
    <s v=""/>
    <s v=""/>
  </r>
  <r>
    <x v="6"/>
    <x v="33"/>
    <x v="33"/>
    <n v="47350"/>
    <n v="4746.0668391554991"/>
    <n v="52096.066839155501"/>
    <x v="5"/>
    <m/>
    <s v="100%"/>
    <x v="491"/>
    <m/>
    <m/>
    <s v="Scampi"/>
    <x v="2"/>
    <n v="553.20000000000005"/>
    <n v="59.520677758579268"/>
    <n v="1.2E-5"/>
    <s v=""/>
    <s v=""/>
    <s v=""/>
    <s v=""/>
    <s v=""/>
    <s v=""/>
  </r>
  <r>
    <x v="6"/>
    <x v="33"/>
    <x v="33"/>
    <n v="47350"/>
    <n v="4746.0668391554991"/>
    <n v="52096.066839155501"/>
    <x v="5"/>
    <m/>
    <s v="100%"/>
    <x v="492"/>
    <m/>
    <m/>
    <s v="Scampi"/>
    <x v="2"/>
    <n v="4667.2721274884843"/>
    <n v="502.16775182906866"/>
    <n v="1.08E-4"/>
    <s v=""/>
    <s v=""/>
    <s v=""/>
    <s v=""/>
    <s v=""/>
    <s v=""/>
  </r>
  <r>
    <x v="6"/>
    <x v="33"/>
    <x v="33"/>
    <n v="47350"/>
    <n v="4746.0668391554991"/>
    <n v="52096.066839155501"/>
    <x v="5"/>
    <m/>
    <s v="100%"/>
    <x v="493"/>
    <m/>
    <m/>
    <s v="Scampi"/>
    <x v="2"/>
    <n v="691.5"/>
    <n v="74.400847198224085"/>
    <n v="1.5E-5"/>
    <s v=""/>
    <s v=""/>
    <s v=""/>
    <s v=""/>
    <s v=""/>
    <s v=""/>
  </r>
  <r>
    <x v="6"/>
    <x v="33"/>
    <x v="33"/>
    <n v="47350"/>
    <n v="4746.0668391554991"/>
    <n v="52096.066839155501"/>
    <x v="5"/>
    <m/>
    <s v="100%"/>
    <x v="494"/>
    <m/>
    <m/>
    <s v="Scampi"/>
    <x v="2"/>
    <n v="1387.4162914357805"/>
    <n v="149.2768582782939"/>
    <n v="3.1000000000000001E-5"/>
    <s v=""/>
    <s v=""/>
    <s v=""/>
    <s v=""/>
    <s v=""/>
    <s v=""/>
  </r>
  <r>
    <x v="6"/>
    <x v="33"/>
    <x v="33"/>
    <n v="47350"/>
    <n v="4746.0668391554991"/>
    <n v="52096.066839155501"/>
    <x v="5"/>
    <m/>
    <s v="100%"/>
    <x v="495"/>
    <m/>
    <m/>
    <s v="Scampi"/>
    <x v="2"/>
    <n v="69.150000000000006"/>
    <n v="7.4400847198224085"/>
    <n v="1.9999999999999999E-6"/>
    <s v=""/>
    <s v=""/>
    <s v=""/>
    <s v=""/>
    <s v=""/>
    <s v=""/>
  </r>
  <r>
    <x v="6"/>
    <x v="33"/>
    <x v="33"/>
    <n v="47350"/>
    <n v="4746.0668391554991"/>
    <n v="52096.066839155501"/>
    <x v="5"/>
    <m/>
    <s v="100%"/>
    <x v="496"/>
    <m/>
    <m/>
    <s v="Scampi"/>
    <x v="2"/>
    <n v="484.05"/>
    <n v="52.080593038756859"/>
    <n v="1.1E-5"/>
    <s v=""/>
    <s v=""/>
    <s v=""/>
    <s v=""/>
    <s v=""/>
    <s v=""/>
  </r>
  <r>
    <x v="6"/>
    <x v="33"/>
    <x v="33"/>
    <n v="47350"/>
    <n v="4746.0668391554991"/>
    <n v="52096.066839155501"/>
    <x v="5"/>
    <m/>
    <s v="100%"/>
    <x v="550"/>
    <m/>
    <m/>
    <s v="Stargazer"/>
    <x v="0"/>
    <n v="42.80266656986133"/>
    <n v="4.6052851122787954"/>
    <n v="0"/>
    <s v=""/>
    <s v=""/>
    <s v=""/>
    <s v=""/>
    <s v=""/>
    <s v=""/>
  </r>
  <r>
    <x v="6"/>
    <x v="33"/>
    <x v="33"/>
    <n v="47350"/>
    <n v="4746.0668391554991"/>
    <n v="52096.066839155501"/>
    <x v="5"/>
    <m/>
    <s v="100%"/>
    <x v="552"/>
    <m/>
    <m/>
    <s v="Stargazer"/>
    <x v="0"/>
    <n v="46.569639220649599"/>
    <n v="5.0105865679421173"/>
    <n v="9.9999999999999995E-7"/>
    <s v=""/>
    <s v=""/>
    <s v=""/>
    <s v=""/>
    <s v=""/>
    <s v=""/>
  </r>
  <r>
    <x v="6"/>
    <x v="33"/>
    <x v="33"/>
    <n v="47350"/>
    <n v="4746.0668391554991"/>
    <n v="52096.066839155501"/>
    <x v="5"/>
    <m/>
    <s v="100%"/>
    <x v="553"/>
    <m/>
    <m/>
    <s v="Stargazer"/>
    <x v="0"/>
    <n v="1183.945934271045"/>
    <n v="127.38478748612968"/>
    <n v="5.8999999999999998E-5"/>
    <s v=""/>
    <s v=""/>
    <s v=""/>
    <s v=""/>
    <s v=""/>
    <s v=""/>
  </r>
  <r>
    <x v="6"/>
    <x v="33"/>
    <x v="33"/>
    <n v="47350"/>
    <n v="4746.0668391554991"/>
    <n v="52096.066839155501"/>
    <x v="5"/>
    <m/>
    <s v="100%"/>
    <x v="554"/>
    <m/>
    <m/>
    <s v="Stargazer"/>
    <x v="0"/>
    <n v="2644.4201976399399"/>
    <n v="284.5222025343553"/>
    <n v="4.1E-5"/>
    <s v=""/>
    <s v=""/>
    <s v=""/>
    <s v=""/>
    <s v=""/>
    <s v=""/>
  </r>
  <r>
    <x v="6"/>
    <x v="33"/>
    <x v="33"/>
    <n v="47350"/>
    <n v="4746.0668391554991"/>
    <n v="52096.066839155501"/>
    <x v="5"/>
    <m/>
    <s v="100%"/>
    <x v="555"/>
    <m/>
    <m/>
    <s v="Stargazer"/>
    <x v="0"/>
    <n v="1491.5256828192296"/>
    <n v="160.4783433400728"/>
    <n v="4.3000000000000002E-5"/>
    <s v=""/>
    <s v=""/>
    <s v=""/>
    <s v=""/>
    <s v=""/>
    <s v=""/>
  </r>
  <r>
    <x v="6"/>
    <x v="33"/>
    <x v="33"/>
    <n v="47350"/>
    <n v="4746.0668391554991"/>
    <n v="52096.066839155501"/>
    <x v="5"/>
    <m/>
    <s v="100%"/>
    <x v="556"/>
    <m/>
    <m/>
    <s v="Stargazer"/>
    <x v="0"/>
    <n v="1341.6995806943403"/>
    <n v="144.35804119907581"/>
    <n v="9.0000000000000006E-5"/>
    <s v=""/>
    <s v=""/>
    <s v=""/>
    <s v=""/>
    <s v=""/>
    <s v=""/>
  </r>
  <r>
    <x v="6"/>
    <x v="33"/>
    <x v="33"/>
    <n v="47350"/>
    <n v="4746.0668391554991"/>
    <n v="52096.066839155501"/>
    <x v="5"/>
    <m/>
    <s v="100%"/>
    <x v="557"/>
    <m/>
    <m/>
    <s v="Stargazer"/>
    <x v="0"/>
    <n v="27.785524752776173"/>
    <n v="2.9895395248789196"/>
    <n v="9.9999999999999995E-7"/>
    <s v=""/>
    <s v=""/>
    <s v=""/>
    <s v=""/>
    <s v=""/>
    <s v=""/>
  </r>
  <r>
    <x v="6"/>
    <x v="33"/>
    <x v="33"/>
    <n v="47350"/>
    <n v="4746.0668391554991"/>
    <n v="52096.066839155501"/>
    <x v="5"/>
    <m/>
    <s v="100%"/>
    <x v="571"/>
    <m/>
    <m/>
    <s v="Silver Warehou"/>
    <x v="2"/>
    <n v="2259.0703945956138"/>
    <n v="243.06110085081716"/>
    <n v="0"/>
    <s v=""/>
    <s v=""/>
    <s v=""/>
    <s v=""/>
    <s v=""/>
    <s v=""/>
  </r>
  <r>
    <x v="6"/>
    <x v="33"/>
    <x v="33"/>
    <n v="47350"/>
    <n v="4746.0668391554991"/>
    <n v="52096.066839155501"/>
    <x v="5"/>
    <m/>
    <s v="100%"/>
    <x v="573"/>
    <m/>
    <m/>
    <s v="Silver Warehou"/>
    <x v="2"/>
    <n v="2550.8715440720744"/>
    <n v="274.4569833301581"/>
    <n v="6.0000000000000002E-5"/>
    <s v=""/>
    <s v=""/>
    <s v=""/>
    <s v=""/>
    <s v=""/>
    <s v=""/>
  </r>
  <r>
    <x v="6"/>
    <x v="33"/>
    <x v="33"/>
    <n v="47350"/>
    <n v="4746.0668391554991"/>
    <n v="52096.066839155501"/>
    <x v="5"/>
    <m/>
    <s v="100%"/>
    <x v="574"/>
    <m/>
    <m/>
    <s v="Silver Warehou"/>
    <x v="2"/>
    <n v="3037.8035399849359"/>
    <n v="326.84766015422048"/>
    <n v="6.7000000000000002E-5"/>
    <s v=""/>
    <s v=""/>
    <s v=""/>
    <s v=""/>
    <s v=""/>
    <s v=""/>
  </r>
  <r>
    <x v="6"/>
    <x v="33"/>
    <x v="33"/>
    <n v="47350"/>
    <n v="4746.0668391554991"/>
    <n v="52096.066839155501"/>
    <x v="5"/>
    <m/>
    <s v="100%"/>
    <x v="576"/>
    <m/>
    <m/>
    <s v="Tarakihi"/>
    <x v="0"/>
    <n v="2864.7385465703437"/>
    <n v="308.22700631416154"/>
    <n v="2.2499999999999999E-4"/>
    <s v=""/>
    <s v=""/>
    <s v=""/>
    <s v=""/>
    <s v=""/>
    <s v=""/>
  </r>
  <r>
    <x v="6"/>
    <x v="33"/>
    <x v="33"/>
    <n v="47350"/>
    <n v="4746.0668391554991"/>
    <n v="52096.066839155501"/>
    <x v="5"/>
    <m/>
    <s v="100%"/>
    <x v="578"/>
    <m/>
    <m/>
    <s v="Tarakihi"/>
    <x v="0"/>
    <n v="4832.9094432549227"/>
    <n v="519.98923645764819"/>
    <n v="2.9700000000000001E-4"/>
    <s v=""/>
    <s v=""/>
    <s v=""/>
    <s v=""/>
    <s v=""/>
    <s v=""/>
  </r>
  <r>
    <x v="6"/>
    <x v="33"/>
    <x v="33"/>
    <n v="47350"/>
    <n v="4746.0668391554991"/>
    <n v="52096.066839155501"/>
    <x v="5"/>
    <m/>
    <s v="100%"/>
    <x v="579"/>
    <m/>
    <m/>
    <s v="Tarakihi"/>
    <x v="0"/>
    <n v="2287.7901530345116"/>
    <n v="246.15115776937438"/>
    <n v="2.0799999999999999E-4"/>
    <s v=""/>
    <s v=""/>
    <s v=""/>
    <s v=""/>
    <s v=""/>
    <s v=""/>
  </r>
  <r>
    <x v="6"/>
    <x v="33"/>
    <x v="33"/>
    <n v="47350"/>
    <n v="4746.0668391554991"/>
    <n v="52096.066839155501"/>
    <x v="5"/>
    <m/>
    <s v="100%"/>
    <x v="580"/>
    <m/>
    <m/>
    <s v="Tarakihi"/>
    <x v="0"/>
    <n v="600.78947486909465"/>
    <n v="64.64099192774664"/>
    <n v="9.0000000000000002E-6"/>
    <s v=""/>
    <s v=""/>
    <s v=""/>
    <s v=""/>
    <s v=""/>
    <s v=""/>
  </r>
  <r>
    <x v="6"/>
    <x v="33"/>
    <x v="33"/>
    <n v="47350"/>
    <n v="4746.0668391554991"/>
    <n v="52096.066839155501"/>
    <x v="5"/>
    <m/>
    <s v="100%"/>
    <x v="581"/>
    <m/>
    <m/>
    <s v="Tarakihi"/>
    <x v="0"/>
    <n v="304.28601644003118"/>
    <n v="32.739171964874998"/>
    <n v="6.9999999999999999E-6"/>
    <s v=""/>
    <s v=""/>
    <s v=""/>
    <s v=""/>
    <s v=""/>
    <s v=""/>
  </r>
  <r>
    <x v="6"/>
    <x v="33"/>
    <x v="33"/>
    <n v="47350"/>
    <n v="4746.0668391554991"/>
    <n v="52096.066839155501"/>
    <x v="5"/>
    <m/>
    <s v="100%"/>
    <x v="582"/>
    <m/>
    <m/>
    <s v="Tarakihi"/>
    <x v="0"/>
    <n v="2474.219595817025"/>
    <n v="266.20973837054839"/>
    <n v="1.13E-4"/>
    <s v=""/>
    <s v=""/>
    <s v=""/>
    <s v=""/>
    <s v=""/>
    <s v=""/>
  </r>
  <r>
    <x v="6"/>
    <x v="33"/>
    <x v="33"/>
    <n v="47350"/>
    <n v="4746.0668391554991"/>
    <n v="52096.066839155501"/>
    <x v="5"/>
    <m/>
    <s v="100%"/>
    <x v="583"/>
    <m/>
    <m/>
    <s v="Tarakihi"/>
    <x v="0"/>
    <n v="686.59096162493188"/>
    <n v="73.872666989932455"/>
    <n v="4.6999999999999997E-5"/>
    <s v=""/>
    <s v=""/>
    <s v=""/>
    <s v=""/>
    <s v=""/>
    <s v=""/>
  </r>
  <r>
    <x v="6"/>
    <x v="33"/>
    <x v="33"/>
    <n v="47350"/>
    <n v="4746.0668391554991"/>
    <n v="52096.066839155501"/>
    <x v="5"/>
    <m/>
    <s v="100%"/>
    <x v="585"/>
    <m/>
    <m/>
    <s v="Trevally"/>
    <x v="0"/>
    <n v="2382.5214441982639"/>
    <n v="256.34362099246158"/>
    <n v="2.81E-4"/>
    <s v=""/>
    <s v=""/>
    <s v=""/>
    <s v=""/>
    <s v=""/>
    <s v=""/>
  </r>
  <r>
    <x v="6"/>
    <x v="33"/>
    <x v="33"/>
    <n v="47350"/>
    <n v="4746.0668391554991"/>
    <n v="52096.066839155501"/>
    <x v="5"/>
    <m/>
    <s v="100%"/>
    <x v="587"/>
    <m/>
    <m/>
    <s v="Trevally"/>
    <x v="0"/>
    <n v="488.11319690976609"/>
    <n v="52.517766274360334"/>
    <n v="7.9999999999999996E-6"/>
    <s v=""/>
    <s v=""/>
    <s v=""/>
    <s v=""/>
    <s v=""/>
    <s v=""/>
  </r>
  <r>
    <x v="6"/>
    <x v="33"/>
    <x v="33"/>
    <n v="47350"/>
    <n v="4746.0668391554991"/>
    <n v="52096.066839155501"/>
    <x v="5"/>
    <m/>
    <s v="100%"/>
    <x v="588"/>
    <m/>
    <m/>
    <s v="Trevally"/>
    <x v="0"/>
    <n v="32.367565076927775"/>
    <n v="3.4825368958309144"/>
    <n v="9.9999999999999995E-7"/>
    <s v=""/>
    <s v=""/>
    <s v=""/>
    <s v=""/>
    <s v=""/>
    <s v=""/>
  </r>
  <r>
    <x v="6"/>
    <x v="33"/>
    <x v="33"/>
    <n v="47350"/>
    <n v="4746.0668391554991"/>
    <n v="52096.066839155501"/>
    <x v="5"/>
    <m/>
    <s v="100%"/>
    <x v="589"/>
    <m/>
    <m/>
    <s v="Trevally"/>
    <x v="0"/>
    <n v="2950.6268742092748"/>
    <n v="317.46802488361215"/>
    <n v="9.5000000000000005E-5"/>
    <s v=""/>
    <s v=""/>
    <s v=""/>
    <s v=""/>
    <s v=""/>
    <s v=""/>
  </r>
  <r>
    <x v="6"/>
    <x v="33"/>
    <x v="33"/>
    <n v="47350"/>
    <n v="4746.0668391554991"/>
    <n v="52096.066839155501"/>
    <x v="5"/>
    <m/>
    <s v="100%"/>
    <x v="26"/>
    <m/>
    <m/>
    <s v="Bigeye Tuna"/>
    <x v="3"/>
    <n v="7122.2005687552883"/>
    <n v="766.30188898202005"/>
    <n v="1.55E-4"/>
    <s v=""/>
    <s v=""/>
    <s v=""/>
    <s v=""/>
    <s v=""/>
    <s v=""/>
  </r>
  <r>
    <x v="6"/>
    <x v="33"/>
    <x v="33"/>
    <n v="47350"/>
    <n v="4746.0668391554991"/>
    <n v="52096.066839155501"/>
    <x v="5"/>
    <m/>
    <s v="100%"/>
    <x v="27"/>
    <m/>
    <m/>
    <s v="Bluenose"/>
    <x v="0"/>
    <n v="1761.0179446338191"/>
    <n v="189.47393638760869"/>
    <n v="7.6000000000000004E-5"/>
    <s v=""/>
    <s v=""/>
    <s v=""/>
    <s v=""/>
    <s v=""/>
    <s v=""/>
  </r>
  <r>
    <x v="6"/>
    <x v="33"/>
    <x v="33"/>
    <n v="47350"/>
    <n v="4746.0668391554991"/>
    <n v="52096.066839155501"/>
    <x v="5"/>
    <m/>
    <s v="100%"/>
    <x v="29"/>
    <m/>
    <m/>
    <s v="Bluenose"/>
    <x v="0"/>
    <n v="1287.6535234111202"/>
    <n v="138.54304127196764"/>
    <n v="2.0000000000000002E-5"/>
    <s v=""/>
    <s v=""/>
    <s v=""/>
    <s v=""/>
    <s v=""/>
    <s v=""/>
  </r>
  <r>
    <x v="6"/>
    <x v="33"/>
    <x v="33"/>
    <n v="47350"/>
    <n v="4746.0668391554991"/>
    <n v="52096.066839155501"/>
    <x v="5"/>
    <m/>
    <s v="100%"/>
    <x v="30"/>
    <m/>
    <m/>
    <s v="Bluenose"/>
    <x v="0"/>
    <n v="296.51038529840088"/>
    <n v="31.902565248406177"/>
    <n v="5.0000000000000004E-6"/>
    <s v=""/>
    <s v=""/>
    <s v=""/>
    <s v=""/>
    <s v=""/>
    <s v=""/>
  </r>
  <r>
    <x v="6"/>
    <x v="33"/>
    <x v="33"/>
    <n v="47350"/>
    <n v="4746.0668391554991"/>
    <n v="52096.066839155501"/>
    <x v="5"/>
    <m/>
    <s v="100%"/>
    <x v="190"/>
    <m/>
    <m/>
    <s v="Hoki"/>
    <x v="2"/>
    <n v="74157.33999578697"/>
    <n v="7978.8415352903794"/>
    <n v="2.271E-3"/>
    <s v=""/>
    <s v=""/>
    <s v=""/>
    <s v=""/>
    <s v=""/>
    <s v=""/>
  </r>
  <r>
    <x v="6"/>
    <x v="33"/>
    <x v="33"/>
    <n v="47350"/>
    <n v="4746.0668391554991"/>
    <n v="52096.066839155501"/>
    <x v="5"/>
    <m/>
    <s v="100%"/>
    <x v="202"/>
    <m/>
    <m/>
    <s v="Hapuku and Bass"/>
    <x v="0"/>
    <n v="3916.0931676266819"/>
    <n v="421.34584147303264"/>
    <n v="7.1000000000000005E-5"/>
    <s v=""/>
    <s v=""/>
    <s v=""/>
    <s v=""/>
    <s v=""/>
    <s v=""/>
  </r>
  <r>
    <x v="6"/>
    <x v="33"/>
    <x v="33"/>
    <n v="47350"/>
    <n v="4746.0668391554991"/>
    <n v="52096.066839155501"/>
    <x v="5"/>
    <m/>
    <s v="100%"/>
    <x v="269"/>
    <m/>
    <m/>
    <s v="Ling"/>
    <x v="0"/>
    <n v="3087.9154667969119"/>
    <n v="332.23937354474305"/>
    <n v="5.1E-5"/>
    <s v=""/>
    <s v=""/>
    <s v=""/>
    <s v=""/>
    <s v=""/>
    <s v=""/>
  </r>
  <r>
    <x v="6"/>
    <x v="33"/>
    <x v="33"/>
    <n v="47350"/>
    <n v="4746.0668391554991"/>
    <n v="52096.066839155501"/>
    <x v="5"/>
    <m/>
    <s v="100%"/>
    <x v="270"/>
    <m/>
    <m/>
    <s v="Ling"/>
    <x v="2"/>
    <n v="5886.2493831897482"/>
    <n v="633.3216788566034"/>
    <n v="3.2299999999999999E-4"/>
    <s v=""/>
    <s v=""/>
    <s v=""/>
    <s v=""/>
    <s v=""/>
    <s v=""/>
  </r>
  <r>
    <x v="6"/>
    <x v="33"/>
    <x v="33"/>
    <n v="47350"/>
    <n v="4746.0668391554991"/>
    <n v="52096.066839155501"/>
    <x v="5"/>
    <m/>
    <s v="100%"/>
    <x v="271"/>
    <m/>
    <m/>
    <s v="Ling"/>
    <x v="2"/>
    <n v="11434.717413794324"/>
    <n v="1230.3003081107499"/>
    <n v="4.0499999999999998E-4"/>
    <s v=""/>
    <s v=""/>
    <s v=""/>
    <s v=""/>
    <s v=""/>
    <s v=""/>
  </r>
  <r>
    <x v="6"/>
    <x v="33"/>
    <x v="33"/>
    <n v="47350"/>
    <n v="4746.0668391554991"/>
    <n v="52096.066839155501"/>
    <x v="5"/>
    <m/>
    <s v="100%"/>
    <x v="272"/>
    <m/>
    <m/>
    <s v="Ling"/>
    <x v="2"/>
    <n v="13494.448218078351"/>
    <n v="1451.9137814860371"/>
    <n v="3.3100000000000002E-4"/>
    <s v=""/>
    <s v=""/>
    <s v=""/>
    <s v=""/>
    <s v=""/>
    <s v=""/>
  </r>
  <r>
    <x v="6"/>
    <x v="33"/>
    <x v="33"/>
    <n v="47350"/>
    <n v="4746.0668391554991"/>
    <n v="52096.066839155501"/>
    <x v="5"/>
    <m/>
    <s v="100%"/>
    <x v="273"/>
    <m/>
    <m/>
    <s v="Ling"/>
    <x v="2"/>
    <n v="22654.287901645508"/>
    <n v="2437.4522235067302"/>
    <n v="5.2400000000000005E-4"/>
    <s v=""/>
    <s v=""/>
    <s v=""/>
    <s v=""/>
    <s v=""/>
    <s v=""/>
  </r>
  <r>
    <x v="6"/>
    <x v="33"/>
    <x v="33"/>
    <n v="47350"/>
    <n v="4746.0668391554991"/>
    <n v="52096.066839155501"/>
    <x v="5"/>
    <m/>
    <s v="100%"/>
    <x v="274"/>
    <m/>
    <m/>
    <s v="Ling"/>
    <x v="2"/>
    <n v="10120.942896730847"/>
    <n v="1088.946819901118"/>
    <n v="5.0799999999999999E-4"/>
    <s v=""/>
    <s v=""/>
    <s v=""/>
    <s v=""/>
    <s v=""/>
    <s v=""/>
  </r>
  <r>
    <x v="6"/>
    <x v="33"/>
    <x v="33"/>
    <n v="47350"/>
    <n v="4746.0668391554991"/>
    <n v="52096.066839155501"/>
    <x v="5"/>
    <m/>
    <s v="100%"/>
    <x v="423"/>
    <m/>
    <m/>
    <s v="Ribaldo"/>
    <x v="2"/>
    <n v="314.34238402903196"/>
    <n v="33.821170906824989"/>
    <n v="5.0000000000000004E-6"/>
    <s v=""/>
    <s v=""/>
    <s v=""/>
    <s v=""/>
    <s v=""/>
    <s v=""/>
  </r>
  <r>
    <x v="6"/>
    <x v="33"/>
    <x v="33"/>
    <n v="47350"/>
    <n v="4746.0668391554991"/>
    <n v="52096.066839155501"/>
    <x v="5"/>
    <m/>
    <s v="100%"/>
    <x v="507"/>
    <m/>
    <m/>
    <s v="Snapper"/>
    <x v="0"/>
    <n v="27603.720077909453"/>
    <n v="2969.9785388562423"/>
    <n v="9.0200000000000002E-4"/>
    <s v=""/>
    <s v=""/>
    <s v=""/>
    <s v=""/>
    <s v=""/>
    <s v=""/>
  </r>
  <r>
    <x v="6"/>
    <x v="33"/>
    <x v="33"/>
    <n v="47350"/>
    <n v="4746.0668391554991"/>
    <n v="52096.066839155501"/>
    <x v="5"/>
    <m/>
    <s v="100%"/>
    <x v="509"/>
    <m/>
    <m/>
    <s v="Snapper"/>
    <x v="0"/>
    <n v="1704.7834184729736"/>
    <n v="183.4234716180388"/>
    <n v="2.6999999999999999E-5"/>
    <s v=""/>
    <s v=""/>
    <s v=""/>
    <s v=""/>
    <s v=""/>
    <s v=""/>
  </r>
  <r>
    <x v="6"/>
    <x v="33"/>
    <x v="33"/>
    <n v="47350"/>
    <n v="4746.0668391554991"/>
    <n v="52096.066839155501"/>
    <x v="5"/>
    <m/>
    <s v="100%"/>
    <x v="511"/>
    <m/>
    <m/>
    <s v="Snapper"/>
    <x v="0"/>
    <n v="1097.6201965309956"/>
    <n v="118.09670646968516"/>
    <n v="6.4999999999999994E-5"/>
    <s v=""/>
    <s v=""/>
    <s v=""/>
    <s v=""/>
    <s v=""/>
    <s v=""/>
  </r>
  <r>
    <x v="6"/>
    <x v="33"/>
    <x v="33"/>
    <n v="47350"/>
    <n v="4746.0668391554991"/>
    <n v="52096.066839155501"/>
    <x v="5"/>
    <m/>
    <s v="100%"/>
    <x v="512"/>
    <m/>
    <m/>
    <s v="Snapper"/>
    <x v="0"/>
    <n v="6407.724397415137"/>
    <n v="689.42895702157068"/>
    <n v="3.0800000000000001E-4"/>
    <s v=""/>
    <s v=""/>
    <s v=""/>
    <s v=""/>
    <s v=""/>
    <s v=""/>
  </r>
  <r>
    <x v="6"/>
    <x v="33"/>
    <x v="33"/>
    <n v="47350"/>
    <n v="4746.0668391554991"/>
    <n v="52096.066839155501"/>
    <x v="5"/>
    <m/>
    <s v="100%"/>
    <x v="543"/>
    <m/>
    <m/>
    <s v="Squid"/>
    <x v="2"/>
    <n v="59430.480946412557"/>
    <n v="6394.3284624888047"/>
    <n v="1.7329999999999999E-3"/>
    <s v=""/>
    <s v=""/>
    <s v=""/>
    <s v=""/>
    <s v=""/>
    <s v=""/>
  </r>
  <r>
    <x v="6"/>
    <x v="33"/>
    <x v="33"/>
    <n v="47350"/>
    <n v="4746.0668391554991"/>
    <n v="52096.066839155501"/>
    <x v="5"/>
    <m/>
    <s v="100%"/>
    <x v="544"/>
    <m/>
    <m/>
    <s v="Squid"/>
    <x v="2"/>
    <n v="39112.191868202004"/>
    <n v="4208.214332283037"/>
    <n v="1.23E-3"/>
    <s v=""/>
    <s v=""/>
    <s v=""/>
    <s v=""/>
    <s v=""/>
    <s v=""/>
  </r>
  <r>
    <x v="6"/>
    <x v="33"/>
    <x v="33"/>
    <n v="47350"/>
    <n v="4746.0668391554991"/>
    <n v="52096.066839155501"/>
    <x v="5"/>
    <m/>
    <s v="100%"/>
    <x v="558"/>
    <m/>
    <m/>
    <s v="Southern Bluefin Tuna"/>
    <x v="3"/>
    <n v="8589.0079330623194"/>
    <n v="924.12070399436607"/>
    <n v="3.3599999999999998E-4"/>
    <s v=""/>
    <s v=""/>
    <s v=""/>
    <s v=""/>
    <s v=""/>
    <s v=""/>
  </r>
  <r>
    <x v="6"/>
    <x v="33"/>
    <x v="33"/>
    <n v="47350"/>
    <n v="4746.0668391554991"/>
    <n v="52096.066839155501"/>
    <x v="5"/>
    <m/>
    <s v="100%"/>
    <x v="575"/>
    <m/>
    <m/>
    <s v="Broadbill Swordfish"/>
    <x v="3"/>
    <n v="5509.0682312845593"/>
    <n v="592.73947025364157"/>
    <n v="1.1900000000000001E-4"/>
    <s v=""/>
    <s v=""/>
    <s v=""/>
    <s v=""/>
    <s v=""/>
    <s v=""/>
  </r>
  <r>
    <x v="6"/>
    <x v="34"/>
    <x v="34"/>
    <n v="231400"/>
    <n v="23194.083771501213"/>
    <n v="254594.0837715012"/>
    <x v="9"/>
    <m/>
    <s v="50%"/>
    <x v="13"/>
    <m/>
    <m/>
    <s v="Barracouta"/>
    <x v="0"/>
    <n v="3310.5160194947125"/>
    <n v="870.35166764429403"/>
    <n v="5.5000000000000002E-5"/>
    <s v=""/>
    <s v=""/>
    <s v=""/>
    <s v=""/>
    <s v=""/>
    <s v=""/>
  </r>
  <r>
    <x v="6"/>
    <x v="34"/>
    <x v="34"/>
    <n v="231400"/>
    <n v="23194.083771501213"/>
    <n v="254594.0837715012"/>
    <x v="9"/>
    <m/>
    <s v="50%"/>
    <x v="15"/>
    <m/>
    <m/>
    <s v="Barracouta"/>
    <x v="2"/>
    <n v="847.29019394612521"/>
    <n v="222.75694451773828"/>
    <n v="2.8E-5"/>
    <s v=""/>
    <s v=""/>
    <s v=""/>
    <s v=""/>
    <s v=""/>
    <s v=""/>
  </r>
  <r>
    <x v="6"/>
    <x v="34"/>
    <x v="34"/>
    <n v="231400"/>
    <n v="23194.083771501213"/>
    <n v="254594.0837715012"/>
    <x v="9"/>
    <m/>
    <s v="50%"/>
    <x v="16"/>
    <m/>
    <m/>
    <s v="Barracouta"/>
    <x v="2"/>
    <n v="2189.0911107159804"/>
    <n v="575.52329836717058"/>
    <n v="7.1000000000000005E-5"/>
    <s v=""/>
    <s v=""/>
    <s v=""/>
    <s v=""/>
    <s v=""/>
    <s v=""/>
  </r>
  <r>
    <x v="6"/>
    <x v="34"/>
    <x v="34"/>
    <n v="231400"/>
    <n v="23194.083771501213"/>
    <n v="254594.0837715012"/>
    <x v="9"/>
    <m/>
    <s v="50%"/>
    <x v="17"/>
    <m/>
    <m/>
    <s v="Barracouta"/>
    <x v="2"/>
    <n v="3151.6352477146047"/>
    <n v="828.58109657285854"/>
    <n v="2.6499999999999999E-4"/>
    <s v=""/>
    <s v=""/>
    <s v=""/>
    <s v=""/>
    <s v=""/>
    <s v=""/>
  </r>
  <r>
    <x v="6"/>
    <x v="34"/>
    <x v="34"/>
    <n v="231400"/>
    <n v="23194.083771501213"/>
    <n v="254594.0837715012"/>
    <x v="9"/>
    <m/>
    <s v="50%"/>
    <x v="50"/>
    <m/>
    <m/>
    <s v="Alfonsino"/>
    <x v="2"/>
    <n v="627.45216633751477"/>
    <n v="164.96039775159684"/>
    <n v="1.0000000000000001E-5"/>
    <s v=""/>
    <s v=""/>
    <s v=""/>
    <s v=""/>
    <s v=""/>
    <s v=""/>
  </r>
  <r>
    <x v="6"/>
    <x v="34"/>
    <x v="34"/>
    <n v="231400"/>
    <n v="23194.083771501213"/>
    <n v="254594.0837715012"/>
    <x v="9"/>
    <m/>
    <s v="50%"/>
    <x v="52"/>
    <m/>
    <m/>
    <s v="Alfonsino"/>
    <x v="2"/>
    <n v="3197.6337116738837"/>
    <n v="840.67432904183931"/>
    <n v="5.8999999999999998E-5"/>
    <s v=""/>
    <s v=""/>
    <s v=""/>
    <s v=""/>
    <s v=""/>
    <s v=""/>
  </r>
  <r>
    <x v="6"/>
    <x v="34"/>
    <x v="34"/>
    <n v="231400"/>
    <n v="23194.083771501213"/>
    <n v="254594.0837715012"/>
    <x v="9"/>
    <m/>
    <s v="50%"/>
    <x v="54"/>
    <m/>
    <m/>
    <s v="Alfonsino"/>
    <x v="2"/>
    <n v="168.36633130056649"/>
    <n v="44.264373396678494"/>
    <n v="3.0000000000000001E-6"/>
    <s v=""/>
    <s v=""/>
    <s v=""/>
    <s v=""/>
    <s v=""/>
    <s v=""/>
  </r>
  <r>
    <x v="6"/>
    <x v="34"/>
    <x v="34"/>
    <n v="231400"/>
    <n v="23194.083771501213"/>
    <n v="254594.0837715012"/>
    <x v="9"/>
    <m/>
    <s v="50%"/>
    <x v="55"/>
    <m/>
    <m/>
    <s v="Alfonsino"/>
    <x v="2"/>
    <n v="41.830144422500986"/>
    <n v="10.997359850106456"/>
    <n v="9.9999999999999995E-7"/>
    <s v=""/>
    <s v=""/>
    <s v=""/>
    <s v=""/>
    <s v=""/>
    <s v=""/>
  </r>
  <r>
    <x v="6"/>
    <x v="34"/>
    <x v="34"/>
    <n v="231400"/>
    <n v="23194.083771501213"/>
    <n v="254594.0837715012"/>
    <x v="9"/>
    <m/>
    <s v="50%"/>
    <x v="126"/>
    <m/>
    <m/>
    <s v="Flatfish"/>
    <x v="0"/>
    <n v="8753.4863094392767"/>
    <n v="2301.3365174063729"/>
    <n v="1.3999999999999999E-4"/>
    <s v=""/>
    <s v=""/>
    <s v=""/>
    <s v=""/>
    <s v=""/>
    <s v=""/>
  </r>
  <r>
    <x v="6"/>
    <x v="34"/>
    <x v="34"/>
    <n v="231400"/>
    <n v="23194.083771501213"/>
    <n v="254594.0837715012"/>
    <x v="9"/>
    <m/>
    <s v="50%"/>
    <x v="128"/>
    <m/>
    <m/>
    <s v="Flatfish"/>
    <x v="0"/>
    <n v="3006.0553377287429"/>
    <n v="790.30739039365073"/>
    <n v="5.0000000000000002E-5"/>
    <s v=""/>
    <s v=""/>
    <s v=""/>
    <s v=""/>
    <s v=""/>
    <s v=""/>
  </r>
  <r>
    <x v="6"/>
    <x v="34"/>
    <x v="34"/>
    <n v="231400"/>
    <n v="23194.083771501213"/>
    <n v="254594.0837715012"/>
    <x v="9"/>
    <m/>
    <s v="50%"/>
    <x v="129"/>
    <m/>
    <m/>
    <s v="Flatfish"/>
    <x v="0"/>
    <n v="4709.7634361584514"/>
    <n v="1238.2210014184695"/>
    <n v="1.83E-4"/>
    <s v=""/>
    <s v=""/>
    <s v=""/>
    <s v=""/>
    <s v=""/>
    <s v=""/>
  </r>
  <r>
    <x v="6"/>
    <x v="34"/>
    <x v="34"/>
    <n v="231400"/>
    <n v="23194.083771501213"/>
    <n v="254594.0837715012"/>
    <x v="9"/>
    <m/>
    <s v="50%"/>
    <x v="130"/>
    <m/>
    <m/>
    <s v="Flatfish"/>
    <x v="0"/>
    <n v="6840.9179008242054"/>
    <n v="1798.512457918514"/>
    <n v="1.18E-4"/>
    <s v=""/>
    <s v=""/>
    <s v=""/>
    <s v=""/>
    <s v=""/>
    <s v=""/>
  </r>
  <r>
    <x v="6"/>
    <x v="34"/>
    <x v="34"/>
    <n v="231400"/>
    <n v="23194.083771501213"/>
    <n v="254594.0837715012"/>
    <x v="9"/>
    <m/>
    <s v="50%"/>
    <x v="180"/>
    <m/>
    <m/>
    <s v="Gurnard"/>
    <x v="0"/>
    <n v="6701.7698190156016"/>
    <n v="1761.9297124074055"/>
    <n v="3.7300000000000001E-4"/>
    <s v=""/>
    <s v=""/>
    <s v=""/>
    <s v=""/>
    <s v=""/>
    <s v=""/>
  </r>
  <r>
    <x v="6"/>
    <x v="34"/>
    <x v="34"/>
    <n v="231400"/>
    <n v="23194.083771501213"/>
    <n v="254594.0837715012"/>
    <x v="9"/>
    <m/>
    <s v="50%"/>
    <x v="182"/>
    <m/>
    <m/>
    <s v="Gurnard"/>
    <x v="0"/>
    <n v="2446.4916057330552"/>
    <n v="643.19521077337356"/>
    <n v="3.8000000000000002E-5"/>
    <s v=""/>
    <s v=""/>
    <s v=""/>
    <s v=""/>
    <s v=""/>
    <s v=""/>
  </r>
  <r>
    <x v="6"/>
    <x v="34"/>
    <x v="34"/>
    <n v="231400"/>
    <n v="23194.083771501213"/>
    <n v="254594.0837715012"/>
    <x v="9"/>
    <m/>
    <s v="50%"/>
    <x v="183"/>
    <m/>
    <m/>
    <s v="Gurnard"/>
    <x v="0"/>
    <n v="3188.4660589608652"/>
    <n v="838.26410604935938"/>
    <n v="1.7000000000000001E-4"/>
    <s v=""/>
    <s v=""/>
    <s v=""/>
    <s v=""/>
    <s v=""/>
    <s v=""/>
  </r>
  <r>
    <x v="6"/>
    <x v="34"/>
    <x v="34"/>
    <n v="231400"/>
    <n v="23194.083771501213"/>
    <n v="254594.0837715012"/>
    <x v="9"/>
    <m/>
    <s v="50%"/>
    <x v="184"/>
    <m/>
    <m/>
    <s v="Gurnard"/>
    <x v="0"/>
    <n v="2377.3254968618517"/>
    <n v="625.01108544486749"/>
    <n v="9.8999999999999994E-5"/>
    <s v=""/>
    <s v=""/>
    <s v=""/>
    <s v=""/>
    <s v=""/>
    <s v=""/>
  </r>
  <r>
    <x v="6"/>
    <x v="34"/>
    <x v="34"/>
    <n v="231400"/>
    <n v="23194.083771501213"/>
    <n v="254594.0837715012"/>
    <x v="9"/>
    <m/>
    <s v="50%"/>
    <x v="185"/>
    <m/>
    <m/>
    <s v="Gurnard"/>
    <x v="0"/>
    <n v="1403.7146244375608"/>
    <n v="369.04378564595743"/>
    <n v="6.3999999999999997E-5"/>
    <s v=""/>
    <s v=""/>
    <s v=""/>
    <s v=""/>
    <s v=""/>
    <s v=""/>
  </r>
  <r>
    <x v="6"/>
    <x v="34"/>
    <x v="34"/>
    <n v="231400"/>
    <n v="23194.083771501213"/>
    <n v="254594.0837715012"/>
    <x v="9"/>
    <m/>
    <s v="50%"/>
    <x v="186"/>
    <m/>
    <m/>
    <s v="Hake"/>
    <x v="2"/>
    <n v="5454.3838744023078"/>
    <n v="1433.9855397475978"/>
    <n v="2.7E-4"/>
    <s v=""/>
    <s v=""/>
    <s v=""/>
    <s v=""/>
    <s v=""/>
    <s v=""/>
  </r>
  <r>
    <x v="6"/>
    <x v="34"/>
    <x v="34"/>
    <n v="231400"/>
    <n v="23194.083771501213"/>
    <n v="254594.0837715012"/>
    <x v="9"/>
    <m/>
    <s v="50%"/>
    <x v="188"/>
    <m/>
    <m/>
    <s v="Hake"/>
    <x v="2"/>
    <n v="2635.3412972515926"/>
    <n v="692.84476479436773"/>
    <n v="2.5300000000000002E-4"/>
    <s v=""/>
    <s v=""/>
    <s v=""/>
    <s v=""/>
    <s v=""/>
    <s v=""/>
  </r>
  <r>
    <x v="6"/>
    <x v="34"/>
    <x v="34"/>
    <n v="231400"/>
    <n v="23194.083771501213"/>
    <n v="254594.0837715012"/>
    <x v="9"/>
    <m/>
    <s v="50%"/>
    <x v="189"/>
    <m/>
    <m/>
    <s v="Hake"/>
    <x v="2"/>
    <n v="3105.6409394293473"/>
    <n v="816.48895665192583"/>
    <n v="3.6400000000000001E-4"/>
    <s v=""/>
    <s v=""/>
    <s v=""/>
    <s v=""/>
    <s v=""/>
    <s v=""/>
  </r>
  <r>
    <x v="6"/>
    <x v="34"/>
    <x v="34"/>
    <n v="231400"/>
    <n v="23194.083771501213"/>
    <n v="254594.0837715012"/>
    <x v="9"/>
    <m/>
    <s v="50%"/>
    <x v="210"/>
    <m/>
    <m/>
    <s v="John Dory"/>
    <x v="0"/>
    <n v="2055.7732838506481"/>
    <n v="540.4733568306649"/>
    <n v="1.0399999999999999E-4"/>
    <s v=""/>
    <s v=""/>
    <s v=""/>
    <s v=""/>
    <s v=""/>
    <s v=""/>
  </r>
  <r>
    <x v="6"/>
    <x v="34"/>
    <x v="34"/>
    <n v="231400"/>
    <n v="23194.083771501213"/>
    <n v="254594.0837715012"/>
    <x v="9"/>
    <m/>
    <s v="50%"/>
    <x v="212"/>
    <m/>
    <m/>
    <s v="John Dory"/>
    <x v="0"/>
    <n v="1700.7543681902491"/>
    <n v="447.13706017155408"/>
    <n v="2.9E-5"/>
    <s v=""/>
    <s v=""/>
    <s v=""/>
    <s v=""/>
    <s v=""/>
    <s v=""/>
  </r>
  <r>
    <x v="6"/>
    <x v="34"/>
    <x v="34"/>
    <n v="231400"/>
    <n v="23194.083771501213"/>
    <n v="254594.0837715012"/>
    <x v="9"/>
    <m/>
    <s v="50%"/>
    <x v="213"/>
    <m/>
    <m/>
    <s v="John Dory"/>
    <x v="0"/>
    <n v="191.16152693784639"/>
    <n v="50.257347428627952"/>
    <n v="3.9999999999999998E-6"/>
    <s v=""/>
    <s v=""/>
    <s v=""/>
    <s v=""/>
    <s v=""/>
    <s v=""/>
  </r>
  <r>
    <x v="6"/>
    <x v="34"/>
    <x v="34"/>
    <n v="231400"/>
    <n v="23194.083771501213"/>
    <n v="254594.0837715012"/>
    <x v="9"/>
    <m/>
    <s v="50%"/>
    <x v="214"/>
    <m/>
    <m/>
    <s v="John Dory"/>
    <x v="0"/>
    <n v="1406.2859468869567"/>
    <n v="369.71979952678578"/>
    <n v="2.3E-5"/>
    <s v=""/>
    <s v=""/>
    <s v=""/>
    <s v=""/>
    <s v=""/>
    <s v=""/>
  </r>
  <r>
    <x v="6"/>
    <x v="34"/>
    <x v="34"/>
    <n v="231400"/>
    <n v="23194.083771501213"/>
    <n v="254594.0837715012"/>
    <x v="9"/>
    <m/>
    <s v="50%"/>
    <x v="215"/>
    <m/>
    <m/>
    <s v="Jack Mackerel"/>
    <x v="0"/>
    <n v="2233.5199069010409"/>
    <n v="587.20385711492679"/>
    <n v="5.1999999999999997E-5"/>
    <s v=""/>
    <s v=""/>
    <s v=""/>
    <s v=""/>
    <s v=""/>
    <s v=""/>
  </r>
  <r>
    <x v="6"/>
    <x v="34"/>
    <x v="34"/>
    <n v="231400"/>
    <n v="23194.083771501213"/>
    <n v="254594.0837715012"/>
    <x v="9"/>
    <m/>
    <s v="50%"/>
    <x v="217"/>
    <m/>
    <m/>
    <s v="Jack Mackerel"/>
    <x v="2"/>
    <n v="1960.9420397731203"/>
    <n v="515.54173561462949"/>
    <n v="0"/>
    <s v=""/>
    <s v=""/>
    <s v=""/>
    <s v=""/>
    <s v=""/>
    <s v=""/>
  </r>
  <r>
    <x v="6"/>
    <x v="34"/>
    <x v="34"/>
    <n v="231400"/>
    <n v="23194.083771501213"/>
    <n v="254594.0837715012"/>
    <x v="9"/>
    <m/>
    <s v="50%"/>
    <x v="218"/>
    <m/>
    <m/>
    <s v="Jack Mackerel"/>
    <x v="2"/>
    <n v="6761.1885246750298"/>
    <n v="1777.5511953591301"/>
    <n v="4.1399999999999998E-4"/>
    <s v=""/>
    <s v=""/>
    <s v=""/>
    <s v=""/>
    <s v=""/>
    <s v=""/>
  </r>
  <r>
    <x v="6"/>
    <x v="34"/>
    <x v="34"/>
    <n v="231400"/>
    <n v="23194.083771501213"/>
    <n v="254594.0837715012"/>
    <x v="9"/>
    <m/>
    <s v="50%"/>
    <x v="298"/>
    <m/>
    <m/>
    <s v="Oreo"/>
    <x v="2"/>
    <n v="1783.3161553464247"/>
    <n v="468.84297813477184"/>
    <n v="0"/>
    <s v=""/>
    <s v=""/>
    <s v=""/>
    <s v=""/>
    <s v=""/>
    <s v=""/>
  </r>
  <r>
    <x v="6"/>
    <x v="34"/>
    <x v="34"/>
    <n v="231400"/>
    <n v="23194.083771501213"/>
    <n v="254594.0837715012"/>
    <x v="9"/>
    <m/>
    <s v="50%"/>
    <x v="300"/>
    <m/>
    <m/>
    <s v="Oreo"/>
    <x v="2"/>
    <n v="2389.643648164209"/>
    <n v="628.24959070059435"/>
    <n v="1.6000000000000001E-4"/>
    <s v=""/>
    <s v=""/>
    <s v=""/>
    <s v=""/>
    <s v=""/>
    <s v=""/>
  </r>
  <r>
    <x v="6"/>
    <x v="34"/>
    <x v="34"/>
    <n v="231400"/>
    <n v="23194.083771501213"/>
    <n v="254594.0837715012"/>
    <x v="9"/>
    <m/>
    <s v="50%"/>
    <x v="301"/>
    <m/>
    <m/>
    <s v="Oreo"/>
    <x v="2"/>
    <n v="2567.9752636988514"/>
    <n v="675.13388851407149"/>
    <n v="2.8E-5"/>
    <s v=""/>
    <s v=""/>
    <s v=""/>
    <s v=""/>
    <s v=""/>
    <s v=""/>
  </r>
  <r>
    <x v="6"/>
    <x v="34"/>
    <x v="34"/>
    <n v="231400"/>
    <n v="23194.083771501213"/>
    <n v="254594.0837715012"/>
    <x v="9"/>
    <m/>
    <s v="50%"/>
    <x v="302"/>
    <m/>
    <m/>
    <s v="Oreo"/>
    <x v="2"/>
    <n v="4279.9587728314191"/>
    <n v="1125.2231475234526"/>
    <n v="1.1400000000000001E-4"/>
    <s v=""/>
    <s v=""/>
    <s v=""/>
    <s v=""/>
    <s v=""/>
    <s v=""/>
  </r>
  <r>
    <x v="6"/>
    <x v="34"/>
    <x v="34"/>
    <n v="231400"/>
    <n v="23194.083771501213"/>
    <n v="254594.0837715012"/>
    <x v="9"/>
    <m/>
    <s v="50%"/>
    <x v="303"/>
    <m/>
    <m/>
    <s v="Orange Roughy"/>
    <x v="2"/>
    <n v="3502.8542609035103"/>
    <n v="920.91837935211663"/>
    <n v="7.1000000000000005E-5"/>
    <s v=""/>
    <s v=""/>
    <s v=""/>
    <s v=""/>
    <s v=""/>
    <s v=""/>
  </r>
  <r>
    <x v="6"/>
    <x v="34"/>
    <x v="34"/>
    <n v="231400"/>
    <n v="23194.083771501213"/>
    <n v="254594.0837715012"/>
    <x v="9"/>
    <m/>
    <s v="50%"/>
    <x v="305"/>
    <m/>
    <m/>
    <s v="Orange Roughy"/>
    <x v="2"/>
    <n v="1284.3150327180197"/>
    <n v="337.65301962724715"/>
    <n v="5.7000000000000003E-5"/>
    <s v=""/>
    <s v=""/>
    <s v=""/>
    <s v=""/>
    <s v=""/>
    <s v=""/>
  </r>
  <r>
    <x v="6"/>
    <x v="34"/>
    <x v="34"/>
    <n v="231400"/>
    <n v="23194.083771501213"/>
    <n v="254594.0837715012"/>
    <x v="9"/>
    <m/>
    <s v="50%"/>
    <x v="306"/>
    <m/>
    <m/>
    <s v="Orange Roughy"/>
    <x v="2"/>
    <n v="138.80505600317656"/>
    <n v="36.492562264738289"/>
    <n v="6.0000000000000002E-6"/>
    <s v=""/>
    <s v=""/>
    <s v=""/>
    <s v=""/>
    <s v=""/>
    <s v=""/>
  </r>
  <r>
    <x v="6"/>
    <x v="34"/>
    <x v="34"/>
    <n v="231400"/>
    <n v="23194.083771501213"/>
    <n v="254594.0837715012"/>
    <x v="9"/>
    <m/>
    <s v="50%"/>
    <x v="307"/>
    <m/>
    <m/>
    <s v="Orange Roughy"/>
    <x v="2"/>
    <n v="403.82691814459525"/>
    <n v="106.16817123889034"/>
    <n v="3.0000000000000001E-5"/>
    <s v=""/>
    <s v=""/>
    <s v=""/>
    <s v=""/>
    <s v=""/>
    <s v=""/>
  </r>
  <r>
    <x v="6"/>
    <x v="34"/>
    <x v="34"/>
    <n v="231400"/>
    <n v="23194.083771501213"/>
    <n v="254594.0837715012"/>
    <x v="9"/>
    <m/>
    <s v="50%"/>
    <x v="308"/>
    <m/>
    <m/>
    <s v="Orange Roughy"/>
    <x v="2"/>
    <n v="15784.390091433366"/>
    <n v="4149.7972394418257"/>
    <n v="5.1999999999999995E-4"/>
    <s v=""/>
    <s v=""/>
    <s v=""/>
    <s v=""/>
    <s v=""/>
    <s v=""/>
  </r>
  <r>
    <x v="6"/>
    <x v="34"/>
    <x v="34"/>
    <n v="231400"/>
    <n v="23194.083771501213"/>
    <n v="254594.0837715012"/>
    <x v="9"/>
    <m/>
    <s v="50%"/>
    <x v="309"/>
    <m/>
    <m/>
    <s v="Orange Roughy"/>
    <x v="2"/>
    <n v="4814.0552172089874"/>
    <n v="1265.6398464034826"/>
    <n v="9.7999999999999997E-5"/>
    <s v=""/>
    <s v=""/>
    <s v=""/>
    <s v=""/>
    <s v=""/>
    <s v=""/>
  </r>
  <r>
    <x v="6"/>
    <x v="34"/>
    <x v="34"/>
    <n v="231400"/>
    <n v="23194.083771501213"/>
    <n v="254594.0837715012"/>
    <x v="9"/>
    <m/>
    <s v="50%"/>
    <x v="310"/>
    <m/>
    <m/>
    <s v="Orange Roughy"/>
    <x v="2"/>
    <n v="1.2745686485177732"/>
    <n v="0.33509064515383163"/>
    <n v="0"/>
    <s v=""/>
    <s v=""/>
    <s v=""/>
    <s v=""/>
    <s v=""/>
    <s v=""/>
  </r>
  <r>
    <x v="6"/>
    <x v="34"/>
    <x v="34"/>
    <n v="231400"/>
    <n v="23194.083771501213"/>
    <n v="254594.0837715012"/>
    <x v="9"/>
    <m/>
    <s v="50%"/>
    <x v="414"/>
    <m/>
    <m/>
    <s v="Red Cod"/>
    <x v="0"/>
    <n v="29.079474208499253"/>
    <n v="7.6451431506588978"/>
    <n v="0"/>
    <s v=""/>
    <s v=""/>
    <s v=""/>
    <s v=""/>
    <s v=""/>
    <s v=""/>
  </r>
  <r>
    <x v="6"/>
    <x v="34"/>
    <x v="34"/>
    <n v="231400"/>
    <n v="23194.083771501213"/>
    <n v="254594.0837715012"/>
    <x v="9"/>
    <m/>
    <s v="50%"/>
    <x v="416"/>
    <m/>
    <m/>
    <s v="Red Cod"/>
    <x v="0"/>
    <n v="343.79402970419056"/>
    <n v="90.385216478990102"/>
    <n v="7.9999999999999996E-6"/>
    <s v=""/>
    <s v=""/>
    <s v=""/>
    <s v=""/>
    <s v=""/>
    <s v=""/>
  </r>
  <r>
    <x v="6"/>
    <x v="34"/>
    <x v="34"/>
    <n v="231400"/>
    <n v="23194.083771501213"/>
    <n v="254594.0837715012"/>
    <x v="9"/>
    <m/>
    <s v="50%"/>
    <x v="417"/>
    <m/>
    <m/>
    <s v="Red Cod"/>
    <x v="0"/>
    <n v="3375.5010887016924"/>
    <n v="887.43657616707696"/>
    <n v="1.7799999999999999E-4"/>
    <s v=""/>
    <s v=""/>
    <s v=""/>
    <s v=""/>
    <s v=""/>
    <s v=""/>
  </r>
  <r>
    <x v="6"/>
    <x v="34"/>
    <x v="34"/>
    <n v="231400"/>
    <n v="23194.083771501213"/>
    <n v="254594.0837715012"/>
    <x v="9"/>
    <m/>
    <s v="50%"/>
    <x v="418"/>
    <m/>
    <m/>
    <s v="Red Cod"/>
    <x v="0"/>
    <n v="1888.0150842589733"/>
    <n v="496.3688643842263"/>
    <n v="1.7899999999999999E-4"/>
    <s v=""/>
    <s v=""/>
    <s v=""/>
    <s v=""/>
    <s v=""/>
    <s v=""/>
  </r>
  <r>
    <x v="6"/>
    <x v="34"/>
    <x v="34"/>
    <n v="231400"/>
    <n v="23194.083771501213"/>
    <n v="254594.0837715012"/>
    <x v="9"/>
    <m/>
    <s v="50%"/>
    <x v="486"/>
    <m/>
    <m/>
    <s v="Scampi"/>
    <x v="2"/>
    <n v="2044.9352186600722"/>
    <n v="537.62397381692699"/>
    <n v="1.37E-4"/>
    <s v=""/>
    <s v=""/>
    <s v=""/>
    <s v=""/>
    <s v=""/>
    <s v=""/>
  </r>
  <r>
    <x v="6"/>
    <x v="34"/>
    <x v="34"/>
    <n v="231400"/>
    <n v="23194.083771501213"/>
    <n v="254594.0837715012"/>
    <x v="9"/>
    <m/>
    <s v="50%"/>
    <x v="488"/>
    <m/>
    <m/>
    <s v="Scampi"/>
    <x v="2"/>
    <n v="2463.2693452897956"/>
    <n v="647.60616469008028"/>
    <n v="2.3900000000000001E-4"/>
    <s v=""/>
    <s v=""/>
    <s v=""/>
    <s v=""/>
    <s v=""/>
    <s v=""/>
  </r>
  <r>
    <x v="6"/>
    <x v="34"/>
    <x v="34"/>
    <n v="231400"/>
    <n v="23194.083771501213"/>
    <n v="254594.0837715012"/>
    <x v="9"/>
    <m/>
    <s v="50%"/>
    <x v="489"/>
    <m/>
    <m/>
    <s v="Scampi"/>
    <x v="2"/>
    <n v="7317.8331792863455"/>
    <n v="1923.895934539757"/>
    <n v="3.1100000000000002E-4"/>
    <s v=""/>
    <s v=""/>
    <s v=""/>
    <s v=""/>
    <s v=""/>
    <s v=""/>
  </r>
  <r>
    <x v="6"/>
    <x v="34"/>
    <x v="34"/>
    <n v="231400"/>
    <n v="23194.083771501213"/>
    <n v="254594.0837715012"/>
    <x v="9"/>
    <m/>
    <s v="50%"/>
    <x v="490"/>
    <m/>
    <m/>
    <s v="Scampi"/>
    <x v="2"/>
    <n v="1941.8250110585548"/>
    <n v="510.51577056140326"/>
    <n v="4.8999999999999998E-5"/>
    <s v=""/>
    <s v=""/>
    <s v=""/>
    <s v=""/>
    <s v=""/>
    <s v=""/>
  </r>
  <r>
    <x v="6"/>
    <x v="34"/>
    <x v="34"/>
    <n v="231400"/>
    <n v="23194.083771501213"/>
    <n v="254594.0837715012"/>
    <x v="9"/>
    <m/>
    <s v="50%"/>
    <x v="491"/>
    <m/>
    <m/>
    <s v="Scampi"/>
    <x v="2"/>
    <n v="553.20000000000005"/>
    <n v="145.43912178812295"/>
    <n v="1.2E-5"/>
    <s v=""/>
    <s v=""/>
    <s v=""/>
    <s v=""/>
    <s v=""/>
    <s v=""/>
  </r>
  <r>
    <x v="6"/>
    <x v="34"/>
    <x v="34"/>
    <n v="231400"/>
    <n v="23194.083771501213"/>
    <n v="254594.0837715012"/>
    <x v="9"/>
    <m/>
    <s v="50%"/>
    <x v="492"/>
    <m/>
    <m/>
    <s v="Scampi"/>
    <x v="2"/>
    <n v="4667.2721274884843"/>
    <n v="1227.0498180913037"/>
    <n v="1.08E-4"/>
    <s v=""/>
    <s v=""/>
    <s v=""/>
    <s v=""/>
    <s v=""/>
    <s v=""/>
  </r>
  <r>
    <x v="6"/>
    <x v="34"/>
    <x v="34"/>
    <n v="231400"/>
    <n v="23194.083771501213"/>
    <n v="254594.0837715012"/>
    <x v="9"/>
    <m/>
    <s v="50%"/>
    <x v="493"/>
    <m/>
    <m/>
    <s v="Scampi"/>
    <x v="2"/>
    <n v="691.5"/>
    <n v="181.79890223515366"/>
    <n v="1.5E-5"/>
    <s v=""/>
    <s v=""/>
    <s v=""/>
    <s v=""/>
    <s v=""/>
    <s v=""/>
  </r>
  <r>
    <x v="6"/>
    <x v="34"/>
    <x v="34"/>
    <n v="231400"/>
    <n v="23194.083771501213"/>
    <n v="254594.0837715012"/>
    <x v="9"/>
    <m/>
    <s v="50%"/>
    <x v="494"/>
    <m/>
    <m/>
    <s v="Scampi"/>
    <x v="2"/>
    <n v="1387.4162914357805"/>
    <n v="364.75887017526088"/>
    <n v="3.1000000000000001E-5"/>
    <s v=""/>
    <s v=""/>
    <s v=""/>
    <s v=""/>
    <s v=""/>
    <s v=""/>
  </r>
  <r>
    <x v="6"/>
    <x v="34"/>
    <x v="34"/>
    <n v="231400"/>
    <n v="23194.083771501213"/>
    <n v="254594.0837715012"/>
    <x v="9"/>
    <m/>
    <s v="50%"/>
    <x v="495"/>
    <m/>
    <m/>
    <s v="Scampi"/>
    <x v="2"/>
    <n v="69.150000000000006"/>
    <n v="18.179890223515368"/>
    <n v="1.9999999999999999E-6"/>
    <s v=""/>
    <s v=""/>
    <s v=""/>
    <s v=""/>
    <s v=""/>
    <s v=""/>
  </r>
  <r>
    <x v="6"/>
    <x v="34"/>
    <x v="34"/>
    <n v="231400"/>
    <n v="23194.083771501213"/>
    <n v="254594.0837715012"/>
    <x v="9"/>
    <m/>
    <s v="50%"/>
    <x v="496"/>
    <m/>
    <m/>
    <s v="Scampi"/>
    <x v="2"/>
    <n v="484.05"/>
    <n v="127.25923156460757"/>
    <n v="1.1E-5"/>
    <s v=""/>
    <s v=""/>
    <s v=""/>
    <s v=""/>
    <s v=""/>
    <s v=""/>
  </r>
  <r>
    <x v="6"/>
    <x v="34"/>
    <x v="34"/>
    <n v="231400"/>
    <n v="23194.083771501213"/>
    <n v="254594.0837715012"/>
    <x v="9"/>
    <m/>
    <s v="50%"/>
    <x v="550"/>
    <m/>
    <m/>
    <s v="Stargazer"/>
    <x v="0"/>
    <n v="42.80266656986133"/>
    <n v="11.253040918493275"/>
    <n v="0"/>
    <s v=""/>
    <s v=""/>
    <s v=""/>
    <s v=""/>
    <s v=""/>
    <s v=""/>
  </r>
  <r>
    <x v="6"/>
    <x v="34"/>
    <x v="34"/>
    <n v="231400"/>
    <n v="23194.083771501213"/>
    <n v="254594.0837715012"/>
    <x v="9"/>
    <m/>
    <s v="50%"/>
    <x v="552"/>
    <m/>
    <m/>
    <s v="Stargazer"/>
    <x v="0"/>
    <n v="46.569639220649599"/>
    <n v="12.243397379322131"/>
    <n v="9.9999999999999995E-7"/>
    <s v=""/>
    <s v=""/>
    <s v=""/>
    <s v=""/>
    <s v=""/>
    <s v=""/>
  </r>
  <r>
    <x v="6"/>
    <x v="34"/>
    <x v="34"/>
    <n v="231400"/>
    <n v="23194.083771501213"/>
    <n v="254594.0837715012"/>
    <x v="9"/>
    <m/>
    <s v="50%"/>
    <x v="553"/>
    <m/>
    <m/>
    <s v="Stargazer"/>
    <x v="0"/>
    <n v="1183.945934271045"/>
    <n v="311.26546804952909"/>
    <n v="5.8999999999999998E-5"/>
    <s v=""/>
    <s v=""/>
    <s v=""/>
    <s v=""/>
    <s v=""/>
    <s v=""/>
  </r>
  <r>
    <x v="6"/>
    <x v="34"/>
    <x v="34"/>
    <n v="231400"/>
    <n v="23194.083771501213"/>
    <n v="254594.0837715012"/>
    <x v="9"/>
    <m/>
    <s v="50%"/>
    <x v="554"/>
    <m/>
    <m/>
    <s v="Stargazer"/>
    <x v="0"/>
    <n v="2644.4201976399399"/>
    <n v="695.23165434477107"/>
    <n v="4.1E-5"/>
    <s v=""/>
    <s v=""/>
    <s v=""/>
    <s v=""/>
    <s v=""/>
    <s v=""/>
  </r>
  <r>
    <x v="6"/>
    <x v="34"/>
    <x v="34"/>
    <n v="231400"/>
    <n v="23194.083771501213"/>
    <n v="254594.0837715012"/>
    <x v="9"/>
    <m/>
    <s v="50%"/>
    <x v="555"/>
    <m/>
    <m/>
    <s v="Stargazer"/>
    <x v="0"/>
    <n v="1491.5256828192296"/>
    <n v="392.12976397986108"/>
    <n v="4.3000000000000002E-5"/>
    <s v=""/>
    <s v=""/>
    <s v=""/>
    <s v=""/>
    <s v=""/>
    <s v=""/>
  </r>
  <r>
    <x v="6"/>
    <x v="34"/>
    <x v="34"/>
    <n v="231400"/>
    <n v="23194.083771501213"/>
    <n v="254594.0837715012"/>
    <x v="9"/>
    <m/>
    <s v="50%"/>
    <x v="556"/>
    <m/>
    <m/>
    <s v="Stargazer"/>
    <x v="0"/>
    <n v="1341.6995806943403"/>
    <n v="352.73971207461614"/>
    <n v="9.0000000000000006E-5"/>
    <s v=""/>
    <s v=""/>
    <s v=""/>
    <s v=""/>
    <s v=""/>
    <s v=""/>
  </r>
  <r>
    <x v="6"/>
    <x v="34"/>
    <x v="34"/>
    <n v="231400"/>
    <n v="23194.083771501213"/>
    <n v="254594.0837715012"/>
    <x v="9"/>
    <m/>
    <s v="50%"/>
    <x v="557"/>
    <m/>
    <m/>
    <s v="Stargazer"/>
    <x v="0"/>
    <n v="27.785524752776173"/>
    <n v="7.304957191731595"/>
    <n v="9.9999999999999995E-7"/>
    <s v=""/>
    <s v=""/>
    <s v=""/>
    <s v=""/>
    <s v=""/>
    <s v=""/>
  </r>
  <r>
    <x v="6"/>
    <x v="34"/>
    <x v="34"/>
    <n v="231400"/>
    <n v="23194.083771501213"/>
    <n v="254594.0837715012"/>
    <x v="9"/>
    <m/>
    <s v="50%"/>
    <x v="571"/>
    <m/>
    <m/>
    <s v="Silver Warehou"/>
    <x v="2"/>
    <n v="2259.0703945956138"/>
    <n v="593.92121158267241"/>
    <n v="0"/>
    <s v=""/>
    <s v=""/>
    <s v=""/>
    <s v=""/>
    <s v=""/>
    <s v=""/>
  </r>
  <r>
    <x v="6"/>
    <x v="34"/>
    <x v="34"/>
    <n v="231400"/>
    <n v="23194.083771501213"/>
    <n v="254594.0837715012"/>
    <x v="9"/>
    <m/>
    <s v="50%"/>
    <x v="573"/>
    <m/>
    <m/>
    <s v="Silver Warehou"/>
    <x v="2"/>
    <n v="2550.8715440720744"/>
    <n v="670.63723276239261"/>
    <n v="6.0000000000000002E-5"/>
    <s v=""/>
    <s v=""/>
    <s v=""/>
    <s v=""/>
    <s v=""/>
    <s v=""/>
  </r>
  <r>
    <x v="6"/>
    <x v="34"/>
    <x v="34"/>
    <n v="231400"/>
    <n v="23194.083771501213"/>
    <n v="254594.0837715012"/>
    <x v="9"/>
    <m/>
    <s v="50%"/>
    <x v="574"/>
    <m/>
    <m/>
    <s v="Silver Warehou"/>
    <x v="2"/>
    <n v="3037.8035399849359"/>
    <n v="798.65415585730307"/>
    <n v="6.7000000000000002E-5"/>
    <s v=""/>
    <s v=""/>
    <s v=""/>
    <s v=""/>
    <s v=""/>
    <s v=""/>
  </r>
  <r>
    <x v="6"/>
    <x v="34"/>
    <x v="34"/>
    <n v="231400"/>
    <n v="23194.083771501213"/>
    <n v="254594.0837715012"/>
    <x v="9"/>
    <m/>
    <s v="50%"/>
    <x v="576"/>
    <m/>
    <m/>
    <s v="Tarakihi"/>
    <x v="0"/>
    <n v="2864.7385465703437"/>
    <n v="753.15448005382234"/>
    <n v="2.2499999999999999E-4"/>
    <s v=""/>
    <s v=""/>
    <s v=""/>
    <s v=""/>
    <s v=""/>
    <s v=""/>
  </r>
  <r>
    <x v="6"/>
    <x v="34"/>
    <x v="34"/>
    <n v="231400"/>
    <n v="23194.083771501213"/>
    <n v="254594.0837715012"/>
    <x v="9"/>
    <m/>
    <s v="50%"/>
    <x v="578"/>
    <m/>
    <m/>
    <s v="Tarakihi"/>
    <x v="0"/>
    <n v="4832.9094432549227"/>
    <n v="1270.5967192851085"/>
    <n v="2.9700000000000001E-4"/>
    <s v=""/>
    <s v=""/>
    <s v=""/>
    <s v=""/>
    <s v=""/>
    <s v=""/>
  </r>
  <r>
    <x v="6"/>
    <x v="34"/>
    <x v="34"/>
    <n v="231400"/>
    <n v="23194.083771501213"/>
    <n v="254594.0837715012"/>
    <x v="9"/>
    <m/>
    <s v="50%"/>
    <x v="579"/>
    <m/>
    <m/>
    <s v="Tarakihi"/>
    <x v="0"/>
    <n v="2287.7901530345116"/>
    <n v="601.47178360964335"/>
    <n v="2.0799999999999999E-4"/>
    <s v=""/>
    <s v=""/>
    <s v=""/>
    <s v=""/>
    <s v=""/>
    <s v=""/>
  </r>
  <r>
    <x v="6"/>
    <x v="34"/>
    <x v="34"/>
    <n v="231400"/>
    <n v="23194.083771501213"/>
    <n v="254594.0837715012"/>
    <x v="9"/>
    <m/>
    <s v="50%"/>
    <x v="580"/>
    <m/>
    <m/>
    <s v="Tarakihi"/>
    <x v="0"/>
    <n v="600.78947486909465"/>
    <n v="157.95063919831648"/>
    <n v="9.0000000000000002E-6"/>
    <s v=""/>
    <s v=""/>
    <s v=""/>
    <s v=""/>
    <s v=""/>
    <s v=""/>
  </r>
  <r>
    <x v="6"/>
    <x v="34"/>
    <x v="34"/>
    <n v="231400"/>
    <n v="23194.083771501213"/>
    <n v="254594.0837715012"/>
    <x v="9"/>
    <m/>
    <s v="50%"/>
    <x v="581"/>
    <m/>
    <m/>
    <s v="Tarakihi"/>
    <x v="0"/>
    <n v="304.28601644003118"/>
    <n v="79.998356839198237"/>
    <n v="6.9999999999999999E-6"/>
    <s v=""/>
    <s v=""/>
    <s v=""/>
    <s v=""/>
    <s v=""/>
    <s v=""/>
  </r>
  <r>
    <x v="6"/>
    <x v="34"/>
    <x v="34"/>
    <n v="231400"/>
    <n v="23194.083771501213"/>
    <n v="254594.0837715012"/>
    <x v="9"/>
    <m/>
    <s v="50%"/>
    <x v="582"/>
    <m/>
    <m/>
    <s v="Tarakihi"/>
    <x v="0"/>
    <n v="2474.219595817025"/>
    <n v="650.48504180512043"/>
    <n v="1.13E-4"/>
    <s v=""/>
    <s v=""/>
    <s v=""/>
    <s v=""/>
    <s v=""/>
    <s v=""/>
  </r>
  <r>
    <x v="6"/>
    <x v="34"/>
    <x v="34"/>
    <n v="231400"/>
    <n v="23194.083771501213"/>
    <n v="254594.0837715012"/>
    <x v="9"/>
    <m/>
    <s v="50%"/>
    <x v="583"/>
    <m/>
    <m/>
    <s v="Tarakihi"/>
    <x v="0"/>
    <n v="686.59096162493188"/>
    <n v="180.50829082862057"/>
    <n v="4.6999999999999997E-5"/>
    <s v=""/>
    <s v=""/>
    <s v=""/>
    <s v=""/>
    <s v=""/>
    <s v=""/>
  </r>
  <r>
    <x v="6"/>
    <x v="34"/>
    <x v="34"/>
    <n v="231400"/>
    <n v="23194.083771501213"/>
    <n v="254594.0837715012"/>
    <x v="9"/>
    <m/>
    <s v="50%"/>
    <x v="585"/>
    <m/>
    <m/>
    <s v="Trevally"/>
    <x v="0"/>
    <n v="2382.5214441982639"/>
    <n v="626.37712669118912"/>
    <n v="2.81E-4"/>
    <s v=""/>
    <s v=""/>
    <s v=""/>
    <s v=""/>
    <s v=""/>
    <s v=""/>
  </r>
  <r>
    <x v="6"/>
    <x v="34"/>
    <x v="34"/>
    <n v="231400"/>
    <n v="23194.083771501213"/>
    <n v="254594.0837715012"/>
    <x v="9"/>
    <m/>
    <s v="50%"/>
    <x v="587"/>
    <m/>
    <m/>
    <s v="Trevally"/>
    <x v="0"/>
    <n v="488.11319690976609"/>
    <n v="128.32746690482554"/>
    <n v="7.9999999999999996E-6"/>
    <s v=""/>
    <s v=""/>
    <s v=""/>
    <s v=""/>
    <s v=""/>
    <s v=""/>
  </r>
  <r>
    <x v="6"/>
    <x v="34"/>
    <x v="34"/>
    <n v="231400"/>
    <n v="23194.083771501213"/>
    <n v="254594.0837715012"/>
    <x v="9"/>
    <m/>
    <s v="50%"/>
    <x v="588"/>
    <m/>
    <m/>
    <s v="Trevally"/>
    <x v="0"/>
    <n v="32.367565076927775"/>
    <n v="8.5095991308899013"/>
    <n v="9.9999999999999995E-7"/>
    <s v=""/>
    <s v=""/>
    <s v=""/>
    <s v=""/>
    <s v=""/>
    <s v=""/>
  </r>
  <r>
    <x v="6"/>
    <x v="34"/>
    <x v="34"/>
    <n v="231400"/>
    <n v="23194.083771501213"/>
    <n v="254594.0837715012"/>
    <x v="9"/>
    <m/>
    <s v="50%"/>
    <x v="589"/>
    <m/>
    <m/>
    <s v="Trevally"/>
    <x v="0"/>
    <n v="2950.6268742092748"/>
    <n v="775.73496259839328"/>
    <n v="9.5000000000000005E-5"/>
    <s v=""/>
    <s v=""/>
    <s v=""/>
    <s v=""/>
    <s v=""/>
    <s v=""/>
  </r>
  <r>
    <x v="6"/>
    <x v="34"/>
    <x v="34"/>
    <n v="231400"/>
    <n v="23194.083771501213"/>
    <n v="254594.0837715012"/>
    <x v="9"/>
    <m/>
    <s v="50%"/>
    <x v="26"/>
    <m/>
    <m/>
    <s v="Bigeye Tuna"/>
    <x v="3"/>
    <n v="7122.2005687552883"/>
    <n v="1872.4631162665198"/>
    <n v="1.55E-4"/>
    <s v=""/>
    <s v=""/>
    <s v=""/>
    <s v=""/>
    <s v=""/>
    <s v=""/>
  </r>
  <r>
    <x v="6"/>
    <x v="34"/>
    <x v="34"/>
    <n v="231400"/>
    <n v="23194.083771501213"/>
    <n v="254594.0837715012"/>
    <x v="9"/>
    <m/>
    <s v="50%"/>
    <x v="27"/>
    <m/>
    <m/>
    <s v="Bluenose"/>
    <x v="0"/>
    <n v="1761.0179446338191"/>
    <n v="462.98066399253065"/>
    <n v="7.6000000000000004E-5"/>
    <s v=""/>
    <s v=""/>
    <s v=""/>
    <s v=""/>
    <s v=""/>
    <s v=""/>
  </r>
  <r>
    <x v="6"/>
    <x v="34"/>
    <x v="34"/>
    <n v="231400"/>
    <n v="23194.083771501213"/>
    <n v="254594.0837715012"/>
    <x v="9"/>
    <m/>
    <s v="50%"/>
    <x v="29"/>
    <m/>
    <m/>
    <s v="Bluenose"/>
    <x v="0"/>
    <n v="1287.6535234111202"/>
    <n v="338.53072598028837"/>
    <n v="2.0000000000000002E-5"/>
    <s v=""/>
    <s v=""/>
    <s v=""/>
    <s v=""/>
    <s v=""/>
    <s v=""/>
  </r>
  <r>
    <x v="6"/>
    <x v="34"/>
    <x v="34"/>
    <n v="231400"/>
    <n v="23194.083771501213"/>
    <n v="254594.0837715012"/>
    <x v="9"/>
    <m/>
    <s v="50%"/>
    <x v="30"/>
    <m/>
    <m/>
    <s v="Bluenose"/>
    <x v="0"/>
    <n v="296.51038529840088"/>
    <n v="77.954103468650359"/>
    <n v="5.0000000000000004E-6"/>
    <s v=""/>
    <s v=""/>
    <s v=""/>
    <s v=""/>
    <s v=""/>
    <s v=""/>
  </r>
  <r>
    <x v="6"/>
    <x v="34"/>
    <x v="34"/>
    <n v="231400"/>
    <n v="23194.083771501213"/>
    <n v="254594.0837715012"/>
    <x v="9"/>
    <m/>
    <s v="50%"/>
    <x v="190"/>
    <m/>
    <m/>
    <s v="Hoki"/>
    <x v="2"/>
    <n v="74157.33999578697"/>
    <n v="19496.345631110809"/>
    <n v="2.271E-3"/>
    <s v=""/>
    <s v=""/>
    <s v=""/>
    <s v=""/>
    <s v=""/>
    <s v=""/>
  </r>
  <r>
    <x v="6"/>
    <x v="34"/>
    <x v="34"/>
    <n v="231400"/>
    <n v="23194.083771501213"/>
    <n v="254594.0837715012"/>
    <x v="9"/>
    <m/>
    <s v="50%"/>
    <x v="202"/>
    <m/>
    <m/>
    <s v="Hapuku and Bass"/>
    <x v="0"/>
    <n v="3916.0931676266819"/>
    <n v="1029.5610107376954"/>
    <n v="7.1000000000000005E-5"/>
    <s v=""/>
    <s v=""/>
    <s v=""/>
    <s v=""/>
    <s v=""/>
    <s v=""/>
  </r>
  <r>
    <x v="6"/>
    <x v="34"/>
    <x v="34"/>
    <n v="231400"/>
    <n v="23194.083771501213"/>
    <n v="254594.0837715012"/>
    <x v="9"/>
    <m/>
    <s v="50%"/>
    <x v="269"/>
    <m/>
    <m/>
    <s v="Ling"/>
    <x v="0"/>
    <n v="3087.9154667969119"/>
    <n v="811.82883884111448"/>
    <n v="5.1E-5"/>
    <s v=""/>
    <s v=""/>
    <s v=""/>
    <s v=""/>
    <s v=""/>
    <s v=""/>
  </r>
  <r>
    <x v="6"/>
    <x v="34"/>
    <x v="34"/>
    <n v="231400"/>
    <n v="23194.083771501213"/>
    <n v="254594.0837715012"/>
    <x v="9"/>
    <m/>
    <s v="50%"/>
    <x v="270"/>
    <m/>
    <m/>
    <s v="Ling"/>
    <x v="2"/>
    <n v="5886.2493831897482"/>
    <n v="1547.5252005007183"/>
    <n v="3.2299999999999999E-4"/>
    <s v=""/>
    <s v=""/>
    <s v=""/>
    <s v=""/>
    <s v=""/>
    <s v=""/>
  </r>
  <r>
    <x v="6"/>
    <x v="34"/>
    <x v="34"/>
    <n v="231400"/>
    <n v="23194.083771501213"/>
    <n v="254594.0837715012"/>
    <x v="9"/>
    <m/>
    <s v="50%"/>
    <x v="271"/>
    <m/>
    <m/>
    <s v="Ling"/>
    <x v="2"/>
    <n v="11434.717413794324"/>
    <n v="3006.2459482241552"/>
    <n v="4.0499999999999998E-4"/>
    <s v=""/>
    <s v=""/>
    <s v=""/>
    <s v=""/>
    <s v=""/>
    <s v=""/>
  </r>
  <r>
    <x v="6"/>
    <x v="34"/>
    <x v="34"/>
    <n v="231400"/>
    <n v="23194.083771501213"/>
    <n v="254594.0837715012"/>
    <x v="9"/>
    <m/>
    <s v="50%"/>
    <x v="272"/>
    <m/>
    <m/>
    <s v="Ling"/>
    <x v="2"/>
    <n v="13494.448218078351"/>
    <n v="3547.7597575065361"/>
    <n v="3.3100000000000002E-4"/>
    <s v=""/>
    <s v=""/>
    <s v=""/>
    <s v=""/>
    <s v=""/>
    <s v=""/>
  </r>
  <r>
    <x v="6"/>
    <x v="34"/>
    <x v="34"/>
    <n v="231400"/>
    <n v="23194.083771501213"/>
    <n v="254594.0837715012"/>
    <x v="9"/>
    <m/>
    <s v="50%"/>
    <x v="273"/>
    <m/>
    <m/>
    <s v="Ling"/>
    <x v="2"/>
    <n v="22654.287901645508"/>
    <n v="5955.9286644082085"/>
    <n v="5.2400000000000005E-4"/>
    <s v=""/>
    <s v=""/>
    <s v=""/>
    <s v=""/>
    <s v=""/>
    <s v=""/>
  </r>
  <r>
    <x v="6"/>
    <x v="34"/>
    <x v="34"/>
    <n v="231400"/>
    <n v="23194.083771501213"/>
    <n v="254594.0837715012"/>
    <x v="9"/>
    <m/>
    <s v="50%"/>
    <x v="274"/>
    <m/>
    <m/>
    <s v="Ling"/>
    <x v="2"/>
    <n v="10120.942896730847"/>
    <n v="2660.8478788291309"/>
    <n v="5.0799999999999999E-4"/>
    <s v=""/>
    <s v=""/>
    <s v=""/>
    <s v=""/>
    <s v=""/>
    <s v=""/>
  </r>
  <r>
    <x v="6"/>
    <x v="34"/>
    <x v="34"/>
    <n v="231400"/>
    <n v="23194.083771501213"/>
    <n v="254594.0837715012"/>
    <x v="9"/>
    <m/>
    <s v="50%"/>
    <x v="423"/>
    <m/>
    <m/>
    <s v="Ribaldo"/>
    <x v="2"/>
    <n v="314.34238402903196"/>
    <n v="82.642227537901832"/>
    <n v="5.0000000000000004E-6"/>
    <s v=""/>
    <s v=""/>
    <s v=""/>
    <s v=""/>
    <s v=""/>
    <s v=""/>
  </r>
  <r>
    <x v="6"/>
    <x v="34"/>
    <x v="34"/>
    <n v="231400"/>
    <n v="23194.083771501213"/>
    <n v="254594.0837715012"/>
    <x v="9"/>
    <m/>
    <s v="50%"/>
    <x v="507"/>
    <m/>
    <m/>
    <s v="Snapper"/>
    <x v="0"/>
    <n v="27603.720077909453"/>
    <n v="7257.1598087786106"/>
    <n v="9.0200000000000002E-4"/>
    <s v=""/>
    <s v=""/>
    <s v=""/>
    <s v=""/>
    <s v=""/>
    <s v=""/>
  </r>
  <r>
    <x v="6"/>
    <x v="34"/>
    <x v="34"/>
    <n v="231400"/>
    <n v="23194.083771501213"/>
    <n v="254594.0837715012"/>
    <x v="9"/>
    <m/>
    <s v="50%"/>
    <x v="509"/>
    <m/>
    <m/>
    <s v="Snapper"/>
    <x v="0"/>
    <n v="1704.7834184729736"/>
    <n v="448.1963181881116"/>
    <n v="2.6999999999999999E-5"/>
    <s v=""/>
    <s v=""/>
    <s v=""/>
    <s v=""/>
    <s v=""/>
    <s v=""/>
  </r>
  <r>
    <x v="6"/>
    <x v="34"/>
    <x v="34"/>
    <n v="231400"/>
    <n v="23194.083771501213"/>
    <n v="254594.0837715012"/>
    <x v="9"/>
    <m/>
    <s v="50%"/>
    <x v="511"/>
    <m/>
    <m/>
    <s v="Snapper"/>
    <x v="0"/>
    <n v="1097.6201965309956"/>
    <n v="288.56998814239859"/>
    <n v="6.4999999999999994E-5"/>
    <s v=""/>
    <s v=""/>
    <s v=""/>
    <s v=""/>
    <s v=""/>
    <s v=""/>
  </r>
  <r>
    <x v="6"/>
    <x v="34"/>
    <x v="34"/>
    <n v="231400"/>
    <n v="23194.083771501213"/>
    <n v="254594.0837715012"/>
    <x v="9"/>
    <m/>
    <s v="50%"/>
    <x v="512"/>
    <m/>
    <m/>
    <s v="Snapper"/>
    <x v="0"/>
    <n v="6407.724397415137"/>
    <n v="1684.6236605574597"/>
    <n v="3.0800000000000001E-4"/>
    <s v=""/>
    <s v=""/>
    <s v=""/>
    <s v=""/>
    <s v=""/>
    <s v=""/>
  </r>
  <r>
    <x v="6"/>
    <x v="34"/>
    <x v="34"/>
    <n v="231400"/>
    <n v="23194.083771501213"/>
    <n v="254594.0837715012"/>
    <x v="9"/>
    <m/>
    <s v="50%"/>
    <x v="543"/>
    <m/>
    <m/>
    <s v="Squid"/>
    <x v="2"/>
    <n v="59430.480946412557"/>
    <n v="15624.578735162719"/>
    <n v="1.7329999999999999E-3"/>
    <s v=""/>
    <s v=""/>
    <s v=""/>
    <s v=""/>
    <s v=""/>
    <s v=""/>
  </r>
  <r>
    <x v="6"/>
    <x v="34"/>
    <x v="34"/>
    <n v="231400"/>
    <n v="23194.083771501213"/>
    <n v="254594.0837715012"/>
    <x v="9"/>
    <m/>
    <s v="50%"/>
    <x v="544"/>
    <m/>
    <m/>
    <s v="Squid"/>
    <x v="2"/>
    <n v="39112.191868202004"/>
    <n v="10282.796161460345"/>
    <n v="1.23E-3"/>
    <s v=""/>
    <s v=""/>
    <s v=""/>
    <s v=""/>
    <s v=""/>
    <s v=""/>
  </r>
  <r>
    <x v="6"/>
    <x v="34"/>
    <x v="34"/>
    <n v="231400"/>
    <n v="23194.083771501213"/>
    <n v="254594.0837715012"/>
    <x v="9"/>
    <m/>
    <s v="50%"/>
    <x v="558"/>
    <m/>
    <m/>
    <s v="Southern Bluefin Tuna"/>
    <x v="3"/>
    <n v="8589.0079330623194"/>
    <n v="2258.0943073315339"/>
    <n v="3.3599999999999998E-4"/>
    <s v=""/>
    <s v=""/>
    <s v=""/>
    <s v=""/>
    <s v=""/>
    <s v=""/>
  </r>
  <r>
    <x v="6"/>
    <x v="34"/>
    <x v="34"/>
    <n v="231400"/>
    <n v="23194.083771501213"/>
    <n v="254594.0837715012"/>
    <x v="9"/>
    <m/>
    <s v="50%"/>
    <x v="575"/>
    <m/>
    <m/>
    <s v="Broadbill Swordfish"/>
    <x v="3"/>
    <n v="5509.0682312845593"/>
    <n v="1448.3623380854556"/>
    <n v="1.1900000000000001E-4"/>
    <s v=""/>
    <s v=""/>
    <s v=""/>
    <s v=""/>
    <s v=""/>
    <s v=""/>
  </r>
  <r>
    <x v="6"/>
    <x v="35"/>
    <x v="35"/>
    <n v="3500"/>
    <n v="350.81803457326811"/>
    <n v="3850.8180345732681"/>
    <x v="3"/>
    <m/>
    <s v="0%"/>
    <x v="639"/>
    <m/>
    <m/>
    <e v="#N/A"/>
    <x v="5"/>
    <n v="0"/>
    <n v="0"/>
    <n v="0"/>
    <s v=""/>
    <s v=""/>
    <s v=""/>
    <s v=""/>
    <s v=""/>
    <s v=""/>
  </r>
  <r>
    <x v="6"/>
    <x v="36"/>
    <x v="36"/>
    <n v="258890"/>
    <n v="25949.508848763824"/>
    <n v="284839.50884876383"/>
    <x v="10"/>
    <m/>
    <n v="0"/>
    <x v="558"/>
    <m/>
    <m/>
    <s v="Southern Bluefin Tuna"/>
    <x v="3"/>
    <n v="8589.0079330623194"/>
    <n v="0"/>
    <n v="3.3599999999999998E-4"/>
    <s v=""/>
    <s v=""/>
    <s v=""/>
    <s v=""/>
    <s v=""/>
    <s v=""/>
  </r>
  <r>
    <x v="6"/>
    <x v="36"/>
    <x v="36"/>
    <n v="258890"/>
    <n v="25949.508848763824"/>
    <n v="284839.50884876383"/>
    <x v="10"/>
    <m/>
    <n v="0"/>
    <x v="26"/>
    <m/>
    <m/>
    <s v="Bigeye Tuna"/>
    <x v="3"/>
    <n v="7122.2005687552883"/>
    <n v="0"/>
    <n v="1.55E-4"/>
    <s v=""/>
    <s v=""/>
    <s v=""/>
    <s v=""/>
    <s v=""/>
    <s v=""/>
  </r>
  <r>
    <x v="6"/>
    <x v="36"/>
    <x v="36"/>
    <n v="258890"/>
    <n v="25949.508848763824"/>
    <n v="284839.50884876383"/>
    <x v="10"/>
    <m/>
    <n v="0"/>
    <x v="575"/>
    <m/>
    <m/>
    <s v="Broadbill Swordfish"/>
    <x v="3"/>
    <n v="5509.0682312845593"/>
    <n v="0"/>
    <n v="1.1900000000000001E-4"/>
    <s v=""/>
    <s v=""/>
    <s v=""/>
    <s v=""/>
    <s v=""/>
    <s v=""/>
  </r>
  <r>
    <x v="6"/>
    <x v="37"/>
    <x v="37"/>
    <n v="13000"/>
    <n v="1303.0384141292816"/>
    <n v="14303.038414129282"/>
    <x v="5"/>
    <m/>
    <s v="100%"/>
    <x v="13"/>
    <m/>
    <m/>
    <s v="Barracouta"/>
    <x v="0"/>
    <n v="3310.5160194947125"/>
    <n v="97.792322207224046"/>
    <n v="5.5000000000000002E-5"/>
    <s v=""/>
    <s v=""/>
    <s v=""/>
    <s v=""/>
    <s v=""/>
    <s v=""/>
  </r>
  <r>
    <x v="6"/>
    <x v="37"/>
    <x v="37"/>
    <n v="13000"/>
    <n v="1303.0384141292816"/>
    <n v="14303.038414129282"/>
    <x v="5"/>
    <m/>
    <s v="100%"/>
    <x v="15"/>
    <m/>
    <m/>
    <s v="Barracouta"/>
    <x v="2"/>
    <n v="847.29019394612521"/>
    <n v="25.028870170532386"/>
    <n v="2.8E-5"/>
    <s v=""/>
    <s v=""/>
    <s v=""/>
    <s v=""/>
    <s v=""/>
    <s v=""/>
  </r>
  <r>
    <x v="6"/>
    <x v="37"/>
    <x v="37"/>
    <n v="13000"/>
    <n v="1303.0384141292816"/>
    <n v="14303.038414129282"/>
    <x v="5"/>
    <m/>
    <s v="100%"/>
    <x v="16"/>
    <m/>
    <m/>
    <s v="Barracouta"/>
    <x v="2"/>
    <n v="2189.0911107159804"/>
    <n v="64.665539142378719"/>
    <n v="7.1000000000000005E-5"/>
    <s v=""/>
    <s v=""/>
    <s v=""/>
    <s v=""/>
    <s v=""/>
    <s v=""/>
  </r>
  <r>
    <x v="6"/>
    <x v="37"/>
    <x v="37"/>
    <n v="13000"/>
    <n v="1303.0384141292816"/>
    <n v="14303.038414129282"/>
    <x v="5"/>
    <m/>
    <s v="100%"/>
    <x v="17"/>
    <m/>
    <m/>
    <s v="Barracouta"/>
    <x v="2"/>
    <n v="3151.6352477146047"/>
    <n v="93.098999614927934"/>
    <n v="2.6499999999999999E-4"/>
    <s v=""/>
    <s v=""/>
    <s v=""/>
    <s v=""/>
    <s v=""/>
    <s v=""/>
  </r>
  <r>
    <x v="6"/>
    <x v="37"/>
    <x v="37"/>
    <n v="13000"/>
    <n v="1303.0384141292816"/>
    <n v="14303.038414129282"/>
    <x v="5"/>
    <m/>
    <s v="100%"/>
    <x v="50"/>
    <m/>
    <m/>
    <s v="Alfonsino"/>
    <x v="2"/>
    <n v="627.45216633751477"/>
    <n v="18.534876151864815"/>
    <n v="1.0000000000000001E-5"/>
    <s v=""/>
    <s v=""/>
    <s v=""/>
    <s v=""/>
    <s v=""/>
    <s v=""/>
  </r>
  <r>
    <x v="6"/>
    <x v="37"/>
    <x v="37"/>
    <n v="13000"/>
    <n v="1303.0384141292816"/>
    <n v="14303.038414129282"/>
    <x v="5"/>
    <m/>
    <s v="100%"/>
    <x v="52"/>
    <m/>
    <m/>
    <s v="Alfonsino"/>
    <x v="2"/>
    <n v="3197.6337116738837"/>
    <n v="94.457789779981965"/>
    <n v="5.8999999999999998E-5"/>
    <s v=""/>
    <s v=""/>
    <s v=""/>
    <s v=""/>
    <s v=""/>
    <s v=""/>
  </r>
  <r>
    <x v="6"/>
    <x v="37"/>
    <x v="37"/>
    <n v="13000"/>
    <n v="1303.0384141292816"/>
    <n v="14303.038414129282"/>
    <x v="5"/>
    <m/>
    <s v="100%"/>
    <x v="54"/>
    <m/>
    <m/>
    <s v="Alfonsino"/>
    <x v="2"/>
    <n v="168.36633130056649"/>
    <n v="4.9735251007503933"/>
    <n v="3.0000000000000001E-6"/>
    <s v=""/>
    <s v=""/>
    <s v=""/>
    <s v=""/>
    <s v=""/>
    <s v=""/>
  </r>
  <r>
    <x v="6"/>
    <x v="37"/>
    <x v="37"/>
    <n v="13000"/>
    <n v="1303.0384141292816"/>
    <n v="14303.038414129282"/>
    <x v="5"/>
    <m/>
    <s v="100%"/>
    <x v="55"/>
    <m/>
    <m/>
    <s v="Alfonsino"/>
    <x v="2"/>
    <n v="41.830144422500986"/>
    <n v="1.2356584101243211"/>
    <n v="9.9999999999999995E-7"/>
    <s v=""/>
    <s v=""/>
    <s v=""/>
    <s v=""/>
    <s v=""/>
    <s v=""/>
  </r>
  <r>
    <x v="6"/>
    <x v="37"/>
    <x v="37"/>
    <n v="13000"/>
    <n v="1303.0384141292816"/>
    <n v="14303.038414129282"/>
    <x v="5"/>
    <m/>
    <s v="100%"/>
    <x v="126"/>
    <m/>
    <m/>
    <s v="Flatfish"/>
    <x v="0"/>
    <n v="8753.4863094392767"/>
    <n v="258.57713678723297"/>
    <n v="1.3999999999999999E-4"/>
    <s v=""/>
    <s v=""/>
    <s v=""/>
    <s v=""/>
    <s v=""/>
    <s v=""/>
  </r>
  <r>
    <x v="6"/>
    <x v="37"/>
    <x v="37"/>
    <n v="13000"/>
    <n v="1303.0384141292816"/>
    <n v="14303.038414129282"/>
    <x v="5"/>
    <m/>
    <s v="100%"/>
    <x v="128"/>
    <m/>
    <m/>
    <s v="Flatfish"/>
    <x v="0"/>
    <n v="3006.0553377287429"/>
    <n v="88.798583190297848"/>
    <n v="5.0000000000000002E-5"/>
    <s v=""/>
    <s v=""/>
    <s v=""/>
    <s v=""/>
    <s v=""/>
    <s v=""/>
  </r>
  <r>
    <x v="6"/>
    <x v="37"/>
    <x v="37"/>
    <n v="13000"/>
    <n v="1303.0384141292816"/>
    <n v="14303.038414129282"/>
    <x v="5"/>
    <m/>
    <s v="100%"/>
    <x v="129"/>
    <m/>
    <m/>
    <s v="Flatfish"/>
    <x v="0"/>
    <n v="4709.7634361584514"/>
    <n v="139.12595521555838"/>
    <n v="1.83E-4"/>
    <s v=""/>
    <s v=""/>
    <s v=""/>
    <s v=""/>
    <s v=""/>
    <s v=""/>
  </r>
  <r>
    <x v="6"/>
    <x v="37"/>
    <x v="37"/>
    <n v="13000"/>
    <n v="1303.0384141292816"/>
    <n v="14303.038414129282"/>
    <x v="5"/>
    <m/>
    <s v="100%"/>
    <x v="130"/>
    <m/>
    <m/>
    <s v="Flatfish"/>
    <x v="0"/>
    <n v="6840.9179008242054"/>
    <n v="202.08005145151841"/>
    <n v="1.18E-4"/>
    <s v=""/>
    <s v=""/>
    <s v=""/>
    <s v=""/>
    <s v=""/>
    <s v=""/>
  </r>
  <r>
    <x v="6"/>
    <x v="37"/>
    <x v="37"/>
    <n v="13000"/>
    <n v="1303.0384141292816"/>
    <n v="14303.038414129282"/>
    <x v="5"/>
    <m/>
    <s v="100%"/>
    <x v="180"/>
    <m/>
    <m/>
    <s v="Gurnard"/>
    <x v="0"/>
    <n v="6701.7698190156016"/>
    <n v="197.96963060757366"/>
    <n v="3.7300000000000001E-4"/>
    <s v=""/>
    <s v=""/>
    <s v=""/>
    <s v=""/>
    <s v=""/>
    <s v=""/>
  </r>
  <r>
    <x v="6"/>
    <x v="37"/>
    <x v="37"/>
    <n v="13000"/>
    <n v="1303.0384141292816"/>
    <n v="14303.038414129282"/>
    <x v="5"/>
    <m/>
    <s v="100%"/>
    <x v="182"/>
    <m/>
    <m/>
    <s v="Gurnard"/>
    <x v="0"/>
    <n v="2446.4916057330552"/>
    <n v="72.269124805997023"/>
    <n v="3.8000000000000002E-5"/>
    <s v=""/>
    <s v=""/>
    <s v=""/>
    <s v=""/>
    <s v=""/>
    <s v=""/>
  </r>
  <r>
    <x v="6"/>
    <x v="37"/>
    <x v="37"/>
    <n v="13000"/>
    <n v="1303.0384141292816"/>
    <n v="14303.038414129282"/>
    <x v="5"/>
    <m/>
    <s v="100%"/>
    <x v="183"/>
    <m/>
    <m/>
    <s v="Gurnard"/>
    <x v="0"/>
    <n v="3188.4660589608652"/>
    <n v="94.186978207793203"/>
    <n v="1.7000000000000001E-4"/>
    <s v=""/>
    <s v=""/>
    <s v=""/>
    <s v=""/>
    <s v=""/>
    <s v=""/>
  </r>
  <r>
    <x v="6"/>
    <x v="37"/>
    <x v="37"/>
    <n v="13000"/>
    <n v="1303.0384141292816"/>
    <n v="14303.038414129282"/>
    <x v="5"/>
    <m/>
    <s v="100%"/>
    <x v="184"/>
    <m/>
    <m/>
    <s v="Gurnard"/>
    <x v="0"/>
    <n v="2377.3254968618517"/>
    <n v="70.225964656726688"/>
    <n v="9.8999999999999994E-5"/>
    <s v=""/>
    <s v=""/>
    <s v=""/>
    <s v=""/>
    <s v=""/>
    <s v=""/>
  </r>
  <r>
    <x v="6"/>
    <x v="37"/>
    <x v="37"/>
    <n v="13000"/>
    <n v="1303.0384141292816"/>
    <n v="14303.038414129282"/>
    <x v="5"/>
    <m/>
    <s v="100%"/>
    <x v="185"/>
    <m/>
    <m/>
    <s v="Gurnard"/>
    <x v="0"/>
    <n v="1403.7146244375608"/>
    <n v="41.465593892804208"/>
    <n v="6.3999999999999997E-5"/>
    <s v=""/>
    <s v=""/>
    <s v=""/>
    <s v=""/>
    <s v=""/>
    <s v=""/>
  </r>
  <r>
    <x v="6"/>
    <x v="37"/>
    <x v="37"/>
    <n v="13000"/>
    <n v="1303.0384141292816"/>
    <n v="14303.038414129282"/>
    <x v="5"/>
    <m/>
    <s v="100%"/>
    <x v="186"/>
    <m/>
    <m/>
    <s v="Hake"/>
    <x v="2"/>
    <n v="5454.3838744023078"/>
    <n v="161.12197075815703"/>
    <n v="2.7E-4"/>
    <s v=""/>
    <s v=""/>
    <s v=""/>
    <s v=""/>
    <s v=""/>
    <s v=""/>
  </r>
  <r>
    <x v="6"/>
    <x v="37"/>
    <x v="37"/>
    <n v="13000"/>
    <n v="1303.0384141292816"/>
    <n v="14303.038414129282"/>
    <x v="5"/>
    <m/>
    <s v="100%"/>
    <x v="188"/>
    <m/>
    <m/>
    <s v="Hake"/>
    <x v="2"/>
    <n v="2635.3412972515926"/>
    <n v="77.847726381389634"/>
    <n v="2.5300000000000002E-4"/>
    <s v=""/>
    <s v=""/>
    <s v=""/>
    <s v=""/>
    <s v=""/>
    <s v=""/>
  </r>
  <r>
    <x v="6"/>
    <x v="37"/>
    <x v="37"/>
    <n v="13000"/>
    <n v="1303.0384141292816"/>
    <n v="14303.038414129282"/>
    <x v="5"/>
    <m/>
    <s v="100%"/>
    <x v="189"/>
    <m/>
    <m/>
    <s v="Hake"/>
    <x v="2"/>
    <n v="3105.6409394293473"/>
    <n v="91.740332208081554"/>
    <n v="3.6400000000000001E-4"/>
    <s v=""/>
    <s v=""/>
    <s v=""/>
    <s v=""/>
    <s v=""/>
    <s v=""/>
  </r>
  <r>
    <x v="6"/>
    <x v="37"/>
    <x v="37"/>
    <n v="13000"/>
    <n v="1303.0384141292816"/>
    <n v="14303.038414129282"/>
    <x v="5"/>
    <m/>
    <s v="100%"/>
    <x v="210"/>
    <m/>
    <m/>
    <s v="John Dory"/>
    <x v="0"/>
    <n v="2055.7732838506481"/>
    <n v="60.727343464119656"/>
    <n v="1.0399999999999999E-4"/>
    <s v=""/>
    <s v=""/>
    <s v=""/>
    <s v=""/>
    <s v=""/>
    <s v=""/>
  </r>
  <r>
    <x v="6"/>
    <x v="37"/>
    <x v="37"/>
    <n v="13000"/>
    <n v="1303.0384141292816"/>
    <n v="14303.038414129282"/>
    <x v="5"/>
    <m/>
    <s v="100%"/>
    <x v="212"/>
    <m/>
    <m/>
    <s v="John Dory"/>
    <x v="0"/>
    <n v="1700.7543681902491"/>
    <n v="50.240119120399335"/>
    <n v="2.9E-5"/>
    <s v=""/>
    <s v=""/>
    <s v=""/>
    <s v=""/>
    <s v=""/>
    <s v=""/>
  </r>
  <r>
    <x v="6"/>
    <x v="37"/>
    <x v="37"/>
    <n v="13000"/>
    <n v="1303.0384141292816"/>
    <n v="14303.038414129282"/>
    <x v="5"/>
    <m/>
    <s v="100%"/>
    <x v="213"/>
    <m/>
    <m/>
    <s v="John Dory"/>
    <x v="0"/>
    <n v="191.16152693784639"/>
    <n v="5.6468929695087589"/>
    <n v="3.9999999999999998E-6"/>
    <s v=""/>
    <s v=""/>
    <s v=""/>
    <s v=""/>
    <s v=""/>
    <s v=""/>
  </r>
  <r>
    <x v="6"/>
    <x v="37"/>
    <x v="37"/>
    <n v="13000"/>
    <n v="1303.0384141292816"/>
    <n v="14303.038414129282"/>
    <x v="5"/>
    <m/>
    <s v="100%"/>
    <x v="214"/>
    <m/>
    <m/>
    <s v="John Dory"/>
    <x v="0"/>
    <n v="1406.2859468869567"/>
    <n v="41.541550508627616"/>
    <n v="2.3E-5"/>
    <s v=""/>
    <s v=""/>
    <s v=""/>
    <s v=""/>
    <s v=""/>
    <s v=""/>
  </r>
  <r>
    <x v="6"/>
    <x v="37"/>
    <x v="37"/>
    <n v="13000"/>
    <n v="1303.0384141292816"/>
    <n v="14303.038414129282"/>
    <x v="5"/>
    <m/>
    <s v="100%"/>
    <x v="215"/>
    <m/>
    <m/>
    <s v="Jack Mackerel"/>
    <x v="0"/>
    <n v="2233.5199069010409"/>
    <n v="65.977961473587271"/>
    <n v="5.1999999999999997E-5"/>
    <s v=""/>
    <s v=""/>
    <s v=""/>
    <s v=""/>
    <s v=""/>
    <s v=""/>
  </r>
  <r>
    <x v="6"/>
    <x v="37"/>
    <x v="37"/>
    <n v="13000"/>
    <n v="1303.0384141292816"/>
    <n v="14303.038414129282"/>
    <x v="5"/>
    <m/>
    <s v="100%"/>
    <x v="217"/>
    <m/>
    <m/>
    <s v="Jack Mackerel"/>
    <x v="2"/>
    <n v="1960.9420397731203"/>
    <n v="57.92603770950894"/>
    <n v="0"/>
    <s v=""/>
    <s v=""/>
    <s v=""/>
    <s v=""/>
    <s v=""/>
    <s v=""/>
  </r>
  <r>
    <x v="6"/>
    <x v="37"/>
    <x v="37"/>
    <n v="13000"/>
    <n v="1303.0384141292816"/>
    <n v="14303.038414129282"/>
    <x v="5"/>
    <m/>
    <s v="100%"/>
    <x v="218"/>
    <m/>
    <m/>
    <s v="Jack Mackerel"/>
    <x v="2"/>
    <n v="6761.1885246750298"/>
    <n v="199.72485341113824"/>
    <n v="4.1399999999999998E-4"/>
    <s v=""/>
    <s v=""/>
    <s v=""/>
    <s v=""/>
    <s v=""/>
    <s v=""/>
  </r>
  <r>
    <x v="6"/>
    <x v="37"/>
    <x v="37"/>
    <n v="13000"/>
    <n v="1303.0384141292816"/>
    <n v="14303.038414129282"/>
    <x v="5"/>
    <m/>
    <s v="100%"/>
    <x v="298"/>
    <m/>
    <m/>
    <s v="Oreo"/>
    <x v="2"/>
    <n v="1783.3161553464247"/>
    <n v="52.678986307277739"/>
    <n v="0"/>
    <s v=""/>
    <s v=""/>
    <s v=""/>
    <s v=""/>
    <s v=""/>
    <s v=""/>
  </r>
  <r>
    <x v="6"/>
    <x v="37"/>
    <x v="37"/>
    <n v="13000"/>
    <n v="1303.0384141292816"/>
    <n v="14303.038414129282"/>
    <x v="5"/>
    <m/>
    <s v="100%"/>
    <x v="300"/>
    <m/>
    <m/>
    <s v="Oreo"/>
    <x v="2"/>
    <n v="2389.643648164209"/>
    <n v="70.589841651752167"/>
    <n v="1.6000000000000001E-4"/>
    <s v=""/>
    <s v=""/>
    <s v=""/>
    <s v=""/>
    <s v=""/>
    <s v=""/>
  </r>
  <r>
    <x v="6"/>
    <x v="37"/>
    <x v="37"/>
    <n v="13000"/>
    <n v="1303.0384141292816"/>
    <n v="14303.038414129282"/>
    <x v="5"/>
    <m/>
    <s v="100%"/>
    <x v="301"/>
    <m/>
    <m/>
    <s v="Oreo"/>
    <x v="2"/>
    <n v="2567.9752636988514"/>
    <n v="75.857740282479952"/>
    <n v="2.8E-5"/>
    <s v=""/>
    <s v=""/>
    <s v=""/>
    <s v=""/>
    <s v=""/>
    <s v=""/>
  </r>
  <r>
    <x v="6"/>
    <x v="37"/>
    <x v="37"/>
    <n v="13000"/>
    <n v="1303.0384141292816"/>
    <n v="14303.038414129282"/>
    <x v="5"/>
    <m/>
    <s v="100%"/>
    <x v="302"/>
    <m/>
    <m/>
    <s v="Oreo"/>
    <x v="2"/>
    <n v="4279.9587728314191"/>
    <n v="126.42956713746658"/>
    <n v="1.1400000000000001E-4"/>
    <s v=""/>
    <s v=""/>
    <s v=""/>
    <s v=""/>
    <s v=""/>
    <s v=""/>
  </r>
  <r>
    <x v="6"/>
    <x v="37"/>
    <x v="37"/>
    <n v="13000"/>
    <n v="1303.0384141292816"/>
    <n v="14303.038414129282"/>
    <x v="5"/>
    <m/>
    <s v="100%"/>
    <x v="303"/>
    <m/>
    <m/>
    <s v="Orange Roughy"/>
    <x v="2"/>
    <n v="3502.8542609035103"/>
    <n v="103.47397520810301"/>
    <n v="7.1000000000000005E-5"/>
    <s v=""/>
    <s v=""/>
    <s v=""/>
    <s v=""/>
    <s v=""/>
    <s v=""/>
  </r>
  <r>
    <x v="6"/>
    <x v="37"/>
    <x v="37"/>
    <n v="13000"/>
    <n v="1303.0384141292816"/>
    <n v="14303.038414129282"/>
    <x v="5"/>
    <m/>
    <s v="100%"/>
    <x v="305"/>
    <m/>
    <m/>
    <s v="Orange Roughy"/>
    <x v="2"/>
    <n v="1284.3150327180197"/>
    <n v="37.938541531151365"/>
    <n v="5.7000000000000003E-5"/>
    <s v=""/>
    <s v=""/>
    <s v=""/>
    <s v=""/>
    <s v=""/>
    <s v=""/>
  </r>
  <r>
    <x v="6"/>
    <x v="37"/>
    <x v="37"/>
    <n v="13000"/>
    <n v="1303.0384141292816"/>
    <n v="14303.038414129282"/>
    <x v="5"/>
    <m/>
    <s v="100%"/>
    <x v="306"/>
    <m/>
    <m/>
    <s v="Orange Roughy"/>
    <x v="2"/>
    <n v="138.80505600317656"/>
    <n v="4.1002878949144144"/>
    <n v="6.0000000000000002E-6"/>
    <s v=""/>
    <s v=""/>
    <s v=""/>
    <s v=""/>
    <s v=""/>
    <s v=""/>
  </r>
  <r>
    <x v="6"/>
    <x v="37"/>
    <x v="37"/>
    <n v="13000"/>
    <n v="1303.0384141292816"/>
    <n v="14303.038414129282"/>
    <x v="5"/>
    <m/>
    <s v="100%"/>
    <x v="307"/>
    <m/>
    <m/>
    <s v="Orange Roughy"/>
    <x v="2"/>
    <n v="403.82691814459525"/>
    <n v="11.929008004369701"/>
    <n v="3.0000000000000001E-5"/>
    <s v=""/>
    <s v=""/>
    <s v=""/>
    <s v=""/>
    <s v=""/>
    <s v=""/>
  </r>
  <r>
    <x v="6"/>
    <x v="37"/>
    <x v="37"/>
    <n v="13000"/>
    <n v="1303.0384141292816"/>
    <n v="14303.038414129282"/>
    <x v="5"/>
    <m/>
    <s v="100%"/>
    <x v="308"/>
    <m/>
    <m/>
    <s v="Orange Roughy"/>
    <x v="2"/>
    <n v="15784.390091433366"/>
    <n v="466.2693527462726"/>
    <n v="5.1999999999999995E-4"/>
    <s v=""/>
    <s v=""/>
    <s v=""/>
    <s v=""/>
    <s v=""/>
    <s v=""/>
  </r>
  <r>
    <x v="6"/>
    <x v="37"/>
    <x v="37"/>
    <n v="13000"/>
    <n v="1303.0384141292816"/>
    <n v="14303.038414129282"/>
    <x v="5"/>
    <m/>
    <s v="100%"/>
    <x v="309"/>
    <m/>
    <m/>
    <s v="Orange Roughy"/>
    <x v="2"/>
    <n v="4814.0552172089874"/>
    <n v="142.20672431499801"/>
    <n v="9.7999999999999997E-5"/>
    <s v=""/>
    <s v=""/>
    <s v=""/>
    <s v=""/>
    <s v=""/>
    <s v=""/>
  </r>
  <r>
    <x v="6"/>
    <x v="37"/>
    <x v="37"/>
    <n v="13000"/>
    <n v="1303.0384141292816"/>
    <n v="14303.038414129282"/>
    <x v="5"/>
    <m/>
    <s v="100%"/>
    <x v="310"/>
    <m/>
    <m/>
    <s v="Orange Roughy"/>
    <x v="2"/>
    <n v="1.2745686485177732"/>
    <n v="3.7650634286947378E-2"/>
    <n v="0"/>
    <s v=""/>
    <s v=""/>
    <s v=""/>
    <s v=""/>
    <s v=""/>
    <s v=""/>
  </r>
  <r>
    <x v="6"/>
    <x v="37"/>
    <x v="37"/>
    <n v="13000"/>
    <n v="1303.0384141292816"/>
    <n v="14303.038414129282"/>
    <x v="5"/>
    <m/>
    <s v="100%"/>
    <x v="414"/>
    <m/>
    <m/>
    <s v="Red Cod"/>
    <x v="0"/>
    <n v="29.079474208499253"/>
    <n v="0.85900484838864022"/>
    <n v="0"/>
    <s v=""/>
    <s v=""/>
    <s v=""/>
    <s v=""/>
    <s v=""/>
    <s v=""/>
  </r>
  <r>
    <x v="6"/>
    <x v="37"/>
    <x v="37"/>
    <n v="13000"/>
    <n v="1303.0384141292816"/>
    <n v="14303.038414129282"/>
    <x v="5"/>
    <m/>
    <s v="100%"/>
    <x v="416"/>
    <m/>
    <m/>
    <s v="Red Cod"/>
    <x v="0"/>
    <n v="343.79402970419056"/>
    <n v="10.155642301010126"/>
    <n v="7.9999999999999996E-6"/>
    <s v=""/>
    <s v=""/>
    <s v=""/>
    <s v=""/>
    <s v=""/>
    <s v=""/>
  </r>
  <r>
    <x v="6"/>
    <x v="37"/>
    <x v="37"/>
    <n v="13000"/>
    <n v="1303.0384141292816"/>
    <n v="14303.038414129282"/>
    <x v="5"/>
    <m/>
    <s v="100%"/>
    <x v="417"/>
    <m/>
    <m/>
    <s v="Red Cod"/>
    <x v="0"/>
    <n v="3375.5010887016924"/>
    <n v="99.711974850233375"/>
    <n v="1.7799999999999999E-4"/>
    <s v=""/>
    <s v=""/>
    <s v=""/>
    <s v=""/>
    <s v=""/>
    <s v=""/>
  </r>
  <r>
    <x v="6"/>
    <x v="37"/>
    <x v="37"/>
    <n v="13000"/>
    <n v="1303.0384141292816"/>
    <n v="14303.038414129282"/>
    <x v="5"/>
    <m/>
    <s v="100%"/>
    <x v="418"/>
    <m/>
    <m/>
    <s v="Red Cod"/>
    <x v="0"/>
    <n v="1888.0150842589733"/>
    <n v="55.771782515081604"/>
    <n v="1.7899999999999999E-4"/>
    <s v=""/>
    <s v=""/>
    <s v=""/>
    <s v=""/>
    <s v=""/>
    <s v=""/>
  </r>
  <r>
    <x v="6"/>
    <x v="37"/>
    <x v="37"/>
    <n v="13000"/>
    <n v="1303.0384141292816"/>
    <n v="14303.038414129282"/>
    <x v="5"/>
    <m/>
    <s v="100%"/>
    <x v="486"/>
    <m/>
    <m/>
    <s v="Scampi"/>
    <x v="2"/>
    <n v="2044.9352186600722"/>
    <n v="60.407188069317641"/>
    <n v="1.37E-4"/>
    <s v=""/>
    <s v=""/>
    <s v=""/>
    <s v=""/>
    <s v=""/>
    <s v=""/>
  </r>
  <r>
    <x v="6"/>
    <x v="37"/>
    <x v="37"/>
    <n v="13000"/>
    <n v="1303.0384141292816"/>
    <n v="14303.038414129282"/>
    <x v="5"/>
    <m/>
    <s v="100%"/>
    <x v="488"/>
    <m/>
    <m/>
    <s v="Scampi"/>
    <x v="2"/>
    <n v="2463.2693452897956"/>
    <n v="72.764737605627005"/>
    <n v="2.3900000000000001E-4"/>
    <s v=""/>
    <s v=""/>
    <s v=""/>
    <s v=""/>
    <s v=""/>
    <s v=""/>
  </r>
  <r>
    <x v="6"/>
    <x v="37"/>
    <x v="37"/>
    <n v="13000"/>
    <n v="1303.0384141292816"/>
    <n v="14303.038414129282"/>
    <x v="5"/>
    <m/>
    <s v="100%"/>
    <x v="489"/>
    <m/>
    <m/>
    <s v="Scampi"/>
    <x v="2"/>
    <n v="7317.8331792863455"/>
    <n v="216.16808253255698"/>
    <n v="3.1100000000000002E-4"/>
    <s v=""/>
    <s v=""/>
    <s v=""/>
    <s v=""/>
    <s v=""/>
    <s v=""/>
  </r>
  <r>
    <x v="6"/>
    <x v="37"/>
    <x v="37"/>
    <n v="13000"/>
    <n v="1303.0384141292816"/>
    <n v="14303.038414129282"/>
    <x v="5"/>
    <m/>
    <s v="100%"/>
    <x v="490"/>
    <m/>
    <m/>
    <s v="Scampi"/>
    <x v="2"/>
    <n v="1941.8250110585548"/>
    <n v="57.361322534989135"/>
    <n v="4.8999999999999998E-5"/>
    <s v=""/>
    <s v=""/>
    <s v=""/>
    <s v=""/>
    <s v=""/>
    <s v=""/>
  </r>
  <r>
    <x v="6"/>
    <x v="37"/>
    <x v="37"/>
    <n v="13000"/>
    <n v="1303.0384141292816"/>
    <n v="14303.038414129282"/>
    <x v="5"/>
    <m/>
    <s v="100%"/>
    <x v="491"/>
    <m/>
    <m/>
    <s v="Scampi"/>
    <x v="2"/>
    <n v="553.20000000000005"/>
    <n v="16.341474358216061"/>
    <n v="1.2E-5"/>
    <s v=""/>
    <s v=""/>
    <s v=""/>
    <s v=""/>
    <s v=""/>
    <s v=""/>
  </r>
  <r>
    <x v="6"/>
    <x v="37"/>
    <x v="37"/>
    <n v="13000"/>
    <n v="1303.0384141292816"/>
    <n v="14303.038414129282"/>
    <x v="5"/>
    <m/>
    <s v="100%"/>
    <x v="492"/>
    <m/>
    <m/>
    <s v="Scampi"/>
    <x v="2"/>
    <n v="4667.2721274884843"/>
    <n v="137.8707660776746"/>
    <n v="1.08E-4"/>
    <s v=""/>
    <s v=""/>
    <s v=""/>
    <s v=""/>
    <s v=""/>
    <s v=""/>
  </r>
  <r>
    <x v="6"/>
    <x v="37"/>
    <x v="37"/>
    <n v="13000"/>
    <n v="1303.0384141292816"/>
    <n v="14303.038414129282"/>
    <x v="5"/>
    <m/>
    <s v="100%"/>
    <x v="493"/>
    <m/>
    <m/>
    <s v="Scampi"/>
    <x v="2"/>
    <n v="691.5"/>
    <n v="20.426842947770073"/>
    <n v="1.5E-5"/>
    <s v=""/>
    <s v=""/>
    <s v=""/>
    <s v=""/>
    <s v=""/>
    <s v=""/>
  </r>
  <r>
    <x v="6"/>
    <x v="37"/>
    <x v="37"/>
    <n v="13000"/>
    <n v="1303.0384141292816"/>
    <n v="14303.038414129282"/>
    <x v="5"/>
    <m/>
    <s v="100%"/>
    <x v="494"/>
    <m/>
    <m/>
    <s v="Scampi"/>
    <x v="2"/>
    <n v="1387.4162914357805"/>
    <n v="40.98414271632145"/>
    <n v="3.1000000000000001E-5"/>
    <s v=""/>
    <s v=""/>
    <s v=""/>
    <s v=""/>
    <s v=""/>
    <s v=""/>
  </r>
  <r>
    <x v="6"/>
    <x v="37"/>
    <x v="37"/>
    <n v="13000"/>
    <n v="1303.0384141292816"/>
    <n v="14303.038414129282"/>
    <x v="5"/>
    <m/>
    <s v="100%"/>
    <x v="495"/>
    <m/>
    <m/>
    <s v="Scampi"/>
    <x v="2"/>
    <n v="69.150000000000006"/>
    <n v="2.0426842947770076"/>
    <n v="1.9999999999999999E-6"/>
    <s v=""/>
    <s v=""/>
    <s v=""/>
    <s v=""/>
    <s v=""/>
    <s v=""/>
  </r>
  <r>
    <x v="6"/>
    <x v="37"/>
    <x v="37"/>
    <n v="13000"/>
    <n v="1303.0384141292816"/>
    <n v="14303.038414129282"/>
    <x v="5"/>
    <m/>
    <s v="100%"/>
    <x v="496"/>
    <m/>
    <m/>
    <s v="Scampi"/>
    <x v="2"/>
    <n v="484.05"/>
    <n v="14.298790063439053"/>
    <n v="1.1E-5"/>
    <s v=""/>
    <s v=""/>
    <s v=""/>
    <s v=""/>
    <s v=""/>
    <s v=""/>
  </r>
  <r>
    <x v="6"/>
    <x v="37"/>
    <x v="37"/>
    <n v="13000"/>
    <n v="1303.0384141292816"/>
    <n v="14303.038414129282"/>
    <x v="5"/>
    <m/>
    <s v="100%"/>
    <x v="550"/>
    <m/>
    <m/>
    <s v="Stargazer"/>
    <x v="0"/>
    <n v="42.80266656986133"/>
    <n v="1.2643866200554241"/>
    <n v="0"/>
    <s v=""/>
    <s v=""/>
    <s v=""/>
    <s v=""/>
    <s v=""/>
    <s v=""/>
  </r>
  <r>
    <x v="6"/>
    <x v="37"/>
    <x v="37"/>
    <n v="13000"/>
    <n v="1303.0384141292816"/>
    <n v="14303.038414129282"/>
    <x v="5"/>
    <m/>
    <s v="100%"/>
    <x v="552"/>
    <m/>
    <m/>
    <s v="Stargazer"/>
    <x v="0"/>
    <n v="46.569639220649599"/>
    <n v="1.3756626268901271"/>
    <n v="9.9999999999999995E-7"/>
    <s v=""/>
    <s v=""/>
    <s v=""/>
    <s v=""/>
    <s v=""/>
    <s v=""/>
  </r>
  <r>
    <x v="6"/>
    <x v="37"/>
    <x v="37"/>
    <n v="13000"/>
    <n v="1303.0384141292816"/>
    <n v="14303.038414129282"/>
    <x v="5"/>
    <m/>
    <s v="100%"/>
    <x v="553"/>
    <m/>
    <m/>
    <s v="Stargazer"/>
    <x v="0"/>
    <n v="1183.945934271045"/>
    <n v="34.973648095452702"/>
    <n v="5.8999999999999998E-5"/>
    <s v=""/>
    <s v=""/>
    <s v=""/>
    <s v=""/>
    <s v=""/>
    <s v=""/>
  </r>
  <r>
    <x v="6"/>
    <x v="37"/>
    <x v="37"/>
    <n v="13000"/>
    <n v="1303.0384141292816"/>
    <n v="14303.038414129282"/>
    <x v="5"/>
    <m/>
    <s v="100%"/>
    <x v="554"/>
    <m/>
    <m/>
    <s v="Stargazer"/>
    <x v="0"/>
    <n v="2644.4201976399399"/>
    <n v="78.115916218513604"/>
    <n v="4.1E-5"/>
    <s v=""/>
    <s v=""/>
    <s v=""/>
    <s v=""/>
    <s v=""/>
    <s v=""/>
  </r>
  <r>
    <x v="6"/>
    <x v="37"/>
    <x v="37"/>
    <n v="13000"/>
    <n v="1303.0384141292816"/>
    <n v="14303.038414129282"/>
    <x v="5"/>
    <m/>
    <s v="100%"/>
    <x v="555"/>
    <m/>
    <m/>
    <s v="Stargazer"/>
    <x v="0"/>
    <n v="1491.5256828192296"/>
    <n v="44.059524042681019"/>
    <n v="4.3000000000000002E-5"/>
    <s v=""/>
    <s v=""/>
    <s v=""/>
    <s v=""/>
    <s v=""/>
    <s v=""/>
  </r>
  <r>
    <x v="6"/>
    <x v="37"/>
    <x v="37"/>
    <n v="13000"/>
    <n v="1303.0384141292816"/>
    <n v="14303.038414129282"/>
    <x v="5"/>
    <m/>
    <s v="100%"/>
    <x v="556"/>
    <m/>
    <m/>
    <s v="Stargazer"/>
    <x v="0"/>
    <n v="1341.6995806943403"/>
    <n v="39.633675514001808"/>
    <n v="9.0000000000000006E-5"/>
    <s v=""/>
    <s v=""/>
    <s v=""/>
    <s v=""/>
    <s v=""/>
    <s v=""/>
  </r>
  <r>
    <x v="6"/>
    <x v="37"/>
    <x v="37"/>
    <n v="13000"/>
    <n v="1303.0384141292816"/>
    <n v="14303.038414129282"/>
    <x v="5"/>
    <m/>
    <s v="100%"/>
    <x v="557"/>
    <m/>
    <m/>
    <s v="Stargazer"/>
    <x v="0"/>
    <n v="27.785524752776173"/>
    <n v="0.82078170693613417"/>
    <n v="9.9999999999999995E-7"/>
    <s v=""/>
    <s v=""/>
    <s v=""/>
    <s v=""/>
    <s v=""/>
    <s v=""/>
  </r>
  <r>
    <x v="6"/>
    <x v="37"/>
    <x v="37"/>
    <n v="13000"/>
    <n v="1303.0384141292816"/>
    <n v="14303.038414129282"/>
    <x v="5"/>
    <m/>
    <s v="100%"/>
    <x v="571"/>
    <m/>
    <m/>
    <s v="Silver Warehou"/>
    <x v="2"/>
    <n v="2259.0703945956138"/>
    <n v="66.732720402547471"/>
    <n v="0"/>
    <s v=""/>
    <s v=""/>
    <s v=""/>
    <s v=""/>
    <s v=""/>
    <s v=""/>
  </r>
  <r>
    <x v="6"/>
    <x v="37"/>
    <x v="37"/>
    <n v="13000"/>
    <n v="1303.0384141292816"/>
    <n v="14303.038414129282"/>
    <x v="5"/>
    <m/>
    <s v="100%"/>
    <x v="573"/>
    <m/>
    <m/>
    <s v="Silver Warehou"/>
    <x v="2"/>
    <n v="2550.8715440720744"/>
    <n v="75.352498063190197"/>
    <n v="6.0000000000000002E-5"/>
    <s v=""/>
    <s v=""/>
    <s v=""/>
    <s v=""/>
    <s v=""/>
    <s v=""/>
  </r>
  <r>
    <x v="6"/>
    <x v="37"/>
    <x v="37"/>
    <n v="13000"/>
    <n v="1303.0384141292816"/>
    <n v="14303.038414129282"/>
    <x v="5"/>
    <m/>
    <s v="100%"/>
    <x v="574"/>
    <m/>
    <m/>
    <s v="Silver Warehou"/>
    <x v="2"/>
    <n v="3037.8035399849359"/>
    <n v="89.736422006438545"/>
    <n v="6.7000000000000002E-5"/>
    <s v=""/>
    <s v=""/>
    <s v=""/>
    <s v=""/>
    <s v=""/>
    <s v=""/>
  </r>
  <r>
    <x v="6"/>
    <x v="37"/>
    <x v="37"/>
    <n v="13000"/>
    <n v="1303.0384141292816"/>
    <n v="14303.038414129282"/>
    <x v="5"/>
    <m/>
    <s v="100%"/>
    <x v="576"/>
    <m/>
    <m/>
    <s v="Tarakihi"/>
    <x v="0"/>
    <n v="2864.7385465703437"/>
    <n v="84.624098882451946"/>
    <n v="2.2499999999999999E-4"/>
    <s v=""/>
    <s v=""/>
    <s v=""/>
    <s v=""/>
    <s v=""/>
    <s v=""/>
  </r>
  <r>
    <x v="6"/>
    <x v="37"/>
    <x v="37"/>
    <n v="13000"/>
    <n v="1303.0384141292816"/>
    <n v="14303.038414129282"/>
    <x v="5"/>
    <m/>
    <s v="100%"/>
    <x v="578"/>
    <m/>
    <m/>
    <s v="Tarakihi"/>
    <x v="0"/>
    <n v="4832.9094432549227"/>
    <n v="142.76367632416952"/>
    <n v="2.9700000000000001E-4"/>
    <s v=""/>
    <s v=""/>
    <s v=""/>
    <s v=""/>
    <s v=""/>
    <s v=""/>
  </r>
  <r>
    <x v="6"/>
    <x v="37"/>
    <x v="37"/>
    <n v="13000"/>
    <n v="1303.0384141292816"/>
    <n v="14303.038414129282"/>
    <x v="5"/>
    <m/>
    <s v="100%"/>
    <x v="579"/>
    <m/>
    <m/>
    <s v="Tarakihi"/>
    <x v="0"/>
    <n v="2287.7901530345116"/>
    <n v="67.581099281982404"/>
    <n v="2.0799999999999999E-4"/>
    <s v=""/>
    <s v=""/>
    <s v=""/>
    <s v=""/>
    <s v=""/>
    <s v=""/>
  </r>
  <r>
    <x v="6"/>
    <x v="37"/>
    <x v="37"/>
    <n v="13000"/>
    <n v="1303.0384141292816"/>
    <n v="14303.038414129282"/>
    <x v="5"/>
    <m/>
    <s v="100%"/>
    <x v="580"/>
    <m/>
    <m/>
    <s v="Tarakihi"/>
    <x v="0"/>
    <n v="600.78947486909465"/>
    <n v="17.747262831271517"/>
    <n v="9.0000000000000002E-6"/>
    <s v=""/>
    <s v=""/>
    <s v=""/>
    <s v=""/>
    <s v=""/>
    <s v=""/>
  </r>
  <r>
    <x v="6"/>
    <x v="37"/>
    <x v="37"/>
    <n v="13000"/>
    <n v="1303.0384141292816"/>
    <n v="14303.038414129282"/>
    <x v="5"/>
    <m/>
    <s v="100%"/>
    <x v="581"/>
    <m/>
    <m/>
    <s v="Tarakihi"/>
    <x v="0"/>
    <n v="304.28601644003118"/>
    <n v="8.9885794201346361"/>
    <n v="6.9999999999999999E-6"/>
    <s v=""/>
    <s v=""/>
    <s v=""/>
    <s v=""/>
    <s v=""/>
    <s v=""/>
  </r>
  <r>
    <x v="6"/>
    <x v="37"/>
    <x v="37"/>
    <n v="13000"/>
    <n v="1303.0384141292816"/>
    <n v="14303.038414129282"/>
    <x v="5"/>
    <m/>
    <s v="100%"/>
    <x v="582"/>
    <m/>
    <m/>
    <s v="Tarakihi"/>
    <x v="0"/>
    <n v="2474.219595817025"/>
    <n v="73.088206944395552"/>
    <n v="1.13E-4"/>
    <s v=""/>
    <s v=""/>
    <s v=""/>
    <s v=""/>
    <s v=""/>
    <s v=""/>
  </r>
  <r>
    <x v="6"/>
    <x v="37"/>
    <x v="37"/>
    <n v="13000"/>
    <n v="1303.0384141292816"/>
    <n v="14303.038414129282"/>
    <x v="5"/>
    <m/>
    <s v="100%"/>
    <x v="583"/>
    <m/>
    <m/>
    <s v="Tarakihi"/>
    <x v="0"/>
    <n v="686.59096162493188"/>
    <n v="20.281830430182087"/>
    <n v="4.6999999999999997E-5"/>
    <s v=""/>
    <s v=""/>
    <s v=""/>
    <s v=""/>
    <s v=""/>
    <s v=""/>
  </r>
  <r>
    <x v="6"/>
    <x v="37"/>
    <x v="37"/>
    <n v="13000"/>
    <n v="1303.0384141292816"/>
    <n v="14303.038414129282"/>
    <x v="5"/>
    <m/>
    <s v="100%"/>
    <x v="585"/>
    <m/>
    <m/>
    <s v="Trevally"/>
    <x v="0"/>
    <n v="2382.5214441982639"/>
    <n v="70.379452437212265"/>
    <n v="2.81E-4"/>
    <s v=""/>
    <s v=""/>
    <s v=""/>
    <s v=""/>
    <s v=""/>
    <s v=""/>
  </r>
  <r>
    <x v="6"/>
    <x v="37"/>
    <x v="37"/>
    <n v="13000"/>
    <n v="1303.0384141292816"/>
    <n v="14303.038414129282"/>
    <x v="5"/>
    <m/>
    <s v="100%"/>
    <x v="587"/>
    <m/>
    <m/>
    <s v="Trevally"/>
    <x v="0"/>
    <n v="488.11319690976609"/>
    <n v="14.418816506160177"/>
    <n v="7.9999999999999996E-6"/>
    <s v=""/>
    <s v=""/>
    <s v=""/>
    <s v=""/>
    <s v=""/>
    <s v=""/>
  </r>
  <r>
    <x v="6"/>
    <x v="37"/>
    <x v="37"/>
    <n v="13000"/>
    <n v="1303.0384141292816"/>
    <n v="14303.038414129282"/>
    <x v="5"/>
    <m/>
    <s v="100%"/>
    <x v="588"/>
    <m/>
    <m/>
    <s v="Trevally"/>
    <x v="0"/>
    <n v="32.367565076927775"/>
    <n v="0.95613473380785408"/>
    <n v="9.9999999999999995E-7"/>
    <s v=""/>
    <s v=""/>
    <s v=""/>
    <s v=""/>
    <s v=""/>
    <s v=""/>
  </r>
  <r>
    <x v="6"/>
    <x v="37"/>
    <x v="37"/>
    <n v="13000"/>
    <n v="1303.0384141292816"/>
    <n v="14303.038414129282"/>
    <x v="5"/>
    <m/>
    <s v="100%"/>
    <x v="589"/>
    <m/>
    <m/>
    <s v="Trevally"/>
    <x v="0"/>
    <n v="2950.6268742092748"/>
    <n v="87.161231752628467"/>
    <n v="9.5000000000000005E-5"/>
    <s v=""/>
    <s v=""/>
    <s v=""/>
    <s v=""/>
    <s v=""/>
    <s v=""/>
  </r>
  <r>
    <x v="6"/>
    <x v="37"/>
    <x v="37"/>
    <n v="13000"/>
    <n v="1303.0384141292816"/>
    <n v="14303.038414129282"/>
    <x v="5"/>
    <m/>
    <s v="100%"/>
    <x v="26"/>
    <m/>
    <m/>
    <s v="Bigeye Tuna"/>
    <x v="3"/>
    <n v="7122.2005687552883"/>
    <n v="210.38911418724942"/>
    <n v="1.55E-4"/>
    <s v=""/>
    <s v=""/>
    <s v=""/>
    <s v=""/>
    <s v=""/>
    <s v=""/>
  </r>
  <r>
    <x v="6"/>
    <x v="37"/>
    <x v="37"/>
    <n v="13000"/>
    <n v="1303.0384141292816"/>
    <n v="14303.038414129282"/>
    <x v="5"/>
    <m/>
    <s v="100%"/>
    <x v="27"/>
    <m/>
    <m/>
    <s v="Bluenose"/>
    <x v="0"/>
    <n v="1761.0179446338191"/>
    <n v="52.020299325003442"/>
    <n v="7.6000000000000004E-5"/>
    <s v=""/>
    <s v=""/>
    <s v=""/>
    <s v=""/>
    <s v=""/>
    <s v=""/>
  </r>
  <r>
    <x v="6"/>
    <x v="37"/>
    <x v="37"/>
    <n v="13000"/>
    <n v="1303.0384141292816"/>
    <n v="14303.038414129282"/>
    <x v="5"/>
    <m/>
    <s v="100%"/>
    <x v="29"/>
    <m/>
    <m/>
    <s v="Bluenose"/>
    <x v="0"/>
    <n v="1287.6535234111202"/>
    <n v="38.037160222504305"/>
    <n v="2.0000000000000002E-5"/>
    <s v=""/>
    <s v=""/>
    <s v=""/>
    <s v=""/>
    <s v=""/>
    <s v=""/>
  </r>
  <r>
    <x v="6"/>
    <x v="37"/>
    <x v="37"/>
    <n v="13000"/>
    <n v="1303.0384141292816"/>
    <n v="14303.038414129282"/>
    <x v="5"/>
    <m/>
    <s v="100%"/>
    <x v="30"/>
    <m/>
    <m/>
    <s v="Bluenose"/>
    <x v="0"/>
    <n v="296.51038529840088"/>
    <n v="8.7588880301854353"/>
    <n v="5.0000000000000004E-6"/>
    <s v=""/>
    <s v=""/>
    <s v=""/>
    <s v=""/>
    <s v=""/>
    <s v=""/>
  </r>
  <r>
    <x v="6"/>
    <x v="37"/>
    <x v="37"/>
    <n v="13000"/>
    <n v="1303.0384141292816"/>
    <n v="14303.038414129282"/>
    <x v="5"/>
    <m/>
    <s v="100%"/>
    <x v="190"/>
    <m/>
    <m/>
    <s v="Hoki"/>
    <x v="2"/>
    <n v="74157.33999578697"/>
    <n v="2190.6006327090799"/>
    <n v="2.271E-3"/>
    <s v=""/>
    <s v=""/>
    <s v=""/>
    <s v=""/>
    <s v=""/>
    <s v=""/>
  </r>
  <r>
    <x v="6"/>
    <x v="37"/>
    <x v="37"/>
    <n v="13000"/>
    <n v="1303.0384141292816"/>
    <n v="14303.038414129282"/>
    <x v="5"/>
    <m/>
    <s v="100%"/>
    <x v="202"/>
    <m/>
    <m/>
    <s v="Hapuku and Bass"/>
    <x v="0"/>
    <n v="3916.0931676266819"/>
    <n v="115.68101244243769"/>
    <n v="7.1000000000000005E-5"/>
    <s v=""/>
    <s v=""/>
    <s v=""/>
    <s v=""/>
    <s v=""/>
    <s v=""/>
  </r>
  <r>
    <x v="6"/>
    <x v="37"/>
    <x v="37"/>
    <n v="13000"/>
    <n v="1303.0384141292816"/>
    <n v="14303.038414129282"/>
    <x v="5"/>
    <m/>
    <s v="100%"/>
    <x v="269"/>
    <m/>
    <m/>
    <s v="Ling"/>
    <x v="0"/>
    <n v="3087.9154667969119"/>
    <n v="91.216723465293768"/>
    <n v="5.1E-5"/>
    <s v=""/>
    <s v=""/>
    <s v=""/>
    <s v=""/>
    <s v=""/>
    <s v=""/>
  </r>
  <r>
    <x v="6"/>
    <x v="37"/>
    <x v="37"/>
    <n v="13000"/>
    <n v="1303.0384141292816"/>
    <n v="14303.038414129282"/>
    <x v="5"/>
    <m/>
    <s v="100%"/>
    <x v="270"/>
    <m/>
    <m/>
    <s v="Ling"/>
    <x v="2"/>
    <n v="5886.2493831897482"/>
    <n v="173.87923601131666"/>
    <n v="3.2299999999999999E-4"/>
    <s v=""/>
    <s v=""/>
    <s v=""/>
    <s v=""/>
    <s v=""/>
    <s v=""/>
  </r>
  <r>
    <x v="6"/>
    <x v="37"/>
    <x v="37"/>
    <n v="13000"/>
    <n v="1303.0384141292816"/>
    <n v="14303.038414129282"/>
    <x v="5"/>
    <m/>
    <s v="100%"/>
    <x v="271"/>
    <m/>
    <m/>
    <s v="Ling"/>
    <x v="2"/>
    <n v="11434.717413794324"/>
    <n v="337.78044362069164"/>
    <n v="4.0499999999999998E-4"/>
    <s v=""/>
    <s v=""/>
    <s v=""/>
    <s v=""/>
    <s v=""/>
    <s v=""/>
  </r>
  <r>
    <x v="6"/>
    <x v="37"/>
    <x v="37"/>
    <n v="13000"/>
    <n v="1303.0384141292816"/>
    <n v="14303.038414129282"/>
    <x v="5"/>
    <m/>
    <s v="100%"/>
    <x v="272"/>
    <m/>
    <m/>
    <s v="Ling"/>
    <x v="2"/>
    <n v="13494.448218078351"/>
    <n v="398.62469185466699"/>
    <n v="3.3100000000000002E-4"/>
    <s v=""/>
    <s v=""/>
    <s v=""/>
    <s v=""/>
    <s v=""/>
    <s v=""/>
  </r>
  <r>
    <x v="6"/>
    <x v="37"/>
    <x v="37"/>
    <n v="13000"/>
    <n v="1303.0384141292816"/>
    <n v="14303.038414129282"/>
    <x v="5"/>
    <m/>
    <s v="100%"/>
    <x v="273"/>
    <m/>
    <m/>
    <s v="Ling"/>
    <x v="2"/>
    <n v="22654.287901645508"/>
    <n v="669.20546791103459"/>
    <n v="5.2400000000000005E-4"/>
    <s v=""/>
    <s v=""/>
    <s v=""/>
    <s v=""/>
    <s v=""/>
    <s v=""/>
  </r>
  <r>
    <x v="6"/>
    <x v="37"/>
    <x v="37"/>
    <n v="13000"/>
    <n v="1303.0384141292816"/>
    <n v="14303.038414129282"/>
    <x v="5"/>
    <m/>
    <s v="100%"/>
    <x v="274"/>
    <m/>
    <m/>
    <s v="Ling"/>
    <x v="2"/>
    <n v="10120.942896730847"/>
    <n v="298.97167177855403"/>
    <n v="5.0799999999999999E-4"/>
    <s v=""/>
    <s v=""/>
    <s v=""/>
    <s v=""/>
    <s v=""/>
    <s v=""/>
  </r>
  <r>
    <x v="6"/>
    <x v="37"/>
    <x v="37"/>
    <n v="13000"/>
    <n v="1303.0384141292816"/>
    <n v="14303.038414129282"/>
    <x v="5"/>
    <m/>
    <s v="100%"/>
    <x v="423"/>
    <m/>
    <m/>
    <s v="Ribaldo"/>
    <x v="2"/>
    <n v="314.34238402903196"/>
    <n v="9.2856435435844755"/>
    <n v="5.0000000000000004E-6"/>
    <s v=""/>
    <s v=""/>
    <s v=""/>
    <s v=""/>
    <s v=""/>
    <s v=""/>
  </r>
  <r>
    <x v="6"/>
    <x v="37"/>
    <x v="37"/>
    <n v="13000"/>
    <n v="1303.0384141292816"/>
    <n v="14303.038414129282"/>
    <x v="5"/>
    <m/>
    <s v="100%"/>
    <x v="507"/>
    <m/>
    <m/>
    <s v="Snapper"/>
    <x v="0"/>
    <n v="27603.720077909453"/>
    <n v="815.41121446950683"/>
    <n v="9.0200000000000002E-4"/>
    <s v=""/>
    <s v=""/>
    <s v=""/>
    <s v=""/>
    <s v=""/>
    <s v=""/>
  </r>
  <r>
    <x v="6"/>
    <x v="37"/>
    <x v="37"/>
    <n v="13000"/>
    <n v="1303.0384141292816"/>
    <n v="14303.038414129282"/>
    <x v="5"/>
    <m/>
    <s v="100%"/>
    <x v="509"/>
    <m/>
    <m/>
    <s v="Snapper"/>
    <x v="0"/>
    <n v="1704.7834184729736"/>
    <n v="50.359136875068721"/>
    <n v="2.6999999999999999E-5"/>
    <s v=""/>
    <s v=""/>
    <s v=""/>
    <s v=""/>
    <s v=""/>
    <s v=""/>
  </r>
  <r>
    <x v="6"/>
    <x v="37"/>
    <x v="37"/>
    <n v="13000"/>
    <n v="1303.0384141292816"/>
    <n v="14303.038414129282"/>
    <x v="5"/>
    <m/>
    <s v="100%"/>
    <x v="511"/>
    <m/>
    <m/>
    <s v="Snapper"/>
    <x v="0"/>
    <n v="1097.6201965309956"/>
    <n v="32.423594173303215"/>
    <n v="6.4999999999999994E-5"/>
    <s v=""/>
    <s v=""/>
    <s v=""/>
    <s v=""/>
    <s v=""/>
    <s v=""/>
  </r>
  <r>
    <x v="6"/>
    <x v="37"/>
    <x v="37"/>
    <n v="13000"/>
    <n v="1303.0384141292816"/>
    <n v="14303.038414129282"/>
    <x v="5"/>
    <m/>
    <s v="100%"/>
    <x v="512"/>
    <m/>
    <m/>
    <s v="Snapper"/>
    <x v="0"/>
    <n v="6407.724397415137"/>
    <n v="189.2835573660067"/>
    <n v="3.0800000000000001E-4"/>
    <s v=""/>
    <s v=""/>
    <s v=""/>
    <s v=""/>
    <s v=""/>
    <s v=""/>
  </r>
  <r>
    <x v="6"/>
    <x v="37"/>
    <x v="37"/>
    <n v="13000"/>
    <n v="1303.0384141292816"/>
    <n v="14303.038414129282"/>
    <x v="5"/>
    <m/>
    <s v="100%"/>
    <x v="543"/>
    <m/>
    <m/>
    <s v="Squid"/>
    <x v="2"/>
    <n v="59430.480946412557"/>
    <n v="1755.5706444003054"/>
    <n v="1.7329999999999999E-3"/>
    <s v=""/>
    <s v=""/>
    <s v=""/>
    <s v=""/>
    <s v=""/>
    <s v=""/>
  </r>
  <r>
    <x v="6"/>
    <x v="37"/>
    <x v="37"/>
    <n v="13000"/>
    <n v="1303.0384141292816"/>
    <n v="14303.038414129282"/>
    <x v="5"/>
    <m/>
    <s v="100%"/>
    <x v="544"/>
    <m/>
    <m/>
    <s v="Squid"/>
    <x v="2"/>
    <n v="39112.191868202004"/>
    <n v="1155.3703552202633"/>
    <n v="1.23E-3"/>
    <s v=""/>
    <s v=""/>
    <s v=""/>
    <s v=""/>
    <s v=""/>
    <s v=""/>
  </r>
  <r>
    <x v="6"/>
    <x v="37"/>
    <x v="37"/>
    <n v="13000"/>
    <n v="1303.0384141292816"/>
    <n v="14303.038414129282"/>
    <x v="5"/>
    <m/>
    <s v="100%"/>
    <x v="558"/>
    <m/>
    <m/>
    <s v="Southern Bluefin Tuna"/>
    <x v="3"/>
    <n v="8589.0079330623194"/>
    <n v="253.7184614979252"/>
    <n v="3.3599999999999998E-4"/>
    <s v=""/>
    <s v=""/>
    <s v=""/>
    <s v=""/>
    <s v=""/>
    <s v=""/>
  </r>
  <r>
    <x v="6"/>
    <x v="37"/>
    <x v="37"/>
    <n v="13000"/>
    <n v="1303.0384141292816"/>
    <n v="14303.038414129282"/>
    <x v="5"/>
    <m/>
    <s v="100%"/>
    <x v="575"/>
    <m/>
    <m/>
    <s v="Broadbill Swordfish"/>
    <x v="3"/>
    <n v="5509.0682312845593"/>
    <n v="162.73734135791636"/>
    <n v="1.1900000000000001E-4"/>
    <s v=""/>
    <s v=""/>
    <s v=""/>
    <s v=""/>
    <s v=""/>
    <s v=""/>
  </r>
  <r>
    <x v="6"/>
    <x v="38"/>
    <x v="38"/>
    <n v="32000"/>
    <n v="3207.4791732413087"/>
    <n v="35207.479173241307"/>
    <x v="9"/>
    <m/>
    <s v="50%"/>
    <x v="507"/>
    <m/>
    <m/>
    <s v="Snapper"/>
    <x v="0"/>
    <n v="27603.720077909453"/>
    <n v="16548.034567869909"/>
    <n v="9.0200000000000002E-4"/>
    <s v=""/>
    <s v=""/>
    <s v=""/>
    <s v=""/>
    <s v=""/>
    <s v=""/>
  </r>
  <r>
    <x v="6"/>
    <x v="38"/>
    <x v="38"/>
    <n v="32000"/>
    <n v="3207.4791732413087"/>
    <n v="35207.479173241307"/>
    <x v="9"/>
    <m/>
    <s v="50%"/>
    <x v="27"/>
    <m/>
    <m/>
    <s v="Bluenose"/>
    <x v="0"/>
    <n v="1761.0179446338191"/>
    <n v="1055.705018750743"/>
    <n v="7.6000000000000004E-5"/>
    <s v=""/>
    <s v=""/>
    <s v=""/>
    <s v=""/>
    <s v=""/>
    <s v=""/>
  </r>
  <r>
    <x v="6"/>
    <x v="39"/>
    <x v="39"/>
    <n v="47364.85"/>
    <n v="4747.5553099593308"/>
    <n v="52112.405309959329"/>
    <x v="5"/>
    <m/>
    <s v="100%"/>
    <x v="507"/>
    <m/>
    <m/>
    <s v="Snapper"/>
    <x v="0"/>
    <n v="27603.720077909453"/>
    <n v="48987.198443873327"/>
    <n v="9.0200000000000002E-4"/>
    <s v=""/>
    <s v=""/>
    <s v=""/>
    <s v=""/>
    <s v=""/>
    <s v=""/>
  </r>
  <r>
    <x v="6"/>
    <x v="39"/>
    <x v="39"/>
    <n v="47364.85"/>
    <n v="4747.5553099593308"/>
    <n v="52112.405309959329"/>
    <x v="5"/>
    <m/>
    <s v="100%"/>
    <x v="27"/>
    <m/>
    <m/>
    <s v="Bluenose"/>
    <x v="0"/>
    <n v="1761.0179446338191"/>
    <n v="3125.2068660860077"/>
    <n v="7.6000000000000004E-5"/>
    <s v=""/>
    <s v=""/>
    <s v=""/>
    <s v=""/>
    <s v=""/>
    <s v=""/>
  </r>
  <r>
    <x v="6"/>
    <x v="40"/>
    <x v="40"/>
    <n v="42230"/>
    <n v="4232.870171436889"/>
    <n v="46462.870171436887"/>
    <x v="3"/>
    <m/>
    <s v="0%"/>
    <x v="639"/>
    <m/>
    <m/>
    <e v="#N/A"/>
    <x v="5"/>
    <n v="0"/>
    <n v="0"/>
    <n v="0"/>
    <s v=""/>
    <s v=""/>
    <s v=""/>
    <s v=""/>
    <s v=""/>
    <s v=""/>
  </r>
  <r>
    <x v="10"/>
    <x v="41"/>
    <x v="41"/>
    <n v="106460"/>
    <n v="10670.882274477179"/>
    <n v="117130.88227447718"/>
    <x v="3"/>
    <m/>
    <s v="0%"/>
    <x v="639"/>
    <m/>
    <m/>
    <e v="#N/A"/>
    <x v="5"/>
    <n v="0"/>
    <n v="0"/>
    <n v="0"/>
    <s v=""/>
    <s v=""/>
    <s v=""/>
    <s v=""/>
    <s v=""/>
    <s v=""/>
  </r>
  <r>
    <x v="7"/>
    <x v="42"/>
    <x v="42"/>
    <n v="35020"/>
    <n v="3510.1850202159571"/>
    <n v="38530.185020215955"/>
    <x v="8"/>
    <m/>
    <n v="0.98005609224057344"/>
    <x v="447"/>
    <m/>
    <m/>
    <s v="Southern Blue Whiting"/>
    <x v="2"/>
    <n v="1797.0400000000002"/>
    <n v="37761.74256421913"/>
    <n v="9.7E-5"/>
    <n v="0"/>
    <n v="0"/>
    <n v="1797.0400000000002"/>
    <n v="1797.0400000000002"/>
    <n v="37761.74256421913"/>
    <n v="1"/>
  </r>
  <r>
    <x v="7"/>
    <x v="43"/>
    <x v="43"/>
    <n v="34880"/>
    <n v="3496.1522988330262"/>
    <n v="38376.152298833025"/>
    <x v="8"/>
    <m/>
    <n v="0.98005609224057344"/>
    <x v="447"/>
    <m/>
    <m/>
    <s v="Southern Blue Whiting"/>
    <x v="2"/>
    <n v="1797.0400000000002"/>
    <n v="37610.781857223395"/>
    <n v="9.7E-5"/>
    <n v="0"/>
    <n v="0"/>
    <n v="1797.0400000000002"/>
    <n v="1797.0400000000002"/>
    <n v="37610.781857223395"/>
    <n v="1"/>
  </r>
  <r>
    <x v="7"/>
    <x v="44"/>
    <x v="44"/>
    <n v="74580"/>
    <n v="7475.4311481355244"/>
    <n v="82055.431148135525"/>
    <x v="8"/>
    <m/>
    <n v="0.98"/>
    <x v="448"/>
    <m/>
    <m/>
    <s v="Southern Blue Whiting"/>
    <x v="2"/>
    <n v="25200"/>
    <n v="80414.322525172814"/>
    <n v="6.6100000000000002E-4"/>
    <n v="0"/>
    <n v="0"/>
    <n v="25200"/>
    <n v="25200"/>
    <n v="80414.322525172814"/>
    <n v="1"/>
  </r>
  <r>
    <x v="5"/>
    <x v="45"/>
    <x v="45"/>
    <n v="5000"/>
    <n v="501.16862081895448"/>
    <n v="5501.1686208189549"/>
    <x v="6"/>
    <m/>
    <n v="0.77155655095184772"/>
    <x v="478"/>
    <m/>
    <m/>
    <s v="School Shark"/>
    <x v="0"/>
    <n v="1834.038483251662"/>
    <n v="855.94908104384672"/>
    <n v="3.0000000000000001E-5"/>
    <n v="0"/>
    <n v="0"/>
    <n v="1834.038483251662"/>
    <n v="9094.5922854552718"/>
    <n v="855.94908104384672"/>
    <n v="1"/>
  </r>
  <r>
    <x v="5"/>
    <x v="45"/>
    <x v="45"/>
    <n v="5000"/>
    <n v="501.16862081895448"/>
    <n v="5501.1686208189549"/>
    <x v="6"/>
    <m/>
    <n v="0.75"/>
    <x v="480"/>
    <m/>
    <m/>
    <s v="School Shark"/>
    <x v="0"/>
    <n v="567.46543492566764"/>
    <n v="257.43784982573777"/>
    <n v="6.0000000000000002E-6"/>
    <n v="0"/>
    <n v="0"/>
    <n v="567.46543492566764"/>
    <n v="9094.5922854552718"/>
    <n v="257.43784982573777"/>
    <n v="1"/>
  </r>
  <r>
    <x v="5"/>
    <x v="45"/>
    <x v="45"/>
    <n v="5000"/>
    <n v="501.16862081895448"/>
    <n v="5501.1686208189549"/>
    <x v="6"/>
    <m/>
    <n v="0.77091633466135456"/>
    <x v="481"/>
    <m/>
    <m/>
    <s v="School Shark"/>
    <x v="0"/>
    <n v="1156.3686020658702"/>
    <n v="539.23150945477289"/>
    <n v="3.6000000000000001E-5"/>
    <n v="0"/>
    <n v="0"/>
    <n v="1156.3686020658702"/>
    <n v="9094.5922854552718"/>
    <n v="539.23150945477289"/>
    <n v="1"/>
  </r>
  <r>
    <x v="5"/>
    <x v="45"/>
    <x v="45"/>
    <n v="5000"/>
    <n v="501.16862081895448"/>
    <n v="5501.1686208189549"/>
    <x v="6"/>
    <m/>
    <n v="0.75"/>
    <x v="482"/>
    <m/>
    <m/>
    <s v="School Shark"/>
    <x v="0"/>
    <n v="692.29589769454549"/>
    <n v="314.0687632701509"/>
    <n v="7.9999999999999996E-6"/>
    <n v="0"/>
    <n v="0"/>
    <n v="692.29589769454549"/>
    <n v="9094.5922854552718"/>
    <n v="314.0687632701509"/>
    <n v="1"/>
  </r>
  <r>
    <x v="5"/>
    <x v="45"/>
    <x v="45"/>
    <n v="5000"/>
    <n v="501.16862081895448"/>
    <n v="5501.1686208189549"/>
    <x v="6"/>
    <m/>
    <n v="0.9357682619647355"/>
    <x v="483"/>
    <m/>
    <m/>
    <s v="School Shark"/>
    <x v="0"/>
    <n v="1766.5134323034429"/>
    <n v="999.90094371604391"/>
    <n v="6.3E-5"/>
    <n v="0"/>
    <n v="0"/>
    <n v="1766.5134323034429"/>
    <n v="9094.5922854552718"/>
    <n v="999.90094371604391"/>
    <n v="1"/>
  </r>
  <r>
    <x v="5"/>
    <x v="45"/>
    <x v="45"/>
    <n v="5000"/>
    <n v="501.16862081895448"/>
    <n v="5501.1686208189549"/>
    <x v="6"/>
    <m/>
    <n v="0.81242078580481625"/>
    <x v="484"/>
    <m/>
    <m/>
    <s v="School Shark"/>
    <x v="0"/>
    <n v="1646.9220468429608"/>
    <n v="809.33028609472319"/>
    <n v="2.1999999999999999E-5"/>
    <n v="0"/>
    <n v="0"/>
    <n v="1646.9220468429608"/>
    <n v="9094.5922854552718"/>
    <n v="809.33028609472319"/>
    <n v="1"/>
  </r>
  <r>
    <x v="5"/>
    <x v="45"/>
    <x v="45"/>
    <n v="5000"/>
    <n v="501.16862081895448"/>
    <n v="5501.1686208189549"/>
    <x v="6"/>
    <m/>
    <n v="0.88609715242881071"/>
    <x v="485"/>
    <m/>
    <m/>
    <s v="School Shark"/>
    <x v="0"/>
    <n v="1430.9883883711234"/>
    <n v="766.98906719781962"/>
    <n v="2.4000000000000001E-5"/>
    <n v="0"/>
    <n v="0"/>
    <n v="1430.9883883711234"/>
    <n v="9094.5922854552718"/>
    <n v="766.98906719781962"/>
    <n v="1"/>
  </r>
  <r>
    <x v="7"/>
    <x v="46"/>
    <x v="46"/>
    <n v="114700"/>
    <n v="11496.808161586816"/>
    <n v="126196.80816158681"/>
    <x v="8"/>
    <m/>
    <n v="0.95327102803738317"/>
    <x v="489"/>
    <m/>
    <m/>
    <s v="Scampi"/>
    <x v="2"/>
    <n v="7676.5504919964606"/>
    <n v="120299.76105123229"/>
    <n v="3.1100000000000002E-4"/>
    <n v="0"/>
    <n v="0"/>
    <n v="7676.5504919964606"/>
    <n v="7676.5504919964606"/>
    <n v="120299.76105123229"/>
    <n v="1"/>
  </r>
  <r>
    <x v="5"/>
    <x v="47"/>
    <x v="47"/>
    <n v="0"/>
    <n v="0"/>
    <n v="0"/>
    <x v="8"/>
    <m/>
    <n v="0.55900621118012417"/>
    <x v="507"/>
    <m/>
    <m/>
    <s v="Snapper"/>
    <x v="0"/>
    <n v="49379.988139371359"/>
    <n v="0"/>
    <n v="9.0200000000000002E-4"/>
    <n v="0"/>
    <n v="0"/>
    <n v="49379.988139371359"/>
    <n v="49379.988139371359"/>
    <n v="0"/>
    <n v="1"/>
  </r>
  <r>
    <x v="5"/>
    <x v="48"/>
    <x v="48"/>
    <n v="22060"/>
    <n v="2211.155955053227"/>
    <n v="24271.155955053226"/>
    <x v="8"/>
    <m/>
    <n v="0.45871559633027525"/>
    <x v="511"/>
    <m/>
    <m/>
    <s v="Snapper"/>
    <x v="0"/>
    <n v="2392.81202843757"/>
    <n v="11133.557777547352"/>
    <n v="6.4999999999999994E-5"/>
    <n v="0"/>
    <n v="0"/>
    <n v="2392.81202843757"/>
    <n v="2392.81202843757"/>
    <n v="11133.557777547352"/>
    <n v="1"/>
  </r>
  <r>
    <x v="5"/>
    <x v="49"/>
    <x v="49"/>
    <n v="149620"/>
    <n v="14996.969809386394"/>
    <n v="164616.96980938638"/>
    <x v="8"/>
    <m/>
    <n v="0.72829131652661061"/>
    <x v="512"/>
    <m/>
    <m/>
    <s v="Snapper"/>
    <x v="0"/>
    <n v="8798.2984995277075"/>
    <n v="119889.10966509933"/>
    <n v="3.0800000000000001E-4"/>
    <n v="0"/>
    <n v="0"/>
    <n v="8798.2984995277075"/>
    <n v="8798.2984995277075"/>
    <n v="119889.10966509933"/>
    <n v="1"/>
  </r>
  <r>
    <x v="4"/>
    <x v="50"/>
    <x v="50"/>
    <n v="51666"/>
    <n v="5178.6755926464202"/>
    <n v="56844.675592646417"/>
    <x v="3"/>
    <m/>
    <s v="0%"/>
    <x v="639"/>
    <m/>
    <m/>
    <e v="#N/A"/>
    <x v="5"/>
    <n v="0"/>
    <n v="0"/>
    <n v="0"/>
    <s v=""/>
    <s v=""/>
    <s v=""/>
    <s v=""/>
    <s v=""/>
    <s v=""/>
  </r>
  <r>
    <x v="4"/>
    <x v="51"/>
    <x v="51"/>
    <n v="15579.49"/>
    <n v="1561.5903032725384"/>
    <n v="17141.080303272538"/>
    <x v="8"/>
    <m/>
    <n v="0.96139705882352944"/>
    <x v="558"/>
    <m/>
    <m/>
    <s v="Southern Bluefin Tuna"/>
    <x v="3"/>
    <n v="8933.8820565696005"/>
    <n v="16479.38418862415"/>
    <n v="3.3599999999999998E-4"/>
    <n v="0"/>
    <n v="0"/>
    <n v="8933.8820565696005"/>
    <n v="8933.8820565696005"/>
    <n v="16479.38418862415"/>
    <n v="1"/>
  </r>
  <r>
    <x v="4"/>
    <x v="52"/>
    <x v="52"/>
    <n v="14000"/>
    <n v="1403.2721382930724"/>
    <n v="15403.272138293072"/>
    <x v="3"/>
    <m/>
    <s v="0%"/>
    <x v="639"/>
    <m/>
    <m/>
    <e v="#N/A"/>
    <x v="5"/>
    <n v="0"/>
    <n v="0"/>
    <n v="0"/>
    <s v=""/>
    <s v=""/>
    <s v=""/>
    <s v=""/>
    <s v=""/>
    <s v=""/>
  </r>
  <r>
    <x v="5"/>
    <x v="53"/>
    <x v="53"/>
    <n v="415700"/>
    <n v="41667.159134887872"/>
    <n v="457367.15913488786"/>
    <x v="6"/>
    <m/>
    <n v="0.78394598649662417"/>
    <x v="576"/>
    <m/>
    <m/>
    <s v="Tarakihi"/>
    <x v="0"/>
    <n v="3654.2550072519311"/>
    <n v="107567.04694834007"/>
    <n v="2.2499999999999999E-4"/>
    <n v="0"/>
    <n v="0"/>
    <n v="3654.2550072519311"/>
    <n v="12180.657254059766"/>
    <n v="107567.04694834007"/>
    <n v="1"/>
  </r>
  <r>
    <x v="5"/>
    <x v="53"/>
    <x v="53"/>
    <n v="415700"/>
    <n v="41667.159134887872"/>
    <n v="457367.15913488786"/>
    <x v="6"/>
    <m/>
    <n v="0.8142340168878166"/>
    <x v="578"/>
    <m/>
    <m/>
    <s v="Tarakihi"/>
    <x v="0"/>
    <n v="5935.5287829012314"/>
    <n v="181469.19466771418"/>
    <n v="2.9700000000000001E-4"/>
    <n v="0"/>
    <n v="0"/>
    <n v="5935.5287829012314"/>
    <n v="12180.657254059766"/>
    <n v="181469.19466771418"/>
    <n v="1"/>
  </r>
  <r>
    <x v="5"/>
    <x v="53"/>
    <x v="53"/>
    <n v="415700"/>
    <n v="41667.159134887872"/>
    <n v="457367.15913488786"/>
    <x v="6"/>
    <m/>
    <n v="0.88301886792452833"/>
    <x v="579"/>
    <m/>
    <m/>
    <s v="Tarakihi"/>
    <x v="0"/>
    <n v="2590.8734639066051"/>
    <n v="85903.417292315426"/>
    <n v="2.0799999999999999E-4"/>
    <n v="0"/>
    <n v="0"/>
    <n v="2590.8734639066051"/>
    <n v="12180.657254059766"/>
    <n v="85903.417292315426"/>
    <n v="1"/>
  </r>
  <r>
    <x v="5"/>
    <x v="54"/>
    <x v="54"/>
    <n v="254465"/>
    <n v="25505.974619339049"/>
    <n v="279970.97461933905"/>
    <x v="4"/>
    <m/>
    <n v="0.75"/>
    <x v="585"/>
    <m/>
    <m/>
    <s v="Trevally"/>
    <x v="0"/>
    <n v="3176.695258931019"/>
    <n v="209978.2309645043"/>
    <n v="2.81E-4"/>
    <n v="0"/>
    <n v="0"/>
    <n v="3176.695258931019"/>
    <n v="3176.695258931019"/>
    <n v="209978.2309645043"/>
    <n v="1"/>
  </r>
  <r>
    <x v="11"/>
    <x v="55"/>
    <x v="55"/>
    <n v="96700"/>
    <n v="9692.6011266385794"/>
    <n v="106392.60112663858"/>
    <x v="3"/>
    <m/>
    <s v="0%"/>
    <x v="639"/>
    <m/>
    <m/>
    <e v="#N/A"/>
    <x v="5"/>
    <n v="0"/>
    <n v="0"/>
    <n v="0"/>
    <s v=""/>
    <s v=""/>
    <s v=""/>
    <s v=""/>
    <s v=""/>
    <s v=""/>
  </r>
  <r>
    <x v="11"/>
    <x v="56"/>
    <x v="56"/>
    <n v="28030"/>
    <n v="2809.5512883110587"/>
    <n v="30839.551288311057"/>
    <x v="3"/>
    <m/>
    <s v="0%"/>
    <x v="639"/>
    <m/>
    <m/>
    <e v="#N/A"/>
    <x v="5"/>
    <n v="0"/>
    <n v="0"/>
    <n v="0"/>
    <s v=""/>
    <s v=""/>
    <s v=""/>
    <s v=""/>
    <s v=""/>
    <s v=""/>
  </r>
  <r>
    <x v="11"/>
    <x v="57"/>
    <x v="57"/>
    <n v="239100"/>
    <n v="23965.883447562403"/>
    <n v="263065.8834475624"/>
    <x v="3"/>
    <m/>
    <s v="0%"/>
    <x v="639"/>
    <m/>
    <m/>
    <e v="#N/A"/>
    <x v="5"/>
    <n v="0"/>
    <n v="0"/>
    <n v="0"/>
    <s v=""/>
    <s v=""/>
    <s v=""/>
    <s v=""/>
    <s v=""/>
    <s v=""/>
  </r>
  <r>
    <x v="6"/>
    <x v="58"/>
    <x v="12"/>
    <n v="16617.5"/>
    <n v="1665.6339112917951"/>
    <n v="18283.133911291796"/>
    <x v="7"/>
    <m/>
    <n v="0.33329999999999999"/>
    <x v="50"/>
    <m/>
    <m/>
    <s v="Alfonsino"/>
    <x v="2"/>
    <n v="627.45216633751477"/>
    <n v="11.411583644994066"/>
    <n v="1.0000000000000001E-5"/>
    <s v=""/>
    <s v=""/>
    <s v=""/>
    <s v=""/>
    <s v=""/>
    <s v=""/>
  </r>
  <r>
    <x v="6"/>
    <x v="58"/>
    <x v="12"/>
    <n v="16617.5"/>
    <n v="1665.6339112917951"/>
    <n v="18283.133911291796"/>
    <x v="7"/>
    <m/>
    <n v="0.33329999999999999"/>
    <x v="52"/>
    <m/>
    <m/>
    <s v="Alfonsino"/>
    <x v="2"/>
    <n v="3197.6337116738837"/>
    <n v="58.155930482820054"/>
    <n v="5.8999999999999998E-5"/>
    <s v=""/>
    <s v=""/>
    <s v=""/>
    <s v=""/>
    <s v=""/>
    <s v=""/>
  </r>
  <r>
    <x v="6"/>
    <x v="58"/>
    <x v="12"/>
    <n v="16617.5"/>
    <n v="1665.6339112917951"/>
    <n v="18283.133911291796"/>
    <x v="7"/>
    <m/>
    <n v="0.33329999999999999"/>
    <x v="53"/>
    <m/>
    <m/>
    <s v="Alfonsino"/>
    <x v="2"/>
    <n v="2208.4489008143428"/>
    <n v="40.165451184021634"/>
    <n v="4.5000000000000003E-5"/>
    <s v=""/>
    <s v=""/>
    <s v=""/>
    <s v=""/>
    <s v=""/>
    <s v=""/>
  </r>
  <r>
    <x v="6"/>
    <x v="58"/>
    <x v="12"/>
    <n v="16617.5"/>
    <n v="1665.6339112917951"/>
    <n v="18283.133911291796"/>
    <x v="7"/>
    <m/>
    <n v="0.33329999999999999"/>
    <x v="54"/>
    <m/>
    <m/>
    <s v="Alfonsino"/>
    <x v="2"/>
    <n v="168.36633130056649"/>
    <n v="3.0621082780734077"/>
    <n v="3.0000000000000001E-6"/>
    <s v=""/>
    <s v=""/>
    <s v=""/>
    <s v=""/>
    <s v=""/>
    <s v=""/>
  </r>
  <r>
    <x v="6"/>
    <x v="58"/>
    <x v="12"/>
    <n v="16617.5"/>
    <n v="1665.6339112917951"/>
    <n v="18283.133911291796"/>
    <x v="7"/>
    <m/>
    <n v="0.33329999999999999"/>
    <x v="55"/>
    <m/>
    <m/>
    <s v="Alfonsino"/>
    <x v="2"/>
    <n v="41.830144422500986"/>
    <n v="0.76077224299960433"/>
    <n v="9.9999999999999995E-7"/>
    <s v=""/>
    <s v=""/>
    <s v=""/>
    <s v=""/>
    <s v=""/>
    <s v=""/>
  </r>
  <r>
    <x v="6"/>
    <x v="58"/>
    <x v="12"/>
    <n v="16617.5"/>
    <n v="1665.6339112917951"/>
    <n v="18283.133911291796"/>
    <x v="7"/>
    <m/>
    <n v="0.33329999999999999"/>
    <x v="186"/>
    <m/>
    <m/>
    <s v="Hake"/>
    <x v="2"/>
    <n v="5454.3838744023078"/>
    <n v="99.199845269427797"/>
    <n v="2.7E-4"/>
    <s v=""/>
    <s v=""/>
    <s v=""/>
    <s v=""/>
    <s v=""/>
    <s v=""/>
  </r>
  <r>
    <x v="6"/>
    <x v="58"/>
    <x v="12"/>
    <n v="16617.5"/>
    <n v="1665.6339112917951"/>
    <n v="18283.133911291796"/>
    <x v="7"/>
    <m/>
    <n v="0.33329999999999999"/>
    <x v="188"/>
    <m/>
    <m/>
    <s v="Hake"/>
    <x v="2"/>
    <n v="2635.3412972515926"/>
    <n v="47.929418783003818"/>
    <n v="2.5300000000000002E-4"/>
    <s v=""/>
    <s v=""/>
    <s v=""/>
    <s v=""/>
    <s v=""/>
    <s v=""/>
  </r>
  <r>
    <x v="6"/>
    <x v="58"/>
    <x v="12"/>
    <n v="16617.5"/>
    <n v="1665.6339112917951"/>
    <n v="18283.133911291796"/>
    <x v="7"/>
    <m/>
    <n v="0.33329999999999999"/>
    <x v="189"/>
    <m/>
    <m/>
    <s v="Hake"/>
    <x v="2"/>
    <n v="3105.6409394293473"/>
    <n v="56.482841645895519"/>
    <n v="3.6400000000000001E-4"/>
    <s v=""/>
    <s v=""/>
    <s v=""/>
    <s v=""/>
    <s v=""/>
    <s v=""/>
  </r>
  <r>
    <x v="6"/>
    <x v="58"/>
    <x v="12"/>
    <n v="16617.5"/>
    <n v="1665.6339112917951"/>
    <n v="18283.133911291796"/>
    <x v="7"/>
    <m/>
    <n v="0.33329999999999999"/>
    <x v="190"/>
    <m/>
    <m/>
    <s v="Hoki"/>
    <x v="2"/>
    <n v="74157.33999578697"/>
    <n v="1348.7126726995416"/>
    <n v="2.271E-3"/>
    <s v=""/>
    <s v=""/>
    <s v=""/>
    <s v=""/>
    <s v=""/>
    <s v=""/>
  </r>
  <r>
    <x v="6"/>
    <x v="58"/>
    <x v="12"/>
    <n v="16617.5"/>
    <n v="1665.6339112917951"/>
    <n v="18283.133911291796"/>
    <x v="7"/>
    <m/>
    <n v="0.33329999999999999"/>
    <x v="298"/>
    <m/>
    <m/>
    <s v="Oreo"/>
    <x v="2"/>
    <n v="1783.3161553464247"/>
    <n v="32.433486668780063"/>
    <n v="0"/>
    <s v=""/>
    <s v=""/>
    <s v=""/>
    <s v=""/>
    <s v=""/>
    <s v=""/>
  </r>
  <r>
    <x v="6"/>
    <x v="58"/>
    <x v="12"/>
    <n v="16617.5"/>
    <n v="1665.6339112917951"/>
    <n v="18283.133911291796"/>
    <x v="7"/>
    <m/>
    <n v="0.33329999999999999"/>
    <x v="300"/>
    <m/>
    <m/>
    <s v="Oreo"/>
    <x v="2"/>
    <n v="2389.643648164209"/>
    <n v="43.460872136165278"/>
    <n v="1.6000000000000001E-4"/>
    <s v=""/>
    <s v=""/>
    <s v=""/>
    <s v=""/>
    <s v=""/>
    <s v=""/>
  </r>
  <r>
    <x v="6"/>
    <x v="58"/>
    <x v="12"/>
    <n v="16617.5"/>
    <n v="1665.6339112917951"/>
    <n v="18283.133911291796"/>
    <x v="7"/>
    <m/>
    <n v="0.33329999999999999"/>
    <x v="301"/>
    <m/>
    <m/>
    <s v="Oreo"/>
    <x v="2"/>
    <n v="2567.9752636988514"/>
    <n v="46.704220803043285"/>
    <n v="2.8E-5"/>
    <s v=""/>
    <s v=""/>
    <s v=""/>
    <s v=""/>
    <s v=""/>
    <s v=""/>
  </r>
  <r>
    <x v="6"/>
    <x v="58"/>
    <x v="12"/>
    <n v="16617.5"/>
    <n v="1665.6339112917951"/>
    <n v="18283.133911291796"/>
    <x v="7"/>
    <m/>
    <n v="0.33329999999999999"/>
    <x v="302"/>
    <m/>
    <m/>
    <s v="Oreo"/>
    <x v="2"/>
    <n v="4279.9587728314191"/>
    <n v="77.840368005072136"/>
    <n v="1.1400000000000001E-4"/>
    <s v=""/>
    <s v=""/>
    <s v=""/>
    <s v=""/>
    <s v=""/>
    <s v=""/>
  </r>
  <r>
    <x v="6"/>
    <x v="58"/>
    <x v="12"/>
    <n v="16617.5"/>
    <n v="1665.6339112917951"/>
    <n v="18283.133911291796"/>
    <x v="7"/>
    <m/>
    <n v="0.33329999999999999"/>
    <x v="303"/>
    <m/>
    <m/>
    <s v="Orange Roughy"/>
    <x v="2"/>
    <n v="3502.8542609035103"/>
    <n v="63.707030653588028"/>
    <n v="7.1000000000000005E-5"/>
    <s v=""/>
    <s v=""/>
    <s v=""/>
    <s v=""/>
    <s v=""/>
    <s v=""/>
  </r>
  <r>
    <x v="6"/>
    <x v="58"/>
    <x v="12"/>
    <n v="16617.5"/>
    <n v="1665.6339112917951"/>
    <n v="18283.133911291796"/>
    <x v="7"/>
    <m/>
    <n v="0.33329999999999999"/>
    <x v="305"/>
    <m/>
    <m/>
    <s v="Orange Roughy"/>
    <x v="2"/>
    <n v="1284.3150327180197"/>
    <n v="23.358064899087907"/>
    <n v="5.7000000000000003E-5"/>
    <s v=""/>
    <s v=""/>
    <s v=""/>
    <s v=""/>
    <s v=""/>
    <s v=""/>
  </r>
  <r>
    <x v="6"/>
    <x v="58"/>
    <x v="12"/>
    <n v="16617.5"/>
    <n v="1665.6339112917951"/>
    <n v="18283.133911291796"/>
    <x v="7"/>
    <m/>
    <n v="0.33329999999999999"/>
    <x v="306"/>
    <m/>
    <m/>
    <s v="Orange Roughy"/>
    <x v="2"/>
    <n v="138.80505600317656"/>
    <n v="2.524472130161215"/>
    <n v="6.0000000000000002E-6"/>
    <s v=""/>
    <s v=""/>
    <s v=""/>
    <s v=""/>
    <s v=""/>
    <s v=""/>
  </r>
  <r>
    <x v="6"/>
    <x v="58"/>
    <x v="12"/>
    <n v="16617.5"/>
    <n v="1665.6339112917951"/>
    <n v="18283.133911291796"/>
    <x v="7"/>
    <m/>
    <n v="0.33329999999999999"/>
    <x v="307"/>
    <m/>
    <m/>
    <s v="Orange Roughy"/>
    <x v="2"/>
    <n v="403.82691814459525"/>
    <n v="7.3444716613319532"/>
    <n v="3.0000000000000001E-5"/>
    <s v=""/>
    <s v=""/>
    <s v=""/>
    <s v=""/>
    <s v=""/>
    <s v=""/>
  </r>
  <r>
    <x v="6"/>
    <x v="58"/>
    <x v="12"/>
    <n v="16617.5"/>
    <n v="1665.6339112917951"/>
    <n v="18283.133911291796"/>
    <x v="7"/>
    <m/>
    <n v="0.33329999999999999"/>
    <x v="308"/>
    <m/>
    <m/>
    <s v="Orange Roughy"/>
    <x v="2"/>
    <n v="15784.390091433366"/>
    <n v="287.07349735520046"/>
    <n v="5.1999999999999995E-4"/>
    <s v=""/>
    <s v=""/>
    <s v=""/>
    <s v=""/>
    <s v=""/>
    <s v=""/>
  </r>
  <r>
    <x v="6"/>
    <x v="58"/>
    <x v="12"/>
    <n v="16617.5"/>
    <n v="1665.6339112917951"/>
    <n v="18283.133911291796"/>
    <x v="7"/>
    <m/>
    <n v="0.33329999999999999"/>
    <x v="309"/>
    <m/>
    <m/>
    <s v="Orange Roughy"/>
    <x v="2"/>
    <n v="4814.0552172089874"/>
    <n v="87.554074605345505"/>
    <n v="9.7999999999999997E-5"/>
    <s v=""/>
    <s v=""/>
    <s v=""/>
    <s v=""/>
    <s v=""/>
    <s v=""/>
  </r>
  <r>
    <x v="6"/>
    <x v="58"/>
    <x v="12"/>
    <n v="16617.5"/>
    <n v="1665.6339112917951"/>
    <n v="18283.133911291796"/>
    <x v="7"/>
    <m/>
    <n v="0.33329999999999999"/>
    <x v="310"/>
    <m/>
    <m/>
    <s v="Orange Roughy"/>
    <x v="2"/>
    <n v="1.2745686485177732"/>
    <n v="2.3180805683956703E-2"/>
    <n v="0"/>
    <s v=""/>
    <s v=""/>
    <s v=""/>
    <s v=""/>
    <s v=""/>
    <s v=""/>
  </r>
  <r>
    <x v="6"/>
    <x v="58"/>
    <x v="12"/>
    <n v="16617.5"/>
    <n v="1665.6339112917951"/>
    <n v="18283.133911291796"/>
    <x v="7"/>
    <m/>
    <n v="0.33329999999999999"/>
    <x v="486"/>
    <m/>
    <m/>
    <s v="Scampi"/>
    <x v="2"/>
    <n v="2044.9352186600722"/>
    <n v="37.191598895175268"/>
    <n v="1.37E-4"/>
    <s v=""/>
    <s v=""/>
    <s v=""/>
    <s v=""/>
    <s v=""/>
    <s v=""/>
  </r>
  <r>
    <x v="6"/>
    <x v="58"/>
    <x v="12"/>
    <n v="16617.5"/>
    <n v="1665.6339112917951"/>
    <n v="18283.133911291796"/>
    <x v="7"/>
    <m/>
    <n v="0.33329999999999999"/>
    <x v="488"/>
    <m/>
    <m/>
    <s v="Scampi"/>
    <x v="2"/>
    <n v="2463.2693452897956"/>
    <n v="44.799915725852536"/>
    <n v="2.3900000000000001E-4"/>
    <s v=""/>
    <s v=""/>
    <s v=""/>
    <s v=""/>
    <s v=""/>
    <s v=""/>
  </r>
  <r>
    <x v="6"/>
    <x v="58"/>
    <x v="12"/>
    <n v="16617.5"/>
    <n v="1665.6339112917951"/>
    <n v="18283.133911291796"/>
    <x v="7"/>
    <m/>
    <n v="0.33329999999999999"/>
    <x v="489"/>
    <m/>
    <m/>
    <s v="Scampi"/>
    <x v="2"/>
    <n v="7317.8331792863455"/>
    <n v="133.09072771711317"/>
    <n v="3.1100000000000002E-4"/>
    <s v=""/>
    <s v=""/>
    <s v=""/>
    <s v=""/>
    <s v=""/>
    <s v=""/>
  </r>
  <r>
    <x v="6"/>
    <x v="58"/>
    <x v="12"/>
    <n v="16617.5"/>
    <n v="1665.6339112917951"/>
    <n v="18283.133911291796"/>
    <x v="7"/>
    <m/>
    <n v="0.33329999999999999"/>
    <x v="490"/>
    <m/>
    <m/>
    <s v="Scampi"/>
    <x v="2"/>
    <n v="1941.8250110585548"/>
    <n v="35.316315292975567"/>
    <n v="4.8999999999999998E-5"/>
    <s v=""/>
    <s v=""/>
    <s v=""/>
    <s v=""/>
    <s v=""/>
    <s v=""/>
  </r>
  <r>
    <x v="6"/>
    <x v="58"/>
    <x v="12"/>
    <n v="16617.5"/>
    <n v="1665.6339112917951"/>
    <n v="18283.133911291796"/>
    <x v="7"/>
    <m/>
    <n v="0.33329999999999999"/>
    <x v="491"/>
    <m/>
    <m/>
    <s v="Scampi"/>
    <x v="2"/>
    <n v="553.20000000000005"/>
    <n v="10.0611463488277"/>
    <n v="1.2E-5"/>
    <s v=""/>
    <s v=""/>
    <s v=""/>
    <s v=""/>
    <s v=""/>
    <s v=""/>
  </r>
  <r>
    <x v="6"/>
    <x v="58"/>
    <x v="12"/>
    <n v="16617.5"/>
    <n v="1665.6339112917951"/>
    <n v="18283.133911291796"/>
    <x v="7"/>
    <m/>
    <n v="0.33329999999999999"/>
    <x v="492"/>
    <m/>
    <m/>
    <s v="Scampi"/>
    <x v="2"/>
    <n v="4667.2721274884843"/>
    <n v="84.884504563387651"/>
    <n v="1.08E-4"/>
    <s v=""/>
    <s v=""/>
    <s v=""/>
    <s v=""/>
    <s v=""/>
    <s v=""/>
  </r>
  <r>
    <x v="6"/>
    <x v="58"/>
    <x v="12"/>
    <n v="16617.5"/>
    <n v="1665.6339112917951"/>
    <n v="18283.133911291796"/>
    <x v="7"/>
    <m/>
    <n v="0.33329999999999999"/>
    <x v="493"/>
    <m/>
    <m/>
    <s v="Scampi"/>
    <x v="2"/>
    <n v="691.5"/>
    <n v="12.576432936034623"/>
    <n v="1.5E-5"/>
    <s v=""/>
    <s v=""/>
    <s v=""/>
    <s v=""/>
    <s v=""/>
    <s v=""/>
  </r>
  <r>
    <x v="6"/>
    <x v="58"/>
    <x v="12"/>
    <n v="16617.5"/>
    <n v="1665.6339112917951"/>
    <n v="18283.133911291796"/>
    <x v="7"/>
    <m/>
    <n v="0.33329999999999999"/>
    <x v="494"/>
    <m/>
    <m/>
    <s v="Scampi"/>
    <x v="2"/>
    <n v="1387.4162914357805"/>
    <n v="25.233185746354248"/>
    <n v="3.1000000000000001E-5"/>
    <s v=""/>
    <s v=""/>
    <s v=""/>
    <s v=""/>
    <s v=""/>
    <s v=""/>
  </r>
  <r>
    <x v="6"/>
    <x v="58"/>
    <x v="12"/>
    <n v="16617.5"/>
    <n v="1665.6339112917951"/>
    <n v="18283.133911291796"/>
    <x v="7"/>
    <m/>
    <n v="0.33329999999999999"/>
    <x v="495"/>
    <m/>
    <m/>
    <s v="Scampi"/>
    <x v="2"/>
    <n v="69.150000000000006"/>
    <n v="1.2576432936034625"/>
    <n v="1.9999999999999999E-6"/>
    <s v=""/>
    <s v=""/>
    <s v=""/>
    <s v=""/>
    <s v=""/>
    <s v=""/>
  </r>
  <r>
    <x v="6"/>
    <x v="58"/>
    <x v="12"/>
    <n v="16617.5"/>
    <n v="1665.6339112917951"/>
    <n v="18283.133911291796"/>
    <x v="7"/>
    <m/>
    <n v="0.33329999999999999"/>
    <x v="496"/>
    <m/>
    <m/>
    <s v="Scampi"/>
    <x v="2"/>
    <n v="484.05"/>
    <n v="8.8035030552242368"/>
    <n v="1.1E-5"/>
    <s v=""/>
    <s v=""/>
    <s v=""/>
    <s v=""/>
    <s v=""/>
    <s v=""/>
  </r>
  <r>
    <x v="6"/>
    <x v="58"/>
    <x v="12"/>
    <n v="16617.5"/>
    <n v="1665.6339112917951"/>
    <n v="18283.133911291796"/>
    <x v="7"/>
    <m/>
    <n v="0.33329999999999999"/>
    <x v="571"/>
    <m/>
    <m/>
    <s v="Silver Warehou"/>
    <x v="2"/>
    <n v="2259.0703945956138"/>
    <n v="41.086113254393368"/>
    <n v="0"/>
    <s v=""/>
    <s v=""/>
    <s v=""/>
    <s v=""/>
    <s v=""/>
    <s v=""/>
  </r>
  <r>
    <x v="6"/>
    <x v="58"/>
    <x v="12"/>
    <n v="16617.5"/>
    <n v="1665.6339112917951"/>
    <n v="18283.133911291796"/>
    <x v="7"/>
    <m/>
    <n v="0.33329999999999999"/>
    <x v="573"/>
    <m/>
    <m/>
    <s v="Silver Warehou"/>
    <x v="2"/>
    <n v="2550.8715440720744"/>
    <n v="46.393152425830124"/>
    <n v="6.0000000000000002E-5"/>
    <s v=""/>
    <s v=""/>
    <s v=""/>
    <s v=""/>
    <s v=""/>
    <s v=""/>
  </r>
  <r>
    <x v="6"/>
    <x v="58"/>
    <x v="12"/>
    <n v="16617.5"/>
    <n v="1665.6339112917951"/>
    <n v="18283.133911291796"/>
    <x v="7"/>
    <m/>
    <n v="0.33329999999999999"/>
    <x v="574"/>
    <m/>
    <m/>
    <s v="Silver Warehou"/>
    <x v="2"/>
    <n v="3037.8035399849359"/>
    <n v="55.249070851003793"/>
    <n v="6.7000000000000002E-5"/>
    <s v=""/>
    <s v=""/>
    <s v=""/>
    <s v=""/>
    <s v=""/>
    <s v=""/>
  </r>
  <r>
    <x v="6"/>
    <x v="58"/>
    <x v="12"/>
    <n v="16617.5"/>
    <n v="1665.6339112917951"/>
    <n v="18283.133911291796"/>
    <x v="7"/>
    <m/>
    <n v="0.33329999999999999"/>
    <x v="15"/>
    <m/>
    <m/>
    <s v="Barracouta"/>
    <x v="2"/>
    <n v="847.29019394612521"/>
    <n v="15.409816777329304"/>
    <n v="2.8E-5"/>
    <s v=""/>
    <s v=""/>
    <s v=""/>
    <s v=""/>
    <s v=""/>
    <s v=""/>
  </r>
  <r>
    <x v="6"/>
    <x v="58"/>
    <x v="12"/>
    <n v="16617.5"/>
    <n v="1665.6339112917951"/>
    <n v="18283.133911291796"/>
    <x v="7"/>
    <m/>
    <n v="0.33329999999999999"/>
    <x v="16"/>
    <m/>
    <m/>
    <s v="Barracouta"/>
    <x v="2"/>
    <n v="2189.0911107159804"/>
    <n v="39.813387628039152"/>
    <n v="7.1000000000000005E-5"/>
    <s v=""/>
    <s v=""/>
    <s v=""/>
    <s v=""/>
    <s v=""/>
    <s v=""/>
  </r>
  <r>
    <x v="6"/>
    <x v="58"/>
    <x v="12"/>
    <n v="16617.5"/>
    <n v="1665.6339112917951"/>
    <n v="18283.133911291796"/>
    <x v="7"/>
    <m/>
    <n v="0.33329999999999999"/>
    <x v="17"/>
    <m/>
    <m/>
    <s v="Barracouta"/>
    <x v="2"/>
    <n v="3151.6352477146047"/>
    <n v="57.319348274368174"/>
    <n v="2.6499999999999999E-4"/>
    <s v=""/>
    <s v=""/>
    <s v=""/>
    <s v=""/>
    <s v=""/>
    <s v=""/>
  </r>
  <r>
    <x v="6"/>
    <x v="58"/>
    <x v="12"/>
    <n v="16617.5"/>
    <n v="1665.6339112917951"/>
    <n v="18283.133911291796"/>
    <x v="7"/>
    <m/>
    <n v="0.33329999999999999"/>
    <x v="217"/>
    <m/>
    <m/>
    <s v="Jack Mackerel"/>
    <x v="2"/>
    <n v="1960.9420397731203"/>
    <n v="35.664000079042061"/>
    <n v="0"/>
    <s v=""/>
    <s v=""/>
    <s v=""/>
    <s v=""/>
    <s v=""/>
    <s v=""/>
  </r>
  <r>
    <x v="6"/>
    <x v="58"/>
    <x v="12"/>
    <n v="16617.5"/>
    <n v="1665.6339112917951"/>
    <n v="18283.133911291796"/>
    <x v="7"/>
    <m/>
    <n v="0.33329999999999999"/>
    <x v="218"/>
    <m/>
    <m/>
    <s v="Jack Mackerel"/>
    <x v="2"/>
    <n v="6761.1885246750298"/>
    <n v="122.96693282496369"/>
    <n v="4.1399999999999998E-4"/>
    <s v=""/>
    <s v=""/>
    <s v=""/>
    <s v=""/>
    <s v=""/>
    <s v=""/>
  </r>
  <r>
    <x v="6"/>
    <x v="58"/>
    <x v="12"/>
    <n v="16617.5"/>
    <n v="1665.6339112917951"/>
    <n v="18283.133911291796"/>
    <x v="7"/>
    <m/>
    <n v="0.33329999999999999"/>
    <x v="270"/>
    <m/>
    <m/>
    <s v="Ling"/>
    <x v="2"/>
    <n v="5886.2493831897482"/>
    <n v="107.05425974325529"/>
    <n v="3.2299999999999999E-4"/>
    <s v=""/>
    <s v=""/>
    <s v=""/>
    <s v=""/>
    <s v=""/>
    <s v=""/>
  </r>
  <r>
    <x v="6"/>
    <x v="58"/>
    <x v="12"/>
    <n v="16617.5"/>
    <n v="1665.6339112917951"/>
    <n v="18283.133911291796"/>
    <x v="7"/>
    <m/>
    <n v="0.33329999999999999"/>
    <x v="271"/>
    <m/>
    <m/>
    <s v="Ling"/>
    <x v="2"/>
    <n v="11434.717413794324"/>
    <n v="207.96523021994443"/>
    <n v="4.0499999999999998E-4"/>
    <s v=""/>
    <s v=""/>
    <s v=""/>
    <s v=""/>
    <s v=""/>
    <s v=""/>
  </r>
  <r>
    <x v="6"/>
    <x v="58"/>
    <x v="12"/>
    <n v="16617.5"/>
    <n v="1665.6339112917951"/>
    <n v="18283.133911291796"/>
    <x v="7"/>
    <m/>
    <n v="0.33329999999999999"/>
    <x v="272"/>
    <m/>
    <m/>
    <s v="Ling"/>
    <x v="2"/>
    <n v="13494.448218078351"/>
    <n v="245.42591905054852"/>
    <n v="3.3100000000000002E-4"/>
    <s v=""/>
    <s v=""/>
    <s v=""/>
    <s v=""/>
    <s v=""/>
    <s v=""/>
  </r>
  <r>
    <x v="6"/>
    <x v="58"/>
    <x v="12"/>
    <n v="16617.5"/>
    <n v="1665.6339112917951"/>
    <n v="18283.133911291796"/>
    <x v="7"/>
    <m/>
    <n v="0.33329999999999999"/>
    <x v="273"/>
    <m/>
    <m/>
    <s v="Ling"/>
    <x v="2"/>
    <n v="22654.287901645508"/>
    <n v="412.01754520414357"/>
    <n v="5.2400000000000005E-4"/>
    <s v=""/>
    <s v=""/>
    <s v=""/>
    <s v=""/>
    <s v=""/>
    <s v=""/>
  </r>
  <r>
    <x v="6"/>
    <x v="58"/>
    <x v="12"/>
    <n v="16617.5"/>
    <n v="1665.6339112917951"/>
    <n v="18283.133911291796"/>
    <x v="7"/>
    <m/>
    <n v="0.33329999999999999"/>
    <x v="274"/>
    <m/>
    <m/>
    <s v="Ling"/>
    <x v="2"/>
    <n v="10120.942896730847"/>
    <n v="184.07138046301012"/>
    <n v="5.0799999999999999E-4"/>
    <s v=""/>
    <s v=""/>
    <s v=""/>
    <s v=""/>
    <s v=""/>
    <s v=""/>
  </r>
  <r>
    <x v="6"/>
    <x v="58"/>
    <x v="12"/>
    <n v="16617.5"/>
    <n v="1665.6339112917951"/>
    <n v="18283.133911291796"/>
    <x v="7"/>
    <m/>
    <n v="0.33329999999999999"/>
    <x v="543"/>
    <m/>
    <m/>
    <s v="Squid"/>
    <x v="2"/>
    <n v="59430.480946412557"/>
    <n v="1080.8726796512524"/>
    <n v="1.7329999999999999E-3"/>
    <s v=""/>
    <s v=""/>
    <s v=""/>
    <s v=""/>
    <s v=""/>
    <s v=""/>
  </r>
  <r>
    <x v="6"/>
    <x v="58"/>
    <x v="12"/>
    <n v="16617.5"/>
    <n v="1665.6339112917951"/>
    <n v="18283.133911291796"/>
    <x v="7"/>
    <m/>
    <n v="0.33329999999999999"/>
    <x v="544"/>
    <m/>
    <m/>
    <s v="Squid"/>
    <x v="2"/>
    <n v="39112.191868202004"/>
    <n v="711.34035865764452"/>
    <n v="1.23E-3"/>
    <s v=""/>
    <s v=""/>
    <s v=""/>
    <s v=""/>
    <s v=""/>
    <s v=""/>
  </r>
  <r>
    <x v="5"/>
    <x v="59"/>
    <x v="23"/>
    <n v="67380"/>
    <n v="6753.7483341562302"/>
    <n v="74133.748334156233"/>
    <x v="3"/>
    <m/>
    <s v="0%"/>
    <x v="639"/>
    <m/>
    <m/>
    <e v="#N/A"/>
    <x v="5"/>
    <n v="0"/>
    <n v="0"/>
    <n v="0"/>
    <s v=""/>
    <s v=""/>
    <s v=""/>
    <s v=""/>
    <s v=""/>
    <s v=""/>
  </r>
  <r>
    <x v="7"/>
    <x v="60"/>
    <x v="31"/>
    <n v="809454"/>
    <n v="81134.5889592772"/>
    <n v="890588.58895927714"/>
    <x v="3"/>
    <m/>
    <s v="0%"/>
    <x v="639"/>
    <m/>
    <m/>
    <e v="#N/A"/>
    <x v="5"/>
    <n v="0"/>
    <n v="0"/>
    <n v="0"/>
    <s v=""/>
    <s v=""/>
    <s v=""/>
    <s v=""/>
    <s v=""/>
    <s v=""/>
  </r>
  <r>
    <x v="4"/>
    <x v="61"/>
    <x v="58"/>
    <n v="30000"/>
    <n v="3007.011724913727"/>
    <n v="33007.011724913726"/>
    <x v="4"/>
    <m/>
    <n v="0.94999959864824735"/>
    <x v="635"/>
    <m/>
    <m/>
    <s v="Albacore"/>
    <x v="3"/>
    <n v="9218.8459999999995"/>
    <n v="31356.647891246033"/>
    <n v="1.37E-4"/>
    <n v="0"/>
    <n v="0"/>
    <n v="9218.8459999999995"/>
    <n v="9218.8459999999995"/>
    <n v="31356.647891246033"/>
    <n v="1"/>
  </r>
  <r>
    <x v="7"/>
    <x v="62"/>
    <x v="59"/>
    <n v="50000"/>
    <n v="5011.6862081895442"/>
    <n v="55011.686208189545"/>
    <x v="6"/>
    <m/>
    <n v="1"/>
    <x v="15"/>
    <n v="0.27"/>
    <m/>
    <s v="Barracouta"/>
    <x v="2"/>
    <n v="0.27"/>
    <n v="14853.155276211179"/>
    <n v="2.8E-5"/>
    <n v="14853.155276211179"/>
    <n v="14853.155276211179"/>
    <s v=""/>
    <s v=""/>
    <n v="0"/>
    <n v="1"/>
  </r>
  <r>
    <x v="7"/>
    <x v="62"/>
    <x v="59"/>
    <n v="50000"/>
    <n v="5011.6862081895442"/>
    <n v="55011.686208189545"/>
    <x v="6"/>
    <m/>
    <n v="0.97968936678614094"/>
    <x v="16"/>
    <n v="0.73"/>
    <m/>
    <s v="Barracouta"/>
    <x v="2"/>
    <n v="0.73"/>
    <n v="39342.885739811543"/>
    <n v="7.1000000000000005E-5"/>
    <n v="39342.885739811543"/>
    <n v="40158.53093197837"/>
    <s v=""/>
    <s v=""/>
    <n v="0"/>
    <n v="1"/>
  </r>
  <r>
    <x v="6"/>
    <x v="63"/>
    <x v="60"/>
    <n v="20000"/>
    <n v="2004.6744832758179"/>
    <n v="22004.67448327582"/>
    <x v="7"/>
    <m/>
    <n v="0.33329999999999999"/>
    <x v="126"/>
    <m/>
    <m/>
    <s v="Flatfish"/>
    <x v="0"/>
    <n v="8753.4863094392767"/>
    <n v="137.92056831845272"/>
    <n v="1.3999999999999999E-4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128"/>
    <m/>
    <m/>
    <s v="Flatfish"/>
    <x v="0"/>
    <n v="3006.0553377287429"/>
    <n v="47.363627007583048"/>
    <n v="5.0000000000000002E-5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129"/>
    <m/>
    <m/>
    <s v="Flatfish"/>
    <x v="0"/>
    <n v="4709.7634361584514"/>
    <n v="74.20737598686577"/>
    <n v="1.83E-4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130"/>
    <m/>
    <m/>
    <s v="Flatfish"/>
    <x v="0"/>
    <n v="6840.9179008242054"/>
    <n v="107.78600106841193"/>
    <n v="1.18E-4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180"/>
    <m/>
    <m/>
    <s v="Gurnard"/>
    <x v="0"/>
    <n v="6701.7698190156016"/>
    <n v="105.5935737491654"/>
    <n v="3.7300000000000001E-4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182"/>
    <m/>
    <m/>
    <s v="Gurnard"/>
    <x v="0"/>
    <n v="2446.4916057330552"/>
    <n v="38.547100060597593"/>
    <n v="3.8000000000000002E-5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183"/>
    <m/>
    <m/>
    <s v="Gurnard"/>
    <x v="0"/>
    <n v="3188.4660589608652"/>
    <n v="50.237703626927733"/>
    <n v="1.7000000000000001E-4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184"/>
    <m/>
    <m/>
    <s v="Gurnard"/>
    <x v="0"/>
    <n v="2377.3254968618517"/>
    <n v="37.457313807821308"/>
    <n v="9.8999999999999994E-5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185"/>
    <m/>
    <m/>
    <s v="Gurnard"/>
    <x v="0"/>
    <n v="1403.7146244375608"/>
    <n v="22.117029937041551"/>
    <n v="6.3999999999999997E-5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210"/>
    <m/>
    <m/>
    <s v="John Dory"/>
    <x v="0"/>
    <n v="2055.7732838506481"/>
    <n v="32.390913702215585"/>
    <n v="1.0399999999999999E-4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212"/>
    <m/>
    <m/>
    <s v="John Dory"/>
    <x v="0"/>
    <n v="1700.7543681902491"/>
    <n v="26.797209790337352"/>
    <n v="2.9E-5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213"/>
    <m/>
    <m/>
    <s v="John Dory"/>
    <x v="0"/>
    <n v="191.16152693784639"/>
    <n v="3.0119549518756097"/>
    <n v="3.9999999999999998E-6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214"/>
    <m/>
    <m/>
    <s v="John Dory"/>
    <x v="0"/>
    <n v="1406.2859468869567"/>
    <n v="22.157543880973609"/>
    <n v="2.3E-5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311"/>
    <m/>
    <m/>
    <s v="Oyster - Other than Foveaux Strait"/>
    <x v="4"/>
    <n v="4.8099999999999996"/>
    <n v="7.5786710592828127E-2"/>
    <n v="0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312"/>
    <m/>
    <m/>
    <s v="Oyster - Other than Foveaux Strait"/>
    <x v="4"/>
    <n v="4.8099999999999996"/>
    <n v="7.5786710592828127E-2"/>
    <n v="0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313"/>
    <m/>
    <m/>
    <s v="Oyster - Other than Foveaux Strait"/>
    <x v="4"/>
    <n v="9.6199999999999992"/>
    <n v="0.15157342118565625"/>
    <n v="0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314"/>
    <m/>
    <m/>
    <s v="Oyster - Other than Foveaux Strait"/>
    <x v="4"/>
    <n v="209.23499999999999"/>
    <n v="3.2967219107880235"/>
    <n v="3.0000000000000001E-6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315"/>
    <m/>
    <m/>
    <s v="Oyster - Other than Foveaux Strait"/>
    <x v="4"/>
    <n v="14.43"/>
    <n v="0.22736013177848438"/>
    <n v="0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316"/>
    <m/>
    <m/>
    <s v="Oyster - Other than Foveaux Strait"/>
    <x v="4"/>
    <n v="2227.0500000000002"/>
    <n v="35.089562125937192"/>
    <n v="3.3000000000000003E-5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317"/>
    <m/>
    <m/>
    <s v="Oyster - Other than Foveaux Strait"/>
    <x v="4"/>
    <n v="4.8099999999999996"/>
    <n v="7.5786710592828127E-2"/>
    <n v="0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318"/>
    <m/>
    <m/>
    <s v="Oyster - Other than Foveaux Strait"/>
    <x v="4"/>
    <n v="4.8099999999999996"/>
    <n v="7.5786710592828127E-2"/>
    <n v="0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319"/>
    <m/>
    <m/>
    <s v="Oyster - Other than Foveaux Strait"/>
    <x v="4"/>
    <n v="303.02999999999997"/>
    <n v="4.7745627673481712"/>
    <n v="5.0000000000000004E-6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320"/>
    <m/>
    <m/>
    <s v="Oyster - Other than Foveaux Strait"/>
    <x v="4"/>
    <n v="4.8099999999999996"/>
    <n v="7.5786710592828127E-2"/>
    <n v="0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321"/>
    <m/>
    <m/>
    <s v="Oyster - Other than Foveaux Strait"/>
    <x v="4"/>
    <n v="4.8099999999999996"/>
    <n v="7.5786710592828127E-2"/>
    <n v="0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414"/>
    <m/>
    <m/>
    <s v="Red Cod"/>
    <x v="0"/>
    <n v="29.079474208499253"/>
    <n v="0.45817831518318974"/>
    <n v="0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416"/>
    <m/>
    <m/>
    <s v="Red Cod"/>
    <x v="0"/>
    <n v="343.79402970419056"/>
    <n v="5.416843790589116"/>
    <n v="7.9999999999999996E-6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417"/>
    <m/>
    <m/>
    <s v="Red Cod"/>
    <x v="0"/>
    <n v="3375.5010887016924"/>
    <n v="53.184641188193645"/>
    <n v="1.7799999999999999E-4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418"/>
    <m/>
    <m/>
    <s v="Red Cod"/>
    <x v="0"/>
    <n v="1888.0150842589733"/>
    <n v="29.747703281835513"/>
    <n v="1.7899999999999999E-4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450"/>
    <m/>
    <m/>
    <s v="Scallop"/>
    <x v="4"/>
    <n v="636"/>
    <n v="10.0208623569727"/>
    <n v="0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451"/>
    <m/>
    <m/>
    <s v="Scallop"/>
    <x v="4"/>
    <n v="15.9"/>
    <n v="0.25052155892431754"/>
    <n v="0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452"/>
    <m/>
    <m/>
    <s v="Scallop"/>
    <x v="4"/>
    <n v="15.9"/>
    <n v="0.25052155892431754"/>
    <n v="0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453"/>
    <m/>
    <m/>
    <s v="Scallop"/>
    <x v="4"/>
    <n v="15.9"/>
    <n v="0.25052155892431754"/>
    <n v="0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454"/>
    <m/>
    <m/>
    <s v="Scallop"/>
    <x v="4"/>
    <n v="365.7"/>
    <n v="5.7619958552593031"/>
    <n v="5.0000000000000004E-6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455"/>
    <m/>
    <m/>
    <s v="Scallop"/>
    <x v="4"/>
    <n v="15.9"/>
    <n v="0.25052155892431754"/>
    <n v="0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456"/>
    <m/>
    <m/>
    <s v="Scallop"/>
    <x v="4"/>
    <n v="6044"/>
    <n v="95.229704537017298"/>
    <n v="9.0000000000000006E-5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457"/>
    <m/>
    <m/>
    <s v="Scallop"/>
    <x v="4"/>
    <n v="15.9"/>
    <n v="0.25052155892431754"/>
    <n v="0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458"/>
    <m/>
    <m/>
    <s v="Scallop"/>
    <x v="4"/>
    <n v="15.9"/>
    <n v="0.25052155892431754"/>
    <n v="0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459"/>
    <m/>
    <m/>
    <s v="Scallop"/>
    <x v="4"/>
    <n v="15.9"/>
    <n v="0.25052155892431754"/>
    <n v="0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460"/>
    <m/>
    <m/>
    <s v="Scallop"/>
    <x v="4"/>
    <n v="15.9"/>
    <n v="0.25052155892431754"/>
    <n v="0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461"/>
    <m/>
    <m/>
    <s v="Scallop"/>
    <x v="4"/>
    <n v="15.9"/>
    <n v="0.25052155892431754"/>
    <n v="0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462"/>
    <m/>
    <m/>
    <s v="Scallop"/>
    <x v="4"/>
    <n v="795"/>
    <n v="12.526077946215876"/>
    <n v="1.2E-5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507"/>
    <m/>
    <m/>
    <s v="Snapper"/>
    <x v="0"/>
    <n v="27603.720077909453"/>
    <n v="434.92622553637477"/>
    <n v="9.0200000000000002E-4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509"/>
    <m/>
    <m/>
    <s v="Snapper"/>
    <x v="0"/>
    <n v="1704.7834184729736"/>
    <n v="26.860691800262675"/>
    <n v="2.6999999999999999E-5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510"/>
    <m/>
    <m/>
    <s v="Snapper"/>
    <x v="0"/>
    <n v="186.86368662271087"/>
    <n v="2.9442378666079665"/>
    <n v="3.9999999999999998E-6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511"/>
    <m/>
    <m/>
    <s v="Snapper"/>
    <x v="0"/>
    <n v="1097.6201965309956"/>
    <n v="17.29418382023653"/>
    <n v="6.4999999999999994E-5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512"/>
    <m/>
    <m/>
    <s v="Snapper"/>
    <x v="0"/>
    <n v="6407.724397415137"/>
    <n v="100.96057265395115"/>
    <n v="3.0800000000000001E-4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550"/>
    <m/>
    <m/>
    <s v="Stargazer"/>
    <x v="0"/>
    <n v="42.80266656986133"/>
    <n v="0.67440193428927231"/>
    <n v="0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552"/>
    <m/>
    <m/>
    <s v="Stargazer"/>
    <x v="0"/>
    <n v="46.569639220649599"/>
    <n v="0.73375462994340734"/>
    <n v="9.9999999999999995E-7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553"/>
    <m/>
    <m/>
    <s v="Stargazer"/>
    <x v="0"/>
    <n v="1183.945934271045"/>
    <n v="18.654338436206903"/>
    <n v="5.8999999999999998E-5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554"/>
    <m/>
    <m/>
    <s v="Stargazer"/>
    <x v="0"/>
    <n v="2644.4201976399399"/>
    <n v="41.665677381365384"/>
    <n v="4.1E-5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555"/>
    <m/>
    <m/>
    <s v="Stargazer"/>
    <x v="0"/>
    <n v="1491.5256828192296"/>
    <n v="23.500587373303809"/>
    <n v="4.3000000000000002E-5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556"/>
    <m/>
    <m/>
    <s v="Stargazer"/>
    <x v="0"/>
    <n v="1341.6995806943403"/>
    <n v="21.139916387650899"/>
    <n v="9.0000000000000006E-5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557"/>
    <m/>
    <m/>
    <s v="Stargazer"/>
    <x v="0"/>
    <n v="27.785524752776173"/>
    <n v="0.43779075324501249"/>
    <n v="9.9999999999999995E-7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576"/>
    <m/>
    <m/>
    <s v="Tarakihi"/>
    <x v="0"/>
    <n v="2864.7385465703437"/>
    <n v="45.13702934574755"/>
    <n v="2.2499999999999999E-4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578"/>
    <m/>
    <m/>
    <s v="Tarakihi"/>
    <x v="0"/>
    <n v="4832.9094432549227"/>
    <n v="76.147673450583554"/>
    <n v="2.9700000000000001E-4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579"/>
    <m/>
    <m/>
    <s v="Tarakihi"/>
    <x v="0"/>
    <n v="2287.7901530345116"/>
    <n v="36.046588404396779"/>
    <n v="2.0799999999999999E-4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580"/>
    <m/>
    <m/>
    <s v="Tarakihi"/>
    <x v="0"/>
    <n v="600.78947486909465"/>
    <n v="9.4660827565740675"/>
    <n v="9.0000000000000002E-6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581"/>
    <m/>
    <m/>
    <s v="Tarakihi"/>
    <x v="0"/>
    <n v="304.28601644003118"/>
    <n v="4.794352653926234"/>
    <n v="6.9999999999999999E-6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582"/>
    <m/>
    <m/>
    <s v="Tarakihi"/>
    <x v="0"/>
    <n v="2474.219595817025"/>
    <n v="38.983984293407289"/>
    <n v="1.13E-4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583"/>
    <m/>
    <m/>
    <s v="Tarakihi"/>
    <x v="0"/>
    <n v="686.59096162493188"/>
    <n v="10.817977235825422"/>
    <n v="4.6999999999999997E-5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585"/>
    <m/>
    <m/>
    <s v="Trevally"/>
    <x v="0"/>
    <n v="2382.5214441982639"/>
    <n v="37.539181532777697"/>
    <n v="2.81E-4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587"/>
    <m/>
    <m/>
    <s v="Trevally"/>
    <x v="0"/>
    <n v="488.11319690976609"/>
    <n v="7.6907471082620731"/>
    <n v="7.9999999999999996E-6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588"/>
    <m/>
    <m/>
    <s v="Trevally"/>
    <x v="0"/>
    <n v="32.367565076927775"/>
    <n v="0.50998571456957509"/>
    <n v="9.9999999999999995E-7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589"/>
    <m/>
    <m/>
    <s v="Trevally"/>
    <x v="0"/>
    <n v="2950.6268742092748"/>
    <n v="46.490292096282623"/>
    <n v="9.5000000000000005E-5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13"/>
    <m/>
    <m/>
    <s v="Barracouta"/>
    <x v="0"/>
    <n v="3310.5160194947125"/>
    <n v="52.160731701115829"/>
    <n v="5.5000000000000002E-5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215"/>
    <m/>
    <m/>
    <s v="Jack Mackerel"/>
    <x v="0"/>
    <n v="2233.5199069010409"/>
    <n v="35.191502450650646"/>
    <n v="5.1999999999999997E-5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50"/>
    <m/>
    <m/>
    <s v="Alfonsino"/>
    <x v="2"/>
    <n v="627.45216633751477"/>
    <n v="9.8861820667493312"/>
    <n v="1.0000000000000001E-5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52"/>
    <m/>
    <m/>
    <s v="Alfonsino"/>
    <x v="2"/>
    <n v="3197.6337116738837"/>
    <n v="50.382149831288871"/>
    <n v="5.8999999999999998E-5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53"/>
    <m/>
    <m/>
    <s v="Alfonsino"/>
    <x v="2"/>
    <n v="2208.4489008143428"/>
    <n v="34.796481851365073"/>
    <n v="4.5000000000000003E-5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54"/>
    <m/>
    <m/>
    <s v="Alfonsino"/>
    <x v="2"/>
    <n v="168.36633130056649"/>
    <n v="2.652792187911071"/>
    <n v="3.0000000000000001E-6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55"/>
    <m/>
    <m/>
    <s v="Alfonsino"/>
    <x v="2"/>
    <n v="41.830144422500986"/>
    <n v="0.65907880444995548"/>
    <n v="9.9999999999999995E-7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186"/>
    <m/>
    <m/>
    <s v="Hake"/>
    <x v="2"/>
    <n v="5454.3838744023078"/>
    <n v="85.939669885970133"/>
    <n v="2.7E-4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188"/>
    <m/>
    <m/>
    <s v="Hake"/>
    <x v="2"/>
    <n v="2635.3412972515926"/>
    <n v="41.522629565100772"/>
    <n v="2.5300000000000002E-4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189"/>
    <m/>
    <m/>
    <s v="Hake"/>
    <x v="2"/>
    <n v="3105.6409394293473"/>
    <n v="48.932705006605161"/>
    <n v="3.6400000000000001E-4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190"/>
    <m/>
    <m/>
    <s v="Hoki"/>
    <x v="2"/>
    <n v="74157.33999578697"/>
    <n v="1168.4284541776851"/>
    <n v="2.271E-3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298"/>
    <m/>
    <m/>
    <s v="Oreo"/>
    <x v="2"/>
    <n v="1783.3161553464247"/>
    <n v="28.098059326560168"/>
    <n v="0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300"/>
    <m/>
    <m/>
    <s v="Oreo"/>
    <x v="2"/>
    <n v="2389.643648164209"/>
    <n v="37.651399497590624"/>
    <n v="1.6000000000000001E-4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301"/>
    <m/>
    <m/>
    <s v="Oreo"/>
    <x v="2"/>
    <n v="2567.9752636988514"/>
    <n v="40.461205430246643"/>
    <n v="2.8E-5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302"/>
    <m/>
    <m/>
    <s v="Oreo"/>
    <x v="2"/>
    <n v="4279.9587728314191"/>
    <n v="67.435342383744398"/>
    <n v="1.1400000000000001E-4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303"/>
    <m/>
    <m/>
    <s v="Orange Roughy"/>
    <x v="2"/>
    <n v="3502.8542609035103"/>
    <n v="55.191227051964496"/>
    <n v="7.1000000000000005E-5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305"/>
    <m/>
    <m/>
    <s v="Orange Roughy"/>
    <x v="2"/>
    <n v="1284.3150327180197"/>
    <n v="20.23576126707259"/>
    <n v="5.7000000000000003E-5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306"/>
    <m/>
    <m/>
    <s v="Orange Roughy"/>
    <x v="2"/>
    <n v="138.80505600317656"/>
    <n v="2.1870225796536471"/>
    <n v="6.0000000000000002E-6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307"/>
    <m/>
    <m/>
    <s v="Orange Roughy"/>
    <x v="2"/>
    <n v="403.82691814459525"/>
    <n v="6.3627263565526269"/>
    <n v="3.0000000000000001E-5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308"/>
    <m/>
    <m/>
    <s v="Orange Roughy"/>
    <x v="2"/>
    <n v="15784.390091433366"/>
    <n v="248.70000077832941"/>
    <n v="5.1999999999999995E-4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309"/>
    <m/>
    <m/>
    <s v="Orange Roughy"/>
    <x v="2"/>
    <n v="4814.0552172089874"/>
    <n v="75.850604890750915"/>
    <n v="9.7999999999999997E-5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310"/>
    <m/>
    <m/>
    <s v="Orange Roughy"/>
    <x v="2"/>
    <n v="1.2745686485177732"/>
    <n v="2.0082196527215917E-2"/>
    <n v="0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486"/>
    <m/>
    <m/>
    <s v="Scampi"/>
    <x v="2"/>
    <n v="2044.9352186600722"/>
    <n v="32.220148357104492"/>
    <n v="1.37E-4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488"/>
    <m/>
    <m/>
    <s v="Scampi"/>
    <x v="2"/>
    <n v="2463.2693452897956"/>
    <n v="38.811451347954872"/>
    <n v="2.3900000000000001E-4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489"/>
    <m/>
    <m/>
    <s v="Scampi"/>
    <x v="2"/>
    <n v="7317.8331792863455"/>
    <n v="115.30031295741573"/>
    <n v="3.1100000000000002E-4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490"/>
    <m/>
    <m/>
    <s v="Scampi"/>
    <x v="2"/>
    <n v="1941.8250110585548"/>
    <n v="30.595536410604986"/>
    <n v="4.8999999999999998E-5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491"/>
    <m/>
    <m/>
    <s v="Scampi"/>
    <x v="2"/>
    <n v="553.20000000000005"/>
    <n v="8.7162595218196515"/>
    <n v="1.2E-5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492"/>
    <m/>
    <m/>
    <s v="Scampi"/>
    <x v="2"/>
    <n v="4667.2721274884843"/>
    <n v="73.537879830341566"/>
    <n v="1.08E-4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493"/>
    <m/>
    <m/>
    <s v="Scampi"/>
    <x v="2"/>
    <n v="691.5"/>
    <n v="10.895324402274564"/>
    <n v="1.5E-5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494"/>
    <m/>
    <m/>
    <s v="Scampi"/>
    <x v="2"/>
    <n v="1387.4162914357805"/>
    <n v="21.860232214307359"/>
    <n v="3.1000000000000001E-5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495"/>
    <m/>
    <m/>
    <s v="Scampi"/>
    <x v="2"/>
    <n v="69.150000000000006"/>
    <n v="1.0895324402274564"/>
    <n v="1.9999999999999999E-6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496"/>
    <m/>
    <m/>
    <s v="Scampi"/>
    <x v="2"/>
    <n v="484.05"/>
    <n v="7.626727081592195"/>
    <n v="1.1E-5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571"/>
    <m/>
    <m/>
    <s v="Silver Warehou"/>
    <x v="2"/>
    <n v="2259.0703945956138"/>
    <n v="35.594077797098514"/>
    <n v="0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573"/>
    <m/>
    <m/>
    <s v="Silver Warehou"/>
    <x v="2"/>
    <n v="2550.8715440720744"/>
    <n v="40.191717977145721"/>
    <n v="6.0000000000000002E-5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574"/>
    <m/>
    <m/>
    <s v="Silver Warehou"/>
    <x v="2"/>
    <n v="3037.8035399849359"/>
    <n v="47.863853996404814"/>
    <n v="6.7000000000000002E-5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15"/>
    <m/>
    <m/>
    <s v="Barracouta"/>
    <x v="2"/>
    <n v="847.29019394612521"/>
    <n v="13.34996605337551"/>
    <n v="2.8E-5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16"/>
    <m/>
    <m/>
    <s v="Barracouta"/>
    <x v="2"/>
    <n v="2189.0911107159804"/>
    <n v="34.491479099618438"/>
    <n v="7.1000000000000005E-5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17"/>
    <m/>
    <m/>
    <s v="Barracouta"/>
    <x v="2"/>
    <n v="3151.6352477146047"/>
    <n v="49.657394680395619"/>
    <n v="2.6499999999999999E-4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217"/>
    <m/>
    <m/>
    <s v="Jack Mackerel"/>
    <x v="2"/>
    <n v="1960.9420397731203"/>
    <n v="30.89674570843982"/>
    <n v="0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218"/>
    <m/>
    <m/>
    <s v="Jack Mackerel"/>
    <x v="2"/>
    <n v="6761.1885246750298"/>
    <n v="106.52977920646509"/>
    <n v="4.1399999999999998E-4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270"/>
    <m/>
    <m/>
    <s v="Ling"/>
    <x v="2"/>
    <n v="5886.2493831897482"/>
    <n v="92.74417432037724"/>
    <n v="3.2299999999999999E-4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271"/>
    <m/>
    <m/>
    <s v="Ling"/>
    <x v="2"/>
    <n v="11434.717413794324"/>
    <n v="180.16624102910654"/>
    <n v="4.0499999999999998E-4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272"/>
    <m/>
    <m/>
    <s v="Ling"/>
    <x v="2"/>
    <n v="13494.448218078351"/>
    <n v="212.61950971172749"/>
    <n v="3.3100000000000002E-4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273"/>
    <m/>
    <m/>
    <s v="Ling"/>
    <x v="2"/>
    <n v="22654.287901645508"/>
    <n v="356.94261141135462"/>
    <n v="5.2400000000000005E-4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274"/>
    <m/>
    <m/>
    <s v="Ling"/>
    <x v="2"/>
    <n v="10120.942896730847"/>
    <n v="159.46631397943457"/>
    <n v="5.0799999999999999E-4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543"/>
    <m/>
    <m/>
    <s v="Squid"/>
    <x v="2"/>
    <n v="59430.480946412557"/>
    <n v="936.39098957969952"/>
    <n v="1.7329999999999999E-3"/>
    <s v=""/>
    <s v=""/>
    <s v=""/>
    <s v=""/>
    <s v=""/>
    <s v=""/>
  </r>
  <r>
    <x v="6"/>
    <x v="63"/>
    <x v="60"/>
    <n v="20000"/>
    <n v="2004.6744832758179"/>
    <n v="22004.67448327582"/>
    <x v="7"/>
    <m/>
    <n v="0.33329999999999999"/>
    <x v="544"/>
    <m/>
    <m/>
    <s v="Squid"/>
    <x v="2"/>
    <n v="39112.191868202004"/>
    <n v="616.25454589742026"/>
    <n v="1.23E-3"/>
    <s v=""/>
    <s v=""/>
    <s v=""/>
    <s v=""/>
    <s v=""/>
    <s v=""/>
  </r>
  <r>
    <x v="6"/>
    <x v="64"/>
    <x v="61"/>
    <n v="0"/>
    <n v="0"/>
    <n v="0"/>
    <x v="3"/>
    <m/>
    <s v="0%"/>
    <x v="639"/>
    <m/>
    <m/>
    <e v="#N/A"/>
    <x v="5"/>
    <n v="0"/>
    <n v="0"/>
    <n v="0"/>
    <s v=""/>
    <s v=""/>
    <s v=""/>
    <s v=""/>
    <s v=""/>
    <s v=""/>
  </r>
  <r>
    <x v="6"/>
    <x v="65"/>
    <x v="62"/>
    <n v="70000"/>
    <n v="7016.3606914653628"/>
    <n v="77016.360691465365"/>
    <x v="6"/>
    <m/>
    <n v="1"/>
    <x v="298"/>
    <n v="0.1"/>
    <m/>
    <s v="Oreo"/>
    <x v="2"/>
    <n v="0.1"/>
    <n v="7701.636069146537"/>
    <n v="0"/>
    <n v="7701.636069146537"/>
    <n v="7701.636069146537"/>
    <s v=""/>
    <s v=""/>
    <n v="0"/>
    <n v="1"/>
  </r>
  <r>
    <x v="6"/>
    <x v="65"/>
    <x v="62"/>
    <n v="70000"/>
    <n v="7016.3606914653628"/>
    <n v="77016.360691465365"/>
    <x v="6"/>
    <m/>
    <n v="0.95224559408754972"/>
    <x v="300"/>
    <n v="0.13"/>
    <m/>
    <s v="Oreo"/>
    <x v="2"/>
    <n v="0.13"/>
    <n v="9534.0037183437089"/>
    <n v="1.6000000000000001E-4"/>
    <n v="9534.0037183437089"/>
    <n v="10012.126889890498"/>
    <s v=""/>
    <s v=""/>
    <n v="0"/>
    <n v="1"/>
  </r>
  <r>
    <x v="6"/>
    <x v="65"/>
    <x v="62"/>
    <n v="70000"/>
    <n v="7016.3606914653628"/>
    <n v="77016.360691465365"/>
    <x v="6"/>
    <m/>
    <n v="0.95238095238095233"/>
    <x v="301"/>
    <n v="0.14000000000000001"/>
    <m/>
    <s v="Oreo"/>
    <x v="2"/>
    <n v="0.14000000000000001"/>
    <n v="10268.848092195381"/>
    <n v="2.8E-5"/>
    <n v="10268.848092195381"/>
    <n v="10782.290496805152"/>
    <s v=""/>
    <s v=""/>
    <n v="0"/>
    <n v="1"/>
  </r>
  <r>
    <x v="6"/>
    <x v="65"/>
    <x v="62"/>
    <n v="70000"/>
    <n v="7016.3606914653628"/>
    <n v="77016.360691465365"/>
    <x v="6"/>
    <m/>
    <n v="1"/>
    <x v="302"/>
    <n v="0.24"/>
    <m/>
    <s v="Oreo"/>
    <x v="2"/>
    <n v="0.24"/>
    <n v="18483.926565951686"/>
    <n v="1.1400000000000001E-4"/>
    <n v="18483.926565951686"/>
    <n v="18483.926565951686"/>
    <s v=""/>
    <s v=""/>
    <n v="0"/>
    <n v="1"/>
  </r>
  <r>
    <x v="6"/>
    <x v="65"/>
    <x v="62"/>
    <n v="70000"/>
    <n v="7016.3606914653628"/>
    <n v="77016.360691465365"/>
    <x v="6"/>
    <m/>
    <n v="0.95238095238095233"/>
    <x v="303"/>
    <n v="0.06"/>
    <m/>
    <s v="Orange Roughy"/>
    <x v="2"/>
    <n v="0.06"/>
    <n v="4400.9348966551634"/>
    <n v="7.1000000000000005E-5"/>
    <n v="4400.9348966551634"/>
    <n v="4620.9816414879215"/>
    <s v=""/>
    <s v=""/>
    <n v="0"/>
    <n v="1"/>
  </r>
  <r>
    <x v="6"/>
    <x v="65"/>
    <x v="62"/>
    <n v="70000"/>
    <n v="7016.3606914653628"/>
    <n v="77016.360691465365"/>
    <x v="6"/>
    <m/>
    <n v="0.953125"/>
    <x v="305"/>
    <n v="0.02"/>
    <m/>
    <s v="Orange Roughy"/>
    <x v="2"/>
    <n v="0.02"/>
    <n v="1468.1243756810586"/>
    <n v="5.7000000000000003E-5"/>
    <n v="1468.1243756810586"/>
    <n v="1540.3272138293073"/>
    <s v=""/>
    <s v=""/>
    <n v="0"/>
    <n v="1"/>
  </r>
  <r>
    <x v="6"/>
    <x v="65"/>
    <x v="62"/>
    <n v="70000"/>
    <n v="7016.3606914653628"/>
    <n v="77016.360691465365"/>
    <x v="6"/>
    <m/>
    <n v="0.95238095238095233"/>
    <x v="306"/>
    <n v="1E-3"/>
    <m/>
    <s v="Orange Roughy"/>
    <x v="2"/>
    <n v="1E-3"/>
    <n v="73.348914944252726"/>
    <n v="6.0000000000000002E-6"/>
    <n v="73.348914944252726"/>
    <n v="77.016360691465366"/>
    <s v=""/>
    <s v=""/>
    <n v="0"/>
    <n v="1"/>
  </r>
  <r>
    <x v="6"/>
    <x v="65"/>
    <x v="62"/>
    <n v="70000"/>
    <n v="7016.3606914653628"/>
    <n v="77016.360691465365"/>
    <x v="6"/>
    <m/>
    <n v="0.95161290322580649"/>
    <x v="307"/>
    <n v="0.01"/>
    <m/>
    <s v="Orange Roughy"/>
    <x v="2"/>
    <n v="0.01"/>
    <n v="732.89762593491241"/>
    <n v="3.0000000000000001E-5"/>
    <n v="732.89762593491241"/>
    <n v="770.16360691465366"/>
    <s v=""/>
    <s v=""/>
    <n v="0"/>
    <n v="1"/>
  </r>
  <r>
    <x v="6"/>
    <x v="65"/>
    <x v="62"/>
    <n v="70000"/>
    <n v="7016.3606914653628"/>
    <n v="77016.360691465365"/>
    <x v="6"/>
    <m/>
    <n v="0.95165823496346258"/>
    <x v="308"/>
    <n v="0.24"/>
    <m/>
    <s v="Orange Roughy"/>
    <x v="2"/>
    <n v="0.24"/>
    <n v="17590.380930947838"/>
    <n v="5.1999999999999995E-4"/>
    <n v="17590.380930947838"/>
    <n v="18483.926565951686"/>
    <s v=""/>
    <s v=""/>
    <n v="0"/>
    <n v="1"/>
  </r>
  <r>
    <x v="6"/>
    <x v="65"/>
    <x v="62"/>
    <n v="70000"/>
    <n v="7016.3606914653628"/>
    <n v="77016.360691465365"/>
    <x v="6"/>
    <m/>
    <n v="0.95145631067961167"/>
    <x v="309"/>
    <n v="0.06"/>
    <m/>
    <s v="Orange Roughy"/>
    <x v="2"/>
    <n v="0.06"/>
    <n v="4396.6621443283138"/>
    <n v="9.7999999999999997E-5"/>
    <n v="4396.6621443283138"/>
    <n v="4620.9816414879215"/>
    <s v=""/>
    <s v=""/>
    <n v="0"/>
    <n v="1"/>
  </r>
  <r>
    <x v="6"/>
    <x v="65"/>
    <x v="62"/>
    <n v="70000"/>
    <n v="7016.3606914653628"/>
    <n v="77016.360691465365"/>
    <x v="6"/>
    <m/>
    <n v="1"/>
    <x v="310"/>
    <n v="1E-3"/>
    <m/>
    <s v="Orange Roughy"/>
    <x v="2"/>
    <n v="1E-3"/>
    <n v="77.016360691465366"/>
    <n v="0"/>
    <n v="77.016360691465366"/>
    <n v="77.016360691465366"/>
    <s v=""/>
    <s v=""/>
    <n v="0"/>
    <n v="1"/>
  </r>
  <r>
    <x v="7"/>
    <x v="66"/>
    <x v="63"/>
    <n v="0"/>
    <n v="0"/>
    <n v="0"/>
    <x v="4"/>
    <m/>
    <n v="1"/>
    <x v="52"/>
    <m/>
    <m/>
    <s v="Alfonsino"/>
    <x v="2"/>
    <n v="3197.6337116738837"/>
    <n v="0"/>
    <n v="5.8999999999999998E-5"/>
    <n v="0"/>
    <n v="0"/>
    <n v="3197.6337116738837"/>
    <n v="3197.6337116738837"/>
    <n v="0"/>
    <n v="1"/>
  </r>
  <r>
    <x v="12"/>
    <x v="67"/>
    <x v="64"/>
    <n v="650000"/>
    <n v="65151.92070646408"/>
    <n v="715151.92070646409"/>
    <x v="6"/>
    <m/>
    <n v="0.47997158154558306"/>
    <x v="89"/>
    <n v="0.05"/>
    <m/>
    <s v="Crayfish"/>
    <x v="4"/>
    <n v="0.05"/>
    <n v="17162.629921342152"/>
    <n v="1.7000000000000001E-4"/>
    <n v="17162.629921342152"/>
    <n v="35757.596035323208"/>
    <s v=""/>
    <s v=""/>
    <n v="0"/>
    <n v="1"/>
  </r>
  <r>
    <x v="12"/>
    <x v="67"/>
    <x v="64"/>
    <n v="650000"/>
    <n v="65151.92070646408"/>
    <n v="715151.92070646409"/>
    <x v="6"/>
    <m/>
    <n v="0.42328042328042326"/>
    <x v="91"/>
    <n v="0.03"/>
    <m/>
    <s v="Crayfish"/>
    <x v="4"/>
    <n v="0.03"/>
    <n v="9081.2942311931947"/>
    <n v="1.03E-4"/>
    <n v="9081.2942311931947"/>
    <n v="21454.557621193922"/>
    <s v=""/>
    <s v=""/>
    <n v="0"/>
    <n v="1"/>
  </r>
  <r>
    <x v="12"/>
    <x v="67"/>
    <x v="64"/>
    <n v="650000"/>
    <n v="65151.92070646408"/>
    <n v="715151.92070646409"/>
    <x v="6"/>
    <m/>
    <n v="0.6334185848252345"/>
    <x v="92"/>
    <n v="0.09"/>
    <m/>
    <s v="Crayfish"/>
    <x v="4"/>
    <n v="0.09"/>
    <n v="40769.146579404311"/>
    <n v="2.9999999999999997E-4"/>
    <n v="40769.146579404311"/>
    <n v="64363.672863581764"/>
    <s v=""/>
    <s v=""/>
    <n v="0"/>
    <n v="1"/>
  </r>
  <r>
    <x v="12"/>
    <x v="67"/>
    <x v="64"/>
    <n v="650000"/>
    <n v="65151.92070646408"/>
    <n v="715151.92070646409"/>
    <x v="6"/>
    <m/>
    <n v="0.62047489295445701"/>
    <x v="93"/>
    <n v="0.12"/>
    <m/>
    <s v="Crayfish"/>
    <x v="4"/>
    <n v="0.12"/>
    <n v="53248.057373582116"/>
    <n v="4.2400000000000001E-4"/>
    <n v="53248.057373582116"/>
    <n v="85818.23048477569"/>
    <s v=""/>
    <s v=""/>
    <n v="0"/>
    <n v="1"/>
  </r>
  <r>
    <x v="12"/>
    <x v="67"/>
    <x v="64"/>
    <n v="650000"/>
    <n v="65151.92070646408"/>
    <n v="715151.92070646409"/>
    <x v="6"/>
    <m/>
    <n v="0.68093385214007784"/>
    <x v="94"/>
    <n v="0.13"/>
    <m/>
    <s v="Crayfish"/>
    <x v="4"/>
    <n v="0.13"/>
    <n v="63306.249790163653"/>
    <n v="4.66E-4"/>
    <n v="63306.249790163653"/>
    <n v="92969.749691840334"/>
    <s v=""/>
    <s v=""/>
    <n v="0"/>
    <n v="1"/>
  </r>
  <r>
    <x v="12"/>
    <x v="67"/>
    <x v="64"/>
    <n v="650000"/>
    <n v="65151.92070646408"/>
    <n v="715151.92070646409"/>
    <x v="6"/>
    <m/>
    <n v="0.97297297297297303"/>
    <x v="95"/>
    <n v="0.13"/>
    <m/>
    <s v="Crayfish"/>
    <x v="4"/>
    <n v="0.13"/>
    <n v="90457.05375422303"/>
    <n v="4.9899999999999999E-4"/>
    <n v="90457.05375422303"/>
    <n v="92969.749691840334"/>
    <s v=""/>
    <s v=""/>
    <n v="0"/>
    <n v="1"/>
  </r>
  <r>
    <x v="12"/>
    <x v="67"/>
    <x v="64"/>
    <n v="650000"/>
    <n v="65151.92070646408"/>
    <n v="715151.92070646409"/>
    <x v="6"/>
    <m/>
    <n v="0.82905982905982911"/>
    <x v="96"/>
    <n v="0.04"/>
    <m/>
    <s v="Crayfish"/>
    <x v="4"/>
    <n v="0.04"/>
    <n v="23716.149165308383"/>
    <n v="1.3899999999999999E-4"/>
    <n v="23716.149165308383"/>
    <n v="28606.076828258563"/>
    <s v=""/>
    <s v=""/>
    <n v="0"/>
    <n v="1"/>
  </r>
  <r>
    <x v="12"/>
    <x v="67"/>
    <x v="64"/>
    <n v="650000"/>
    <n v="65151.92070646408"/>
    <n v="715151.92070646409"/>
    <x v="6"/>
    <m/>
    <n v="0.92544650172046539"/>
    <x v="97"/>
    <n v="0.4"/>
    <m/>
    <s v="Crayfish"/>
    <x v="4"/>
    <n v="0.4"/>
    <n v="264733.93728658755"/>
    <n v="1.555E-3"/>
    <n v="264733.93728658755"/>
    <n v="286060.76828258566"/>
    <s v=""/>
    <s v=""/>
    <n v="0"/>
    <n v="1"/>
  </r>
  <r>
    <x v="12"/>
    <x v="67"/>
    <x v="64"/>
    <n v="650000"/>
    <n v="65151.92070646408"/>
    <n v="715151.92070646409"/>
    <x v="6"/>
    <m/>
    <n v="0.52504317789291877"/>
    <x v="98"/>
    <n v="0.02"/>
    <m/>
    <s v="Crayfish"/>
    <x v="4"/>
    <n v="0.02"/>
    <n v="7509.7127424789314"/>
    <n v="7.8999999999999996E-5"/>
    <n v="7509.7127424789314"/>
    <n v="14303.038414129282"/>
    <s v=""/>
    <s v=""/>
    <n v="0"/>
    <n v="1"/>
  </r>
  <r>
    <x v="10"/>
    <x v="68"/>
    <x v="65"/>
    <n v="0"/>
    <n v="0"/>
    <n v="0"/>
    <x v="3"/>
    <m/>
    <s v="0%"/>
    <x v="639"/>
    <m/>
    <m/>
    <e v="#N/A"/>
    <x v="5"/>
    <n v="0"/>
    <n v="0"/>
    <n v="0"/>
    <s v=""/>
    <s v=""/>
    <s v=""/>
    <s v=""/>
    <s v=""/>
    <s v=""/>
  </r>
  <r>
    <x v="10"/>
    <x v="69"/>
    <x v="66"/>
    <n v="70000"/>
    <n v="7016.3606914653628"/>
    <n v="77016.360691465365"/>
    <x v="3"/>
    <m/>
    <s v="0%"/>
    <x v="639"/>
    <m/>
    <m/>
    <e v="#N/A"/>
    <x v="5"/>
    <n v="0"/>
    <n v="0"/>
    <n v="0"/>
    <s v=""/>
    <s v=""/>
    <s v=""/>
    <s v=""/>
    <s v=""/>
    <s v=""/>
  </r>
  <r>
    <x v="10"/>
    <x v="70"/>
    <x v="67"/>
    <n v="0"/>
    <n v="0"/>
    <n v="0"/>
    <x v="3"/>
    <m/>
    <s v="0%"/>
    <x v="639"/>
    <m/>
    <m/>
    <e v="#N/A"/>
    <x v="5"/>
    <n v="0"/>
    <n v="0"/>
    <n v="0"/>
    <s v=""/>
    <s v=""/>
    <s v=""/>
    <s v=""/>
    <s v=""/>
    <s v=""/>
  </r>
  <r>
    <x v="10"/>
    <x v="71"/>
    <x v="68"/>
    <n v="0"/>
    <n v="0"/>
    <n v="0"/>
    <x v="3"/>
    <m/>
    <s v="0%"/>
    <x v="639"/>
    <m/>
    <m/>
    <e v="#N/A"/>
    <x v="5"/>
    <n v="0"/>
    <n v="0"/>
    <n v="0"/>
    <s v=""/>
    <s v=""/>
    <s v=""/>
    <s v=""/>
    <s v=""/>
    <s v=""/>
  </r>
  <r>
    <x v="6"/>
    <x v="72"/>
    <x v="69"/>
    <n v="140000"/>
    <n v="14032.721382930726"/>
    <n v="154032.72138293073"/>
    <x v="6"/>
    <m/>
    <n v="0.96139705882352944"/>
    <x v="558"/>
    <n v="0.39"/>
    <m/>
    <s v="Southern Bluefin Tuna"/>
    <x v="3"/>
    <n v="0.39"/>
    <n v="57753.776067052175"/>
    <n v="3.3599999999999998E-4"/>
    <n v="57753.776067052175"/>
    <n v="60072.761339342986"/>
    <s v=""/>
    <s v=""/>
    <n v="0"/>
    <n v="1"/>
  </r>
  <r>
    <x v="6"/>
    <x v="72"/>
    <x v="69"/>
    <n v="140000"/>
    <n v="14032.721382930726"/>
    <n v="154032.72138293073"/>
    <x v="6"/>
    <m/>
    <n v="0.96486486486486489"/>
    <x v="26"/>
    <n v="0.32"/>
    <m/>
    <s v="Bigeye Tuna"/>
    <x v="3"/>
    <n v="0.32"/>
    <n v="47558.643488610833"/>
    <n v="1.55E-4"/>
    <n v="47558.643488610833"/>
    <n v="49290.470842537834"/>
    <s v=""/>
    <s v=""/>
    <n v="0"/>
    <n v="1"/>
  </r>
  <r>
    <x v="6"/>
    <x v="72"/>
    <x v="69"/>
    <n v="140000"/>
    <n v="14032.721382930726"/>
    <n v="154032.72138293073"/>
    <x v="6"/>
    <m/>
    <n v="0.73463687150837986"/>
    <x v="634"/>
    <n v="0.08"/>
    <m/>
    <s v="Yellowfin Tuna"/>
    <x v="3"/>
    <n v="0.08"/>
    <n v="9052.6493237342529"/>
    <n v="3.6000000000000001E-5"/>
    <n v="9052.6493237342529"/>
    <n v="12322.617710634458"/>
    <s v=""/>
    <s v=""/>
    <n v="0"/>
    <n v="1"/>
  </r>
  <r>
    <x v="6"/>
    <x v="72"/>
    <x v="69"/>
    <n v="140000"/>
    <n v="14032.721382930726"/>
    <n v="154032.72138293073"/>
    <x v="6"/>
    <m/>
    <n v="0.96300326441784545"/>
    <x v="575"/>
    <n v="0.21"/>
    <m/>
    <s v="Broadbill Swordfish"/>
    <x v="3"/>
    <n v="0.21"/>
    <n v="31150.142838974618"/>
    <n v="1.1900000000000001E-4"/>
    <n v="31150.142838974618"/>
    <n v="32346.871490415451"/>
    <s v=""/>
    <s v=""/>
    <n v="0"/>
    <n v="1"/>
  </r>
  <r>
    <x v="6"/>
    <x v="73"/>
    <x v="70"/>
    <n v="70000"/>
    <n v="7016.3606914653628"/>
    <n v="77016.360691465365"/>
    <x v="9"/>
    <m/>
    <s v="50%"/>
    <x v="126"/>
    <m/>
    <m/>
    <s v="Flatfish"/>
    <x v="0"/>
    <n v="8753.4863094392767"/>
    <n v="2584.5231845115031"/>
    <n v="1.3999999999999999E-4"/>
    <s v=""/>
    <s v=""/>
    <s v=""/>
    <s v=""/>
    <s v=""/>
    <s v=""/>
  </r>
  <r>
    <x v="6"/>
    <x v="73"/>
    <x v="70"/>
    <n v="70000"/>
    <n v="7016.3606914653628"/>
    <n v="77016.360691465365"/>
    <x v="9"/>
    <m/>
    <s v="50%"/>
    <x v="128"/>
    <m/>
    <m/>
    <s v="Flatfish"/>
    <x v="0"/>
    <n v="3006.0553377287429"/>
    <n v="887.55719031702779"/>
    <n v="5.0000000000000002E-5"/>
    <s v=""/>
    <s v=""/>
    <s v=""/>
    <s v=""/>
    <s v=""/>
    <s v=""/>
  </r>
  <r>
    <x v="6"/>
    <x v="73"/>
    <x v="70"/>
    <n v="70000"/>
    <n v="7016.3606914653628"/>
    <n v="77016.360691465365"/>
    <x v="9"/>
    <m/>
    <s v="50%"/>
    <x v="129"/>
    <m/>
    <m/>
    <s v="Flatfish"/>
    <x v="0"/>
    <n v="4709.7634361584514"/>
    <n v="1390.5879742097657"/>
    <n v="1.83E-4"/>
    <s v=""/>
    <s v=""/>
    <s v=""/>
    <s v=""/>
    <s v=""/>
    <s v=""/>
  </r>
  <r>
    <x v="6"/>
    <x v="73"/>
    <x v="70"/>
    <n v="70000"/>
    <n v="7016.3606914653628"/>
    <n v="77016.360691465365"/>
    <x v="9"/>
    <m/>
    <s v="50%"/>
    <x v="130"/>
    <m/>
    <m/>
    <s v="Flatfish"/>
    <x v="0"/>
    <n v="6840.9179008242054"/>
    <n v="2019.8250494724869"/>
    <n v="1.18E-4"/>
    <s v=""/>
    <s v=""/>
    <s v=""/>
    <s v=""/>
    <s v=""/>
    <s v=""/>
  </r>
  <r>
    <x v="6"/>
    <x v="73"/>
    <x v="70"/>
    <n v="70000"/>
    <n v="7016.3606914653628"/>
    <n v="77016.360691465365"/>
    <x v="9"/>
    <m/>
    <s v="50%"/>
    <x v="180"/>
    <m/>
    <m/>
    <s v="Gurnard"/>
    <x v="0"/>
    <n v="6701.7698190156016"/>
    <n v="1978.7406825355292"/>
    <n v="3.7300000000000001E-4"/>
    <s v=""/>
    <s v=""/>
    <s v=""/>
    <s v=""/>
    <s v=""/>
    <s v=""/>
  </r>
  <r>
    <x v="6"/>
    <x v="73"/>
    <x v="70"/>
    <n v="70000"/>
    <n v="7016.3606914653628"/>
    <n v="77016.360691465365"/>
    <x v="9"/>
    <m/>
    <s v="50%"/>
    <x v="182"/>
    <m/>
    <m/>
    <s v="Gurnard"/>
    <x v="0"/>
    <n v="2446.4916057330552"/>
    <n v="722.34239618464551"/>
    <n v="3.8000000000000002E-5"/>
    <s v=""/>
    <s v=""/>
    <s v=""/>
    <s v=""/>
    <s v=""/>
    <s v=""/>
  </r>
  <r>
    <x v="6"/>
    <x v="73"/>
    <x v="70"/>
    <n v="70000"/>
    <n v="7016.3606914653628"/>
    <n v="77016.360691465365"/>
    <x v="9"/>
    <m/>
    <s v="50%"/>
    <x v="183"/>
    <m/>
    <m/>
    <s v="Gurnard"/>
    <x v="0"/>
    <n v="3188.4660589608652"/>
    <n v="941.4151300523655"/>
    <n v="1.7000000000000001E-4"/>
    <s v=""/>
    <s v=""/>
    <s v=""/>
    <s v=""/>
    <s v=""/>
    <s v=""/>
  </r>
  <r>
    <x v="6"/>
    <x v="73"/>
    <x v="70"/>
    <n v="70000"/>
    <n v="7016.3606914653628"/>
    <n v="77016.360691465365"/>
    <x v="9"/>
    <m/>
    <s v="50%"/>
    <x v="184"/>
    <m/>
    <m/>
    <s v="Gurnard"/>
    <x v="0"/>
    <n v="2377.3254968618517"/>
    <n v="701.92065727505189"/>
    <n v="9.8999999999999994E-5"/>
    <s v=""/>
    <s v=""/>
    <s v=""/>
    <s v=""/>
    <s v=""/>
    <s v=""/>
  </r>
  <r>
    <x v="6"/>
    <x v="73"/>
    <x v="70"/>
    <n v="70000"/>
    <n v="7016.3606914653628"/>
    <n v="77016.360691465365"/>
    <x v="9"/>
    <m/>
    <s v="50%"/>
    <x v="185"/>
    <m/>
    <m/>
    <s v="Gurnard"/>
    <x v="0"/>
    <n v="1403.7146244375608"/>
    <n v="414.45577945150507"/>
    <n v="6.3999999999999997E-5"/>
    <s v=""/>
    <s v=""/>
    <s v=""/>
    <s v=""/>
    <s v=""/>
    <s v=""/>
  </r>
  <r>
    <x v="6"/>
    <x v="73"/>
    <x v="70"/>
    <n v="70000"/>
    <n v="7016.3606914653628"/>
    <n v="77016.360691465365"/>
    <x v="9"/>
    <m/>
    <s v="50%"/>
    <x v="210"/>
    <m/>
    <m/>
    <s v="John Dory"/>
    <x v="0"/>
    <n v="2055.7732838506481"/>
    <n v="606.98029635139687"/>
    <n v="1.0399999999999999E-4"/>
    <s v=""/>
    <s v=""/>
    <s v=""/>
    <s v=""/>
    <s v=""/>
    <s v=""/>
  </r>
  <r>
    <x v="6"/>
    <x v="73"/>
    <x v="70"/>
    <n v="70000"/>
    <n v="7016.3606914653628"/>
    <n v="77016.360691465365"/>
    <x v="9"/>
    <m/>
    <s v="50%"/>
    <x v="212"/>
    <m/>
    <m/>
    <s v="John Dory"/>
    <x v="0"/>
    <n v="1700.7543681902491"/>
    <n v="502.15867602453409"/>
    <n v="2.9E-5"/>
    <s v=""/>
    <s v=""/>
    <s v=""/>
    <s v=""/>
    <s v=""/>
    <s v=""/>
  </r>
  <r>
    <x v="6"/>
    <x v="73"/>
    <x v="70"/>
    <n v="70000"/>
    <n v="7016.3606914653628"/>
    <n v="77016.360691465365"/>
    <x v="9"/>
    <m/>
    <s v="50%"/>
    <x v="213"/>
    <m/>
    <m/>
    <s v="John Dory"/>
    <x v="0"/>
    <n v="191.16152693784639"/>
    <n v="56.441671454345652"/>
    <n v="3.9999999999999998E-6"/>
    <s v=""/>
    <s v=""/>
    <s v=""/>
    <s v=""/>
    <s v=""/>
    <s v=""/>
  </r>
  <r>
    <x v="6"/>
    <x v="73"/>
    <x v="70"/>
    <n v="70000"/>
    <n v="7016.3606914653628"/>
    <n v="77016.360691465365"/>
    <x v="9"/>
    <m/>
    <s v="50%"/>
    <x v="214"/>
    <m/>
    <m/>
    <s v="John Dory"/>
    <x v="0"/>
    <n v="1406.2859468869567"/>
    <n v="415.21497895789514"/>
    <n v="2.3E-5"/>
    <s v=""/>
    <s v=""/>
    <s v=""/>
    <s v=""/>
    <s v=""/>
    <s v=""/>
  </r>
  <r>
    <x v="6"/>
    <x v="73"/>
    <x v="70"/>
    <n v="70000"/>
    <n v="7016.3606914653628"/>
    <n v="77016.360691465365"/>
    <x v="9"/>
    <m/>
    <s v="50%"/>
    <x v="311"/>
    <m/>
    <m/>
    <s v="Oyster - Other than Foveaux Strait"/>
    <x v="4"/>
    <n v="4.8099999999999996"/>
    <n v="1.4201834649692462"/>
    <n v="0"/>
    <s v=""/>
    <s v=""/>
    <s v=""/>
    <s v=""/>
    <s v=""/>
    <s v=""/>
  </r>
  <r>
    <x v="6"/>
    <x v="73"/>
    <x v="70"/>
    <n v="70000"/>
    <n v="7016.3606914653628"/>
    <n v="77016.360691465365"/>
    <x v="9"/>
    <m/>
    <s v="50%"/>
    <x v="312"/>
    <m/>
    <m/>
    <s v="Oyster - Other than Foveaux Strait"/>
    <x v="4"/>
    <n v="4.8099999999999996"/>
    <n v="1.4201834649692462"/>
    <n v="0"/>
    <s v=""/>
    <s v=""/>
    <s v=""/>
    <s v=""/>
    <s v=""/>
    <s v=""/>
  </r>
  <r>
    <x v="6"/>
    <x v="73"/>
    <x v="70"/>
    <n v="70000"/>
    <n v="7016.3606914653628"/>
    <n v="77016.360691465365"/>
    <x v="9"/>
    <m/>
    <s v="50%"/>
    <x v="313"/>
    <m/>
    <m/>
    <s v="Oyster - Other than Foveaux Strait"/>
    <x v="4"/>
    <n v="9.6199999999999992"/>
    <n v="2.8403669299384924"/>
    <n v="0"/>
    <s v=""/>
    <s v=""/>
    <s v=""/>
    <s v=""/>
    <s v=""/>
    <s v=""/>
  </r>
  <r>
    <x v="6"/>
    <x v="73"/>
    <x v="70"/>
    <n v="70000"/>
    <n v="7016.3606914653628"/>
    <n v="77016.360691465365"/>
    <x v="9"/>
    <m/>
    <s v="50%"/>
    <x v="314"/>
    <m/>
    <m/>
    <s v="Oyster - Other than Foveaux Strait"/>
    <x v="4"/>
    <n v="209.23499999999999"/>
    <n v="61.777980726162205"/>
    <n v="3.0000000000000001E-6"/>
    <s v=""/>
    <s v=""/>
    <s v=""/>
    <s v=""/>
    <s v=""/>
    <s v=""/>
  </r>
  <r>
    <x v="6"/>
    <x v="73"/>
    <x v="70"/>
    <n v="70000"/>
    <n v="7016.3606914653628"/>
    <n v="77016.360691465365"/>
    <x v="9"/>
    <m/>
    <s v="50%"/>
    <x v="315"/>
    <m/>
    <m/>
    <s v="Oyster - Other than Foveaux Strait"/>
    <x v="4"/>
    <n v="14.43"/>
    <n v="4.2605503949077388"/>
    <n v="0"/>
    <s v=""/>
    <s v=""/>
    <s v=""/>
    <s v=""/>
    <s v=""/>
    <s v=""/>
  </r>
  <r>
    <x v="6"/>
    <x v="73"/>
    <x v="70"/>
    <n v="70000"/>
    <n v="7016.3606914653628"/>
    <n v="77016.360691465365"/>
    <x v="9"/>
    <m/>
    <s v="50%"/>
    <x v="316"/>
    <m/>
    <m/>
    <s v="Oyster - Other than Foveaux Strait"/>
    <x v="4"/>
    <n v="2227.0500000000002"/>
    <n v="657.55084940951349"/>
    <n v="3.3000000000000003E-5"/>
    <s v=""/>
    <s v=""/>
    <s v=""/>
    <s v=""/>
    <s v=""/>
    <s v=""/>
  </r>
  <r>
    <x v="6"/>
    <x v="73"/>
    <x v="70"/>
    <n v="70000"/>
    <n v="7016.3606914653628"/>
    <n v="77016.360691465365"/>
    <x v="9"/>
    <m/>
    <s v="50%"/>
    <x v="317"/>
    <m/>
    <m/>
    <s v="Oyster - Other than Foveaux Strait"/>
    <x v="4"/>
    <n v="4.8099999999999996"/>
    <n v="1.4201834649692462"/>
    <n v="0"/>
    <s v=""/>
    <s v=""/>
    <s v=""/>
    <s v=""/>
    <s v=""/>
    <s v=""/>
  </r>
  <r>
    <x v="6"/>
    <x v="73"/>
    <x v="70"/>
    <n v="70000"/>
    <n v="7016.3606914653628"/>
    <n v="77016.360691465365"/>
    <x v="9"/>
    <m/>
    <s v="50%"/>
    <x v="318"/>
    <m/>
    <m/>
    <s v="Oyster - Other than Foveaux Strait"/>
    <x v="4"/>
    <n v="4.8099999999999996"/>
    <n v="1.4201834649692462"/>
    <n v="0"/>
    <s v=""/>
    <s v=""/>
    <s v=""/>
    <s v=""/>
    <s v=""/>
    <s v=""/>
  </r>
  <r>
    <x v="6"/>
    <x v="73"/>
    <x v="70"/>
    <n v="70000"/>
    <n v="7016.3606914653628"/>
    <n v="77016.360691465365"/>
    <x v="9"/>
    <m/>
    <s v="50%"/>
    <x v="319"/>
    <m/>
    <m/>
    <s v="Oyster - Other than Foveaux Strait"/>
    <x v="4"/>
    <n v="303.02999999999997"/>
    <n v="89.4715582930625"/>
    <n v="5.0000000000000004E-6"/>
    <s v=""/>
    <s v=""/>
    <s v=""/>
    <s v=""/>
    <s v=""/>
    <s v=""/>
  </r>
  <r>
    <x v="6"/>
    <x v="73"/>
    <x v="70"/>
    <n v="70000"/>
    <n v="7016.3606914653628"/>
    <n v="77016.360691465365"/>
    <x v="9"/>
    <m/>
    <s v="50%"/>
    <x v="320"/>
    <m/>
    <m/>
    <s v="Oyster - Other than Foveaux Strait"/>
    <x v="4"/>
    <n v="4.8099999999999996"/>
    <n v="1.4201834649692462"/>
    <n v="0"/>
    <s v=""/>
    <s v=""/>
    <s v=""/>
    <s v=""/>
    <s v=""/>
    <s v=""/>
  </r>
  <r>
    <x v="6"/>
    <x v="73"/>
    <x v="70"/>
    <n v="70000"/>
    <n v="7016.3606914653628"/>
    <n v="77016.360691465365"/>
    <x v="9"/>
    <m/>
    <s v="50%"/>
    <x v="321"/>
    <m/>
    <m/>
    <s v="Oyster - Other than Foveaux Strait"/>
    <x v="4"/>
    <n v="4.8099999999999996"/>
    <n v="1.4201834649692462"/>
    <n v="0"/>
    <s v=""/>
    <s v=""/>
    <s v=""/>
    <s v=""/>
    <s v=""/>
    <s v=""/>
  </r>
  <r>
    <x v="6"/>
    <x v="73"/>
    <x v="70"/>
    <n v="70000"/>
    <n v="7016.3606914653628"/>
    <n v="77016.360691465365"/>
    <x v="9"/>
    <m/>
    <s v="50%"/>
    <x v="414"/>
    <m/>
    <m/>
    <s v="Red Cod"/>
    <x v="0"/>
    <n v="29.079474208499253"/>
    <n v="8.5859019627672133"/>
    <n v="0"/>
    <s v=""/>
    <s v=""/>
    <s v=""/>
    <s v=""/>
    <s v=""/>
    <s v=""/>
  </r>
  <r>
    <x v="6"/>
    <x v="73"/>
    <x v="70"/>
    <n v="70000"/>
    <n v="7016.3606914653628"/>
    <n v="77016.360691465365"/>
    <x v="9"/>
    <m/>
    <s v="50%"/>
    <x v="416"/>
    <m/>
    <m/>
    <s v="Red Cod"/>
    <x v="0"/>
    <n v="343.79402970419056"/>
    <n v="101.50740048670214"/>
    <n v="7.9999999999999996E-6"/>
    <s v=""/>
    <s v=""/>
    <s v=""/>
    <s v=""/>
    <s v=""/>
    <s v=""/>
  </r>
  <r>
    <x v="6"/>
    <x v="73"/>
    <x v="70"/>
    <n v="70000"/>
    <n v="7016.3606914653628"/>
    <n v="77016.360691465365"/>
    <x v="9"/>
    <m/>
    <s v="50%"/>
    <x v="417"/>
    <m/>
    <m/>
    <s v="Red Cod"/>
    <x v="0"/>
    <n v="3375.5010887016924"/>
    <n v="996.63842664445588"/>
    <n v="1.7799999999999999E-4"/>
    <s v=""/>
    <s v=""/>
    <s v=""/>
    <s v=""/>
    <s v=""/>
    <s v=""/>
  </r>
  <r>
    <x v="6"/>
    <x v="73"/>
    <x v="70"/>
    <n v="70000"/>
    <n v="7016.3606914653628"/>
    <n v="77016.360691465365"/>
    <x v="9"/>
    <m/>
    <s v="50%"/>
    <x v="418"/>
    <m/>
    <m/>
    <s v="Red Cod"/>
    <x v="0"/>
    <n v="1888.0150842589733"/>
    <n v="557.44860795781949"/>
    <n v="1.7899999999999999E-4"/>
    <s v=""/>
    <s v=""/>
    <s v=""/>
    <s v=""/>
    <s v=""/>
    <s v=""/>
  </r>
  <r>
    <x v="6"/>
    <x v="73"/>
    <x v="70"/>
    <n v="70000"/>
    <n v="7016.3606914653628"/>
    <n v="77016.360691465365"/>
    <x v="9"/>
    <m/>
    <s v="50%"/>
    <x v="450"/>
    <m/>
    <m/>
    <s v="Scallop"/>
    <x v="4"/>
    <n v="636"/>
    <n v="187.78309432857392"/>
    <n v="0"/>
    <s v=""/>
    <s v=""/>
    <s v=""/>
    <s v=""/>
    <s v=""/>
    <s v=""/>
  </r>
  <r>
    <x v="6"/>
    <x v="73"/>
    <x v="70"/>
    <n v="70000"/>
    <n v="7016.3606914653628"/>
    <n v="77016.360691465365"/>
    <x v="9"/>
    <m/>
    <s v="50%"/>
    <x v="451"/>
    <m/>
    <m/>
    <s v="Scallop"/>
    <x v="4"/>
    <n v="15.9"/>
    <n v="4.6945773582143486"/>
    <n v="0"/>
    <s v=""/>
    <s v=""/>
    <s v=""/>
    <s v=""/>
    <s v=""/>
    <s v=""/>
  </r>
  <r>
    <x v="6"/>
    <x v="73"/>
    <x v="70"/>
    <n v="70000"/>
    <n v="7016.3606914653628"/>
    <n v="77016.360691465365"/>
    <x v="9"/>
    <m/>
    <s v="50%"/>
    <x v="452"/>
    <m/>
    <m/>
    <s v="Scallop"/>
    <x v="4"/>
    <n v="15.9"/>
    <n v="4.6945773582143486"/>
    <n v="0"/>
    <s v=""/>
    <s v=""/>
    <s v=""/>
    <s v=""/>
    <s v=""/>
    <s v=""/>
  </r>
  <r>
    <x v="6"/>
    <x v="73"/>
    <x v="70"/>
    <n v="70000"/>
    <n v="7016.3606914653628"/>
    <n v="77016.360691465365"/>
    <x v="9"/>
    <m/>
    <s v="50%"/>
    <x v="453"/>
    <m/>
    <m/>
    <s v="Scallop"/>
    <x v="4"/>
    <n v="15.9"/>
    <n v="4.6945773582143486"/>
    <n v="0"/>
    <s v=""/>
    <s v=""/>
    <s v=""/>
    <s v=""/>
    <s v=""/>
    <s v=""/>
  </r>
  <r>
    <x v="6"/>
    <x v="73"/>
    <x v="70"/>
    <n v="70000"/>
    <n v="7016.3606914653628"/>
    <n v="77016.360691465365"/>
    <x v="9"/>
    <m/>
    <s v="50%"/>
    <x v="454"/>
    <m/>
    <m/>
    <s v="Scallop"/>
    <x v="4"/>
    <n v="365.7"/>
    <n v="107.97527923893"/>
    <n v="5.0000000000000004E-6"/>
    <s v=""/>
    <s v=""/>
    <s v=""/>
    <s v=""/>
    <s v=""/>
    <s v=""/>
  </r>
  <r>
    <x v="6"/>
    <x v="73"/>
    <x v="70"/>
    <n v="70000"/>
    <n v="7016.3606914653628"/>
    <n v="77016.360691465365"/>
    <x v="9"/>
    <m/>
    <s v="50%"/>
    <x v="455"/>
    <m/>
    <m/>
    <s v="Scallop"/>
    <x v="4"/>
    <n v="15.9"/>
    <n v="4.6945773582143486"/>
    <n v="0"/>
    <s v=""/>
    <s v=""/>
    <s v=""/>
    <s v=""/>
    <s v=""/>
    <s v=""/>
  </r>
  <r>
    <x v="6"/>
    <x v="73"/>
    <x v="70"/>
    <n v="70000"/>
    <n v="7016.3606914653628"/>
    <n v="77016.360691465365"/>
    <x v="9"/>
    <m/>
    <s v="50%"/>
    <x v="456"/>
    <m/>
    <m/>
    <s v="Scallop"/>
    <x v="4"/>
    <n v="6044"/>
    <n v="1784.5299089966993"/>
    <n v="9.0000000000000006E-5"/>
    <s v=""/>
    <s v=""/>
    <s v=""/>
    <s v=""/>
    <s v=""/>
    <s v=""/>
  </r>
  <r>
    <x v="6"/>
    <x v="73"/>
    <x v="70"/>
    <n v="70000"/>
    <n v="7016.3606914653628"/>
    <n v="77016.360691465365"/>
    <x v="9"/>
    <m/>
    <s v="50%"/>
    <x v="457"/>
    <m/>
    <m/>
    <s v="Scallop"/>
    <x v="4"/>
    <n v="15.9"/>
    <n v="4.6945773582143486"/>
    <n v="0"/>
    <s v=""/>
    <s v=""/>
    <s v=""/>
    <s v=""/>
    <s v=""/>
    <s v=""/>
  </r>
  <r>
    <x v="6"/>
    <x v="73"/>
    <x v="70"/>
    <n v="70000"/>
    <n v="7016.3606914653628"/>
    <n v="77016.360691465365"/>
    <x v="9"/>
    <m/>
    <s v="50%"/>
    <x v="458"/>
    <m/>
    <m/>
    <s v="Scallop"/>
    <x v="4"/>
    <n v="15.9"/>
    <n v="4.6945773582143486"/>
    <n v="0"/>
    <s v=""/>
    <s v=""/>
    <s v=""/>
    <s v=""/>
    <s v=""/>
    <s v=""/>
  </r>
  <r>
    <x v="6"/>
    <x v="73"/>
    <x v="70"/>
    <n v="70000"/>
    <n v="7016.3606914653628"/>
    <n v="77016.360691465365"/>
    <x v="9"/>
    <m/>
    <s v="50%"/>
    <x v="459"/>
    <m/>
    <m/>
    <s v="Scallop"/>
    <x v="4"/>
    <n v="15.9"/>
    <n v="4.6945773582143486"/>
    <n v="0"/>
    <s v=""/>
    <s v=""/>
    <s v=""/>
    <s v=""/>
    <s v=""/>
    <s v=""/>
  </r>
  <r>
    <x v="6"/>
    <x v="73"/>
    <x v="70"/>
    <n v="70000"/>
    <n v="7016.3606914653628"/>
    <n v="77016.360691465365"/>
    <x v="9"/>
    <m/>
    <s v="50%"/>
    <x v="460"/>
    <m/>
    <m/>
    <s v="Scallop"/>
    <x v="4"/>
    <n v="15.9"/>
    <n v="4.6945773582143486"/>
    <n v="0"/>
    <s v=""/>
    <s v=""/>
    <s v=""/>
    <s v=""/>
    <s v=""/>
    <s v=""/>
  </r>
  <r>
    <x v="6"/>
    <x v="73"/>
    <x v="70"/>
    <n v="70000"/>
    <n v="7016.3606914653628"/>
    <n v="77016.360691465365"/>
    <x v="9"/>
    <m/>
    <s v="50%"/>
    <x v="461"/>
    <m/>
    <m/>
    <s v="Scallop"/>
    <x v="4"/>
    <n v="15.9"/>
    <n v="4.6945773582143486"/>
    <n v="0"/>
    <s v=""/>
    <s v=""/>
    <s v=""/>
    <s v=""/>
    <s v=""/>
    <s v=""/>
  </r>
  <r>
    <x v="6"/>
    <x v="73"/>
    <x v="70"/>
    <n v="70000"/>
    <n v="7016.3606914653628"/>
    <n v="77016.360691465365"/>
    <x v="9"/>
    <m/>
    <s v="50%"/>
    <x v="462"/>
    <m/>
    <m/>
    <s v="Scallop"/>
    <x v="4"/>
    <n v="795"/>
    <n v="234.72886791071738"/>
    <n v="1.2E-5"/>
    <s v=""/>
    <s v=""/>
    <s v=""/>
    <s v=""/>
    <s v=""/>
    <s v=""/>
  </r>
  <r>
    <x v="6"/>
    <x v="73"/>
    <x v="70"/>
    <n v="70000"/>
    <n v="7016.3606914653628"/>
    <n v="77016.360691465365"/>
    <x v="9"/>
    <m/>
    <s v="50%"/>
    <x v="507"/>
    <m/>
    <m/>
    <s v="Snapper"/>
    <x v="0"/>
    <n v="27603.720077909453"/>
    <n v="8150.1760553610393"/>
    <n v="9.0200000000000002E-4"/>
    <s v=""/>
    <s v=""/>
    <s v=""/>
    <s v=""/>
    <s v=""/>
    <s v=""/>
  </r>
  <r>
    <x v="6"/>
    <x v="73"/>
    <x v="70"/>
    <n v="70000"/>
    <n v="7016.3606914653628"/>
    <n v="77016.360691465365"/>
    <x v="9"/>
    <m/>
    <s v="50%"/>
    <x v="509"/>
    <m/>
    <m/>
    <s v="Snapper"/>
    <x v="0"/>
    <n v="1704.7834184729736"/>
    <n v="503.34827905801745"/>
    <n v="2.6999999999999999E-5"/>
    <s v=""/>
    <s v=""/>
    <s v=""/>
    <s v=""/>
    <s v=""/>
    <s v=""/>
  </r>
  <r>
    <x v="6"/>
    <x v="73"/>
    <x v="70"/>
    <n v="70000"/>
    <n v="7016.3606914653628"/>
    <n v="77016.360691465365"/>
    <x v="9"/>
    <m/>
    <s v="50%"/>
    <x v="510"/>
    <m/>
    <m/>
    <s v="Snapper"/>
    <x v="0"/>
    <n v="186.86368662271087"/>
    <n v="55.17270643342389"/>
    <n v="3.9999999999999998E-6"/>
    <s v=""/>
    <s v=""/>
    <s v=""/>
    <s v=""/>
    <s v=""/>
    <s v=""/>
  </r>
  <r>
    <x v="6"/>
    <x v="73"/>
    <x v="70"/>
    <n v="70000"/>
    <n v="7016.3606914653628"/>
    <n v="77016.360691465365"/>
    <x v="9"/>
    <m/>
    <s v="50%"/>
    <x v="511"/>
    <m/>
    <m/>
    <s v="Snapper"/>
    <x v="0"/>
    <n v="1097.6201965309956"/>
    <n v="324.07942909139587"/>
    <n v="6.4999999999999994E-5"/>
    <s v=""/>
    <s v=""/>
    <s v=""/>
    <s v=""/>
    <s v=""/>
    <s v=""/>
  </r>
  <r>
    <x v="6"/>
    <x v="73"/>
    <x v="70"/>
    <n v="70000"/>
    <n v="7016.3606914653628"/>
    <n v="77016.360691465365"/>
    <x v="9"/>
    <m/>
    <s v="50%"/>
    <x v="512"/>
    <m/>
    <m/>
    <s v="Snapper"/>
    <x v="0"/>
    <n v="6407.724397415137"/>
    <n v="1891.9218788542628"/>
    <n v="3.0800000000000001E-4"/>
    <s v=""/>
    <s v=""/>
    <s v=""/>
    <s v=""/>
    <s v=""/>
    <s v=""/>
  </r>
  <r>
    <x v="6"/>
    <x v="73"/>
    <x v="70"/>
    <n v="70000"/>
    <n v="7016.3606914653628"/>
    <n v="77016.360691465365"/>
    <x v="9"/>
    <m/>
    <s v="50%"/>
    <x v="550"/>
    <m/>
    <m/>
    <s v="Stargazer"/>
    <x v="0"/>
    <n v="42.80266656986133"/>
    <n v="12.63776285220561"/>
    <n v="0"/>
    <s v=""/>
    <s v=""/>
    <s v=""/>
    <s v=""/>
    <s v=""/>
    <s v=""/>
  </r>
  <r>
    <x v="6"/>
    <x v="73"/>
    <x v="70"/>
    <n v="70000"/>
    <n v="7016.3606914653628"/>
    <n v="77016.360691465365"/>
    <x v="9"/>
    <m/>
    <s v="50%"/>
    <x v="552"/>
    <m/>
    <m/>
    <s v="Stargazer"/>
    <x v="0"/>
    <n v="46.569639220649599"/>
    <n v="13.749985777702673"/>
    <n v="9.9999999999999995E-7"/>
    <s v=""/>
    <s v=""/>
    <s v=""/>
    <s v=""/>
    <s v=""/>
    <s v=""/>
  </r>
  <r>
    <x v="6"/>
    <x v="73"/>
    <x v="70"/>
    <n v="70000"/>
    <n v="7016.3606914653628"/>
    <n v="77016.360691465365"/>
    <x v="9"/>
    <m/>
    <s v="50%"/>
    <x v="553"/>
    <m/>
    <m/>
    <s v="Stargazer"/>
    <x v="0"/>
    <n v="1183.945934271045"/>
    <n v="349.56765889174721"/>
    <n v="5.8999999999999998E-5"/>
    <s v=""/>
    <s v=""/>
    <s v=""/>
    <s v=""/>
    <s v=""/>
    <s v=""/>
  </r>
  <r>
    <x v="6"/>
    <x v="73"/>
    <x v="70"/>
    <n v="70000"/>
    <n v="7016.3606914653628"/>
    <n v="77016.360691465365"/>
    <x v="9"/>
    <m/>
    <s v="50%"/>
    <x v="554"/>
    <m/>
    <m/>
    <s v="Stargazer"/>
    <x v="0"/>
    <n v="2644.4201976399399"/>
    <n v="780.78208713491654"/>
    <n v="4.1E-5"/>
    <s v=""/>
    <s v=""/>
    <s v=""/>
    <s v=""/>
    <s v=""/>
    <s v=""/>
  </r>
  <r>
    <x v="6"/>
    <x v="73"/>
    <x v="70"/>
    <n v="70000"/>
    <n v="7016.3606914653628"/>
    <n v="77016.360691465365"/>
    <x v="9"/>
    <m/>
    <s v="50%"/>
    <x v="555"/>
    <m/>
    <m/>
    <s v="Stargazer"/>
    <x v="0"/>
    <n v="1491.5256828192296"/>
    <n v="440.38255973322958"/>
    <n v="4.3000000000000002E-5"/>
    <s v=""/>
    <s v=""/>
    <s v=""/>
    <s v=""/>
    <s v=""/>
    <s v=""/>
  </r>
  <r>
    <x v="6"/>
    <x v="73"/>
    <x v="70"/>
    <n v="70000"/>
    <n v="7016.3606914653628"/>
    <n v="77016.360691465365"/>
    <x v="9"/>
    <m/>
    <s v="50%"/>
    <x v="556"/>
    <m/>
    <m/>
    <s v="Stargazer"/>
    <x v="0"/>
    <n v="1341.6995806943403"/>
    <n v="396.14543855681347"/>
    <n v="9.0000000000000006E-5"/>
    <s v=""/>
    <s v=""/>
    <s v=""/>
    <s v=""/>
    <s v=""/>
    <s v=""/>
  </r>
  <r>
    <x v="6"/>
    <x v="73"/>
    <x v="70"/>
    <n v="70000"/>
    <n v="7016.3606914653628"/>
    <n v="77016.360691465365"/>
    <x v="9"/>
    <m/>
    <s v="50%"/>
    <x v="557"/>
    <m/>
    <m/>
    <s v="Stargazer"/>
    <x v="0"/>
    <n v="27.785524752776173"/>
    <n v="8.2038550560054944"/>
    <n v="9.9999999999999995E-7"/>
    <s v=""/>
    <s v=""/>
    <s v=""/>
    <s v=""/>
    <s v=""/>
    <s v=""/>
  </r>
  <r>
    <x v="6"/>
    <x v="73"/>
    <x v="70"/>
    <n v="70000"/>
    <n v="7016.3606914653628"/>
    <n v="77016.360691465365"/>
    <x v="9"/>
    <m/>
    <s v="50%"/>
    <x v="576"/>
    <m/>
    <m/>
    <s v="Tarakihi"/>
    <x v="0"/>
    <n v="2864.7385465703437"/>
    <n v="845.83249798320844"/>
    <n v="2.2499999999999999E-4"/>
    <s v=""/>
    <s v=""/>
    <s v=""/>
    <s v=""/>
    <s v=""/>
    <s v=""/>
  </r>
  <r>
    <x v="6"/>
    <x v="73"/>
    <x v="70"/>
    <n v="70000"/>
    <n v="7016.3606914653628"/>
    <n v="77016.360691465365"/>
    <x v="9"/>
    <m/>
    <s v="50%"/>
    <x v="578"/>
    <m/>
    <m/>
    <s v="Tarakihi"/>
    <x v="0"/>
    <n v="4832.9094432549227"/>
    <n v="1426.9476255726333"/>
    <n v="2.9700000000000001E-4"/>
    <s v=""/>
    <s v=""/>
    <s v=""/>
    <s v=""/>
    <s v=""/>
    <s v=""/>
  </r>
  <r>
    <x v="6"/>
    <x v="73"/>
    <x v="70"/>
    <n v="70000"/>
    <n v="7016.3606914653628"/>
    <n v="77016.360691465365"/>
    <x v="9"/>
    <m/>
    <s v="50%"/>
    <x v="579"/>
    <m/>
    <m/>
    <s v="Tarakihi"/>
    <x v="0"/>
    <n v="2287.7901530345116"/>
    <n v="675.48477061519225"/>
    <n v="2.0799999999999999E-4"/>
    <s v=""/>
    <s v=""/>
    <s v=""/>
    <s v=""/>
    <s v=""/>
    <s v=""/>
  </r>
  <r>
    <x v="6"/>
    <x v="73"/>
    <x v="70"/>
    <n v="70000"/>
    <n v="7016.3606914653628"/>
    <n v="77016.360691465365"/>
    <x v="9"/>
    <m/>
    <s v="50%"/>
    <x v="580"/>
    <m/>
    <m/>
    <s v="Tarakihi"/>
    <x v="0"/>
    <n v="600.78947486909465"/>
    <n v="177.38696011156856"/>
    <n v="9.0000000000000002E-6"/>
    <s v=""/>
    <s v=""/>
    <s v=""/>
    <s v=""/>
    <s v=""/>
    <s v=""/>
  </r>
  <r>
    <x v="6"/>
    <x v="73"/>
    <x v="70"/>
    <n v="70000"/>
    <n v="7016.3606914653628"/>
    <n v="77016.360691465365"/>
    <x v="9"/>
    <m/>
    <s v="50%"/>
    <x v="581"/>
    <m/>
    <m/>
    <s v="Tarakihi"/>
    <x v="0"/>
    <n v="304.28601644003118"/>
    <n v="89.842405232742706"/>
    <n v="6.9999999999999999E-6"/>
    <s v=""/>
    <s v=""/>
    <s v=""/>
    <s v=""/>
    <s v=""/>
    <s v=""/>
  </r>
  <r>
    <x v="6"/>
    <x v="73"/>
    <x v="70"/>
    <n v="70000"/>
    <n v="7016.3606914653628"/>
    <n v="77016.360691465365"/>
    <x v="9"/>
    <m/>
    <s v="50%"/>
    <x v="582"/>
    <m/>
    <m/>
    <s v="Tarakihi"/>
    <x v="0"/>
    <n v="2474.219595817025"/>
    <n v="730.5292637592994"/>
    <n v="1.13E-4"/>
    <s v=""/>
    <s v=""/>
    <s v=""/>
    <s v=""/>
    <s v=""/>
    <s v=""/>
  </r>
  <r>
    <x v="6"/>
    <x v="73"/>
    <x v="70"/>
    <n v="70000"/>
    <n v="7016.3606914653628"/>
    <n v="77016.360691465365"/>
    <x v="9"/>
    <m/>
    <s v="50%"/>
    <x v="583"/>
    <m/>
    <m/>
    <s v="Tarakihi"/>
    <x v="0"/>
    <n v="686.59096162493188"/>
    <n v="202.72040143390072"/>
    <n v="4.6999999999999997E-5"/>
    <s v=""/>
    <s v=""/>
    <s v=""/>
    <s v=""/>
    <s v=""/>
    <s v=""/>
  </r>
  <r>
    <x v="6"/>
    <x v="73"/>
    <x v="70"/>
    <n v="70000"/>
    <n v="7016.3606914653628"/>
    <n v="77016.360691465365"/>
    <x v="9"/>
    <m/>
    <s v="50%"/>
    <x v="585"/>
    <m/>
    <m/>
    <s v="Trevally"/>
    <x v="0"/>
    <n v="2382.5214441982639"/>
    <n v="703.45479417568038"/>
    <n v="2.81E-4"/>
    <s v=""/>
    <s v=""/>
    <s v=""/>
    <s v=""/>
    <s v=""/>
    <s v=""/>
  </r>
  <r>
    <x v="6"/>
    <x v="73"/>
    <x v="70"/>
    <n v="70000"/>
    <n v="7016.3606914653628"/>
    <n v="77016.360691465365"/>
    <x v="9"/>
    <m/>
    <s v="50%"/>
    <x v="587"/>
    <m/>
    <m/>
    <s v="Trevally"/>
    <x v="0"/>
    <n v="488.11319690976609"/>
    <n v="144.11856367661696"/>
    <n v="7.9999999999999996E-6"/>
    <s v=""/>
    <s v=""/>
    <s v=""/>
    <s v=""/>
    <s v=""/>
    <s v=""/>
  </r>
  <r>
    <x v="6"/>
    <x v="73"/>
    <x v="70"/>
    <n v="70000"/>
    <n v="7016.3606914653628"/>
    <n v="77016.360691465365"/>
    <x v="9"/>
    <m/>
    <s v="50%"/>
    <x v="588"/>
    <m/>
    <m/>
    <s v="Trevally"/>
    <x v="0"/>
    <n v="32.367565076927775"/>
    <n v="9.5567319591619242"/>
    <n v="9.9999999999999995E-7"/>
    <s v=""/>
    <s v=""/>
    <s v=""/>
    <s v=""/>
    <s v=""/>
    <s v=""/>
  </r>
  <r>
    <x v="6"/>
    <x v="73"/>
    <x v="70"/>
    <n v="70000"/>
    <n v="7016.3606914653628"/>
    <n v="77016.360691465365"/>
    <x v="9"/>
    <m/>
    <s v="50%"/>
    <x v="589"/>
    <m/>
    <m/>
    <s v="Trevally"/>
    <x v="0"/>
    <n v="2950.6268742092748"/>
    <n v="871.19157963532302"/>
    <n v="9.5000000000000005E-5"/>
    <s v=""/>
    <s v=""/>
    <s v=""/>
    <s v=""/>
    <s v=""/>
    <s v=""/>
  </r>
  <r>
    <x v="6"/>
    <x v="73"/>
    <x v="70"/>
    <n v="70000"/>
    <n v="7016.3606914653628"/>
    <n v="77016.360691465365"/>
    <x v="9"/>
    <m/>
    <s v="50%"/>
    <x v="13"/>
    <m/>
    <m/>
    <s v="Barracouta"/>
    <x v="0"/>
    <n v="3310.5160194947125"/>
    <n v="977.45116661168345"/>
    <n v="5.5000000000000002E-5"/>
    <s v=""/>
    <s v=""/>
    <s v=""/>
    <s v=""/>
    <s v=""/>
    <s v=""/>
  </r>
  <r>
    <x v="6"/>
    <x v="73"/>
    <x v="70"/>
    <n v="70000"/>
    <n v="7016.3606914653628"/>
    <n v="77016.360691465365"/>
    <x v="9"/>
    <m/>
    <s v="50%"/>
    <x v="215"/>
    <m/>
    <m/>
    <s v="Jack Mackerel"/>
    <x v="0"/>
    <n v="2233.5199069010409"/>
    <n v="659.46113107287078"/>
    <n v="5.1999999999999997E-5"/>
    <s v=""/>
    <s v=""/>
    <s v=""/>
    <s v=""/>
    <s v=""/>
    <s v=""/>
  </r>
  <r>
    <x v="6"/>
    <x v="74"/>
    <x v="71"/>
    <n v="80000"/>
    <n v="8018.6979331032717"/>
    <n v="88018.697933103278"/>
    <x v="7"/>
    <m/>
    <n v="0.33329999999999999"/>
    <x v="50"/>
    <m/>
    <m/>
    <s v="Alfonsino"/>
    <x v="2"/>
    <n v="627.45216633751477"/>
    <n v="54.93766761543705"/>
    <n v="1.0000000000000001E-5"/>
    <s v=""/>
    <s v=""/>
    <s v=""/>
    <s v=""/>
    <s v=""/>
    <s v=""/>
  </r>
  <r>
    <x v="6"/>
    <x v="74"/>
    <x v="71"/>
    <n v="80000"/>
    <n v="8018.6979331032717"/>
    <n v="88018.697933103278"/>
    <x v="7"/>
    <m/>
    <n v="0.33329999999999999"/>
    <x v="52"/>
    <m/>
    <m/>
    <s v="Alfonsino"/>
    <x v="2"/>
    <n v="3197.6337116738837"/>
    <n v="279.97439077030873"/>
    <n v="5.8999999999999998E-5"/>
    <s v=""/>
    <s v=""/>
    <s v=""/>
    <s v=""/>
    <s v=""/>
    <s v=""/>
  </r>
  <r>
    <x v="6"/>
    <x v="74"/>
    <x v="71"/>
    <n v="80000"/>
    <n v="8018.6979331032717"/>
    <n v="88018.697933103278"/>
    <x v="7"/>
    <m/>
    <n v="0.33329999999999999"/>
    <x v="53"/>
    <m/>
    <m/>
    <s v="Alfonsino"/>
    <x v="2"/>
    <n v="2208.4489008143428"/>
    <n v="193.36459122742477"/>
    <n v="4.5000000000000003E-5"/>
    <s v=""/>
    <s v=""/>
    <s v=""/>
    <s v=""/>
    <s v=""/>
    <s v=""/>
  </r>
  <r>
    <x v="6"/>
    <x v="74"/>
    <x v="71"/>
    <n v="80000"/>
    <n v="8018.6979331032717"/>
    <n v="88018.697933103278"/>
    <x v="7"/>
    <m/>
    <n v="0.33329999999999999"/>
    <x v="54"/>
    <m/>
    <m/>
    <s v="Alfonsino"/>
    <x v="2"/>
    <n v="168.36633130056649"/>
    <n v="14.741607476808944"/>
    <n v="3.0000000000000001E-6"/>
    <s v=""/>
    <s v=""/>
    <s v=""/>
    <s v=""/>
    <s v=""/>
    <s v=""/>
  </r>
  <r>
    <x v="6"/>
    <x v="74"/>
    <x v="71"/>
    <n v="80000"/>
    <n v="8018.6979331032717"/>
    <n v="88018.697933103278"/>
    <x v="7"/>
    <m/>
    <n v="0.33329999999999999"/>
    <x v="55"/>
    <m/>
    <m/>
    <s v="Alfonsino"/>
    <x v="2"/>
    <n v="41.830144422500986"/>
    <n v="3.6625111743624701"/>
    <n v="9.9999999999999995E-7"/>
    <s v=""/>
    <s v=""/>
    <s v=""/>
    <s v=""/>
    <s v=""/>
    <s v=""/>
  </r>
  <r>
    <x v="6"/>
    <x v="74"/>
    <x v="71"/>
    <n v="80000"/>
    <n v="8018.6979331032717"/>
    <n v="88018.697933103278"/>
    <x v="7"/>
    <m/>
    <n v="0.33329999999999999"/>
    <x v="186"/>
    <m/>
    <m/>
    <s v="Hake"/>
    <x v="2"/>
    <n v="5454.3838744023078"/>
    <n v="477.56808313851207"/>
    <n v="2.7E-4"/>
    <s v=""/>
    <s v=""/>
    <s v=""/>
    <s v=""/>
    <s v=""/>
    <s v=""/>
  </r>
  <r>
    <x v="6"/>
    <x v="74"/>
    <x v="71"/>
    <n v="80000"/>
    <n v="8018.6979331032717"/>
    <n v="88018.697933103278"/>
    <x v="7"/>
    <m/>
    <n v="0.33329999999999999"/>
    <x v="188"/>
    <m/>
    <m/>
    <s v="Hake"/>
    <x v="2"/>
    <n v="2635.3412972515926"/>
    <n v="230.74189875975964"/>
    <n v="2.5300000000000002E-4"/>
    <s v=""/>
    <s v=""/>
    <s v=""/>
    <s v=""/>
    <s v=""/>
    <s v=""/>
  </r>
  <r>
    <x v="6"/>
    <x v="74"/>
    <x v="71"/>
    <n v="80000"/>
    <n v="8018.6979331032717"/>
    <n v="88018.697933103278"/>
    <x v="7"/>
    <m/>
    <n v="0.33329999999999999"/>
    <x v="189"/>
    <m/>
    <m/>
    <s v="Hake"/>
    <x v="2"/>
    <n v="3105.6409394293473"/>
    <n v="271.9198033200928"/>
    <n v="3.6400000000000001E-4"/>
    <s v=""/>
    <s v=""/>
    <s v=""/>
    <s v=""/>
    <s v=""/>
    <s v=""/>
  </r>
  <r>
    <x v="6"/>
    <x v="74"/>
    <x v="71"/>
    <n v="80000"/>
    <n v="8018.6979331032717"/>
    <n v="88018.697933103278"/>
    <x v="7"/>
    <m/>
    <n v="0.33329999999999999"/>
    <x v="190"/>
    <m/>
    <m/>
    <s v="Hoki"/>
    <x v="2"/>
    <n v="74157.33999578697"/>
    <n v="6492.97510551908"/>
    <n v="2.271E-3"/>
    <s v=""/>
    <s v=""/>
    <s v=""/>
    <s v=""/>
    <s v=""/>
    <s v=""/>
  </r>
  <r>
    <x v="6"/>
    <x v="74"/>
    <x v="71"/>
    <n v="80000"/>
    <n v="8018.6979331032717"/>
    <n v="88018.697933103278"/>
    <x v="7"/>
    <m/>
    <n v="0.33329999999999999"/>
    <x v="298"/>
    <m/>
    <m/>
    <s v="Oreo"/>
    <x v="2"/>
    <n v="1783.3161553464247"/>
    <n v="156.14135300149871"/>
    <n v="0"/>
    <s v=""/>
    <s v=""/>
    <s v=""/>
    <s v=""/>
    <s v=""/>
    <s v=""/>
  </r>
  <r>
    <x v="6"/>
    <x v="74"/>
    <x v="71"/>
    <n v="80000"/>
    <n v="8018.6979331032717"/>
    <n v="88018.697933103278"/>
    <x v="7"/>
    <m/>
    <n v="0.33329999999999999"/>
    <x v="300"/>
    <m/>
    <m/>
    <s v="Oreo"/>
    <x v="2"/>
    <n v="2389.643648164209"/>
    <n v="209.22941302200826"/>
    <n v="1.6000000000000001E-4"/>
    <s v=""/>
    <s v=""/>
    <s v=""/>
    <s v=""/>
    <s v=""/>
    <s v=""/>
  </r>
  <r>
    <x v="6"/>
    <x v="74"/>
    <x v="71"/>
    <n v="80000"/>
    <n v="8018.6979331032717"/>
    <n v="88018.697933103278"/>
    <x v="7"/>
    <m/>
    <n v="0.33329999999999999"/>
    <x v="301"/>
    <m/>
    <m/>
    <s v="Oreo"/>
    <x v="2"/>
    <n v="2567.9752636988514"/>
    <n v="224.84354832215814"/>
    <n v="2.8E-5"/>
    <s v=""/>
    <s v=""/>
    <s v=""/>
    <s v=""/>
    <s v=""/>
    <s v=""/>
  </r>
  <r>
    <x v="6"/>
    <x v="74"/>
    <x v="71"/>
    <n v="80000"/>
    <n v="8018.6979331032717"/>
    <n v="88018.697933103278"/>
    <x v="7"/>
    <m/>
    <n v="0.33329999999999999"/>
    <x v="302"/>
    <m/>
    <m/>
    <s v="Oreo"/>
    <x v="2"/>
    <n v="4279.9587728314191"/>
    <n v="374.7392472035969"/>
    <n v="1.1400000000000001E-4"/>
    <s v=""/>
    <s v=""/>
    <s v=""/>
    <s v=""/>
    <s v=""/>
    <s v=""/>
  </r>
  <r>
    <x v="6"/>
    <x v="74"/>
    <x v="71"/>
    <n v="80000"/>
    <n v="8018.6979331032717"/>
    <n v="88018.697933103278"/>
    <x v="7"/>
    <m/>
    <n v="0.33329999999999999"/>
    <x v="303"/>
    <m/>
    <m/>
    <s v="Orange Roughy"/>
    <x v="2"/>
    <n v="3502.8542609035103"/>
    <n v="306.69850773504095"/>
    <n v="7.1000000000000005E-5"/>
    <s v=""/>
    <s v=""/>
    <s v=""/>
    <s v=""/>
    <s v=""/>
    <s v=""/>
  </r>
  <r>
    <x v="6"/>
    <x v="74"/>
    <x v="71"/>
    <n v="80000"/>
    <n v="8018.6979331032717"/>
    <n v="88018.697933103278"/>
    <x v="7"/>
    <m/>
    <n v="0.33329999999999999"/>
    <x v="305"/>
    <m/>
    <m/>
    <s v="Orange Roughy"/>
    <x v="2"/>
    <n v="1284.3150327180197"/>
    <n v="112.45044031454989"/>
    <n v="5.7000000000000003E-5"/>
    <s v=""/>
    <s v=""/>
    <s v=""/>
    <s v=""/>
    <s v=""/>
    <s v=""/>
  </r>
  <r>
    <x v="6"/>
    <x v="74"/>
    <x v="71"/>
    <n v="80000"/>
    <n v="8018.6979331032717"/>
    <n v="88018.697933103278"/>
    <x v="7"/>
    <m/>
    <n v="0.33329999999999999"/>
    <x v="306"/>
    <m/>
    <m/>
    <s v="Orange Roughy"/>
    <x v="2"/>
    <n v="138.80505600317656"/>
    <n v="12.153318514391286"/>
    <n v="6.0000000000000002E-6"/>
    <s v=""/>
    <s v=""/>
    <s v=""/>
    <s v=""/>
    <s v=""/>
    <s v=""/>
  </r>
  <r>
    <x v="6"/>
    <x v="74"/>
    <x v="71"/>
    <n v="80000"/>
    <n v="8018.6979331032717"/>
    <n v="88018.697933103278"/>
    <x v="7"/>
    <m/>
    <n v="0.33329999999999999"/>
    <x v="307"/>
    <m/>
    <m/>
    <s v="Orange Roughy"/>
    <x v="2"/>
    <n v="403.82691814459525"/>
    <n v="35.357769394105986"/>
    <n v="3.0000000000000001E-5"/>
    <s v=""/>
    <s v=""/>
    <s v=""/>
    <s v=""/>
    <s v=""/>
    <s v=""/>
  </r>
  <r>
    <x v="6"/>
    <x v="74"/>
    <x v="71"/>
    <n v="80000"/>
    <n v="8018.6979331032717"/>
    <n v="88018.697933103278"/>
    <x v="7"/>
    <m/>
    <n v="0.33329999999999999"/>
    <x v="308"/>
    <m/>
    <m/>
    <s v="Orange Roughy"/>
    <x v="2"/>
    <n v="15784.390091433366"/>
    <n v="1382.0297751416304"/>
    <n v="5.1999999999999995E-4"/>
    <s v=""/>
    <s v=""/>
    <s v=""/>
    <s v=""/>
    <s v=""/>
    <s v=""/>
  </r>
  <r>
    <x v="6"/>
    <x v="74"/>
    <x v="71"/>
    <n v="80000"/>
    <n v="8018.6979331032717"/>
    <n v="88018.697933103278"/>
    <x v="7"/>
    <m/>
    <n v="0.33329999999999999"/>
    <x v="309"/>
    <m/>
    <m/>
    <s v="Orange Roughy"/>
    <x v="2"/>
    <n v="4814.0552172089874"/>
    <n v="421.50299193185742"/>
    <n v="9.7999999999999997E-5"/>
    <s v=""/>
    <s v=""/>
    <s v=""/>
    <s v=""/>
    <s v=""/>
    <s v=""/>
  </r>
  <r>
    <x v="6"/>
    <x v="74"/>
    <x v="71"/>
    <n v="80000"/>
    <n v="8018.6979331032717"/>
    <n v="88018.697933103278"/>
    <x v="7"/>
    <m/>
    <n v="0.33329999999999999"/>
    <x v="310"/>
    <m/>
    <m/>
    <s v="Orange Roughy"/>
    <x v="2"/>
    <n v="1.2745686485177732"/>
    <n v="0.11159707866505408"/>
    <n v="0"/>
    <s v=""/>
    <s v=""/>
    <s v=""/>
    <s v=""/>
    <s v=""/>
    <s v=""/>
  </r>
  <r>
    <x v="6"/>
    <x v="74"/>
    <x v="71"/>
    <n v="80000"/>
    <n v="8018.6979331032717"/>
    <n v="88018.697933103278"/>
    <x v="7"/>
    <m/>
    <n v="0.33329999999999999"/>
    <x v="486"/>
    <m/>
    <m/>
    <s v="Scampi"/>
    <x v="2"/>
    <n v="2044.9352186600722"/>
    <n v="179.04786590124996"/>
    <n v="1.37E-4"/>
    <s v=""/>
    <s v=""/>
    <s v=""/>
    <s v=""/>
    <s v=""/>
    <s v=""/>
  </r>
  <r>
    <x v="6"/>
    <x v="74"/>
    <x v="71"/>
    <n v="80000"/>
    <n v="8018.6979331032717"/>
    <n v="88018.697933103278"/>
    <x v="7"/>
    <m/>
    <n v="0.33329999999999999"/>
    <x v="488"/>
    <m/>
    <m/>
    <s v="Scampi"/>
    <x v="2"/>
    <n v="2463.2693452897956"/>
    <n v="215.67583920976097"/>
    <n v="2.3900000000000001E-4"/>
    <s v=""/>
    <s v=""/>
    <s v=""/>
    <s v=""/>
    <s v=""/>
    <s v=""/>
  </r>
  <r>
    <x v="6"/>
    <x v="74"/>
    <x v="71"/>
    <n v="80000"/>
    <n v="8018.6979331032717"/>
    <n v="88018.697933103278"/>
    <x v="7"/>
    <m/>
    <n v="0.33329999999999999"/>
    <x v="489"/>
    <m/>
    <m/>
    <s v="Scampi"/>
    <x v="2"/>
    <n v="7317.8331792863455"/>
    <n v="640.72563366144448"/>
    <n v="3.1100000000000002E-4"/>
    <s v=""/>
    <s v=""/>
    <s v=""/>
    <s v=""/>
    <s v=""/>
    <s v=""/>
  </r>
  <r>
    <x v="6"/>
    <x v="74"/>
    <x v="71"/>
    <n v="80000"/>
    <n v="8018.6979331032717"/>
    <n v="88018.697933103278"/>
    <x v="7"/>
    <m/>
    <n v="0.33329999999999999"/>
    <x v="490"/>
    <m/>
    <m/>
    <s v="Scampi"/>
    <x v="2"/>
    <n v="1941.8250110585548"/>
    <n v="170.01987202876759"/>
    <n v="4.8999999999999998E-5"/>
    <s v=""/>
    <s v=""/>
    <s v=""/>
    <s v=""/>
    <s v=""/>
    <s v=""/>
  </r>
  <r>
    <x v="6"/>
    <x v="74"/>
    <x v="71"/>
    <n v="80000"/>
    <n v="8018.6979331032717"/>
    <n v="88018.697933103278"/>
    <x v="7"/>
    <m/>
    <n v="0.33329999999999999"/>
    <x v="491"/>
    <m/>
    <m/>
    <s v="Scampi"/>
    <x v="2"/>
    <n v="553.20000000000005"/>
    <n v="48.436389824354805"/>
    <n v="1.2E-5"/>
    <s v=""/>
    <s v=""/>
    <s v=""/>
    <s v=""/>
    <s v=""/>
    <s v=""/>
  </r>
  <r>
    <x v="6"/>
    <x v="74"/>
    <x v="71"/>
    <n v="80000"/>
    <n v="8018.6979331032717"/>
    <n v="88018.697933103278"/>
    <x v="7"/>
    <m/>
    <n v="0.33329999999999999"/>
    <x v="492"/>
    <m/>
    <m/>
    <s v="Scampi"/>
    <x v="2"/>
    <n v="4667.2721274884843"/>
    <n v="408.65114277544831"/>
    <n v="1.08E-4"/>
    <s v=""/>
    <s v=""/>
    <s v=""/>
    <s v=""/>
    <s v=""/>
    <s v=""/>
  </r>
  <r>
    <x v="6"/>
    <x v="74"/>
    <x v="71"/>
    <n v="80000"/>
    <n v="8018.6979331032717"/>
    <n v="88018.697933103278"/>
    <x v="7"/>
    <m/>
    <n v="0.33329999999999999"/>
    <x v="493"/>
    <m/>
    <m/>
    <s v="Scampi"/>
    <x v="2"/>
    <n v="691.5"/>
    <n v="60.545487280443503"/>
    <n v="1.5E-5"/>
    <s v=""/>
    <s v=""/>
    <s v=""/>
    <s v=""/>
    <s v=""/>
    <s v=""/>
  </r>
  <r>
    <x v="6"/>
    <x v="74"/>
    <x v="71"/>
    <n v="80000"/>
    <n v="8018.6979331032717"/>
    <n v="88018.697933103278"/>
    <x v="7"/>
    <m/>
    <n v="0.33329999999999999"/>
    <x v="494"/>
    <m/>
    <m/>
    <s v="Scampi"/>
    <x v="2"/>
    <n v="1387.4162914357805"/>
    <n v="121.47765065192357"/>
    <n v="3.1000000000000001E-5"/>
    <s v=""/>
    <s v=""/>
    <s v=""/>
    <s v=""/>
    <s v=""/>
    <s v=""/>
  </r>
  <r>
    <x v="6"/>
    <x v="74"/>
    <x v="71"/>
    <n v="80000"/>
    <n v="8018.6979331032717"/>
    <n v="88018.697933103278"/>
    <x v="7"/>
    <m/>
    <n v="0.33329999999999999"/>
    <x v="495"/>
    <m/>
    <m/>
    <s v="Scampi"/>
    <x v="2"/>
    <n v="69.150000000000006"/>
    <n v="6.0545487280443506"/>
    <n v="1.9999999999999999E-6"/>
    <s v=""/>
    <s v=""/>
    <s v=""/>
    <s v=""/>
    <s v=""/>
    <s v=""/>
  </r>
  <r>
    <x v="6"/>
    <x v="74"/>
    <x v="71"/>
    <n v="80000"/>
    <n v="8018.6979331032717"/>
    <n v="88018.697933103278"/>
    <x v="7"/>
    <m/>
    <n v="0.33329999999999999"/>
    <x v="496"/>
    <m/>
    <m/>
    <s v="Scampi"/>
    <x v="2"/>
    <n v="484.05"/>
    <n v="42.381841096310453"/>
    <n v="1.1E-5"/>
    <s v=""/>
    <s v=""/>
    <s v=""/>
    <s v=""/>
    <s v=""/>
    <s v=""/>
  </r>
  <r>
    <x v="6"/>
    <x v="74"/>
    <x v="71"/>
    <n v="80000"/>
    <n v="8018.6979331032717"/>
    <n v="88018.697933103278"/>
    <x v="7"/>
    <m/>
    <n v="0.33329999999999999"/>
    <x v="571"/>
    <m/>
    <m/>
    <s v="Silver Warehou"/>
    <x v="2"/>
    <n v="2259.0703945956138"/>
    <n v="197.796844311808"/>
    <n v="0"/>
    <s v=""/>
    <s v=""/>
    <s v=""/>
    <s v=""/>
    <s v=""/>
    <s v=""/>
  </r>
  <r>
    <x v="6"/>
    <x v="74"/>
    <x v="71"/>
    <n v="80000"/>
    <n v="8018.6979331032717"/>
    <n v="88018.697933103278"/>
    <x v="7"/>
    <m/>
    <n v="0.33329999999999999"/>
    <x v="573"/>
    <m/>
    <m/>
    <s v="Silver Warehou"/>
    <x v="2"/>
    <n v="2550.8715440720744"/>
    <n v="223.3460023509198"/>
    <n v="6.0000000000000002E-5"/>
    <s v=""/>
    <s v=""/>
    <s v=""/>
    <s v=""/>
    <s v=""/>
    <s v=""/>
  </r>
  <r>
    <x v="6"/>
    <x v="74"/>
    <x v="71"/>
    <n v="80000"/>
    <n v="8018.6979331032717"/>
    <n v="88018.697933103278"/>
    <x v="7"/>
    <m/>
    <n v="0.33329999999999999"/>
    <x v="574"/>
    <m/>
    <m/>
    <s v="Silver Warehou"/>
    <x v="2"/>
    <n v="3037.8035399849359"/>
    <n v="265.98018162059896"/>
    <n v="6.7000000000000002E-5"/>
    <s v=""/>
    <s v=""/>
    <s v=""/>
    <s v=""/>
    <s v=""/>
    <s v=""/>
  </r>
  <r>
    <x v="6"/>
    <x v="74"/>
    <x v="71"/>
    <n v="80000"/>
    <n v="8018.6979331032717"/>
    <n v="88018.697933103278"/>
    <x v="7"/>
    <m/>
    <n v="0.33329999999999999"/>
    <x v="15"/>
    <m/>
    <m/>
    <s v="Barracouta"/>
    <x v="2"/>
    <n v="847.29019394612521"/>
    <n v="74.185969140144081"/>
    <n v="2.8E-5"/>
    <s v=""/>
    <s v=""/>
    <s v=""/>
    <s v=""/>
    <s v=""/>
    <s v=""/>
  </r>
  <r>
    <x v="6"/>
    <x v="74"/>
    <x v="71"/>
    <n v="80000"/>
    <n v="8018.6979331032717"/>
    <n v="88018.697933103278"/>
    <x v="7"/>
    <m/>
    <n v="0.33329999999999999"/>
    <x v="16"/>
    <m/>
    <m/>
    <s v="Barracouta"/>
    <x v="2"/>
    <n v="2189.0911107159804"/>
    <n v="191.66968618884502"/>
    <n v="7.1000000000000005E-5"/>
    <s v=""/>
    <s v=""/>
    <s v=""/>
    <s v=""/>
    <s v=""/>
    <s v=""/>
  </r>
  <r>
    <x v="6"/>
    <x v="74"/>
    <x v="71"/>
    <n v="80000"/>
    <n v="8018.6979331032717"/>
    <n v="88018.697933103278"/>
    <x v="7"/>
    <m/>
    <n v="0.33329999999999999"/>
    <x v="17"/>
    <m/>
    <m/>
    <s v="Barracouta"/>
    <x v="2"/>
    <n v="3151.6352477146047"/>
    <n v="275.94691511656112"/>
    <n v="2.6499999999999999E-4"/>
    <s v=""/>
    <s v=""/>
    <s v=""/>
    <s v=""/>
    <s v=""/>
    <s v=""/>
  </r>
  <r>
    <x v="6"/>
    <x v="74"/>
    <x v="71"/>
    <n v="80000"/>
    <n v="8018.6979331032717"/>
    <n v="88018.697933103278"/>
    <x v="7"/>
    <m/>
    <n v="0.33329999999999999"/>
    <x v="217"/>
    <m/>
    <m/>
    <s v="Jack Mackerel"/>
    <x v="2"/>
    <n v="1960.9420397731203"/>
    <n v="171.69369678491742"/>
    <n v="0"/>
    <s v=""/>
    <s v=""/>
    <s v=""/>
    <s v=""/>
    <s v=""/>
    <s v=""/>
  </r>
  <r>
    <x v="6"/>
    <x v="74"/>
    <x v="71"/>
    <n v="80000"/>
    <n v="8018.6979331032717"/>
    <n v="88018.697933103278"/>
    <x v="7"/>
    <m/>
    <n v="0.33329999999999999"/>
    <x v="218"/>
    <m/>
    <m/>
    <s v="Jack Mackerel"/>
    <x v="2"/>
    <n v="6761.1885246750298"/>
    <n v="591.9876411010739"/>
    <n v="4.1399999999999998E-4"/>
    <s v=""/>
    <s v=""/>
    <s v=""/>
    <s v=""/>
    <s v=""/>
    <s v=""/>
  </r>
  <r>
    <x v="6"/>
    <x v="74"/>
    <x v="71"/>
    <n v="80000"/>
    <n v="8018.6979331032717"/>
    <n v="88018.697933103278"/>
    <x v="7"/>
    <m/>
    <n v="0.33329999999999999"/>
    <x v="270"/>
    <m/>
    <m/>
    <s v="Ling"/>
    <x v="2"/>
    <n v="5886.2493831897482"/>
    <n v="515.38082018717762"/>
    <n v="3.2299999999999999E-4"/>
    <s v=""/>
    <s v=""/>
    <s v=""/>
    <s v=""/>
    <s v=""/>
    <s v=""/>
  </r>
  <r>
    <x v="6"/>
    <x v="74"/>
    <x v="71"/>
    <n v="80000"/>
    <n v="8018.6979331032717"/>
    <n v="88018.697933103278"/>
    <x v="7"/>
    <m/>
    <n v="0.33329999999999999"/>
    <x v="271"/>
    <m/>
    <m/>
    <s v="Ling"/>
    <x v="2"/>
    <n v="11434.717413794324"/>
    <n v="1001.1866055420825"/>
    <n v="4.0499999999999998E-4"/>
    <s v=""/>
    <s v=""/>
    <s v=""/>
    <s v=""/>
    <s v=""/>
    <s v=""/>
  </r>
  <r>
    <x v="6"/>
    <x v="74"/>
    <x v="71"/>
    <n v="80000"/>
    <n v="8018.6979331032717"/>
    <n v="88018.697933103278"/>
    <x v="7"/>
    <m/>
    <n v="0.33329999999999999"/>
    <x v="272"/>
    <m/>
    <m/>
    <s v="Ling"/>
    <x v="2"/>
    <n v="13494.448218078351"/>
    <n v="1181.5299247205587"/>
    <n v="3.3100000000000002E-4"/>
    <s v=""/>
    <s v=""/>
    <s v=""/>
    <s v=""/>
    <s v=""/>
    <s v=""/>
  </r>
  <r>
    <x v="6"/>
    <x v="74"/>
    <x v="71"/>
    <n v="80000"/>
    <n v="8018.6979331032717"/>
    <n v="88018.697933103278"/>
    <x v="7"/>
    <m/>
    <n v="0.33329999999999999"/>
    <x v="273"/>
    <m/>
    <m/>
    <s v="Ling"/>
    <x v="2"/>
    <n v="22654.287901645508"/>
    <n v="1983.5356471389491"/>
    <n v="5.2400000000000005E-4"/>
    <s v=""/>
    <s v=""/>
    <s v=""/>
    <s v=""/>
    <s v=""/>
    <s v=""/>
  </r>
  <r>
    <x v="6"/>
    <x v="74"/>
    <x v="71"/>
    <n v="80000"/>
    <n v="8018.6979331032717"/>
    <n v="88018.697933103278"/>
    <x v="7"/>
    <m/>
    <n v="0.33329999999999999"/>
    <x v="274"/>
    <m/>
    <m/>
    <s v="Ling"/>
    <x v="2"/>
    <n v="10120.942896730847"/>
    <n v="886.15678874925891"/>
    <n v="5.0799999999999999E-4"/>
    <s v=""/>
    <s v=""/>
    <s v=""/>
    <s v=""/>
    <s v=""/>
    <s v=""/>
  </r>
  <r>
    <x v="6"/>
    <x v="74"/>
    <x v="71"/>
    <n v="80000"/>
    <n v="8018.6979331032717"/>
    <n v="88018.697933103278"/>
    <x v="7"/>
    <m/>
    <n v="0.33329999999999999"/>
    <x v="543"/>
    <m/>
    <m/>
    <s v="Squid"/>
    <x v="2"/>
    <n v="59430.480946412557"/>
    <n v="5203.5393032706597"/>
    <n v="1.7329999999999999E-3"/>
    <s v=""/>
    <s v=""/>
    <s v=""/>
    <s v=""/>
    <s v=""/>
    <s v=""/>
  </r>
  <r>
    <x v="6"/>
    <x v="74"/>
    <x v="71"/>
    <n v="80000"/>
    <n v="8018.6979331032717"/>
    <n v="88018.697933103278"/>
    <x v="7"/>
    <m/>
    <n v="0.33329999999999999"/>
    <x v="544"/>
    <m/>
    <m/>
    <s v="Squid"/>
    <x v="2"/>
    <n v="39112.191868202004"/>
    <n v="3424.5361030607237"/>
    <n v="1.23E-3"/>
    <s v=""/>
    <s v=""/>
    <s v=""/>
    <s v=""/>
    <s v=""/>
    <s v=""/>
  </r>
  <r>
    <x v="6"/>
    <x v="75"/>
    <x v="72"/>
    <n v="0"/>
    <n v="0"/>
    <n v="0"/>
    <x v="3"/>
    <m/>
    <s v="0%"/>
    <x v="639"/>
    <m/>
    <m/>
    <e v="#N/A"/>
    <x v="5"/>
    <n v="0"/>
    <n v="0"/>
    <n v="0"/>
    <s v=""/>
    <s v=""/>
    <s v=""/>
    <s v=""/>
    <s v=""/>
    <s v=""/>
  </r>
  <r>
    <x v="12"/>
    <x v="76"/>
    <x v="73"/>
    <n v="0"/>
    <n v="0"/>
    <n v="0"/>
    <x v="8"/>
    <m/>
    <n v="0.9026369168356998"/>
    <x v="126"/>
    <m/>
    <m/>
    <s v="Flatfish"/>
    <x v="0"/>
    <n v="9697.6825855136267"/>
    <n v="0"/>
    <n v="1.3999999999999999E-4"/>
    <n v="0"/>
    <n v="0"/>
    <n v="9697.6825855136267"/>
    <n v="9697.6825855136267"/>
    <n v="0"/>
    <n v="1"/>
  </r>
  <r>
    <x v="7"/>
    <x v="77"/>
    <x v="74"/>
    <n v="65000"/>
    <n v="6515.192070646408"/>
    <n v="71515.192070646415"/>
    <x v="8"/>
    <m/>
    <n v="1"/>
    <x v="186"/>
    <m/>
    <m/>
    <s v="Hake"/>
    <x v="2"/>
    <n v="5454.3838744023078"/>
    <n v="71515.192070646415"/>
    <n v="2.7E-4"/>
    <n v="0"/>
    <n v="0"/>
    <n v="5454.3838744023078"/>
    <n v="5454.3838744023078"/>
    <n v="71515.192070646415"/>
    <n v="1"/>
  </r>
  <r>
    <x v="4"/>
    <x v="78"/>
    <x v="75"/>
    <n v="24000"/>
    <n v="2405.6093799309815"/>
    <n v="26405.609379930982"/>
    <x v="6"/>
    <m/>
    <n v="0.96486486486486489"/>
    <x v="26"/>
    <n v="0.36"/>
    <m/>
    <s v="Bigeye Tuna"/>
    <x v="3"/>
    <n v="0.36"/>
    <n v="9172.0241013749455"/>
    <n v="1.55E-4"/>
    <n v="9172.0241013749455"/>
    <n v="9506.0193767751534"/>
    <s v=""/>
    <s v=""/>
    <n v="0"/>
    <n v="1"/>
  </r>
  <r>
    <x v="4"/>
    <x v="78"/>
    <x v="75"/>
    <n v="24000"/>
    <n v="2405.6093799309815"/>
    <n v="26405.609379930982"/>
    <x v="6"/>
    <m/>
    <n v="0.73463687150837986"/>
    <x v="634"/>
    <n v="0.13"/>
    <m/>
    <s v="Yellowfin Tuna"/>
    <x v="3"/>
    <n v="0.13"/>
    <n v="2521.8094544688279"/>
    <n v="3.6000000000000001E-5"/>
    <n v="2521.8094544688279"/>
    <n v="3432.729219391028"/>
    <s v=""/>
    <s v=""/>
    <n v="0"/>
    <n v="1"/>
  </r>
  <r>
    <x v="4"/>
    <x v="78"/>
    <x v="75"/>
    <n v="24000"/>
    <n v="2405.6093799309815"/>
    <n v="26405.609379930982"/>
    <x v="6"/>
    <m/>
    <n v="0.96300326441784545"/>
    <x v="575"/>
    <n v="0.45"/>
    <m/>
    <s v="Broadbill Swordfish"/>
    <x v="3"/>
    <n v="0.45"/>
    <n v="11442.909614317206"/>
    <n v="1.1900000000000001E-4"/>
    <n v="11442.909614317206"/>
    <n v="11882.524220968942"/>
    <s v=""/>
    <s v=""/>
    <n v="0"/>
    <n v="1"/>
  </r>
  <r>
    <x v="4"/>
    <x v="78"/>
    <x v="75"/>
    <n v="24000"/>
    <n v="2405.6093799309815"/>
    <n v="26405.609379930982"/>
    <x v="6"/>
    <m/>
    <n v="0.8"/>
    <x v="584"/>
    <n v="0.06"/>
    <m/>
    <s v="Pacific Bluefin Tuna"/>
    <x v="3"/>
    <n v="0.06"/>
    <n v="1267.469250236687"/>
    <n v="5.5999999999999999E-5"/>
    <n v="1267.469250236687"/>
    <n v="1584.3365627958588"/>
    <s v=""/>
    <s v=""/>
    <n v="0"/>
    <n v="1"/>
  </r>
  <r>
    <x v="7"/>
    <x v="79"/>
    <x v="76"/>
    <n v="250000"/>
    <n v="25058.431040947722"/>
    <n v="275058.43104094773"/>
    <x v="8"/>
    <m/>
    <n v="0.98975815474653583"/>
    <x v="190"/>
    <m/>
    <m/>
    <s v="Hoki"/>
    <x v="2"/>
    <n v="74924.707253134678"/>
    <n v="272241.32515456568"/>
    <n v="2.271E-3"/>
    <n v="0"/>
    <n v="0"/>
    <n v="74924.707253134678"/>
    <n v="74924.707253134678"/>
    <n v="272241.32515456568"/>
    <n v="1"/>
  </r>
  <r>
    <x v="7"/>
    <x v="80"/>
    <x v="77"/>
    <n v="75000"/>
    <n v="7517.5293122843168"/>
    <n v="82517.529312284314"/>
    <x v="8"/>
    <m/>
    <n v="0.98975815474653583"/>
    <x v="190"/>
    <m/>
    <m/>
    <s v="Hoki"/>
    <x v="2"/>
    <n v="74924.707253134678"/>
    <n v="81672.397546369699"/>
    <n v="2.271E-3"/>
    <n v="0"/>
    <n v="0"/>
    <n v="74924.707253134678"/>
    <n v="74924.707253134678"/>
    <n v="81672.397546369699"/>
    <n v="1"/>
  </r>
  <r>
    <x v="12"/>
    <x v="81"/>
    <x v="78"/>
    <n v="650000"/>
    <n v="65151.92070646408"/>
    <n v="715151.92070646409"/>
    <x v="6"/>
    <m/>
    <n v="0.75"/>
    <x v="418"/>
    <n v="0.33"/>
    <m/>
    <s v="Red Cod"/>
    <x v="0"/>
    <n v="0.33"/>
    <n v="177000.10037484986"/>
    <n v="1.7899999999999999E-4"/>
    <n v="177000.10037484986"/>
    <n v="236000.13383313315"/>
    <s v=""/>
    <s v=""/>
    <n v="0"/>
    <n v="1"/>
  </r>
  <r>
    <x v="12"/>
    <x v="81"/>
    <x v="78"/>
    <n v="650000"/>
    <n v="65151.92070646408"/>
    <n v="715151.92070646409"/>
    <x v="6"/>
    <m/>
    <n v="0.9124149659863946"/>
    <x v="184"/>
    <n v="0.11"/>
    <m/>
    <s v="Gurnard"/>
    <x v="0"/>
    <n v="0.11"/>
    <n v="71776.684694714248"/>
    <n v="9.8999999999999994E-5"/>
    <n v="71776.684694714248"/>
    <n v="78666.711277711045"/>
    <s v=""/>
    <s v=""/>
    <n v="0"/>
    <n v="1"/>
  </r>
  <r>
    <x v="12"/>
    <x v="81"/>
    <x v="78"/>
    <n v="650000"/>
    <n v="65151.92070646408"/>
    <n v="715151.92070646409"/>
    <x v="6"/>
    <m/>
    <n v="0.75"/>
    <x v="120"/>
    <n v="0.01"/>
    <m/>
    <s v="Elephant Fish"/>
    <x v="0"/>
    <n v="0.01"/>
    <n v="5363.6394052984806"/>
    <n v="7.9999999999999996E-6"/>
    <n v="5363.6394052984806"/>
    <n v="7151.5192070646408"/>
    <s v=""/>
    <s v=""/>
    <n v="0"/>
    <n v="1"/>
  </r>
  <r>
    <x v="12"/>
    <x v="81"/>
    <x v="78"/>
    <n v="650000"/>
    <n v="65151.92070646408"/>
    <n v="715151.92070646409"/>
    <x v="6"/>
    <m/>
    <n v="0.95004233700254026"/>
    <x v="556"/>
    <n v="0.12"/>
    <m/>
    <s v="Stargazer"/>
    <x v="0"/>
    <n v="0.12"/>
    <n v="81530.952247178939"/>
    <n v="9.0000000000000006E-5"/>
    <n v="81530.952247178939"/>
    <n v="85818.23048477569"/>
    <s v=""/>
    <s v=""/>
    <n v="0"/>
    <n v="1"/>
  </r>
  <r>
    <x v="12"/>
    <x v="81"/>
    <x v="78"/>
    <n v="650000"/>
    <n v="65151.92070646408"/>
    <n v="715151.92070646409"/>
    <x v="6"/>
    <m/>
    <n v="0.83673469387755106"/>
    <x v="527"/>
    <n v="0.01"/>
    <m/>
    <s v="Sea Perch"/>
    <x v="2"/>
    <n v="0.01"/>
    <n v="5983.9242344826589"/>
    <n v="6.0000000000000002E-6"/>
    <n v="5983.9242344826589"/>
    <n v="7151.5192070646408"/>
    <s v=""/>
    <s v=""/>
    <n v="0"/>
    <n v="1"/>
  </r>
  <r>
    <x v="12"/>
    <x v="81"/>
    <x v="78"/>
    <n v="650000"/>
    <n v="65151.92070646408"/>
    <n v="715151.92070646409"/>
    <x v="6"/>
    <m/>
    <n v="0.75"/>
    <x v="582"/>
    <n v="0.11"/>
    <m/>
    <s v="Tarakihi"/>
    <x v="0"/>
    <n v="0.11"/>
    <n v="59000.033458283287"/>
    <n v="1.13E-4"/>
    <n v="59000.033458283287"/>
    <n v="78666.711277711045"/>
    <s v=""/>
    <s v=""/>
    <n v="0"/>
    <n v="1"/>
  </r>
  <r>
    <x v="12"/>
    <x v="81"/>
    <x v="78"/>
    <n v="650000"/>
    <n v="65151.92070646408"/>
    <n v="715151.92070646409"/>
    <x v="6"/>
    <m/>
    <n v="0.9591527987897126"/>
    <x v="518"/>
    <n v="0.2"/>
    <m/>
    <s v="Spiny Dogfish"/>
    <x v="0"/>
    <n v="0.2"/>
    <n v="137187.99326108873"/>
    <n v="1.2E-4"/>
    <n v="137187.99326108873"/>
    <n v="143030.38414129283"/>
    <s v=""/>
    <s v=""/>
    <n v="0"/>
    <n v="1"/>
  </r>
  <r>
    <x v="12"/>
    <x v="81"/>
    <x v="78"/>
    <n v="650000"/>
    <n v="65151.92070646408"/>
    <n v="715151.92070646409"/>
    <x v="6"/>
    <m/>
    <n v="1"/>
    <x v="174"/>
    <n v="0.12"/>
    <m/>
    <s v="Ghost Shark dark"/>
    <x v="0"/>
    <n v="0.12"/>
    <n v="85818.23048477569"/>
    <n v="1.27E-4"/>
    <n v="85818.23048477569"/>
    <n v="85818.23048477569"/>
    <s v=""/>
    <s v=""/>
    <n v="0"/>
    <n v="1"/>
  </r>
  <r>
    <x v="12"/>
    <x v="82"/>
    <x v="79"/>
    <n v="900000"/>
    <n v="90210.351747411798"/>
    <n v="990210.35174741177"/>
    <x v="6"/>
    <m/>
    <n v="0.55900621118012417"/>
    <x v="507"/>
    <n v="0.63"/>
    <m/>
    <s v="Snapper"/>
    <x v="0"/>
    <n v="0.63"/>
    <n v="348726.25431104493"/>
    <n v="9.0200000000000002E-4"/>
    <n v="348726.25431104493"/>
    <n v="623832.52160086937"/>
    <s v=""/>
    <s v=""/>
    <n v="0"/>
    <n v="1"/>
  </r>
  <r>
    <x v="12"/>
    <x v="82"/>
    <x v="79"/>
    <n v="900000"/>
    <n v="90210.351747411798"/>
    <n v="990210.35174741177"/>
    <x v="6"/>
    <m/>
    <n v="0.75"/>
    <x v="180"/>
    <n v="0.32"/>
    <m/>
    <s v="Gurnard"/>
    <x v="0"/>
    <n v="0.32"/>
    <n v="237650.4844193788"/>
    <n v="3.7300000000000001E-4"/>
    <n v="237650.4844193788"/>
    <n v="316867.31255917175"/>
    <s v=""/>
    <s v=""/>
    <n v="0"/>
    <n v="1"/>
  </r>
  <r>
    <x v="12"/>
    <x v="82"/>
    <x v="79"/>
    <n v="900000"/>
    <n v="90210.351747411798"/>
    <n v="990210.35174741177"/>
    <x v="6"/>
    <m/>
    <n v="0.75"/>
    <x v="210"/>
    <n v="0.05"/>
    <m/>
    <s v="John Dory"/>
    <x v="0"/>
    <n v="0.05"/>
    <n v="37132.888190527941"/>
    <n v="1.0399999999999999E-4"/>
    <n v="37132.888190527941"/>
    <n v="49510.517587370588"/>
    <s v=""/>
    <s v=""/>
    <n v="0"/>
    <n v="1"/>
  </r>
  <r>
    <x v="12"/>
    <x v="83"/>
    <x v="80"/>
    <n v="0"/>
    <n v="0"/>
    <n v="0"/>
    <x v="8"/>
    <m/>
    <n v="0.75"/>
    <x v="210"/>
    <m/>
    <m/>
    <s v="John Dory"/>
    <x v="0"/>
    <n v="2741.031045134197"/>
    <n v="0"/>
    <n v="1.0399999999999999E-4"/>
    <n v="0"/>
    <n v="0"/>
    <n v="2741.031045134197"/>
    <n v="2741.031045134197"/>
    <n v="0"/>
    <n v="1"/>
  </r>
  <r>
    <x v="12"/>
    <x v="84"/>
    <x v="81"/>
    <n v="160000"/>
    <n v="16037.395866206543"/>
    <n v="176037.39586620656"/>
    <x v="8"/>
    <m/>
    <n v="0.48423423423423423"/>
    <x v="219"/>
    <m/>
    <m/>
    <s v="Kahawai"/>
    <x v="0"/>
    <n v="3296.149915646909"/>
    <n v="85243.333583861284"/>
    <n v="9.3999999999999994E-5"/>
    <n v="0"/>
    <n v="0"/>
    <n v="3296.149915646909"/>
    <n v="3296.149915646909"/>
    <n v="85243.333583861284"/>
    <n v="1"/>
  </r>
  <r>
    <x v="6"/>
    <x v="85"/>
    <x v="82"/>
    <n v="280000"/>
    <n v="28065.442765861451"/>
    <n v="308065.44276586146"/>
    <x v="3"/>
    <m/>
    <s v="0%"/>
    <x v="639"/>
    <m/>
    <m/>
    <e v="#N/A"/>
    <x v="5"/>
    <n v="0"/>
    <n v="0"/>
    <n v="0"/>
    <s v=""/>
    <s v=""/>
    <s v=""/>
    <s v=""/>
    <s v=""/>
    <s v=""/>
  </r>
  <r>
    <x v="7"/>
    <x v="86"/>
    <x v="83"/>
    <n v="70000"/>
    <n v="7016.3606914653628"/>
    <n v="77016.360691465365"/>
    <x v="6"/>
    <m/>
    <n v="0.97952006619776577"/>
    <x v="272"/>
    <n v="0.36"/>
    <m/>
    <s v="Ling"/>
    <x v="2"/>
    <n v="0.36"/>
    <n v="27158.065460213456"/>
    <n v="3.3100000000000002E-4"/>
    <n v="27158.065460213456"/>
    <n v="27725.889848927531"/>
    <s v=""/>
    <s v=""/>
    <n v="0"/>
    <n v="1"/>
  </r>
  <r>
    <x v="7"/>
    <x v="86"/>
    <x v="83"/>
    <n v="70000"/>
    <n v="7016.3606914653628"/>
    <n v="77016.360691465365"/>
    <x v="6"/>
    <m/>
    <n v="0.99010477299185096"/>
    <x v="273"/>
    <n v="0.64"/>
    <m/>
    <s v="Ling"/>
    <x v="2"/>
    <n v="0.64"/>
    <n v="48802.730444212371"/>
    <n v="5.2400000000000005E-4"/>
    <n v="48802.730444212371"/>
    <n v="49290.470842537834"/>
    <s v=""/>
    <s v=""/>
    <n v="0"/>
    <n v="1"/>
  </r>
  <r>
    <x v="7"/>
    <x v="87"/>
    <x v="84"/>
    <n v="0"/>
    <n v="0"/>
    <n v="0"/>
    <x v="8"/>
    <m/>
    <n v="0.99010477299185096"/>
    <x v="273"/>
    <m/>
    <m/>
    <s v="Ling"/>
    <x v="2"/>
    <n v="22880.697598487353"/>
    <n v="0"/>
    <n v="5.2400000000000005E-4"/>
    <n v="0"/>
    <n v="0"/>
    <n v="22880.697598487353"/>
    <n v="22880.697598487353"/>
    <n v="0"/>
    <n v="1"/>
  </r>
  <r>
    <x v="9"/>
    <x v="88"/>
    <x v="85"/>
    <n v="560000"/>
    <n v="56130.885531722903"/>
    <n v="616130.88553172292"/>
    <x v="3"/>
    <m/>
    <s v="0%"/>
    <x v="639"/>
    <m/>
    <m/>
    <e v="#N/A"/>
    <x v="5"/>
    <n v="0"/>
    <n v="0"/>
    <n v="0"/>
    <s v=""/>
    <s v=""/>
    <s v=""/>
    <s v=""/>
    <s v=""/>
    <s v=""/>
  </r>
  <r>
    <x v="9"/>
    <x v="89"/>
    <x v="86"/>
    <n v="150000"/>
    <n v="15035.058624568634"/>
    <n v="165035.05862456863"/>
    <x v="3"/>
    <m/>
    <s v="0%"/>
    <x v="639"/>
    <m/>
    <m/>
    <e v="#N/A"/>
    <x v="5"/>
    <n v="0"/>
    <n v="0"/>
    <n v="0"/>
    <s v=""/>
    <s v=""/>
    <s v=""/>
    <s v=""/>
    <s v=""/>
    <s v=""/>
  </r>
  <r>
    <x v="9"/>
    <x v="90"/>
    <x v="87"/>
    <n v="150000"/>
    <n v="15035.058624568634"/>
    <n v="165035.05862456863"/>
    <x v="3"/>
    <m/>
    <s v="0%"/>
    <x v="639"/>
    <m/>
    <m/>
    <e v="#N/A"/>
    <x v="5"/>
    <n v="0"/>
    <n v="0"/>
    <n v="0"/>
    <s v=""/>
    <s v=""/>
    <s v=""/>
    <s v=""/>
    <s v=""/>
    <s v=""/>
  </r>
  <r>
    <x v="9"/>
    <x v="91"/>
    <x v="88"/>
    <n v="120000"/>
    <n v="12028.046899654908"/>
    <n v="132028.0468996549"/>
    <x v="3"/>
    <m/>
    <s v="0%"/>
    <x v="639"/>
    <m/>
    <m/>
    <e v="#N/A"/>
    <x v="5"/>
    <n v="0"/>
    <n v="0"/>
    <n v="0"/>
    <s v=""/>
    <s v=""/>
    <s v=""/>
    <s v=""/>
    <s v=""/>
    <s v=""/>
  </r>
  <r>
    <x v="9"/>
    <x v="92"/>
    <x v="89"/>
    <n v="200000"/>
    <n v="20046.744832758177"/>
    <n v="220046.74483275818"/>
    <x v="3"/>
    <m/>
    <s v="0%"/>
    <x v="639"/>
    <m/>
    <m/>
    <e v="#N/A"/>
    <x v="5"/>
    <n v="0"/>
    <n v="0"/>
    <n v="0"/>
    <s v=""/>
    <s v=""/>
    <s v=""/>
    <s v=""/>
    <s v=""/>
    <s v=""/>
  </r>
  <r>
    <x v="12"/>
    <x v="93"/>
    <x v="90"/>
    <n v="100000"/>
    <n v="10023.372416379088"/>
    <n v="110023.37241637909"/>
    <x v="3"/>
    <m/>
    <s v="0%"/>
    <x v="639"/>
    <m/>
    <m/>
    <e v="#N/A"/>
    <x v="5"/>
    <n v="0"/>
    <n v="0"/>
    <n v="0"/>
    <s v=""/>
    <s v=""/>
    <s v=""/>
    <s v=""/>
    <s v=""/>
    <s v=""/>
  </r>
  <r>
    <x v="7"/>
    <x v="94"/>
    <x v="91"/>
    <n v="400000"/>
    <n v="40093.489665516354"/>
    <n v="440093.48966551636"/>
    <x v="6"/>
    <m/>
    <n v="0.98975815474653583"/>
    <x v="190"/>
    <n v="0.25"/>
    <m/>
    <s v="Hoki"/>
    <x v="2"/>
    <n v="0.25"/>
    <n v="108896.53006182628"/>
    <n v="2.271E-3"/>
    <n v="108896.53006182628"/>
    <n v="110023.37241637909"/>
    <s v=""/>
    <s v=""/>
    <n v="0"/>
    <n v="1"/>
  </r>
  <r>
    <x v="7"/>
    <x v="94"/>
    <x v="91"/>
    <n v="400000"/>
    <n v="40093.489665516354"/>
    <n v="440093.48966551636"/>
    <x v="6"/>
    <m/>
    <n v="1"/>
    <x v="186"/>
    <n v="6.5000000000000002E-2"/>
    <m/>
    <s v="Hake"/>
    <x v="2"/>
    <n v="6.5000000000000002E-2"/>
    <n v="28606.076828258563"/>
    <n v="2.7E-4"/>
    <n v="28606.076828258563"/>
    <n v="28606.076828258563"/>
    <s v=""/>
    <s v=""/>
    <n v="0"/>
    <n v="1"/>
  </r>
  <r>
    <x v="7"/>
    <x v="94"/>
    <x v="91"/>
    <n v="400000"/>
    <n v="40093.489665516354"/>
    <n v="440093.48966551636"/>
    <x v="6"/>
    <m/>
    <n v="0.99009900990099009"/>
    <x v="188"/>
    <n v="3.3000000000000002E-2"/>
    <m/>
    <s v="Hake"/>
    <x v="2"/>
    <n v="3.3000000000000002E-2"/>
    <n v="14379.292236596079"/>
    <n v="2.5300000000000002E-4"/>
    <n v="14379.292236596079"/>
    <n v="14523.08515896204"/>
    <s v=""/>
    <s v=""/>
    <n v="0"/>
    <n v="1"/>
  </r>
  <r>
    <x v="7"/>
    <x v="94"/>
    <x v="91"/>
    <n v="400000"/>
    <n v="40093.489665516354"/>
    <n v="440093.48966551636"/>
    <x v="6"/>
    <m/>
    <n v="0.98782608695652174"/>
    <x v="189"/>
    <n v="3.3000000000000002E-2"/>
    <m/>
    <s v="Hake"/>
    <x v="2"/>
    <n v="3.3000000000000002E-2"/>
    <n v="14346.282383113807"/>
    <n v="3.6400000000000001E-4"/>
    <n v="14346.282383113807"/>
    <n v="14523.08515896204"/>
    <s v=""/>
    <s v=""/>
    <n v="0"/>
    <n v="1"/>
  </r>
  <r>
    <x v="7"/>
    <x v="94"/>
    <x v="91"/>
    <n v="400000"/>
    <n v="40093.489665516354"/>
    <n v="440093.48966551636"/>
    <x v="6"/>
    <m/>
    <n v="1"/>
    <x v="218"/>
    <n v="9.8000000000000004E-2"/>
    <m/>
    <s v="Jack Mackerel"/>
    <x v="2"/>
    <n v="9.8000000000000004E-2"/>
    <n v="43129.161987220607"/>
    <n v="4.1399999999999998E-4"/>
    <n v="43129.161987220607"/>
    <n v="43129.161987220607"/>
    <s v=""/>
    <s v=""/>
    <n v="0"/>
    <n v="1"/>
  </r>
  <r>
    <x v="7"/>
    <x v="94"/>
    <x v="91"/>
    <n v="400000"/>
    <n v="40093.489665516354"/>
    <n v="440093.48966551636"/>
    <x v="6"/>
    <m/>
    <n v="0.75"/>
    <x v="269"/>
    <n v="1.6E-2"/>
    <m/>
    <s v="Ling"/>
    <x v="0"/>
    <n v="1.6E-2"/>
    <n v="5281.1218759861968"/>
    <n v="5.1E-5"/>
    <n v="5281.1218759861968"/>
    <n v="7041.4958346482617"/>
    <s v=""/>
    <s v=""/>
    <n v="0"/>
    <n v="1"/>
  </r>
  <r>
    <x v="7"/>
    <x v="94"/>
    <x v="91"/>
    <n v="400000"/>
    <n v="40093.489665516354"/>
    <n v="440093.48966551636"/>
    <x v="6"/>
    <m/>
    <n v="1"/>
    <x v="270"/>
    <n v="1.6E-2"/>
    <m/>
    <s v="Ling"/>
    <x v="2"/>
    <n v="1.6E-2"/>
    <n v="7041.4958346482617"/>
    <n v="3.2299999999999999E-4"/>
    <n v="7041.4958346482617"/>
    <n v="7041.4958346482617"/>
    <s v=""/>
    <s v=""/>
    <n v="0"/>
    <n v="1"/>
  </r>
  <r>
    <x v="7"/>
    <x v="94"/>
    <x v="91"/>
    <n v="400000"/>
    <n v="40093.489665516354"/>
    <n v="440093.48966551636"/>
    <x v="6"/>
    <m/>
    <n v="1"/>
    <x v="271"/>
    <n v="1.6E-2"/>
    <m/>
    <s v="Ling"/>
    <x v="2"/>
    <n v="1.6E-2"/>
    <n v="7041.4958346482617"/>
    <n v="4.0499999999999998E-4"/>
    <n v="7041.4958346482617"/>
    <n v="7041.4958346482617"/>
    <s v=""/>
    <s v=""/>
    <n v="0"/>
    <n v="1"/>
  </r>
  <r>
    <x v="7"/>
    <x v="94"/>
    <x v="91"/>
    <n v="400000"/>
    <n v="40093.489665516354"/>
    <n v="440093.48966551636"/>
    <x v="6"/>
    <m/>
    <n v="0.97952006619776577"/>
    <x v="272"/>
    <n v="1.6E-2"/>
    <m/>
    <s v="Ling"/>
    <x v="2"/>
    <n v="1.6E-2"/>
    <n v="6897.2864660859577"/>
    <n v="3.3100000000000002E-4"/>
    <n v="6897.2864660859577"/>
    <n v="7041.4958346482617"/>
    <s v=""/>
    <s v=""/>
    <n v="0"/>
    <n v="1"/>
  </r>
  <r>
    <x v="7"/>
    <x v="94"/>
    <x v="91"/>
    <n v="400000"/>
    <n v="40093.489665516354"/>
    <n v="440093.48966551636"/>
    <x v="6"/>
    <m/>
    <n v="0.97946790052053212"/>
    <x v="274"/>
    <n v="4.9000000000000002E-2"/>
    <m/>
    <s v="Ling"/>
    <x v="2"/>
    <n v="4.9000000000000002E-2"/>
    <n v="21121.814871416453"/>
    <n v="5.0799999999999999E-4"/>
    <n v="21121.814871416453"/>
    <n v="21564.580993610303"/>
    <s v=""/>
    <s v=""/>
    <n v="0"/>
    <n v="1"/>
  </r>
  <r>
    <x v="7"/>
    <x v="94"/>
    <x v="91"/>
    <n v="400000"/>
    <n v="40093.489665516354"/>
    <n v="440093.48966551636"/>
    <x v="6"/>
    <m/>
    <n v="0.95224559408754972"/>
    <x v="300"/>
    <n v="6.5000000000000002E-2"/>
    <m/>
    <s v="Oreo"/>
    <x v="2"/>
    <n v="6.5000000000000002E-2"/>
    <n v="27240.010623839167"/>
    <n v="1.6000000000000001E-4"/>
    <n v="27240.010623839167"/>
    <n v="28606.076828258563"/>
    <s v=""/>
    <s v=""/>
    <n v="0"/>
    <n v="1"/>
  </r>
  <r>
    <x v="7"/>
    <x v="94"/>
    <x v="91"/>
    <n v="400000"/>
    <n v="40093.489665516354"/>
    <n v="440093.48966551636"/>
    <x v="6"/>
    <m/>
    <n v="0.95238095238095233"/>
    <x v="301"/>
    <n v="0.13"/>
    <m/>
    <s v="Oreo"/>
    <x v="2"/>
    <n v="0.13"/>
    <n v="54487.765387159168"/>
    <n v="2.8E-5"/>
    <n v="54487.765387159168"/>
    <n v="57212.153656517126"/>
    <s v=""/>
    <s v=""/>
    <n v="0"/>
    <n v="1"/>
  </r>
  <r>
    <x v="7"/>
    <x v="94"/>
    <x v="91"/>
    <n v="400000"/>
    <n v="40093.489665516354"/>
    <n v="440093.48966551636"/>
    <x v="6"/>
    <m/>
    <n v="0.95165823496346258"/>
    <x v="308"/>
    <n v="3.2000000000000001E-2"/>
    <m/>
    <s v="Orange Roughy"/>
    <x v="2"/>
    <n v="3.2000000000000001E-2"/>
    <n v="13402.194995007878"/>
    <n v="5.1999999999999995E-4"/>
    <n v="13402.194995007878"/>
    <n v="14082.991669296523"/>
    <s v=""/>
    <s v=""/>
    <n v="0"/>
    <n v="1"/>
  </r>
  <r>
    <x v="7"/>
    <x v="94"/>
    <x v="91"/>
    <n v="400000"/>
    <n v="40093.489665516354"/>
    <n v="440093.48966551636"/>
    <x v="6"/>
    <m/>
    <n v="0.98005609224057344"/>
    <x v="447"/>
    <n v="3.3000000000000002E-2"/>
    <m/>
    <s v="Southern Blue Whiting"/>
    <x v="2"/>
    <n v="3.3000000000000002E-2"/>
    <n v="14233.438088169403"/>
    <n v="9.7E-5"/>
    <n v="14233.438088169403"/>
    <n v="14523.08515896204"/>
    <s v=""/>
    <s v=""/>
    <n v="0"/>
    <n v="1"/>
  </r>
  <r>
    <x v="7"/>
    <x v="94"/>
    <x v="91"/>
    <n v="400000"/>
    <n v="40093.489665516354"/>
    <n v="440093.48966551636"/>
    <x v="6"/>
    <m/>
    <n v="0.98"/>
    <x v="448"/>
    <n v="3.3000000000000002E-2"/>
    <m/>
    <s v="Southern Blue Whiting"/>
    <x v="2"/>
    <n v="3.3000000000000002E-2"/>
    <n v="14232.623455782799"/>
    <n v="6.6100000000000002E-4"/>
    <n v="14232.623455782799"/>
    <n v="14523.08515896204"/>
    <s v=""/>
    <s v=""/>
    <n v="0"/>
    <n v="1"/>
  </r>
  <r>
    <x v="7"/>
    <x v="94"/>
    <x v="91"/>
    <n v="400000"/>
    <n v="40093.489665516354"/>
    <n v="440093.48966551636"/>
    <x v="6"/>
    <m/>
    <n v="1"/>
    <x v="573"/>
    <n v="3.3000000000000002E-2"/>
    <m/>
    <s v="Silver Warehou"/>
    <x v="2"/>
    <n v="3.3000000000000002E-2"/>
    <n v="14523.08515896204"/>
    <n v="6.0000000000000002E-5"/>
    <n v="14523.08515896204"/>
    <n v="14523.08515896204"/>
    <s v=""/>
    <s v=""/>
    <n v="0"/>
    <n v="1"/>
  </r>
  <r>
    <x v="7"/>
    <x v="94"/>
    <x v="91"/>
    <n v="400000"/>
    <n v="40093.489665516354"/>
    <n v="440093.48966551636"/>
    <x v="6"/>
    <m/>
    <n v="1"/>
    <x v="574"/>
    <n v="3.3000000000000002E-2"/>
    <m/>
    <s v="Silver Warehou"/>
    <x v="2"/>
    <n v="3.3000000000000002E-2"/>
    <n v="14523.08515896204"/>
    <n v="6.7000000000000002E-5"/>
    <n v="14523.08515896204"/>
    <n v="14523.08515896204"/>
    <s v=""/>
    <s v=""/>
    <n v="0"/>
    <n v="1"/>
  </r>
  <r>
    <x v="12"/>
    <x v="95"/>
    <x v="92"/>
    <n v="0"/>
    <n v="0"/>
    <n v="0"/>
    <x v="6"/>
    <m/>
    <n v="0.75"/>
    <x v="292"/>
    <n v="0.72"/>
    <m/>
    <s v="Blue Moki"/>
    <x v="0"/>
    <n v="0.72"/>
    <n v="0"/>
    <n v="1.4E-5"/>
    <n v="0"/>
    <n v="0"/>
    <s v=""/>
    <s v=""/>
    <n v="0"/>
    <n v="1"/>
  </r>
  <r>
    <x v="12"/>
    <x v="95"/>
    <x v="92"/>
    <n v="0"/>
    <n v="0"/>
    <n v="0"/>
    <x v="6"/>
    <m/>
    <n v="0.81218274111675126"/>
    <x v="294"/>
    <n v="0.28000000000000003"/>
    <m/>
    <s v="Blue Moki"/>
    <x v="0"/>
    <n v="0.28000000000000003"/>
    <n v="0"/>
    <n v="6.0000000000000002E-6"/>
    <n v="0"/>
    <n v="0"/>
    <s v=""/>
    <s v=""/>
    <n v="0"/>
    <n v="1"/>
  </r>
  <r>
    <x v="7"/>
    <x v="96"/>
    <x v="93"/>
    <n v="65000"/>
    <n v="6515.192070646408"/>
    <n v="71515.192070646415"/>
    <x v="6"/>
    <m/>
    <n v="1"/>
    <x v="298"/>
    <n v="0.16"/>
    <m/>
    <s v="Oreo"/>
    <x v="2"/>
    <n v="0.16"/>
    <n v="11442.430731303426"/>
    <n v="0"/>
    <n v="11442.430731303426"/>
    <n v="11442.430731303426"/>
    <s v=""/>
    <s v=""/>
    <n v="0"/>
    <n v="1"/>
  </r>
  <r>
    <x v="7"/>
    <x v="96"/>
    <x v="93"/>
    <n v="65000"/>
    <n v="6515.192070646408"/>
    <n v="71515.192070646415"/>
    <x v="6"/>
    <m/>
    <n v="0.95224559408754972"/>
    <x v="300"/>
    <n v="0.22"/>
    <m/>
    <s v="Oreo"/>
    <x v="2"/>
    <n v="0.22"/>
    <n v="14982.005843111543"/>
    <n v="1.6000000000000001E-4"/>
    <n v="14982.005843111543"/>
    <n v="15733.342255542211"/>
    <s v=""/>
    <s v=""/>
    <n v="0"/>
    <n v="1"/>
  </r>
  <r>
    <x v="7"/>
    <x v="96"/>
    <x v="93"/>
    <n v="65000"/>
    <n v="6515.192070646408"/>
    <n v="71515.192070646415"/>
    <x v="6"/>
    <m/>
    <n v="0.95238095238095233"/>
    <x v="301"/>
    <n v="0.23"/>
    <m/>
    <s v="Oreo"/>
    <x v="2"/>
    <n v="0.23"/>
    <n v="15665.232548808264"/>
    <n v="2.8E-5"/>
    <n v="15665.232548808264"/>
    <n v="16448.494176248678"/>
    <s v=""/>
    <s v=""/>
    <n v="0"/>
    <n v="1"/>
  </r>
  <r>
    <x v="7"/>
    <x v="96"/>
    <x v="93"/>
    <n v="65000"/>
    <n v="6515.192070646408"/>
    <n v="71515.192070646415"/>
    <x v="6"/>
    <m/>
    <n v="1"/>
    <x v="302"/>
    <n v="0.39"/>
    <m/>
    <s v="Oreo"/>
    <x v="2"/>
    <n v="0.39"/>
    <n v="27890.924907552104"/>
    <n v="1.1400000000000001E-4"/>
    <n v="27890.924907552104"/>
    <n v="27890.924907552104"/>
    <s v=""/>
    <s v=""/>
    <n v="0"/>
    <n v="1"/>
  </r>
  <r>
    <x v="7"/>
    <x v="97"/>
    <x v="94"/>
    <n v="200000"/>
    <n v="20046.744832758177"/>
    <n v="220046.74483275818"/>
    <x v="6"/>
    <m/>
    <n v="0.953125"/>
    <x v="305"/>
    <n v="0.67"/>
    <m/>
    <s v="Orange Roughy"/>
    <x v="2"/>
    <n v="0.67"/>
    <n v="140520.47595804418"/>
    <n v="5.7000000000000003E-5"/>
    <n v="140520.47595804418"/>
    <n v="147431.31903794798"/>
    <s v=""/>
    <s v=""/>
    <n v="0"/>
    <n v="1"/>
  </r>
  <r>
    <x v="7"/>
    <x v="97"/>
    <x v="94"/>
    <n v="200000"/>
    <n v="20046.744832758177"/>
    <n v="220046.74483275818"/>
    <x v="6"/>
    <m/>
    <n v="0.95238095238095233"/>
    <x v="306"/>
    <n v="0.08"/>
    <m/>
    <s v="Orange Roughy"/>
    <x v="2"/>
    <n v="0.08"/>
    <n v="16765.466272972051"/>
    <n v="6.0000000000000002E-6"/>
    <n v="16765.466272972051"/>
    <n v="17603.739586620653"/>
    <s v=""/>
    <s v=""/>
    <n v="0"/>
    <n v="1"/>
  </r>
  <r>
    <x v="7"/>
    <x v="97"/>
    <x v="94"/>
    <n v="200000"/>
    <n v="20046.744832758177"/>
    <n v="220046.74483275818"/>
    <x v="6"/>
    <m/>
    <n v="0.95161290322580649"/>
    <x v="307"/>
    <n v="0.24"/>
    <m/>
    <s v="Orange Roughy"/>
    <x v="2"/>
    <n v="0.24"/>
    <n v="50255.837206965422"/>
    <n v="3.0000000000000001E-5"/>
    <n v="50255.837206965422"/>
    <n v="52811.218759861964"/>
    <s v=""/>
    <s v=""/>
    <n v="0"/>
    <n v="1"/>
  </r>
  <r>
    <x v="7"/>
    <x v="98"/>
    <x v="95"/>
    <n v="60000"/>
    <n v="6014.023449827454"/>
    <n v="66014.023449827451"/>
    <x v="8"/>
    <m/>
    <n v="0.95165823496346258"/>
    <x v="308"/>
    <m/>
    <m/>
    <s v="Orange Roughy"/>
    <x v="2"/>
    <n v="16586.196085445928"/>
    <n v="62822.789039099422"/>
    <n v="5.1999999999999995E-4"/>
    <n v="0"/>
    <n v="0"/>
    <n v="16586.196085445928"/>
    <n v="16586.196085445928"/>
    <n v="62822.789039099422"/>
    <n v="1"/>
  </r>
  <r>
    <x v="12"/>
    <x v="99"/>
    <x v="96"/>
    <n v="230000"/>
    <n v="23053.756557671906"/>
    <n v="253053.75655767191"/>
    <x v="8"/>
    <m/>
    <n v="0.73645320197044339"/>
    <x v="322"/>
    <m/>
    <m/>
    <s v="Oyster - Foveuax Strait"/>
    <x v="4"/>
    <n v="12117.857142857143"/>
    <n v="186362.24928754655"/>
    <n v="3.1599999999999998E-4"/>
    <n v="0"/>
    <n v="0"/>
    <n v="12117.857142857143"/>
    <n v="12117.857142857143"/>
    <n v="186362.24928754655"/>
    <n v="1"/>
  </r>
  <r>
    <x v="12"/>
    <x v="100"/>
    <x v="97"/>
    <n v="45000"/>
    <n v="4510.5175873705903"/>
    <n v="49510.517587370588"/>
    <x v="8"/>
    <m/>
    <n v="0.73645320197044339"/>
    <x v="322"/>
    <m/>
    <m/>
    <s v="Oyster - Foveuax Strait"/>
    <x v="4"/>
    <n v="12117.857142857143"/>
    <n v="36462.179208433023"/>
    <n v="3.1599999999999998E-4"/>
    <n v="0"/>
    <n v="0"/>
    <n v="12117.857142857143"/>
    <n v="12117.857142857143"/>
    <n v="36462.179208433023"/>
    <n v="1"/>
  </r>
  <r>
    <x v="12"/>
    <x v="101"/>
    <x v="98"/>
    <n v="45000"/>
    <n v="4510.5175873705903"/>
    <n v="49510.517587370588"/>
    <x v="3"/>
    <m/>
    <s v="0%"/>
    <x v="639"/>
    <m/>
    <m/>
    <e v="#N/A"/>
    <x v="5"/>
    <n v="0"/>
    <n v="0"/>
    <n v="0"/>
    <s v=""/>
    <s v=""/>
    <s v=""/>
    <s v=""/>
    <s v=""/>
    <s v=""/>
  </r>
  <r>
    <x v="12"/>
    <x v="102"/>
    <x v="99"/>
    <n v="85000"/>
    <n v="8519.8665539222256"/>
    <n v="93519.866553922227"/>
    <x v="8"/>
    <m/>
    <n v="0.70064361622511606"/>
    <x v="346"/>
    <m/>
    <m/>
    <s v="Paua"/>
    <x v="4"/>
    <n v="5211.18"/>
    <n v="65524.09749123035"/>
    <n v="1.22E-4"/>
    <n v="0"/>
    <n v="0"/>
    <n v="5211.18"/>
    <n v="5211.18"/>
    <n v="65524.09749123035"/>
    <n v="1"/>
  </r>
  <r>
    <x v="12"/>
    <x v="103"/>
    <x v="100"/>
    <n v="350000"/>
    <n v="35081.803457326816"/>
    <n v="385081.80345732684"/>
    <x v="3"/>
    <m/>
    <s v="0%"/>
    <x v="639"/>
    <m/>
    <m/>
    <e v="#N/A"/>
    <x v="5"/>
    <n v="0"/>
    <n v="0"/>
    <n v="0"/>
    <s v=""/>
    <s v=""/>
    <s v=""/>
    <s v=""/>
    <s v=""/>
    <s v=""/>
  </r>
  <r>
    <x v="12"/>
    <x v="104"/>
    <x v="101"/>
    <n v="85000"/>
    <n v="8519.8665539222256"/>
    <n v="93519.866553922227"/>
    <x v="8"/>
    <m/>
    <n v="0.75"/>
    <x v="341"/>
    <m/>
    <m/>
    <s v="Paua"/>
    <x v="4"/>
    <n v="16980.236000000001"/>
    <n v="70139.899915441667"/>
    <n v="2.9399999999999999E-4"/>
    <n v="0"/>
    <n v="0"/>
    <n v="16980.236000000001"/>
    <n v="16980.236000000001"/>
    <n v="70139.899915441667"/>
    <n v="1"/>
  </r>
  <r>
    <x v="12"/>
    <x v="105"/>
    <x v="102"/>
    <n v="85000"/>
    <n v="8519.8665539222256"/>
    <n v="93519.866553922227"/>
    <x v="8"/>
    <m/>
    <n v="0.75"/>
    <x v="340"/>
    <m/>
    <m/>
    <s v="Paua"/>
    <x v="4"/>
    <n v="2381.6"/>
    <n v="70139.899915441667"/>
    <n v="9.1000000000000003E-5"/>
    <n v="0"/>
    <n v="0"/>
    <n v="2381.6"/>
    <n v="2381.6"/>
    <n v="70139.899915441667"/>
    <n v="1"/>
  </r>
  <r>
    <x v="12"/>
    <x v="106"/>
    <x v="103"/>
    <n v="120000"/>
    <n v="12028.046899654908"/>
    <n v="132028.0468996549"/>
    <x v="3"/>
    <m/>
    <s v="0%"/>
    <x v="639"/>
    <m/>
    <m/>
    <e v="#N/A"/>
    <x v="5"/>
    <n v="0"/>
    <n v="0"/>
    <n v="0"/>
    <s v=""/>
    <s v=""/>
    <s v=""/>
    <s v=""/>
    <s v=""/>
    <s v=""/>
  </r>
  <r>
    <x v="6"/>
    <x v="107"/>
    <x v="104"/>
    <n v="40000"/>
    <n v="4009.3489665516358"/>
    <n v="44009.348966551639"/>
    <x v="5"/>
    <m/>
    <s v="100%"/>
    <x v="544"/>
    <m/>
    <m/>
    <s v="Squid"/>
    <x v="2"/>
    <n v="39112.191868202004"/>
    <n v="39317.569099152628"/>
    <n v="1.23E-3"/>
    <s v=""/>
    <s v=""/>
    <s v=""/>
    <s v=""/>
    <s v=""/>
    <s v=""/>
  </r>
  <r>
    <x v="6"/>
    <x v="107"/>
    <x v="104"/>
    <n v="40000"/>
    <n v="4009.3489665516358"/>
    <n v="44009.348966551639"/>
    <x v="5"/>
    <m/>
    <s v="100%"/>
    <x v="492"/>
    <m/>
    <m/>
    <s v="Scampi"/>
    <x v="2"/>
    <n v="4667.2721274884843"/>
    <n v="4691.7798673990137"/>
    <n v="1.08E-4"/>
    <s v=""/>
    <s v=""/>
    <s v=""/>
    <s v=""/>
    <s v=""/>
    <s v=""/>
  </r>
  <r>
    <x v="6"/>
    <x v="108"/>
    <x v="105"/>
    <n v="80000"/>
    <n v="8018.6979331032717"/>
    <n v="88018.697933103278"/>
    <x v="5"/>
    <m/>
    <s v="100%"/>
    <x v="183"/>
    <m/>
    <m/>
    <s v="Gurnard"/>
    <x v="0"/>
    <n v="3188.4660589608652"/>
    <n v="8206.7919812198306"/>
    <n v="1.7000000000000001E-4"/>
    <s v=""/>
    <s v=""/>
    <s v=""/>
    <s v=""/>
    <s v=""/>
    <s v=""/>
  </r>
  <r>
    <x v="6"/>
    <x v="108"/>
    <x v="105"/>
    <n v="80000"/>
    <n v="8018.6979331032717"/>
    <n v="88018.697933103278"/>
    <x v="5"/>
    <m/>
    <s v="100%"/>
    <x v="185"/>
    <m/>
    <m/>
    <s v="Gurnard"/>
    <x v="0"/>
    <n v="1403.7146244375608"/>
    <n v="3613.0207161463704"/>
    <n v="6.3999999999999997E-5"/>
    <s v=""/>
    <s v=""/>
    <s v=""/>
    <s v=""/>
    <s v=""/>
    <s v=""/>
  </r>
  <r>
    <x v="6"/>
    <x v="108"/>
    <x v="105"/>
    <n v="80000"/>
    <n v="8018.6979331032717"/>
    <n v="88018.697933103278"/>
    <x v="5"/>
    <m/>
    <s v="100%"/>
    <x v="213"/>
    <m/>
    <m/>
    <s v="John Dory"/>
    <x v="0"/>
    <n v="191.16152693784639"/>
    <n v="492.03060574605661"/>
    <n v="3.9999999999999998E-6"/>
    <s v=""/>
    <s v=""/>
    <s v=""/>
    <s v=""/>
    <s v=""/>
    <s v=""/>
  </r>
  <r>
    <x v="6"/>
    <x v="108"/>
    <x v="105"/>
    <n v="80000"/>
    <n v="8018.6979331032717"/>
    <n v="88018.697933103278"/>
    <x v="5"/>
    <m/>
    <s v="100%"/>
    <x v="313"/>
    <m/>
    <m/>
    <s v="Oyster - Other than Foveaux Strait"/>
    <x v="4"/>
    <n v="9.6199999999999992"/>
    <n v="24.760915562345577"/>
    <n v="0"/>
    <s v=""/>
    <s v=""/>
    <s v=""/>
    <s v=""/>
    <s v=""/>
    <s v=""/>
  </r>
  <r>
    <x v="6"/>
    <x v="108"/>
    <x v="105"/>
    <n v="80000"/>
    <n v="8018.6979331032717"/>
    <n v="88018.697933103278"/>
    <x v="5"/>
    <m/>
    <s v="100%"/>
    <x v="315"/>
    <m/>
    <m/>
    <s v="Oyster - Other than Foveaux Strait"/>
    <x v="4"/>
    <n v="14.43"/>
    <n v="37.141373343518367"/>
    <n v="0"/>
    <s v=""/>
    <s v=""/>
    <s v=""/>
    <s v=""/>
    <s v=""/>
    <s v=""/>
  </r>
  <r>
    <x v="6"/>
    <x v="108"/>
    <x v="105"/>
    <n v="80000"/>
    <n v="8018.6979331032717"/>
    <n v="88018.697933103278"/>
    <x v="5"/>
    <m/>
    <s v="100%"/>
    <x v="320"/>
    <m/>
    <m/>
    <s v="Oyster - Other than Foveaux Strait"/>
    <x v="4"/>
    <n v="4.8099999999999996"/>
    <n v="12.380457781172789"/>
    <n v="0"/>
    <s v=""/>
    <s v=""/>
    <s v=""/>
    <s v=""/>
    <s v=""/>
    <s v=""/>
  </r>
  <r>
    <x v="6"/>
    <x v="108"/>
    <x v="105"/>
    <n v="80000"/>
    <n v="8018.6979331032717"/>
    <n v="88018.697933103278"/>
    <x v="5"/>
    <m/>
    <s v="100%"/>
    <x v="321"/>
    <m/>
    <m/>
    <s v="Oyster - Other than Foveaux Strait"/>
    <x v="4"/>
    <n v="4.8099999999999996"/>
    <n v="12.380457781172789"/>
    <n v="0"/>
    <s v=""/>
    <s v=""/>
    <s v=""/>
    <s v=""/>
    <s v=""/>
    <s v=""/>
  </r>
  <r>
    <x v="6"/>
    <x v="108"/>
    <x v="105"/>
    <n v="80000"/>
    <n v="8018.6979331032717"/>
    <n v="88018.697933103278"/>
    <x v="5"/>
    <m/>
    <s v="100%"/>
    <x v="417"/>
    <m/>
    <m/>
    <s v="Red Cod"/>
    <x v="0"/>
    <n v="3375.5010887016924"/>
    <n v="8688.2013968761112"/>
    <n v="1.7799999999999999E-4"/>
    <s v=""/>
    <s v=""/>
    <s v=""/>
    <s v=""/>
    <s v=""/>
    <s v=""/>
  </r>
  <r>
    <x v="6"/>
    <x v="108"/>
    <x v="105"/>
    <n v="80000"/>
    <n v="8018.6979331032717"/>
    <n v="88018.697933103278"/>
    <x v="5"/>
    <m/>
    <s v="100%"/>
    <x v="453"/>
    <m/>
    <m/>
    <s v="Scallop"/>
    <x v="4"/>
    <n v="15.9"/>
    <n v="40.925005971028561"/>
    <n v="0"/>
    <s v=""/>
    <s v=""/>
    <s v=""/>
    <s v=""/>
    <s v=""/>
    <s v=""/>
  </r>
  <r>
    <x v="6"/>
    <x v="108"/>
    <x v="105"/>
    <n v="80000"/>
    <n v="8018.6979331032717"/>
    <n v="88018.697933103278"/>
    <x v="5"/>
    <m/>
    <s v="100%"/>
    <x v="455"/>
    <m/>
    <m/>
    <s v="Scallop"/>
    <x v="4"/>
    <n v="15.9"/>
    <n v="40.925005971028561"/>
    <n v="0"/>
    <s v=""/>
    <s v=""/>
    <s v=""/>
    <s v=""/>
    <s v=""/>
    <s v=""/>
  </r>
  <r>
    <x v="6"/>
    <x v="108"/>
    <x v="105"/>
    <n v="80000"/>
    <n v="8018.6979331032717"/>
    <n v="88018.697933103278"/>
    <x v="5"/>
    <m/>
    <s v="100%"/>
    <x v="460"/>
    <m/>
    <m/>
    <s v="Scallop"/>
    <x v="4"/>
    <n v="15.9"/>
    <n v="40.925005971028561"/>
    <n v="0"/>
    <s v=""/>
    <s v=""/>
    <s v=""/>
    <s v=""/>
    <s v=""/>
    <s v=""/>
  </r>
  <r>
    <x v="6"/>
    <x v="108"/>
    <x v="105"/>
    <n v="80000"/>
    <n v="8018.6979331032717"/>
    <n v="88018.697933103278"/>
    <x v="5"/>
    <m/>
    <s v="100%"/>
    <x v="461"/>
    <m/>
    <m/>
    <s v="Scallop"/>
    <x v="4"/>
    <n v="15.9"/>
    <n v="40.925005971028561"/>
    <n v="0"/>
    <s v=""/>
    <s v=""/>
    <s v=""/>
    <s v=""/>
    <s v=""/>
    <s v=""/>
  </r>
  <r>
    <x v="6"/>
    <x v="108"/>
    <x v="105"/>
    <n v="80000"/>
    <n v="8018.6979331032717"/>
    <n v="88018.697933103278"/>
    <x v="5"/>
    <m/>
    <s v="100%"/>
    <x v="510"/>
    <m/>
    <m/>
    <s v="Snapper"/>
    <x v="0"/>
    <n v="186.86368662271087"/>
    <n v="480.96839564797807"/>
    <n v="3.9999999999999998E-6"/>
    <s v=""/>
    <s v=""/>
    <s v=""/>
    <s v=""/>
    <s v=""/>
    <s v=""/>
  </r>
  <r>
    <x v="6"/>
    <x v="108"/>
    <x v="105"/>
    <n v="80000"/>
    <n v="8018.6979331032717"/>
    <n v="88018.697933103278"/>
    <x v="5"/>
    <m/>
    <s v="100%"/>
    <x v="512"/>
    <m/>
    <m/>
    <s v="Snapper"/>
    <x v="0"/>
    <n v="6407.724397415137"/>
    <n v="16492.840202825148"/>
    <n v="3.0800000000000001E-4"/>
    <s v=""/>
    <s v=""/>
    <s v=""/>
    <s v=""/>
    <s v=""/>
    <s v=""/>
  </r>
  <r>
    <x v="6"/>
    <x v="108"/>
    <x v="105"/>
    <n v="80000"/>
    <n v="8018.6979331032717"/>
    <n v="88018.697933103278"/>
    <x v="5"/>
    <m/>
    <s v="100%"/>
    <x v="553"/>
    <m/>
    <m/>
    <s v="Stargazer"/>
    <x v="0"/>
    <n v="1183.945934271045"/>
    <n v="3047.3581402149371"/>
    <n v="5.8999999999999998E-5"/>
    <s v=""/>
    <s v=""/>
    <s v=""/>
    <s v=""/>
    <s v=""/>
    <s v=""/>
  </r>
  <r>
    <x v="6"/>
    <x v="108"/>
    <x v="105"/>
    <n v="80000"/>
    <n v="8018.6979331032717"/>
    <n v="88018.697933103278"/>
    <x v="5"/>
    <m/>
    <s v="100%"/>
    <x v="555"/>
    <m/>
    <m/>
    <s v="Stargazer"/>
    <x v="0"/>
    <n v="1491.5256828192296"/>
    <n v="3839.037577064114"/>
    <n v="4.3000000000000002E-5"/>
    <s v=""/>
    <s v=""/>
    <s v=""/>
    <s v=""/>
    <s v=""/>
    <s v=""/>
  </r>
  <r>
    <x v="6"/>
    <x v="108"/>
    <x v="105"/>
    <n v="80000"/>
    <n v="8018.6979331032717"/>
    <n v="88018.697933103278"/>
    <x v="5"/>
    <m/>
    <s v="100%"/>
    <x v="557"/>
    <m/>
    <m/>
    <s v="Stargazer"/>
    <x v="0"/>
    <n v="27.785524752776173"/>
    <n v="71.517155120473376"/>
    <n v="9.9999999999999995E-7"/>
    <s v=""/>
    <s v=""/>
    <s v=""/>
    <s v=""/>
    <s v=""/>
    <s v=""/>
  </r>
  <r>
    <x v="6"/>
    <x v="108"/>
    <x v="105"/>
    <n v="80000"/>
    <n v="8018.6979331032717"/>
    <n v="88018.697933103278"/>
    <x v="5"/>
    <m/>
    <s v="100%"/>
    <x v="579"/>
    <m/>
    <m/>
    <s v="Tarakihi"/>
    <x v="0"/>
    <n v="2287.7901530345116"/>
    <n v="5888.542495182247"/>
    <n v="2.0799999999999999E-4"/>
    <s v=""/>
    <s v=""/>
    <s v=""/>
    <s v=""/>
    <s v=""/>
    <s v=""/>
  </r>
  <r>
    <x v="6"/>
    <x v="108"/>
    <x v="105"/>
    <n v="80000"/>
    <n v="8018.6979331032717"/>
    <n v="88018.697933103278"/>
    <x v="5"/>
    <m/>
    <s v="100%"/>
    <x v="581"/>
    <m/>
    <m/>
    <s v="Tarakihi"/>
    <x v="0"/>
    <n v="304.28601644003118"/>
    <n v="783.20170061061447"/>
    <n v="6.9999999999999999E-6"/>
    <s v=""/>
    <s v=""/>
    <s v=""/>
    <s v=""/>
    <s v=""/>
    <s v=""/>
  </r>
  <r>
    <x v="6"/>
    <x v="108"/>
    <x v="105"/>
    <n v="80000"/>
    <n v="8018.6979331032717"/>
    <n v="88018.697933103278"/>
    <x v="5"/>
    <m/>
    <s v="100%"/>
    <x v="583"/>
    <m/>
    <m/>
    <s v="Tarakihi"/>
    <x v="0"/>
    <n v="686.59096162493188"/>
    <n v="1767.2163021480867"/>
    <n v="4.6999999999999997E-5"/>
    <s v=""/>
    <s v=""/>
    <s v=""/>
    <s v=""/>
    <s v=""/>
    <s v=""/>
  </r>
  <r>
    <x v="6"/>
    <x v="108"/>
    <x v="105"/>
    <n v="80000"/>
    <n v="8018.6979331032717"/>
    <n v="88018.697933103278"/>
    <x v="5"/>
    <m/>
    <s v="100%"/>
    <x v="588"/>
    <m/>
    <m/>
    <s v="Trevally"/>
    <x v="0"/>
    <n v="32.367565076927775"/>
    <n v="83.310867549743691"/>
    <n v="9.9999999999999995E-7"/>
    <s v=""/>
    <s v=""/>
    <s v=""/>
    <s v=""/>
    <s v=""/>
    <s v=""/>
  </r>
  <r>
    <x v="6"/>
    <x v="108"/>
    <x v="105"/>
    <n v="80000"/>
    <n v="8018.6979331032717"/>
    <n v="88018.697933103278"/>
    <x v="5"/>
    <m/>
    <s v="100%"/>
    <x v="36"/>
    <m/>
    <m/>
    <s v="Butterfish"/>
    <x v="0"/>
    <n v="14.16"/>
    <n v="36.446420411934866"/>
    <n v="0"/>
    <s v=""/>
    <s v=""/>
    <s v=""/>
    <s v=""/>
    <s v=""/>
    <s v=""/>
  </r>
  <r>
    <x v="6"/>
    <x v="108"/>
    <x v="105"/>
    <n v="80000"/>
    <n v="8018.6979331032717"/>
    <n v="88018.697933103278"/>
    <x v="5"/>
    <m/>
    <s v="100%"/>
    <x v="38"/>
    <m/>
    <m/>
    <s v="Butterfish"/>
    <x v="0"/>
    <n v="214.04681964442423"/>
    <n v="550.93505484451157"/>
    <n v="6.9999999999999999E-6"/>
    <s v=""/>
    <s v=""/>
    <s v=""/>
    <s v=""/>
    <s v=""/>
    <s v=""/>
  </r>
  <r>
    <x v="6"/>
    <x v="108"/>
    <x v="105"/>
    <n v="80000"/>
    <n v="8018.6979331032717"/>
    <n v="88018.697933103278"/>
    <x v="5"/>
    <m/>
    <s v="100%"/>
    <x v="129"/>
    <m/>
    <m/>
    <s v="Flatfish"/>
    <x v="0"/>
    <n v="4709.7634361584514"/>
    <n v="12122.458914900415"/>
    <n v="1.83E-4"/>
    <s v=""/>
    <s v=""/>
    <s v=""/>
    <s v=""/>
    <s v=""/>
    <s v=""/>
  </r>
  <r>
    <x v="6"/>
    <x v="108"/>
    <x v="105"/>
    <n v="80000"/>
    <n v="8018.6979331032717"/>
    <n v="88018.697933103278"/>
    <x v="5"/>
    <m/>
    <s v="100%"/>
    <x v="159"/>
    <m/>
    <m/>
    <s v="Grey Mullet"/>
    <x v="0"/>
    <n v="108"/>
    <n v="277.98117263340157"/>
    <n v="1.9999999999999999E-6"/>
    <s v=""/>
    <s v=""/>
    <s v=""/>
    <s v=""/>
    <s v=""/>
    <s v=""/>
  </r>
  <r>
    <x v="6"/>
    <x v="108"/>
    <x v="105"/>
    <n v="80000"/>
    <n v="8018.6979331032717"/>
    <n v="88018.697933103278"/>
    <x v="5"/>
    <m/>
    <s v="100%"/>
    <x v="294"/>
    <m/>
    <m/>
    <s v="Blue Moki"/>
    <x v="0"/>
    <n v="220.7797831656552"/>
    <n v="568.26502794571252"/>
    <n v="6.0000000000000002E-6"/>
    <s v=""/>
    <s v=""/>
    <s v=""/>
    <s v=""/>
    <s v=""/>
    <s v=""/>
  </r>
  <r>
    <x v="6"/>
    <x v="108"/>
    <x v="105"/>
    <n v="80000"/>
    <n v="8018.6979331032717"/>
    <n v="88018.697933103278"/>
    <x v="5"/>
    <m/>
    <s v="100%"/>
    <x v="296"/>
    <m/>
    <m/>
    <s v="Blue Moki"/>
    <x v="0"/>
    <n v="87.774314110873206"/>
    <n v="225.92228484845421"/>
    <n v="1.9999999999999999E-6"/>
    <s v=""/>
    <s v=""/>
    <s v=""/>
    <s v=""/>
    <s v=""/>
    <s v=""/>
  </r>
  <r>
    <x v="6"/>
    <x v="108"/>
    <x v="105"/>
    <n v="80000"/>
    <n v="8018.6979331032717"/>
    <n v="88018.697933103278"/>
    <x v="5"/>
    <m/>
    <s v="100%"/>
    <x v="515"/>
    <m/>
    <m/>
    <s v="Spiny Dogfish"/>
    <x v="0"/>
    <n v="814.98"/>
    <n v="2097.6768154886072"/>
    <n v="1.5999999999999999E-5"/>
    <s v=""/>
    <s v=""/>
    <s v=""/>
    <s v=""/>
    <s v=""/>
    <s v=""/>
  </r>
  <r>
    <x v="6"/>
    <x v="108"/>
    <x v="105"/>
    <n v="80000"/>
    <n v="8018.6979331032717"/>
    <n v="88018.697933103278"/>
    <x v="5"/>
    <m/>
    <s v="100%"/>
    <x v="517"/>
    <m/>
    <m/>
    <s v="Spiny Dogfish"/>
    <x v="2"/>
    <n v="629"/>
    <n v="1618.9829406149033"/>
    <n v="1.2999999999999999E-5"/>
    <s v=""/>
    <s v=""/>
    <s v=""/>
    <s v=""/>
    <s v=""/>
    <s v=""/>
  </r>
  <r>
    <x v="6"/>
    <x v="108"/>
    <x v="105"/>
    <n v="80000"/>
    <n v="8018.6979331032717"/>
    <n v="88018.697933103278"/>
    <x v="5"/>
    <m/>
    <s v="100%"/>
    <x v="533"/>
    <m/>
    <m/>
    <s v="Rig"/>
    <x v="0"/>
    <n v="2332.2169363275766"/>
    <n v="6002.8925814427676"/>
    <n v="1.2300000000000001E-4"/>
    <s v=""/>
    <s v=""/>
    <s v=""/>
    <s v=""/>
    <s v=""/>
    <s v=""/>
  </r>
  <r>
    <x v="6"/>
    <x v="108"/>
    <x v="105"/>
    <n v="80000"/>
    <n v="8018.6979331032717"/>
    <n v="88018.697933103278"/>
    <x v="5"/>
    <m/>
    <s v="100%"/>
    <x v="481"/>
    <m/>
    <m/>
    <s v="School Shark"/>
    <x v="0"/>
    <n v="891.46344422209506"/>
    <n v="2294.5375331913792"/>
    <n v="3.6000000000000001E-5"/>
    <s v=""/>
    <s v=""/>
    <s v=""/>
    <s v=""/>
    <s v=""/>
    <s v=""/>
  </r>
  <r>
    <x v="6"/>
    <x v="108"/>
    <x v="105"/>
    <n v="80000"/>
    <n v="8018.6979331032717"/>
    <n v="88018.697933103278"/>
    <x v="5"/>
    <m/>
    <s v="100%"/>
    <x v="612"/>
    <m/>
    <m/>
    <s v="Blue Warehou"/>
    <x v="0"/>
    <n v="3309.4522944457626"/>
    <n v="8518.1984220771701"/>
    <n v="6.2000000000000003E-5"/>
    <s v=""/>
    <s v=""/>
    <s v=""/>
    <s v=""/>
    <s v=""/>
    <s v=""/>
  </r>
  <r>
    <x v="6"/>
    <x v="109"/>
    <x v="106"/>
    <n v="80000"/>
    <n v="8018.6979331032717"/>
    <n v="88018.697933103278"/>
    <x v="5"/>
    <m/>
    <s v="100%"/>
    <x v="129"/>
    <m/>
    <m/>
    <s v="Flatfish"/>
    <x v="0"/>
    <n v="4709.7634361584514"/>
    <n v="16209.235175890835"/>
    <n v="1.83E-4"/>
    <s v=""/>
    <s v=""/>
    <s v=""/>
    <s v=""/>
    <s v=""/>
    <s v=""/>
  </r>
  <r>
    <x v="6"/>
    <x v="109"/>
    <x v="106"/>
    <n v="80000"/>
    <n v="8018.6979331032717"/>
    <n v="88018.697933103278"/>
    <x v="5"/>
    <m/>
    <s v="100%"/>
    <x v="183"/>
    <m/>
    <m/>
    <s v="Gurnard"/>
    <x v="0"/>
    <n v="3188.4660589608652"/>
    <n v="10973.501514589385"/>
    <n v="1.7000000000000001E-4"/>
    <s v=""/>
    <s v=""/>
    <s v=""/>
    <s v=""/>
    <s v=""/>
    <s v=""/>
  </r>
  <r>
    <x v="6"/>
    <x v="109"/>
    <x v="106"/>
    <n v="80000"/>
    <n v="8018.6979331032717"/>
    <n v="88018.697933103278"/>
    <x v="5"/>
    <m/>
    <s v="100%"/>
    <x v="185"/>
    <m/>
    <m/>
    <s v="Gurnard"/>
    <x v="0"/>
    <n v="1403.7146244375608"/>
    <n v="4831.0580299346093"/>
    <n v="6.3999999999999997E-5"/>
    <s v=""/>
    <s v=""/>
    <s v=""/>
    <s v=""/>
    <s v=""/>
    <s v=""/>
  </r>
  <r>
    <x v="6"/>
    <x v="109"/>
    <x v="106"/>
    <n v="80000"/>
    <n v="8018.6979331032717"/>
    <n v="88018.697933103278"/>
    <x v="5"/>
    <m/>
    <s v="100%"/>
    <x v="213"/>
    <m/>
    <m/>
    <s v="John Dory"/>
    <x v="0"/>
    <n v="191.16152693784639"/>
    <n v="657.90611114967624"/>
    <n v="3.9999999999999998E-6"/>
    <s v=""/>
    <s v=""/>
    <s v=""/>
    <s v=""/>
    <s v=""/>
    <s v=""/>
  </r>
  <r>
    <x v="6"/>
    <x v="109"/>
    <x v="106"/>
    <n v="80000"/>
    <n v="8018.6979331032717"/>
    <n v="88018.697933103278"/>
    <x v="5"/>
    <m/>
    <s v="100%"/>
    <x v="313"/>
    <m/>
    <m/>
    <s v="Oyster - Other than Foveaux Strait"/>
    <x v="4"/>
    <n v="9.6199999999999992"/>
    <n v="33.108423492127123"/>
    <n v="0"/>
    <s v=""/>
    <s v=""/>
    <s v=""/>
    <s v=""/>
    <s v=""/>
    <s v=""/>
  </r>
  <r>
    <x v="6"/>
    <x v="109"/>
    <x v="106"/>
    <n v="80000"/>
    <n v="8018.6979331032717"/>
    <n v="88018.697933103278"/>
    <x v="5"/>
    <m/>
    <s v="100%"/>
    <x v="315"/>
    <m/>
    <m/>
    <s v="Oyster - Other than Foveaux Strait"/>
    <x v="4"/>
    <n v="14.43"/>
    <n v="49.662635238190681"/>
    <n v="0"/>
    <s v=""/>
    <s v=""/>
    <s v=""/>
    <s v=""/>
    <s v=""/>
    <s v=""/>
  </r>
  <r>
    <x v="6"/>
    <x v="109"/>
    <x v="106"/>
    <n v="80000"/>
    <n v="8018.6979331032717"/>
    <n v="88018.697933103278"/>
    <x v="5"/>
    <m/>
    <s v="100%"/>
    <x v="320"/>
    <m/>
    <m/>
    <s v="Oyster - Other than Foveaux Strait"/>
    <x v="4"/>
    <n v="4.8099999999999996"/>
    <n v="16.554211746063562"/>
    <n v="0"/>
    <s v=""/>
    <s v=""/>
    <s v=""/>
    <s v=""/>
    <s v=""/>
    <s v=""/>
  </r>
  <r>
    <x v="6"/>
    <x v="109"/>
    <x v="106"/>
    <n v="80000"/>
    <n v="8018.6979331032717"/>
    <n v="88018.697933103278"/>
    <x v="5"/>
    <m/>
    <s v="100%"/>
    <x v="321"/>
    <m/>
    <m/>
    <s v="Oyster - Other than Foveaux Strait"/>
    <x v="4"/>
    <n v="4.8099999999999996"/>
    <n v="16.554211746063562"/>
    <n v="0"/>
    <s v=""/>
    <s v=""/>
    <s v=""/>
    <s v=""/>
    <s v=""/>
    <s v=""/>
  </r>
  <r>
    <x v="6"/>
    <x v="109"/>
    <x v="106"/>
    <n v="80000"/>
    <n v="8018.6979331032717"/>
    <n v="88018.697933103278"/>
    <x v="5"/>
    <m/>
    <s v="100%"/>
    <x v="417"/>
    <m/>
    <m/>
    <s v="Red Cod"/>
    <x v="0"/>
    <n v="3375.5010887016924"/>
    <n v="11617.205773687298"/>
    <n v="1.7799999999999999E-4"/>
    <s v=""/>
    <s v=""/>
    <s v=""/>
    <s v=""/>
    <s v=""/>
    <s v=""/>
  </r>
  <r>
    <x v="6"/>
    <x v="109"/>
    <x v="106"/>
    <n v="80000"/>
    <n v="8018.6979331032717"/>
    <n v="88018.697933103278"/>
    <x v="5"/>
    <m/>
    <s v="100%"/>
    <x v="453"/>
    <m/>
    <m/>
    <s v="Scallop"/>
    <x v="4"/>
    <n v="15.9"/>
    <n v="54.721822611727781"/>
    <n v="0"/>
    <s v=""/>
    <s v=""/>
    <s v=""/>
    <s v=""/>
    <s v=""/>
    <s v=""/>
  </r>
  <r>
    <x v="6"/>
    <x v="109"/>
    <x v="106"/>
    <n v="80000"/>
    <n v="8018.6979331032717"/>
    <n v="88018.697933103278"/>
    <x v="5"/>
    <m/>
    <s v="100%"/>
    <x v="455"/>
    <m/>
    <m/>
    <s v="Scallop"/>
    <x v="4"/>
    <n v="15.9"/>
    <n v="54.721822611727781"/>
    <n v="0"/>
    <s v=""/>
    <s v=""/>
    <s v=""/>
    <s v=""/>
    <s v=""/>
    <s v=""/>
  </r>
  <r>
    <x v="6"/>
    <x v="109"/>
    <x v="106"/>
    <n v="80000"/>
    <n v="8018.6979331032717"/>
    <n v="88018.697933103278"/>
    <x v="5"/>
    <m/>
    <s v="100%"/>
    <x v="460"/>
    <m/>
    <m/>
    <s v="Scallop"/>
    <x v="4"/>
    <n v="15.9"/>
    <n v="54.721822611727781"/>
    <n v="0"/>
    <s v=""/>
    <s v=""/>
    <s v=""/>
    <s v=""/>
    <s v=""/>
    <s v=""/>
  </r>
  <r>
    <x v="6"/>
    <x v="109"/>
    <x v="106"/>
    <n v="80000"/>
    <n v="8018.6979331032717"/>
    <n v="88018.697933103278"/>
    <x v="5"/>
    <m/>
    <s v="100%"/>
    <x v="461"/>
    <m/>
    <m/>
    <s v="Scallop"/>
    <x v="4"/>
    <n v="15.9"/>
    <n v="54.721822611727781"/>
    <n v="0"/>
    <s v=""/>
    <s v=""/>
    <s v=""/>
    <s v=""/>
    <s v=""/>
    <s v=""/>
  </r>
  <r>
    <x v="6"/>
    <x v="109"/>
    <x v="106"/>
    <n v="80000"/>
    <n v="8018.6979331032717"/>
    <n v="88018.697933103278"/>
    <x v="5"/>
    <m/>
    <s v="100%"/>
    <x v="510"/>
    <m/>
    <m/>
    <s v="Snapper"/>
    <x v="0"/>
    <n v="186.86368662271087"/>
    <n v="643.11456049946378"/>
    <n v="3.9999999999999998E-6"/>
    <s v=""/>
    <s v=""/>
    <s v=""/>
    <s v=""/>
    <s v=""/>
    <s v=""/>
  </r>
  <r>
    <x v="6"/>
    <x v="109"/>
    <x v="106"/>
    <n v="80000"/>
    <n v="8018.6979331032717"/>
    <n v="88018.697933103278"/>
    <x v="5"/>
    <m/>
    <s v="100%"/>
    <x v="512"/>
    <m/>
    <m/>
    <s v="Snapper"/>
    <x v="0"/>
    <n v="6407.724397415137"/>
    <n v="22052.978479257319"/>
    <n v="3.0800000000000001E-4"/>
    <s v=""/>
    <s v=""/>
    <s v=""/>
    <s v=""/>
    <s v=""/>
    <s v=""/>
  </r>
  <r>
    <x v="6"/>
    <x v="109"/>
    <x v="106"/>
    <n v="80000"/>
    <n v="8018.6979331032717"/>
    <n v="88018.697933103278"/>
    <x v="5"/>
    <m/>
    <s v="100%"/>
    <x v="553"/>
    <m/>
    <m/>
    <s v="Stargazer"/>
    <x v="0"/>
    <n v="1183.945934271045"/>
    <n v="4074.6968174249337"/>
    <n v="5.8999999999999998E-5"/>
    <s v=""/>
    <s v=""/>
    <s v=""/>
    <s v=""/>
    <s v=""/>
    <s v=""/>
  </r>
  <r>
    <x v="6"/>
    <x v="109"/>
    <x v="106"/>
    <n v="80000"/>
    <n v="8018.6979331032717"/>
    <n v="88018.697933103278"/>
    <x v="5"/>
    <m/>
    <s v="100%"/>
    <x v="555"/>
    <m/>
    <m/>
    <s v="Stargazer"/>
    <x v="0"/>
    <n v="1491.5256828192296"/>
    <n v="5133.2706815138381"/>
    <n v="4.3000000000000002E-5"/>
    <s v=""/>
    <s v=""/>
    <s v=""/>
    <s v=""/>
    <s v=""/>
    <s v=""/>
  </r>
  <r>
    <x v="6"/>
    <x v="109"/>
    <x v="106"/>
    <n v="80000"/>
    <n v="8018.6979331032717"/>
    <n v="88018.697933103278"/>
    <x v="5"/>
    <m/>
    <s v="100%"/>
    <x v="557"/>
    <m/>
    <m/>
    <s v="Stargazer"/>
    <x v="0"/>
    <n v="27.785524752776173"/>
    <n v="95.627330609760321"/>
    <n v="9.9999999999999995E-7"/>
    <s v=""/>
    <s v=""/>
    <s v=""/>
    <s v=""/>
    <s v=""/>
    <s v=""/>
  </r>
  <r>
    <x v="6"/>
    <x v="109"/>
    <x v="106"/>
    <n v="80000"/>
    <n v="8018.6979331032717"/>
    <n v="88018.697933103278"/>
    <x v="5"/>
    <m/>
    <s v="100%"/>
    <x v="579"/>
    <m/>
    <m/>
    <s v="Tarakihi"/>
    <x v="0"/>
    <n v="2287.7901530345116"/>
    <n v="7873.7136432208863"/>
    <n v="2.0799999999999999E-4"/>
    <s v=""/>
    <s v=""/>
    <s v=""/>
    <s v=""/>
    <s v=""/>
    <s v=""/>
  </r>
  <r>
    <x v="6"/>
    <x v="109"/>
    <x v="106"/>
    <n v="80000"/>
    <n v="8018.6979331032717"/>
    <n v="88018.697933103278"/>
    <x v="5"/>
    <m/>
    <s v="100%"/>
    <x v="581"/>
    <m/>
    <m/>
    <s v="Tarakihi"/>
    <x v="0"/>
    <n v="304.28601644003118"/>
    <n v="1047.2380764063314"/>
    <n v="6.9999999999999999E-6"/>
    <s v=""/>
    <s v=""/>
    <s v=""/>
    <s v=""/>
    <s v=""/>
    <s v=""/>
  </r>
  <r>
    <x v="6"/>
    <x v="109"/>
    <x v="106"/>
    <n v="80000"/>
    <n v="8018.6979331032717"/>
    <n v="88018.697933103278"/>
    <x v="5"/>
    <m/>
    <s v="100%"/>
    <x v="583"/>
    <m/>
    <m/>
    <s v="Tarakihi"/>
    <x v="0"/>
    <n v="686.59096162493188"/>
    <n v="2362.9879753996929"/>
    <n v="4.6999999999999997E-5"/>
    <s v=""/>
    <s v=""/>
    <s v=""/>
    <s v=""/>
    <s v=""/>
    <s v=""/>
  </r>
  <r>
    <x v="6"/>
    <x v="109"/>
    <x v="106"/>
    <n v="80000"/>
    <n v="8018.6979331032717"/>
    <n v="88018.697933103278"/>
    <x v="5"/>
    <m/>
    <s v="100%"/>
    <x v="588"/>
    <m/>
    <m/>
    <s v="Trevally"/>
    <x v="0"/>
    <n v="32.367565076927775"/>
    <n v="111.39699084988659"/>
    <n v="9.9999999999999995E-7"/>
    <s v=""/>
    <s v=""/>
    <s v=""/>
    <s v=""/>
    <s v=""/>
    <s v=""/>
  </r>
  <r>
    <x v="6"/>
    <x v="110"/>
    <x v="107"/>
    <n v="60000"/>
    <n v="6014.023449827454"/>
    <n v="66014.023449827451"/>
    <x v="5"/>
    <m/>
    <s v="100%"/>
    <x v="183"/>
    <m/>
    <m/>
    <s v="Gurnard"/>
    <x v="0"/>
    <n v="3188.4660589608652"/>
    <n v="7714.9792385820838"/>
    <n v="1.7000000000000001E-4"/>
    <s v=""/>
    <s v=""/>
    <s v=""/>
    <s v=""/>
    <s v=""/>
    <s v=""/>
  </r>
  <r>
    <x v="6"/>
    <x v="110"/>
    <x v="107"/>
    <n v="60000"/>
    <n v="6014.023449827454"/>
    <n v="66014.023449827451"/>
    <x v="5"/>
    <m/>
    <s v="100%"/>
    <x v="213"/>
    <m/>
    <m/>
    <s v="John Dory"/>
    <x v="0"/>
    <n v="191.16152693784639"/>
    <n v="462.54442865914677"/>
    <n v="3.9999999999999998E-6"/>
    <s v=""/>
    <s v=""/>
    <s v=""/>
    <s v=""/>
    <s v=""/>
    <s v=""/>
  </r>
  <r>
    <x v="6"/>
    <x v="110"/>
    <x v="107"/>
    <n v="60000"/>
    <n v="6014.023449827454"/>
    <n v="66014.023449827451"/>
    <x v="5"/>
    <m/>
    <s v="100%"/>
    <x v="313"/>
    <m/>
    <m/>
    <s v="Oyster - Other than Foveaux Strait"/>
    <x v="4"/>
    <n v="9.6199999999999992"/>
    <n v="23.277055142731435"/>
    <n v="0"/>
    <s v=""/>
    <s v=""/>
    <s v=""/>
    <s v=""/>
    <s v=""/>
    <s v=""/>
  </r>
  <r>
    <x v="6"/>
    <x v="110"/>
    <x v="107"/>
    <n v="60000"/>
    <n v="6014.023449827454"/>
    <n v="66014.023449827451"/>
    <x v="5"/>
    <m/>
    <s v="100%"/>
    <x v="315"/>
    <m/>
    <m/>
    <s v="Oyster - Other than Foveaux Strait"/>
    <x v="4"/>
    <n v="14.43"/>
    <n v="34.915582714097155"/>
    <n v="0"/>
    <s v=""/>
    <s v=""/>
    <s v=""/>
    <s v=""/>
    <s v=""/>
    <s v=""/>
  </r>
  <r>
    <x v="6"/>
    <x v="110"/>
    <x v="107"/>
    <n v="60000"/>
    <n v="6014.023449827454"/>
    <n v="66014.023449827451"/>
    <x v="5"/>
    <m/>
    <s v="100%"/>
    <x v="417"/>
    <m/>
    <m/>
    <s v="Red Cod"/>
    <x v="0"/>
    <n v="3375.5010887016924"/>
    <n v="8167.5389788003431"/>
    <n v="1.7799999999999999E-4"/>
    <s v=""/>
    <s v=""/>
    <s v=""/>
    <s v=""/>
    <s v=""/>
    <s v=""/>
  </r>
  <r>
    <x v="6"/>
    <x v="110"/>
    <x v="107"/>
    <n v="60000"/>
    <n v="6014.023449827454"/>
    <n v="66014.023449827451"/>
    <x v="5"/>
    <m/>
    <s v="100%"/>
    <x v="453"/>
    <m/>
    <m/>
    <s v="Scallop"/>
    <x v="4"/>
    <n v="15.9"/>
    <n v="38.472471597653836"/>
    <n v="0"/>
    <s v=""/>
    <s v=""/>
    <s v=""/>
    <s v=""/>
    <s v=""/>
    <s v=""/>
  </r>
  <r>
    <x v="6"/>
    <x v="110"/>
    <x v="107"/>
    <n v="60000"/>
    <n v="6014.023449827454"/>
    <n v="66014.023449827451"/>
    <x v="5"/>
    <m/>
    <s v="100%"/>
    <x v="455"/>
    <m/>
    <m/>
    <s v="Scallop"/>
    <x v="4"/>
    <n v="15.9"/>
    <n v="38.472471597653836"/>
    <n v="0"/>
    <s v=""/>
    <s v=""/>
    <s v=""/>
    <s v=""/>
    <s v=""/>
    <s v=""/>
  </r>
  <r>
    <x v="6"/>
    <x v="110"/>
    <x v="107"/>
    <n v="60000"/>
    <n v="6014.023449827454"/>
    <n v="66014.023449827451"/>
    <x v="5"/>
    <m/>
    <s v="100%"/>
    <x v="510"/>
    <m/>
    <m/>
    <s v="Snapper"/>
    <x v="0"/>
    <n v="186.86368662271087"/>
    <n v="452.1451494481214"/>
    <n v="3.9999999999999998E-6"/>
    <s v=""/>
    <s v=""/>
    <s v=""/>
    <s v=""/>
    <s v=""/>
    <s v=""/>
  </r>
  <r>
    <x v="6"/>
    <x v="110"/>
    <x v="107"/>
    <n v="60000"/>
    <n v="6014.023449827454"/>
    <n v="66014.023449827451"/>
    <x v="5"/>
    <m/>
    <s v="100%"/>
    <x v="553"/>
    <m/>
    <m/>
    <s v="Stargazer"/>
    <x v="0"/>
    <n v="1183.945934271045"/>
    <n v="2864.7375049937427"/>
    <n v="5.8999999999999998E-5"/>
    <s v=""/>
    <s v=""/>
    <s v=""/>
    <s v=""/>
    <s v=""/>
    <s v=""/>
  </r>
  <r>
    <x v="6"/>
    <x v="110"/>
    <x v="107"/>
    <n v="60000"/>
    <n v="6014.023449827454"/>
    <n v="66014.023449827451"/>
    <x v="5"/>
    <m/>
    <s v="100%"/>
    <x v="555"/>
    <m/>
    <m/>
    <s v="Stargazer"/>
    <x v="0"/>
    <n v="1491.5256828192296"/>
    <n v="3608.9735515367324"/>
    <n v="4.3000000000000002E-5"/>
    <s v=""/>
    <s v=""/>
    <s v=""/>
    <s v=""/>
    <s v=""/>
    <s v=""/>
  </r>
  <r>
    <x v="6"/>
    <x v="110"/>
    <x v="107"/>
    <n v="60000"/>
    <n v="6014.023449827454"/>
    <n v="66014.023449827451"/>
    <x v="5"/>
    <m/>
    <s v="100%"/>
    <x v="579"/>
    <m/>
    <m/>
    <s v="Tarakihi"/>
    <x v="0"/>
    <n v="2287.7901530345116"/>
    <n v="5535.6567096863128"/>
    <n v="2.0799999999999999E-4"/>
    <s v=""/>
    <s v=""/>
    <s v=""/>
    <s v=""/>
    <s v=""/>
    <s v=""/>
  </r>
  <r>
    <x v="6"/>
    <x v="110"/>
    <x v="107"/>
    <n v="60000"/>
    <n v="6014.023449827454"/>
    <n v="66014.023449827451"/>
    <x v="5"/>
    <m/>
    <s v="100%"/>
    <x v="581"/>
    <m/>
    <m/>
    <s v="Tarakihi"/>
    <x v="0"/>
    <n v="304.28601644003118"/>
    <n v="736.26636006618412"/>
    <n v="6.9999999999999999E-6"/>
    <s v=""/>
    <s v=""/>
    <s v=""/>
    <s v=""/>
    <s v=""/>
    <s v=""/>
  </r>
  <r>
    <x v="6"/>
    <x v="110"/>
    <x v="107"/>
    <n v="60000"/>
    <n v="6014.023449827454"/>
    <n v="66014.023449827451"/>
    <x v="5"/>
    <m/>
    <s v="100%"/>
    <x v="588"/>
    <m/>
    <m/>
    <s v="Trevally"/>
    <x v="0"/>
    <n v="32.367565076927775"/>
    <n v="78.318253340082762"/>
    <n v="9.9999999999999995E-7"/>
    <s v=""/>
    <s v=""/>
    <s v=""/>
    <s v=""/>
    <s v=""/>
    <s v=""/>
  </r>
  <r>
    <x v="6"/>
    <x v="110"/>
    <x v="107"/>
    <n v="60000"/>
    <n v="6014.023449827454"/>
    <n v="66014.023449827451"/>
    <x v="5"/>
    <m/>
    <s v="100%"/>
    <x v="36"/>
    <m/>
    <m/>
    <s v="Butterfish"/>
    <x v="0"/>
    <n v="14.16"/>
    <n v="34.262276592627565"/>
    <n v="0"/>
    <s v=""/>
    <s v=""/>
    <s v=""/>
    <s v=""/>
    <s v=""/>
    <s v=""/>
  </r>
  <r>
    <x v="6"/>
    <x v="110"/>
    <x v="107"/>
    <n v="60000"/>
    <n v="6014.023449827454"/>
    <n v="66014.023449827451"/>
    <x v="5"/>
    <m/>
    <s v="100%"/>
    <x v="38"/>
    <m/>
    <m/>
    <s v="Butterfish"/>
    <x v="0"/>
    <n v="214.04681964442423"/>
    <n v="517.91887983259392"/>
    <n v="6.9999999999999999E-6"/>
    <s v=""/>
    <s v=""/>
    <s v=""/>
    <s v=""/>
    <s v=""/>
    <s v=""/>
  </r>
  <r>
    <x v="6"/>
    <x v="110"/>
    <x v="107"/>
    <n v="60000"/>
    <n v="6014.023449827454"/>
    <n v="66014.023449827451"/>
    <x v="5"/>
    <m/>
    <s v="100%"/>
    <x v="129"/>
    <m/>
    <m/>
    <s v="Flatfish"/>
    <x v="0"/>
    <n v="4709.7634361584514"/>
    <n v="11395.989938948085"/>
    <n v="1.83E-4"/>
    <s v=""/>
    <s v=""/>
    <s v=""/>
    <s v=""/>
    <s v=""/>
    <s v=""/>
  </r>
  <r>
    <x v="6"/>
    <x v="110"/>
    <x v="107"/>
    <n v="60000"/>
    <n v="6014.023449827454"/>
    <n v="66014.023449827451"/>
    <x v="5"/>
    <m/>
    <s v="100%"/>
    <x v="159"/>
    <m/>
    <m/>
    <s v="Grey Mullet"/>
    <x v="0"/>
    <n v="108"/>
    <n v="261.32244858783736"/>
    <n v="1.9999999999999999E-6"/>
    <s v=""/>
    <s v=""/>
    <s v=""/>
    <s v=""/>
    <s v=""/>
    <s v=""/>
  </r>
  <r>
    <x v="6"/>
    <x v="110"/>
    <x v="107"/>
    <n v="60000"/>
    <n v="6014.023449827454"/>
    <n v="66014.023449827451"/>
    <x v="5"/>
    <m/>
    <s v="100%"/>
    <x v="294"/>
    <m/>
    <m/>
    <s v="Blue Moki"/>
    <x v="0"/>
    <n v="220.7797831656552"/>
    <n v="534.21031051426678"/>
    <n v="6.0000000000000002E-6"/>
    <s v=""/>
    <s v=""/>
    <s v=""/>
    <s v=""/>
    <s v=""/>
    <s v=""/>
  </r>
  <r>
    <x v="6"/>
    <x v="110"/>
    <x v="107"/>
    <n v="60000"/>
    <n v="6014.023449827454"/>
    <n v="66014.023449827451"/>
    <x v="5"/>
    <m/>
    <s v="100%"/>
    <x v="296"/>
    <m/>
    <m/>
    <s v="Blue Moki"/>
    <x v="0"/>
    <n v="87.774314110873206"/>
    <n v="212.38332117195696"/>
    <n v="1.9999999999999999E-6"/>
    <s v=""/>
    <s v=""/>
    <s v=""/>
    <s v=""/>
    <s v=""/>
    <s v=""/>
  </r>
  <r>
    <x v="6"/>
    <x v="110"/>
    <x v="107"/>
    <n v="60000"/>
    <n v="6014.023449827454"/>
    <n v="66014.023449827451"/>
    <x v="5"/>
    <m/>
    <s v="100%"/>
    <x v="515"/>
    <m/>
    <m/>
    <s v="Spiny Dogfish"/>
    <x v="0"/>
    <n v="814.98"/>
    <n v="1971.9682328714416"/>
    <n v="1.5999999999999999E-5"/>
    <s v=""/>
    <s v=""/>
    <s v=""/>
    <s v=""/>
    <s v=""/>
    <s v=""/>
  </r>
  <r>
    <x v="6"/>
    <x v="110"/>
    <x v="107"/>
    <n v="60000"/>
    <n v="6014.023449827454"/>
    <n v="66014.023449827451"/>
    <x v="5"/>
    <m/>
    <s v="100%"/>
    <x v="517"/>
    <m/>
    <m/>
    <s v="Spiny Dogfish"/>
    <x v="2"/>
    <n v="629"/>
    <n v="1521.9612977939787"/>
    <n v="1.2999999999999999E-5"/>
    <s v=""/>
    <s v=""/>
    <s v=""/>
    <s v=""/>
    <s v=""/>
    <s v=""/>
  </r>
  <r>
    <x v="6"/>
    <x v="110"/>
    <x v="107"/>
    <n v="60000"/>
    <n v="6014.023449827454"/>
    <n v="66014.023449827451"/>
    <x v="5"/>
    <m/>
    <s v="100%"/>
    <x v="533"/>
    <m/>
    <m/>
    <s v="Rig"/>
    <x v="0"/>
    <n v="2332.2169363275766"/>
    <n v="5643.1540781402473"/>
    <n v="1.2300000000000001E-4"/>
    <s v=""/>
    <s v=""/>
    <s v=""/>
    <s v=""/>
    <s v=""/>
    <s v=""/>
  </r>
  <r>
    <x v="6"/>
    <x v="110"/>
    <x v="107"/>
    <n v="60000"/>
    <n v="6014.023449827454"/>
    <n v="66014.023449827451"/>
    <x v="5"/>
    <m/>
    <s v="100%"/>
    <x v="481"/>
    <m/>
    <m/>
    <s v="School Shark"/>
    <x v="0"/>
    <n v="891.46344422209506"/>
    <n v="2157.0315747283785"/>
    <n v="3.6000000000000001E-5"/>
    <s v=""/>
    <s v=""/>
    <s v=""/>
    <s v=""/>
    <s v=""/>
    <s v=""/>
  </r>
  <r>
    <x v="6"/>
    <x v="110"/>
    <x v="107"/>
    <n v="60000"/>
    <n v="6014.023449827454"/>
    <n v="66014.023449827451"/>
    <x v="5"/>
    <m/>
    <s v="100%"/>
    <x v="483"/>
    <m/>
    <m/>
    <s v="School Shark"/>
    <x v="0"/>
    <n v="1653.0472042839522"/>
    <n v="3999.7994727292721"/>
    <n v="6.3E-5"/>
    <s v=""/>
    <s v=""/>
    <s v=""/>
    <s v=""/>
    <s v=""/>
    <s v=""/>
  </r>
  <r>
    <x v="6"/>
    <x v="110"/>
    <x v="107"/>
    <n v="60000"/>
    <n v="6014.023449827454"/>
    <n v="66014.023449827451"/>
    <x v="5"/>
    <m/>
    <s v="100%"/>
    <x v="612"/>
    <m/>
    <m/>
    <s v="Blue Warehou"/>
    <x v="0"/>
    <n v="3309.4522944457626"/>
    <n v="8007.7238617518815"/>
    <n v="6.2000000000000003E-5"/>
    <s v=""/>
    <s v=""/>
    <s v=""/>
    <s v=""/>
    <s v=""/>
    <s v=""/>
  </r>
  <r>
    <x v="6"/>
    <x v="111"/>
    <x v="108"/>
    <n v="0"/>
    <n v="0"/>
    <n v="0"/>
    <x v="5"/>
    <m/>
    <s v="100%"/>
    <x v="519"/>
    <m/>
    <m/>
    <s v="Spiny Dogfish"/>
    <x v="0"/>
    <n v="98.240000000000009"/>
    <n v="0"/>
    <n v="1.9999999999999999E-6"/>
    <s v=""/>
    <s v=""/>
    <s v=""/>
    <s v=""/>
    <s v=""/>
    <s v=""/>
  </r>
  <r>
    <x v="6"/>
    <x v="111"/>
    <x v="108"/>
    <n v="0"/>
    <n v="0"/>
    <n v="0"/>
    <x v="5"/>
    <m/>
    <s v="100%"/>
    <x v="535"/>
    <m/>
    <m/>
    <s v="Rig"/>
    <x v="0"/>
    <n v="1177.093448835134"/>
    <n v="0"/>
    <n v="2.0999999999999999E-5"/>
    <s v=""/>
    <s v=""/>
    <s v=""/>
    <s v=""/>
    <s v=""/>
    <s v=""/>
  </r>
  <r>
    <x v="6"/>
    <x v="111"/>
    <x v="108"/>
    <n v="0"/>
    <n v="0"/>
    <n v="0"/>
    <x v="5"/>
    <m/>
    <s v="100%"/>
    <x v="485"/>
    <m/>
    <m/>
    <s v="School Shark"/>
    <x v="0"/>
    <n v="1267.9947360943454"/>
    <n v="0"/>
    <n v="2.4000000000000001E-5"/>
    <s v=""/>
    <s v=""/>
    <s v=""/>
    <s v=""/>
    <s v=""/>
    <s v=""/>
  </r>
  <r>
    <x v="6"/>
    <x v="112"/>
    <x v="109"/>
    <n v="200000"/>
    <n v="20046.744832758177"/>
    <n v="220046.74483275818"/>
    <x v="6"/>
    <m/>
    <n v="0.55900621118012417"/>
    <x v="507"/>
    <n v="0.94"/>
    <m/>
    <s v="Snapper"/>
    <x v="0"/>
    <n v="0.94"/>
    <n v="115627.04728479093"/>
    <n v="9.0200000000000002E-4"/>
    <n v="115627.04728479093"/>
    <n v="206843.94014279268"/>
    <s v=""/>
    <s v=""/>
    <n v="0"/>
    <n v="1"/>
  </r>
  <r>
    <x v="6"/>
    <x v="112"/>
    <x v="109"/>
    <n v="200000"/>
    <n v="20046.744832758177"/>
    <n v="220046.74483275818"/>
    <x v="6"/>
    <m/>
    <n v="0.91633466135458164"/>
    <x v="27"/>
    <n v="0.06"/>
    <m/>
    <s v="Bluenose"/>
    <x v="0"/>
    <n v="0.06"/>
    <n v="12098.18756451021"/>
    <n v="7.6000000000000004E-5"/>
    <n v="12098.18756451021"/>
    <n v="13202.804689965491"/>
    <s v=""/>
    <s v=""/>
    <n v="0"/>
    <n v="1"/>
  </r>
  <r>
    <x v="6"/>
    <x v="113"/>
    <x v="110"/>
    <n v="65000"/>
    <n v="6515.192070646408"/>
    <n v="71515.192070646415"/>
    <x v="6"/>
    <m/>
    <n v="0.68181818181818177"/>
    <x v="38"/>
    <n v="0.02"/>
    <m/>
    <s v="Butterfish"/>
    <x v="0"/>
    <n v="0.02"/>
    <n v="975.20716459972368"/>
    <n v="6.9999999999999999E-6"/>
    <n v="975.20716459972368"/>
    <n v="1430.3038414129283"/>
    <s v=""/>
    <s v=""/>
    <n v="0"/>
    <n v="1"/>
  </r>
  <r>
    <x v="6"/>
    <x v="113"/>
    <x v="110"/>
    <n v="65000"/>
    <n v="6515.192070646408"/>
    <n v="71515.192070646415"/>
    <x v="6"/>
    <m/>
    <n v="0.89494163424124518"/>
    <x v="118"/>
    <n v="0.35"/>
    <m/>
    <s v="Elephant Fish"/>
    <x v="0"/>
    <n v="0.35"/>
    <n v="22400.673002673295"/>
    <n v="1.83E-4"/>
    <n v="22400.673002673295"/>
    <n v="25030.317224726245"/>
    <s v=""/>
    <s v=""/>
    <n v="0"/>
    <n v="1"/>
  </r>
  <r>
    <x v="6"/>
    <x v="113"/>
    <x v="110"/>
    <n v="65000"/>
    <n v="6515.192070646408"/>
    <n v="71515.192070646415"/>
    <x v="6"/>
    <m/>
    <n v="0.81218274111675126"/>
    <x v="294"/>
    <n v="0.02"/>
    <m/>
    <s v="Blue Moki"/>
    <x v="0"/>
    <n v="0.02"/>
    <n v="1161.6680945485712"/>
    <n v="6.0000000000000002E-6"/>
    <n v="1161.6680945485712"/>
    <n v="1430.3038414129283"/>
    <s v=""/>
    <s v=""/>
    <n v="0"/>
    <n v="1"/>
  </r>
  <r>
    <x v="6"/>
    <x v="113"/>
    <x v="110"/>
    <n v="65000"/>
    <n v="6515.192070646408"/>
    <n v="71515.192070646415"/>
    <x v="6"/>
    <m/>
    <n v="0.77091633466135456"/>
    <x v="481"/>
    <n v="0.11"/>
    <m/>
    <s v="School Shark"/>
    <x v="0"/>
    <n v="0.11"/>
    <n v="6064.5452718076049"/>
    <n v="3.6000000000000001E-5"/>
    <n v="6064.5452718076049"/>
    <n v="7866.6711277711056"/>
    <s v=""/>
    <s v=""/>
    <n v="0"/>
    <n v="1"/>
  </r>
  <r>
    <x v="6"/>
    <x v="113"/>
    <x v="110"/>
    <n v="65000"/>
    <n v="6515.192070646408"/>
    <n v="71515.192070646415"/>
    <x v="6"/>
    <m/>
    <n v="0.9357682619647355"/>
    <x v="483"/>
    <n v="0.2"/>
    <m/>
    <s v="School Shark"/>
    <x v="0"/>
    <n v="0.2"/>
    <n v="13384.329397604606"/>
    <n v="6.3E-5"/>
    <n v="13384.329397604606"/>
    <n v="14303.038414129283"/>
    <s v=""/>
    <s v=""/>
    <n v="0"/>
    <n v="1"/>
  </r>
  <r>
    <x v="6"/>
    <x v="113"/>
    <x v="110"/>
    <n v="65000"/>
    <n v="6515.192070646408"/>
    <n v="71515.192070646415"/>
    <x v="6"/>
    <m/>
    <n v="0.84507042253521125"/>
    <x v="533"/>
    <n v="0.3"/>
    <m/>
    <s v="Rig"/>
    <x v="0"/>
    <n v="0.3"/>
    <n v="18130.612074248384"/>
    <n v="1.2300000000000001E-4"/>
    <n v="18130.612074248384"/>
    <n v="21454.557621193922"/>
    <s v=""/>
    <s v=""/>
    <n v="0"/>
    <n v="1"/>
  </r>
  <r>
    <x v="6"/>
    <x v="114"/>
    <x v="111"/>
    <n v="35000"/>
    <n v="3508.1803457326814"/>
    <n v="38508.180345732682"/>
    <x v="3"/>
    <m/>
    <s v="0%"/>
    <x v="639"/>
    <m/>
    <m/>
    <e v="#N/A"/>
    <x v="5"/>
    <n v="0"/>
    <n v="0"/>
    <n v="0"/>
    <s v=""/>
    <s v=""/>
    <s v=""/>
    <s v=""/>
    <s v=""/>
    <s v=""/>
  </r>
  <r>
    <x v="6"/>
    <x v="115"/>
    <x v="112"/>
    <n v="30000"/>
    <n v="3007.011724913727"/>
    <n v="33007.011724913726"/>
    <x v="6"/>
    <m/>
    <n v="0.68181818181818177"/>
    <x v="38"/>
    <n v="0.02"/>
    <m/>
    <s v="Butterfish"/>
    <x v="0"/>
    <n v="0.02"/>
    <n v="450.09561443064166"/>
    <n v="6.9999999999999999E-6"/>
    <n v="450.09561443064166"/>
    <n v="660.14023449827448"/>
    <s v=""/>
    <s v=""/>
    <n v="0"/>
    <n v="1"/>
  </r>
  <r>
    <x v="6"/>
    <x v="115"/>
    <x v="112"/>
    <n v="30000"/>
    <n v="3007.011724913727"/>
    <n v="33007.011724913726"/>
    <x v="6"/>
    <m/>
    <n v="0.89494163424124518"/>
    <x v="118"/>
    <n v="0.35"/>
    <m/>
    <s v="Elephant Fish"/>
    <x v="0"/>
    <n v="0.35"/>
    <n v="10338.77215507998"/>
    <n v="1.83E-4"/>
    <n v="10338.77215507998"/>
    <n v="11552.454103719803"/>
    <s v=""/>
    <s v=""/>
    <n v="0"/>
    <n v="1"/>
  </r>
  <r>
    <x v="6"/>
    <x v="115"/>
    <x v="112"/>
    <n v="30000"/>
    <n v="3007.011724913727"/>
    <n v="33007.011724913726"/>
    <x v="6"/>
    <m/>
    <n v="0.81218274111675126"/>
    <x v="294"/>
    <n v="0.02"/>
    <m/>
    <s v="Blue Moki"/>
    <x v="0"/>
    <n v="0.02"/>
    <n v="536.15450517626357"/>
    <n v="6.0000000000000002E-6"/>
    <n v="536.15450517626357"/>
    <n v="660.14023449827448"/>
    <s v=""/>
    <s v=""/>
    <n v="0"/>
    <n v="1"/>
  </r>
  <r>
    <x v="6"/>
    <x v="115"/>
    <x v="112"/>
    <n v="30000"/>
    <n v="3007.011724913727"/>
    <n v="33007.011724913726"/>
    <x v="6"/>
    <m/>
    <n v="0.77091633466135456"/>
    <x v="481"/>
    <n v="0.11"/>
    <m/>
    <s v="School Shark"/>
    <x v="0"/>
    <n v="0.11"/>
    <n v="2799.0208946804328"/>
    <n v="3.6000000000000001E-5"/>
    <n v="2799.0208946804328"/>
    <n v="3630.7712897405099"/>
    <s v=""/>
    <s v=""/>
    <n v="0"/>
    <n v="1"/>
  </r>
  <r>
    <x v="6"/>
    <x v="115"/>
    <x v="112"/>
    <n v="30000"/>
    <n v="3007.011724913727"/>
    <n v="33007.011724913726"/>
    <x v="6"/>
    <m/>
    <n v="0.9357682619647355"/>
    <x v="483"/>
    <n v="0.2"/>
    <m/>
    <s v="School Shark"/>
    <x v="0"/>
    <n v="0.2"/>
    <n v="6177.3827988944331"/>
    <n v="6.3E-5"/>
    <n v="6177.3827988944331"/>
    <n v="6601.4023449827455"/>
    <s v=""/>
    <s v=""/>
    <n v="0"/>
    <n v="1"/>
  </r>
  <r>
    <x v="6"/>
    <x v="115"/>
    <x v="112"/>
    <n v="30000"/>
    <n v="3007.011724913727"/>
    <n v="33007.011724913726"/>
    <x v="6"/>
    <m/>
    <n v="0.84507042253521125"/>
    <x v="533"/>
    <n v="0.3"/>
    <m/>
    <s v="Rig"/>
    <x v="0"/>
    <n v="0.3"/>
    <n v="8367.9748034992535"/>
    <n v="1.2300000000000001E-4"/>
    <n v="8367.9748034992535"/>
    <n v="9902.1035174741173"/>
    <s v=""/>
    <s v=""/>
    <n v="0"/>
    <n v="1"/>
  </r>
  <r>
    <x v="6"/>
    <x v="116"/>
    <x v="113"/>
    <n v="55000"/>
    <n v="5512.8548290084991"/>
    <n v="60512.854829008502"/>
    <x v="3"/>
    <m/>
    <s v="0%"/>
    <x v="639"/>
    <m/>
    <m/>
    <e v="#N/A"/>
    <x v="5"/>
    <n v="0"/>
    <n v="0"/>
    <n v="0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126"/>
    <m/>
    <m/>
    <s v="Flatfish"/>
    <x v="0"/>
    <n v="8753.4863094392767"/>
    <n v="672.4300135538125"/>
    <n v="1.3999999999999999E-4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128"/>
    <m/>
    <m/>
    <s v="Flatfish"/>
    <x v="0"/>
    <n v="3006.0553377287429"/>
    <n v="230.92077373934131"/>
    <n v="5.0000000000000002E-5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129"/>
    <m/>
    <m/>
    <s v="Flatfish"/>
    <x v="0"/>
    <n v="4709.7634361584514"/>
    <n v="361.79713764973565"/>
    <n v="1.83E-4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130"/>
    <m/>
    <m/>
    <s v="Flatfish"/>
    <x v="0"/>
    <n v="6840.9179008242054"/>
    <n v="525.50930613912215"/>
    <n v="1.18E-4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180"/>
    <m/>
    <m/>
    <s v="Gurnard"/>
    <x v="0"/>
    <n v="6701.7698190156016"/>
    <n v="514.82015404258561"/>
    <n v="3.7300000000000001E-4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182"/>
    <m/>
    <m/>
    <s v="Gurnard"/>
    <x v="0"/>
    <n v="2446.4916057330552"/>
    <n v="187.93590638605193"/>
    <n v="3.8000000000000002E-5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183"/>
    <m/>
    <m/>
    <s v="Gurnard"/>
    <x v="0"/>
    <n v="3188.4660589608652"/>
    <n v="244.93329851112378"/>
    <n v="1.7000000000000001E-4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184"/>
    <m/>
    <m/>
    <s v="Gurnard"/>
    <x v="0"/>
    <n v="2377.3254968618517"/>
    <n v="182.62266707983687"/>
    <n v="9.8999999999999994E-5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185"/>
    <m/>
    <m/>
    <s v="Gurnard"/>
    <x v="0"/>
    <n v="1403.7146244375608"/>
    <n v="107.83130407348492"/>
    <n v="6.3999999999999997E-5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210"/>
    <m/>
    <m/>
    <s v="John Dory"/>
    <x v="0"/>
    <n v="2055.7732838506481"/>
    <n v="157.9214964479458"/>
    <n v="1.0399999999999999E-4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212"/>
    <m/>
    <m/>
    <s v="John Dory"/>
    <x v="0"/>
    <n v="1700.7543681902491"/>
    <n v="130.64946267416201"/>
    <n v="2.9E-5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213"/>
    <m/>
    <m/>
    <s v="John Dory"/>
    <x v="0"/>
    <n v="191.16152693784639"/>
    <n v="14.684748865280127"/>
    <n v="3.9999999999999998E-6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214"/>
    <m/>
    <m/>
    <s v="John Dory"/>
    <x v="0"/>
    <n v="1406.2859468869567"/>
    <n v="108.02882930267663"/>
    <n v="2.3E-5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311"/>
    <m/>
    <m/>
    <s v="Oyster - Other than Foveaux Strait"/>
    <x v="4"/>
    <n v="4.8099999999999996"/>
    <n v="0.36949716385642284"/>
    <n v="0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312"/>
    <m/>
    <m/>
    <s v="Oyster - Other than Foveaux Strait"/>
    <x v="4"/>
    <n v="4.8099999999999996"/>
    <n v="0.36949716385642284"/>
    <n v="0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313"/>
    <m/>
    <m/>
    <s v="Oyster - Other than Foveaux Strait"/>
    <x v="4"/>
    <n v="9.6199999999999992"/>
    <n v="0.73899432771284568"/>
    <n v="0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314"/>
    <m/>
    <m/>
    <s v="Oyster - Other than Foveaux Strait"/>
    <x v="4"/>
    <n v="209.23499999999999"/>
    <n v="16.073126627754391"/>
    <n v="3.0000000000000001E-6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315"/>
    <m/>
    <m/>
    <s v="Oyster - Other than Foveaux Strait"/>
    <x v="4"/>
    <n v="14.43"/>
    <n v="1.1084914915692683"/>
    <n v="0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316"/>
    <m/>
    <m/>
    <s v="Oyster - Other than Foveaux Strait"/>
    <x v="4"/>
    <n v="2227.0500000000002"/>
    <n v="171.07872323626745"/>
    <n v="3.3000000000000003E-5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317"/>
    <m/>
    <m/>
    <s v="Oyster - Other than Foveaux Strait"/>
    <x v="4"/>
    <n v="4.8099999999999996"/>
    <n v="0.36949716385642284"/>
    <n v="0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318"/>
    <m/>
    <m/>
    <s v="Oyster - Other than Foveaux Strait"/>
    <x v="4"/>
    <n v="4.8099999999999996"/>
    <n v="0.36949716385642284"/>
    <n v="0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319"/>
    <m/>
    <m/>
    <s v="Oyster - Other than Foveaux Strait"/>
    <x v="4"/>
    <n v="303.02999999999997"/>
    <n v="23.278321322954636"/>
    <n v="5.0000000000000004E-6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320"/>
    <m/>
    <m/>
    <s v="Oyster - Other than Foveaux Strait"/>
    <x v="4"/>
    <n v="4.8099999999999996"/>
    <n v="0.36949716385642284"/>
    <n v="0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321"/>
    <m/>
    <m/>
    <s v="Oyster - Other than Foveaux Strait"/>
    <x v="4"/>
    <n v="4.8099999999999996"/>
    <n v="0.36949716385642284"/>
    <n v="0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414"/>
    <m/>
    <m/>
    <s v="Red Cod"/>
    <x v="0"/>
    <n v="29.079474208499253"/>
    <n v="2.2338426707851289"/>
    <n v="0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416"/>
    <m/>
    <m/>
    <s v="Red Cod"/>
    <x v="0"/>
    <n v="343.79402970419056"/>
    <n v="26.409754454567398"/>
    <n v="7.9999999999999996E-6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417"/>
    <m/>
    <m/>
    <s v="Red Cod"/>
    <x v="0"/>
    <n v="3375.5010887016924"/>
    <n v="259.30105589803384"/>
    <n v="1.7799999999999999E-4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418"/>
    <m/>
    <m/>
    <s v="Red Cod"/>
    <x v="0"/>
    <n v="1888.0150842589733"/>
    <n v="145.03455695464362"/>
    <n v="1.7899999999999999E-4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450"/>
    <m/>
    <m/>
    <s v="Scallop"/>
    <x v="4"/>
    <n v="636"/>
    <n v="48.856589649206839"/>
    <n v="0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451"/>
    <m/>
    <m/>
    <s v="Scallop"/>
    <x v="4"/>
    <n v="15.9"/>
    <n v="1.2214147412301712"/>
    <n v="0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452"/>
    <m/>
    <m/>
    <s v="Scallop"/>
    <x v="4"/>
    <n v="15.9"/>
    <n v="1.2214147412301712"/>
    <n v="0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453"/>
    <m/>
    <m/>
    <s v="Scallop"/>
    <x v="4"/>
    <n v="15.9"/>
    <n v="1.2214147412301712"/>
    <n v="0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454"/>
    <m/>
    <m/>
    <s v="Scallop"/>
    <x v="4"/>
    <n v="365.7"/>
    <n v="28.092539048293933"/>
    <n v="5.0000000000000004E-6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455"/>
    <m/>
    <m/>
    <s v="Scallop"/>
    <x v="4"/>
    <n v="15.9"/>
    <n v="1.2214147412301712"/>
    <n v="0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456"/>
    <m/>
    <m/>
    <s v="Scallop"/>
    <x v="4"/>
    <n v="6044"/>
    <n v="464.29123874183358"/>
    <n v="9.0000000000000006E-5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457"/>
    <m/>
    <m/>
    <s v="Scallop"/>
    <x v="4"/>
    <n v="15.9"/>
    <n v="1.2214147412301712"/>
    <n v="0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458"/>
    <m/>
    <m/>
    <s v="Scallop"/>
    <x v="4"/>
    <n v="15.9"/>
    <n v="1.2214147412301712"/>
    <n v="0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459"/>
    <m/>
    <m/>
    <s v="Scallop"/>
    <x v="4"/>
    <n v="15.9"/>
    <n v="1.2214147412301712"/>
    <n v="0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460"/>
    <m/>
    <m/>
    <s v="Scallop"/>
    <x v="4"/>
    <n v="15.9"/>
    <n v="1.2214147412301712"/>
    <n v="0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461"/>
    <m/>
    <m/>
    <s v="Scallop"/>
    <x v="4"/>
    <n v="15.9"/>
    <n v="1.2214147412301712"/>
    <n v="0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462"/>
    <m/>
    <m/>
    <s v="Scallop"/>
    <x v="4"/>
    <n v="795"/>
    <n v="61.070737061508552"/>
    <n v="1.2E-5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507"/>
    <m/>
    <m/>
    <s v="Snapper"/>
    <x v="0"/>
    <n v="27603.720077909453"/>
    <n v="2120.4773972295502"/>
    <n v="9.0200000000000002E-4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509"/>
    <m/>
    <m/>
    <s v="Snapper"/>
    <x v="0"/>
    <n v="1704.7834184729736"/>
    <n v="130.95896842312285"/>
    <n v="2.6999999999999999E-5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510"/>
    <m/>
    <m/>
    <s v="Snapper"/>
    <x v="0"/>
    <n v="186.86368662271087"/>
    <n v="14.35459505921976"/>
    <n v="3.9999999999999998E-6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511"/>
    <m/>
    <m/>
    <s v="Snapper"/>
    <x v="0"/>
    <n v="1097.6201965309956"/>
    <n v="84.317577881441224"/>
    <n v="6.4999999999999994E-5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512"/>
    <m/>
    <m/>
    <s v="Snapper"/>
    <x v="0"/>
    <n v="6407.724397415137"/>
    <n v="492.23201488950087"/>
    <n v="3.0800000000000001E-4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550"/>
    <m/>
    <m/>
    <s v="Stargazer"/>
    <x v="0"/>
    <n v="42.80266656986133"/>
    <n v="3.2880382334835514"/>
    <n v="0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552"/>
    <m/>
    <m/>
    <s v="Stargazer"/>
    <x v="0"/>
    <n v="46.569639220649599"/>
    <n v="3.5774115621303242"/>
    <n v="9.9999999999999995E-7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553"/>
    <m/>
    <m/>
    <s v="Stargazer"/>
    <x v="0"/>
    <n v="1183.945934271045"/>
    <n v="90.948994775986264"/>
    <n v="5.8999999999999998E-5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554"/>
    <m/>
    <m/>
    <s v="Stargazer"/>
    <x v="0"/>
    <n v="2644.4201976399399"/>
    <n v="203.14049128328458"/>
    <n v="4.1E-5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555"/>
    <m/>
    <m/>
    <s v="Stargazer"/>
    <x v="0"/>
    <n v="1491.5256828192296"/>
    <n v="114.57682112696877"/>
    <n v="4.3000000000000002E-5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556"/>
    <m/>
    <m/>
    <s v="Stargazer"/>
    <x v="0"/>
    <n v="1341.6995806943403"/>
    <n v="103.06739912971111"/>
    <n v="9.0000000000000006E-5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557"/>
    <m/>
    <m/>
    <s v="Stargazer"/>
    <x v="0"/>
    <n v="27.785524752776173"/>
    <n v="2.1344433664060767"/>
    <n v="9.9999999999999995E-7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576"/>
    <m/>
    <m/>
    <s v="Tarakihi"/>
    <x v="0"/>
    <n v="2864.7385465703437"/>
    <n v="220.06502456297565"/>
    <n v="2.2499999999999999E-4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578"/>
    <m/>
    <m/>
    <s v="Tarakihi"/>
    <x v="0"/>
    <n v="4832.9094432549227"/>
    <n v="371.2570337749724"/>
    <n v="2.9700000000000001E-4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579"/>
    <m/>
    <m/>
    <s v="Tarakihi"/>
    <x v="0"/>
    <n v="2287.7901530345116"/>
    <n v="175.74469294072841"/>
    <n v="2.0799999999999999E-4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580"/>
    <m/>
    <m/>
    <s v="Tarakihi"/>
    <x v="0"/>
    <n v="600.78947486909465"/>
    <n v="46.151768615160094"/>
    <n v="9.0000000000000002E-6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581"/>
    <m/>
    <m/>
    <s v="Tarakihi"/>
    <x v="0"/>
    <n v="304.28601644003118"/>
    <n v="23.374806668557248"/>
    <n v="6.9999999999999999E-6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582"/>
    <m/>
    <m/>
    <s v="Tarakihi"/>
    <x v="0"/>
    <n v="2474.219595817025"/>
    <n v="190.06593002336288"/>
    <n v="1.13E-4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583"/>
    <m/>
    <m/>
    <s v="Tarakihi"/>
    <x v="0"/>
    <n v="686.59096162493188"/>
    <n v="52.742913315980537"/>
    <n v="4.6999999999999997E-5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585"/>
    <m/>
    <m/>
    <s v="Trevally"/>
    <x v="0"/>
    <n v="2382.5214441982639"/>
    <n v="183.02181215350666"/>
    <n v="2.81E-4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587"/>
    <m/>
    <m/>
    <s v="Trevally"/>
    <x v="0"/>
    <n v="488.11319690976609"/>
    <n v="37.496141766954302"/>
    <n v="7.9999999999999996E-6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588"/>
    <m/>
    <m/>
    <s v="Trevally"/>
    <x v="0"/>
    <n v="32.367565076927775"/>
    <n v="2.4864290014268211"/>
    <n v="9.9999999999999995E-7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589"/>
    <m/>
    <m/>
    <s v="Trevally"/>
    <x v="0"/>
    <n v="2950.6268742092748"/>
    <n v="226.66284025340315"/>
    <n v="9.5000000000000005E-5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13"/>
    <m/>
    <m/>
    <s v="Barracouta"/>
    <x v="0"/>
    <n v="3310.5160194947125"/>
    <n v="254.30899794273395"/>
    <n v="5.5000000000000002E-5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215"/>
    <m/>
    <m/>
    <s v="Jack Mackerel"/>
    <x v="0"/>
    <n v="2233.5199069010409"/>
    <n v="171.57573202012392"/>
    <n v="5.1999999999999997E-5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50"/>
    <m/>
    <m/>
    <s v="Alfonsino"/>
    <x v="2"/>
    <n v="627.45216633751477"/>
    <n v="48.19995757116012"/>
    <n v="1.0000000000000001E-5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52"/>
    <m/>
    <m/>
    <s v="Alfonsino"/>
    <x v="2"/>
    <n v="3197.6337116738837"/>
    <n v="245.63754418195145"/>
    <n v="5.8999999999999998E-5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53"/>
    <m/>
    <m/>
    <s v="Alfonsino"/>
    <x v="2"/>
    <n v="2208.4489008143428"/>
    <n v="169.64981400680543"/>
    <n v="4.5000000000000003E-5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54"/>
    <m/>
    <m/>
    <s v="Alfonsino"/>
    <x v="2"/>
    <n v="168.36633130056649"/>
    <n v="12.933655281594632"/>
    <n v="3.0000000000000001E-6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55"/>
    <m/>
    <m/>
    <s v="Alfonsino"/>
    <x v="2"/>
    <n v="41.830144422500986"/>
    <n v="3.2133305047440079"/>
    <n v="9.9999999999999995E-7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186"/>
    <m/>
    <m/>
    <s v="Hake"/>
    <x v="2"/>
    <n v="5454.3838744023078"/>
    <n v="418.99779047315172"/>
    <n v="2.7E-4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188"/>
    <m/>
    <m/>
    <s v="Hake"/>
    <x v="2"/>
    <n v="2635.3412972515926"/>
    <n v="202.44306343620988"/>
    <n v="2.5300000000000002E-4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189"/>
    <m/>
    <m/>
    <s v="Hake"/>
    <x v="2"/>
    <n v="3105.6409394293473"/>
    <n v="238.57079398659883"/>
    <n v="3.6400000000000001E-4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190"/>
    <m/>
    <m/>
    <s v="Hoki"/>
    <x v="2"/>
    <n v="74157.33999578697"/>
    <n v="5696.6583799542113"/>
    <n v="2.271E-3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298"/>
    <m/>
    <m/>
    <s v="Oreo"/>
    <x v="2"/>
    <n v="1783.3161553464247"/>
    <n v="136.99173839081993"/>
    <n v="0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300"/>
    <m/>
    <m/>
    <s v="Oreo"/>
    <x v="2"/>
    <n v="2389.643648164209"/>
    <n v="183.56892944369872"/>
    <n v="1.6000000000000001E-4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301"/>
    <m/>
    <m/>
    <s v="Oreo"/>
    <x v="2"/>
    <n v="2567.9752636988514"/>
    <n v="197.26810328278069"/>
    <n v="2.8E-5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302"/>
    <m/>
    <m/>
    <s v="Oreo"/>
    <x v="2"/>
    <n v="4279.9587728314191"/>
    <n v="328.78017213796778"/>
    <n v="1.1400000000000001E-4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303"/>
    <m/>
    <m/>
    <s v="Orange Roughy"/>
    <x v="2"/>
    <n v="3502.8542609035103"/>
    <n v="269.08414029235615"/>
    <n v="7.1000000000000005E-5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305"/>
    <m/>
    <m/>
    <s v="Orange Roughy"/>
    <x v="2"/>
    <n v="1284.3150327180197"/>
    <n v="98.659202097188597"/>
    <n v="5.7000000000000003E-5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306"/>
    <m/>
    <m/>
    <s v="Orange Roughy"/>
    <x v="2"/>
    <n v="138.80505600317656"/>
    <n v="10.662801355947126"/>
    <n v="6.0000000000000002E-6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307"/>
    <m/>
    <m/>
    <s v="Orange Roughy"/>
    <x v="2"/>
    <n v="403.82691814459525"/>
    <n v="31.021393127506812"/>
    <n v="3.0000000000000001E-5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308"/>
    <m/>
    <m/>
    <s v="Orange Roughy"/>
    <x v="2"/>
    <n v="15784.390091433366"/>
    <n v="1212.5337571700732"/>
    <n v="5.1999999999999995E-4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309"/>
    <m/>
    <m/>
    <s v="Orange Roughy"/>
    <x v="2"/>
    <n v="4814.0552172089874"/>
    <n v="369.8086797103818"/>
    <n v="9.7999999999999997E-5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310"/>
    <m/>
    <m/>
    <s v="Orange Roughy"/>
    <x v="2"/>
    <n v="1.2745686485177732"/>
    <n v="9.7910499120089617E-2"/>
    <n v="0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486"/>
    <m/>
    <m/>
    <s v="Scampi"/>
    <x v="2"/>
    <n v="2044.9352186600722"/>
    <n v="157.08893213409783"/>
    <n v="1.37E-4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488"/>
    <m/>
    <m/>
    <s v="Scampi"/>
    <x v="2"/>
    <n v="2463.2693452897956"/>
    <n v="189.22474779605966"/>
    <n v="2.3900000000000001E-4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489"/>
    <m/>
    <m/>
    <s v="Scampi"/>
    <x v="2"/>
    <n v="7317.8331792863455"/>
    <n v="562.14524019142084"/>
    <n v="3.1100000000000002E-4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490"/>
    <m/>
    <m/>
    <s v="Scampi"/>
    <x v="2"/>
    <n v="1941.8250110585548"/>
    <n v="149.16815681738103"/>
    <n v="4.8999999999999998E-5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491"/>
    <m/>
    <m/>
    <s v="Scampi"/>
    <x v="2"/>
    <n v="553.20000000000005"/>
    <n v="42.496014770347841"/>
    <n v="1.2E-5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492"/>
    <m/>
    <m/>
    <s v="Scampi"/>
    <x v="2"/>
    <n v="4667.2721274884843"/>
    <n v="358.5330174746627"/>
    <n v="1.08E-4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493"/>
    <m/>
    <m/>
    <s v="Scampi"/>
    <x v="2"/>
    <n v="691.5"/>
    <n v="53.120018462934794"/>
    <n v="1.5E-5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494"/>
    <m/>
    <m/>
    <s v="Scampi"/>
    <x v="2"/>
    <n v="1387.4162914357805"/>
    <n v="106.57928997374574"/>
    <n v="3.1000000000000001E-5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495"/>
    <m/>
    <m/>
    <s v="Scampi"/>
    <x v="2"/>
    <n v="69.150000000000006"/>
    <n v="5.3120018462934802"/>
    <n v="1.9999999999999999E-6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496"/>
    <m/>
    <m/>
    <s v="Scampi"/>
    <x v="2"/>
    <n v="484.05"/>
    <n v="37.184012924054365"/>
    <n v="1.1E-5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571"/>
    <m/>
    <m/>
    <s v="Silver Warehou"/>
    <x v="2"/>
    <n v="2259.0703945956138"/>
    <n v="173.53848310916615"/>
    <n v="0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573"/>
    <m/>
    <m/>
    <s v="Silver Warehou"/>
    <x v="2"/>
    <n v="2550.8715440720744"/>
    <n v="195.95422056064149"/>
    <n v="6.0000000000000002E-5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574"/>
    <m/>
    <m/>
    <s v="Silver Warehou"/>
    <x v="2"/>
    <n v="3037.8035399849359"/>
    <n v="233.35962419489297"/>
    <n v="6.7000000000000002E-5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15"/>
    <m/>
    <m/>
    <s v="Barracouta"/>
    <x v="2"/>
    <n v="847.29019394612521"/>
    <n v="65.087593269532576"/>
    <n v="2.8E-5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16"/>
    <m/>
    <m/>
    <s v="Barracouta"/>
    <x v="2"/>
    <n v="2189.0911107159804"/>
    <n v="168.16277688832875"/>
    <n v="7.1000000000000005E-5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17"/>
    <m/>
    <m/>
    <s v="Barracouta"/>
    <x v="2"/>
    <n v="3151.6352477146047"/>
    <n v="242.10400946787547"/>
    <n v="2.6499999999999999E-4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217"/>
    <m/>
    <m/>
    <s v="Jack Mackerel"/>
    <x v="2"/>
    <n v="1960.9420397731203"/>
    <n v="150.63669899854401"/>
    <n v="0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218"/>
    <m/>
    <m/>
    <s v="Jack Mackerel"/>
    <x v="2"/>
    <n v="6761.1885246750298"/>
    <n v="519.38461209272657"/>
    <n v="4.1399999999999998E-4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270"/>
    <m/>
    <m/>
    <s v="Ling"/>
    <x v="2"/>
    <n v="5886.2493831897482"/>
    <n v="452.17306711855093"/>
    <n v="3.2299999999999999E-4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271"/>
    <m/>
    <m/>
    <s v="Ling"/>
    <x v="2"/>
    <n v="11434.717413794324"/>
    <n v="878.39826484337891"/>
    <n v="4.0499999999999998E-4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272"/>
    <m/>
    <m/>
    <s v="Ling"/>
    <x v="2"/>
    <n v="13494.448218078351"/>
    <n v="1036.6237722218939"/>
    <n v="3.3100000000000002E-4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273"/>
    <m/>
    <m/>
    <s v="Ling"/>
    <x v="2"/>
    <n v="22654.287901645508"/>
    <n v="1740.2692575561096"/>
    <n v="5.2400000000000005E-4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274"/>
    <m/>
    <m/>
    <s v="Ling"/>
    <x v="2"/>
    <n v="10120.942896730847"/>
    <n v="777.47602825256888"/>
    <n v="5.0799999999999999E-4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543"/>
    <m/>
    <m/>
    <s v="Squid"/>
    <x v="2"/>
    <n v="59430.480946412557"/>
    <n v="4565.3626104620826"/>
    <n v="1.7329999999999999E-3"/>
    <s v=""/>
    <s v=""/>
    <s v=""/>
    <s v=""/>
    <s v=""/>
    <s v=""/>
  </r>
  <r>
    <x v="6"/>
    <x v="117"/>
    <x v="114"/>
    <n v="65000"/>
    <n v="6515.192070646408"/>
    <n v="71515.192070646415"/>
    <x v="9"/>
    <m/>
    <s v="50%"/>
    <x v="544"/>
    <m/>
    <m/>
    <s v="Squid"/>
    <x v="2"/>
    <n v="39112.191868202004"/>
    <n v="3004.5413653864621"/>
    <n v="1.23E-3"/>
    <s v=""/>
    <s v=""/>
    <s v=""/>
    <s v=""/>
    <s v=""/>
    <s v=""/>
  </r>
  <r>
    <x v="6"/>
    <x v="118"/>
    <x v="115"/>
    <n v="125000"/>
    <n v="12529.215520473861"/>
    <n v="137529.21552047387"/>
    <x v="3"/>
    <m/>
    <s v="0%"/>
    <x v="639"/>
    <m/>
    <m/>
    <e v="#N/A"/>
    <x v="5"/>
    <n v="0"/>
    <n v="0"/>
    <n v="0"/>
    <s v=""/>
    <s v=""/>
    <s v=""/>
    <s v=""/>
    <s v=""/>
    <s v=""/>
  </r>
  <r>
    <x v="6"/>
    <x v="119"/>
    <x v="116"/>
    <n v="100000"/>
    <n v="10023.372416379088"/>
    <n v="110023.37241637909"/>
    <x v="9"/>
    <m/>
    <s v="50%"/>
    <x v="507"/>
    <m/>
    <m/>
    <s v="Snapper"/>
    <x v="0"/>
    <n v="27603.720077909453"/>
    <n v="51712.608024593472"/>
    <n v="9.0200000000000002E-4"/>
    <s v=""/>
    <s v=""/>
    <s v=""/>
    <s v=""/>
    <s v=""/>
    <s v=""/>
  </r>
  <r>
    <x v="6"/>
    <x v="119"/>
    <x v="116"/>
    <n v="100000"/>
    <n v="10023.372416379088"/>
    <n v="110023.37241637909"/>
    <x v="9"/>
    <m/>
    <s v="50%"/>
    <x v="27"/>
    <m/>
    <m/>
    <s v="Bluenose"/>
    <x v="0"/>
    <n v="1761.0179446338191"/>
    <n v="3299.078183596072"/>
    <n v="7.6000000000000004E-5"/>
    <s v=""/>
    <s v=""/>
    <s v=""/>
    <s v=""/>
    <s v=""/>
    <s v=""/>
  </r>
  <r>
    <x v="12"/>
    <x v="120"/>
    <x v="117"/>
    <n v="0"/>
    <n v="0"/>
    <n v="0"/>
    <x v="6"/>
    <m/>
    <n v="0.53333333333333333"/>
    <x v="450"/>
    <n v="0.44"/>
    <m/>
    <s v="Scallop"/>
    <x v="4"/>
    <n v="0.44"/>
    <n v="0"/>
    <n v="0"/>
    <n v="0"/>
    <n v="0"/>
    <s v=""/>
    <s v=""/>
    <n v="0"/>
    <n v="1"/>
  </r>
  <r>
    <x v="12"/>
    <x v="120"/>
    <x v="117"/>
    <n v="0"/>
    <n v="0"/>
    <n v="0"/>
    <x v="6"/>
    <m/>
    <n v="0.61728395061728392"/>
    <x v="462"/>
    <n v="0.56000000000000005"/>
    <m/>
    <s v="Scallop"/>
    <x v="4"/>
    <n v="0.56000000000000005"/>
    <n v="0"/>
    <n v="1.2E-5"/>
    <n v="0"/>
    <n v="0"/>
    <s v=""/>
    <s v=""/>
    <n v="0"/>
    <n v="1"/>
  </r>
  <r>
    <x v="12"/>
    <x v="121"/>
    <x v="118"/>
    <n v="185000"/>
    <n v="18543.238970301314"/>
    <n v="203543.23897030132"/>
    <x v="3"/>
    <m/>
    <s v="0%"/>
    <x v="639"/>
    <m/>
    <m/>
    <e v="#N/A"/>
    <x v="5"/>
    <n v="0"/>
    <n v="0"/>
    <n v="0"/>
    <s v=""/>
    <s v=""/>
    <s v=""/>
    <s v=""/>
    <s v=""/>
    <s v=""/>
  </r>
  <r>
    <x v="12"/>
    <x v="122"/>
    <x v="119"/>
    <n v="120000"/>
    <n v="12028.046899654908"/>
    <n v="132028.0468996549"/>
    <x v="3"/>
    <m/>
    <s v="0%"/>
    <x v="639"/>
    <m/>
    <m/>
    <e v="#N/A"/>
    <x v="5"/>
    <n v="0"/>
    <n v="0"/>
    <n v="0"/>
    <s v=""/>
    <s v=""/>
    <s v=""/>
    <s v=""/>
    <s v=""/>
    <s v=""/>
  </r>
  <r>
    <x v="12"/>
    <x v="123"/>
    <x v="120"/>
    <n v="165000"/>
    <n v="16538.564487025498"/>
    <n v="181538.56448702549"/>
    <x v="3"/>
    <m/>
    <s v="0%"/>
    <x v="639"/>
    <m/>
    <m/>
    <e v="#N/A"/>
    <x v="5"/>
    <n v="0"/>
    <n v="0"/>
    <n v="0"/>
    <s v=""/>
    <s v=""/>
    <s v=""/>
    <s v=""/>
    <s v=""/>
    <s v=""/>
  </r>
  <r>
    <x v="12"/>
    <x v="124"/>
    <x v="121"/>
    <n v="0"/>
    <n v="0"/>
    <n v="0"/>
    <x v="6"/>
    <m/>
    <n v="0.2857142857142857"/>
    <x v="464"/>
    <n v="0.02"/>
    <m/>
    <s v="Sea Cucumber"/>
    <x v="4"/>
    <n v="0.02"/>
    <n v="0"/>
    <n v="0"/>
    <n v="0"/>
    <n v="0"/>
    <s v=""/>
    <s v=""/>
    <n v="0"/>
    <n v="1"/>
  </r>
  <r>
    <x v="12"/>
    <x v="124"/>
    <x v="121"/>
    <n v="0"/>
    <n v="0"/>
    <n v="0"/>
    <x v="6"/>
    <m/>
    <n v="0.25"/>
    <x v="465"/>
    <n v="0.02"/>
    <m/>
    <s v="Sea Cucumber"/>
    <x v="4"/>
    <n v="0.02"/>
    <n v="0"/>
    <n v="0"/>
    <n v="0"/>
    <n v="0"/>
    <s v=""/>
    <s v=""/>
    <n v="0"/>
    <n v="1"/>
  </r>
  <r>
    <x v="12"/>
    <x v="124"/>
    <x v="121"/>
    <n v="0"/>
    <n v="0"/>
    <n v="0"/>
    <x v="6"/>
    <m/>
    <n v="0.45454545454545453"/>
    <x v="467"/>
    <n v="0.02"/>
    <m/>
    <s v="Sea Cucumber"/>
    <x v="4"/>
    <n v="0.02"/>
    <n v="0"/>
    <n v="0"/>
    <n v="0"/>
    <n v="0"/>
    <s v=""/>
    <s v=""/>
    <n v="0"/>
    <n v="1"/>
  </r>
  <r>
    <x v="12"/>
    <x v="124"/>
    <x v="121"/>
    <n v="0"/>
    <n v="0"/>
    <n v="0"/>
    <x v="6"/>
    <m/>
    <n v="0.88888888888888884"/>
    <x v="468"/>
    <n v="0.5"/>
    <m/>
    <s v="Sea Cucumber"/>
    <x v="4"/>
    <n v="0.5"/>
    <n v="0"/>
    <n v="9.9999999999999995E-7"/>
    <n v="0"/>
    <n v="0"/>
    <s v=""/>
    <s v=""/>
    <n v="0"/>
    <n v="1"/>
  </r>
  <r>
    <x v="12"/>
    <x v="124"/>
    <x v="121"/>
    <n v="0"/>
    <n v="0"/>
    <n v="0"/>
    <x v="6"/>
    <m/>
    <n v="0.5"/>
    <x v="470"/>
    <n v="0.02"/>
    <m/>
    <s v="Sea Cucumber"/>
    <x v="4"/>
    <n v="0.02"/>
    <n v="0"/>
    <n v="0"/>
    <n v="0"/>
    <n v="0"/>
    <s v=""/>
    <s v=""/>
    <n v="0"/>
    <n v="1"/>
  </r>
  <r>
    <x v="12"/>
    <x v="124"/>
    <x v="121"/>
    <n v="0"/>
    <n v="0"/>
    <n v="0"/>
    <x v="6"/>
    <m/>
    <n v="0.5"/>
    <x v="471"/>
    <n v="0.02"/>
    <m/>
    <s v="Sea Cucumber"/>
    <x v="4"/>
    <n v="0.02"/>
    <n v="0"/>
    <n v="0"/>
    <n v="0"/>
    <n v="0"/>
    <s v=""/>
    <s v=""/>
    <n v="0"/>
    <n v="1"/>
  </r>
  <r>
    <x v="12"/>
    <x v="124"/>
    <x v="121"/>
    <n v="0"/>
    <n v="0"/>
    <n v="0"/>
    <x v="6"/>
    <m/>
    <n v="0.83333333333333337"/>
    <x v="473"/>
    <n v="0.16"/>
    <m/>
    <s v="Sea Cucumber"/>
    <x v="4"/>
    <n v="0.16"/>
    <n v="0"/>
    <n v="0"/>
    <n v="0"/>
    <n v="0"/>
    <s v=""/>
    <s v=""/>
    <n v="0"/>
    <n v="1"/>
  </r>
  <r>
    <x v="12"/>
    <x v="124"/>
    <x v="121"/>
    <n v="0"/>
    <n v="0"/>
    <n v="0"/>
    <x v="6"/>
    <m/>
    <n v="0.82352941176470584"/>
    <x v="474"/>
    <n v="0.15"/>
    <m/>
    <s v="Sea Cucumber"/>
    <x v="4"/>
    <n v="0.15"/>
    <n v="0"/>
    <n v="0"/>
    <n v="0"/>
    <n v="0"/>
    <s v=""/>
    <s v=""/>
    <n v="0"/>
    <n v="1"/>
  </r>
  <r>
    <x v="12"/>
    <x v="124"/>
    <x v="121"/>
    <n v="0"/>
    <n v="0"/>
    <n v="0"/>
    <x v="6"/>
    <m/>
    <n v="0.5"/>
    <x v="475"/>
    <n v="0.02"/>
    <m/>
    <s v="Sea Cucumber"/>
    <x v="4"/>
    <n v="0.02"/>
    <n v="0"/>
    <n v="0"/>
    <n v="0"/>
    <n v="0"/>
    <s v=""/>
    <s v=""/>
    <n v="0"/>
    <n v="1"/>
  </r>
  <r>
    <x v="7"/>
    <x v="125"/>
    <x v="122"/>
    <n v="65000"/>
    <n v="6515.192070646408"/>
    <n v="71515.192070646415"/>
    <x v="8"/>
    <m/>
    <n v="0.95327102803738317"/>
    <x v="489"/>
    <m/>
    <m/>
    <s v="Scampi"/>
    <x v="2"/>
    <n v="7676.5504919964606"/>
    <n v="68173.360665476022"/>
    <n v="3.1100000000000002E-4"/>
    <n v="0"/>
    <n v="0"/>
    <n v="7676.5504919964606"/>
    <n v="7676.5504919964606"/>
    <n v="68173.360665476022"/>
    <n v="1"/>
  </r>
  <r>
    <x v="7"/>
    <x v="126"/>
    <x v="123"/>
    <n v="700000"/>
    <n v="70163.606914653632"/>
    <n v="770163.60691465368"/>
    <x v="6"/>
    <m/>
    <n v="0.95238095238095233"/>
    <x v="486"/>
    <n v="0.44"/>
    <m/>
    <s v="Scampi"/>
    <x v="2"/>
    <n v="0.44"/>
    <n v="322735.22575471201"/>
    <n v="1.37E-4"/>
    <n v="322735.22575471201"/>
    <n v="338871.98704244761"/>
    <s v=""/>
    <s v=""/>
    <n v="0"/>
    <n v="1"/>
  </r>
  <r>
    <x v="7"/>
    <x v="126"/>
    <x v="123"/>
    <n v="700000"/>
    <n v="70163.606914653632"/>
    <n v="770163.60691465368"/>
    <x v="6"/>
    <m/>
    <n v="0.9503105590062112"/>
    <x v="488"/>
    <n v="0.56000000000000005"/>
    <m/>
    <s v="Scampi"/>
    <x v="2"/>
    <n v="0.56000000000000005"/>
    <n v="409860.98037545057"/>
    <n v="2.3900000000000001E-4"/>
    <n v="409860.98037545057"/>
    <n v="431291.61987220612"/>
    <s v=""/>
    <s v=""/>
    <n v="0"/>
    <n v="1"/>
  </r>
  <r>
    <x v="4"/>
    <x v="127"/>
    <x v="124"/>
    <n v="0"/>
    <n v="0"/>
    <n v="0"/>
    <x v="8"/>
    <m/>
    <n v="0.96139705882352944"/>
    <x v="558"/>
    <m/>
    <m/>
    <s v="Southern Bluefin Tuna"/>
    <x v="3"/>
    <n v="8933.8820565696005"/>
    <n v="0"/>
    <n v="3.3599999999999998E-4"/>
    <n v="0"/>
    <n v="0"/>
    <n v="8933.8820565696005"/>
    <n v="24348.830517103714"/>
    <n v="0"/>
    <n v="1"/>
  </r>
  <r>
    <x v="4"/>
    <x v="127"/>
    <x v="124"/>
    <n v="0"/>
    <n v="0"/>
    <n v="0"/>
    <x v="8"/>
    <m/>
    <n v="0.96486486486486489"/>
    <x v="26"/>
    <m/>
    <m/>
    <s v="Bigeye Tuna"/>
    <x v="3"/>
    <n v="7381.5524101945566"/>
    <n v="0"/>
    <n v="1.55E-4"/>
    <n v="0"/>
    <n v="0"/>
    <n v="7381.5524101945566"/>
    <n v="24348.830517103714"/>
    <n v="0"/>
    <n v="1"/>
  </r>
  <r>
    <x v="4"/>
    <x v="127"/>
    <x v="124"/>
    <n v="0"/>
    <n v="0"/>
    <n v="0"/>
    <x v="8"/>
    <m/>
    <n v="0.73463687150837986"/>
    <x v="634"/>
    <m/>
    <m/>
    <s v="Yellowfin Tuna"/>
    <x v="3"/>
    <n v="2312.6799999999998"/>
    <n v="0"/>
    <n v="3.6000000000000001E-5"/>
    <n v="0"/>
    <n v="0"/>
    <n v="2312.6799999999998"/>
    <n v="24348.830517103714"/>
    <n v="0"/>
    <n v="1"/>
  </r>
  <r>
    <x v="4"/>
    <x v="127"/>
    <x v="124"/>
    <n v="0"/>
    <n v="0"/>
    <n v="0"/>
    <x v="8"/>
    <m/>
    <n v="0.96300326441784545"/>
    <x v="575"/>
    <m/>
    <m/>
    <s v="Broadbill Swordfish"/>
    <x v="3"/>
    <n v="5720.7160503395589"/>
    <n v="0"/>
    <n v="1.1900000000000001E-4"/>
    <n v="0"/>
    <n v="0"/>
    <n v="5720.7160503395589"/>
    <n v="24348.830517103714"/>
    <n v="0"/>
    <n v="1"/>
  </r>
  <r>
    <x v="7"/>
    <x v="128"/>
    <x v="125"/>
    <n v="55000"/>
    <n v="5512.8548290084991"/>
    <n v="60512.854829008502"/>
    <x v="6"/>
    <m/>
    <n v="0.98844884488448848"/>
    <x v="505"/>
    <n v="0.5"/>
    <m/>
    <s v="Gemfish"/>
    <x v="2"/>
    <n v="0.5"/>
    <n v="29906.930728198098"/>
    <n v="3.6999999999999998E-5"/>
    <n v="29906.930728198098"/>
    <n v="30256.427414504251"/>
    <s v=""/>
    <s v=""/>
    <n v="0"/>
    <n v="1"/>
  </r>
  <r>
    <x v="7"/>
    <x v="128"/>
    <x v="125"/>
    <n v="55000"/>
    <n v="5512.8548290084991"/>
    <n v="60512.854829008502"/>
    <x v="6"/>
    <m/>
    <n v="1"/>
    <x v="506"/>
    <n v="0.5"/>
    <m/>
    <s v="Gemfish"/>
    <x v="2"/>
    <n v="0.5"/>
    <n v="30256.427414504251"/>
    <n v="3.1999999999999999E-5"/>
    <n v="30256.427414504251"/>
    <n v="30256.427414504251"/>
    <s v=""/>
    <s v=""/>
    <n v="0"/>
    <n v="1"/>
  </r>
  <r>
    <x v="12"/>
    <x v="129"/>
    <x v="126"/>
    <n v="250000"/>
    <n v="25058.431040947722"/>
    <n v="275058.43104094773"/>
    <x v="8"/>
    <m/>
    <n v="0.55900621118012417"/>
    <x v="507"/>
    <m/>
    <m/>
    <s v="Snapper"/>
    <x v="0"/>
    <n v="49379.988139371359"/>
    <n v="153759.37138934966"/>
    <n v="9.0200000000000002E-4"/>
    <n v="0"/>
    <n v="0"/>
    <n v="49379.988139371359"/>
    <n v="49379.988139371359"/>
    <n v="153759.37138934966"/>
    <n v="1"/>
  </r>
  <r>
    <x v="12"/>
    <x v="130"/>
    <x v="127"/>
    <n v="90000"/>
    <n v="9021.0351747411805"/>
    <n v="99021.035174741177"/>
    <x v="8"/>
    <m/>
    <n v="0.45871559633027525"/>
    <x v="511"/>
    <m/>
    <m/>
    <s v="Snapper"/>
    <x v="0"/>
    <n v="2392.81202843757"/>
    <n v="45422.493199422563"/>
    <n v="6.4999999999999994E-5"/>
    <n v="0"/>
    <n v="0"/>
    <n v="2392.81202843757"/>
    <n v="2392.81202843757"/>
    <n v="45422.493199422563"/>
    <n v="1"/>
  </r>
  <r>
    <x v="13"/>
    <x v="131"/>
    <x v="128"/>
    <n v="120000"/>
    <n v="12028.046899654908"/>
    <n v="132028.0468996549"/>
    <x v="3"/>
    <m/>
    <s v="0%"/>
    <x v="639"/>
    <m/>
    <m/>
    <e v="#N/A"/>
    <x v="5"/>
    <n v="0"/>
    <n v="0"/>
    <n v="0"/>
    <s v=""/>
    <s v=""/>
    <s v=""/>
    <s v=""/>
    <s v=""/>
    <s v=""/>
  </r>
  <r>
    <x v="7"/>
    <x v="132"/>
    <x v="129"/>
    <n v="70000"/>
    <n v="7016.3606914653628"/>
    <n v="77016.360691465365"/>
    <x v="6"/>
    <m/>
    <n v="1"/>
    <x v="543"/>
    <n v="0.57999999999999996"/>
    <m/>
    <s v="Squid"/>
    <x v="2"/>
    <n v="0.57999999999999996"/>
    <n v="44669.48920104991"/>
    <n v="1.7329999999999999E-3"/>
    <n v="44669.48920104991"/>
    <n v="44669.48920104991"/>
    <s v=""/>
    <s v=""/>
    <n v="0"/>
    <n v="1"/>
  </r>
  <r>
    <x v="7"/>
    <x v="132"/>
    <x v="129"/>
    <n v="70000"/>
    <n v="7016.3606914653628"/>
    <n v="77016.360691465365"/>
    <x v="6"/>
    <m/>
    <n v="1"/>
    <x v="544"/>
    <n v="0.42"/>
    <m/>
    <s v="Squid"/>
    <x v="2"/>
    <n v="0.42"/>
    <n v="32346.871490415451"/>
    <n v="1.23E-3"/>
    <n v="32346.871490415451"/>
    <n v="32346.871490415451"/>
    <s v=""/>
    <s v=""/>
    <n v="0"/>
    <n v="1"/>
  </r>
  <r>
    <x v="4"/>
    <x v="133"/>
    <x v="130"/>
    <n v="0"/>
    <n v="0"/>
    <n v="0"/>
    <x v="3"/>
    <m/>
    <s v="0%"/>
    <x v="639"/>
    <m/>
    <m/>
    <e v="#N/A"/>
    <x v="5"/>
    <n v="0"/>
    <n v="0"/>
    <n v="0"/>
    <s v=""/>
    <s v=""/>
    <s v=""/>
    <s v=""/>
    <s v=""/>
    <s v=""/>
  </r>
  <r>
    <x v="4"/>
    <x v="134"/>
    <x v="131"/>
    <n v="0"/>
    <n v="0"/>
    <n v="0"/>
    <x v="3"/>
    <m/>
    <s v="0%"/>
    <x v="639"/>
    <m/>
    <m/>
    <e v="#N/A"/>
    <x v="5"/>
    <n v="0"/>
    <n v="0"/>
    <n v="0"/>
    <s v=""/>
    <s v=""/>
    <s v=""/>
    <s v=""/>
    <s v=""/>
    <s v=""/>
  </r>
  <r>
    <x v="4"/>
    <x v="135"/>
    <x v="132"/>
    <n v="35000"/>
    <n v="3508.1803457326814"/>
    <n v="38508.180345732682"/>
    <x v="3"/>
    <m/>
    <s v="0%"/>
    <x v="639"/>
    <m/>
    <m/>
    <e v="#N/A"/>
    <x v="5"/>
    <n v="0"/>
    <n v="0"/>
    <n v="0"/>
    <s v=""/>
    <s v=""/>
    <s v=""/>
    <s v=""/>
    <s v=""/>
    <s v=""/>
  </r>
  <r>
    <x v="12"/>
    <x v="136"/>
    <x v="133"/>
    <n v="200000"/>
    <n v="20046.744832758177"/>
    <n v="220046.74483275818"/>
    <x v="6"/>
    <m/>
    <n v="0.23255813953488372"/>
    <x v="560"/>
    <n v="0.01"/>
    <m/>
    <s v="Kina"/>
    <x v="4"/>
    <n v="0.01"/>
    <n v="511.73661589013528"/>
    <n v="9.9999999999999995E-7"/>
    <n v="511.73661589013528"/>
    <n v="2200.4674483275817"/>
    <s v=""/>
    <s v=""/>
    <n v="0"/>
    <n v="1"/>
  </r>
  <r>
    <x v="12"/>
    <x v="136"/>
    <x v="133"/>
    <n v="200000"/>
    <n v="20046.744832758177"/>
    <n v="220046.74483275818"/>
    <x v="6"/>
    <m/>
    <n v="0.43209876543209874"/>
    <x v="561"/>
    <n v="0.23"/>
    <m/>
    <s v="Kina"/>
    <x v="4"/>
    <n v="0.23"/>
    <n v="21868.843159304979"/>
    <n v="2.0000000000000002E-5"/>
    <n v="21868.843159304979"/>
    <n v="50610.751311534383"/>
    <s v=""/>
    <s v=""/>
    <n v="0"/>
    <n v="1"/>
  </r>
  <r>
    <x v="12"/>
    <x v="136"/>
    <x v="133"/>
    <n v="200000"/>
    <n v="20046.744832758177"/>
    <n v="220046.74483275818"/>
    <x v="6"/>
    <m/>
    <n v="0.5672268907563025"/>
    <x v="567"/>
    <n v="0.77"/>
    <m/>
    <s v="Kina"/>
    <x v="4"/>
    <n v="0.77"/>
    <n v="96108.651787248789"/>
    <n v="8.2999999999999998E-5"/>
    <n v="96108.651787248789"/>
    <n v="169435.99352122381"/>
    <s v=""/>
    <s v=""/>
    <n v="0"/>
    <n v="1"/>
  </r>
  <r>
    <x v="12"/>
    <x v="137"/>
    <x v="134"/>
    <n v="150000"/>
    <n v="15035.058624568634"/>
    <n v="165035.05862456863"/>
    <x v="6"/>
    <m/>
    <n v="0.78394598649662417"/>
    <x v="576"/>
    <n v="0.23"/>
    <m/>
    <s v="Tarakihi"/>
    <x v="0"/>
    <n v="0.23"/>
    <n v="29757.071523192106"/>
    <n v="2.2499999999999999E-4"/>
    <n v="29757.071523192106"/>
    <n v="37958.063483650789"/>
    <s v=""/>
    <s v=""/>
    <n v="0"/>
    <n v="1"/>
  </r>
  <r>
    <x v="12"/>
    <x v="137"/>
    <x v="134"/>
    <n v="150000"/>
    <n v="15035.058624568634"/>
    <n v="165035.05862456863"/>
    <x v="6"/>
    <m/>
    <n v="0.8142340168878166"/>
    <x v="578"/>
    <n v="0.32"/>
    <m/>
    <s v="Tarakihi"/>
    <x v="0"/>
    <n v="0.32"/>
    <n v="43000.690787583626"/>
    <n v="2.9700000000000001E-4"/>
    <n v="43000.690787583626"/>
    <n v="52811.218759861964"/>
    <s v=""/>
    <s v=""/>
    <n v="0"/>
    <n v="1"/>
  </r>
  <r>
    <x v="12"/>
    <x v="137"/>
    <x v="134"/>
    <n v="150000"/>
    <n v="15035.058624568634"/>
    <n v="165035.05862456863"/>
    <x v="6"/>
    <m/>
    <n v="0.88301886792452833"/>
    <x v="579"/>
    <n v="0.22"/>
    <m/>
    <s v="Tarakihi"/>
    <x v="0"/>
    <n v="0.22"/>
    <n v="32060.395539595447"/>
    <n v="2.0799999999999999E-4"/>
    <n v="32060.395539595447"/>
    <n v="36307.712897405101"/>
    <s v=""/>
    <s v=""/>
    <n v="0"/>
    <n v="1"/>
  </r>
  <r>
    <x v="12"/>
    <x v="137"/>
    <x v="134"/>
    <n v="150000"/>
    <n v="15035.058624568634"/>
    <n v="165035.05862456863"/>
    <x v="6"/>
    <m/>
    <n v="0.75"/>
    <x v="582"/>
    <n v="0.22"/>
    <m/>
    <s v="Tarakihi"/>
    <x v="0"/>
    <n v="0.22"/>
    <n v="27230.784673053826"/>
    <n v="1.13E-4"/>
    <n v="27230.784673053826"/>
    <n v="36307.712897405101"/>
    <s v=""/>
    <s v=""/>
    <n v="0"/>
    <n v="1"/>
  </r>
  <r>
    <x v="12"/>
    <x v="138"/>
    <x v="135"/>
    <n v="150000"/>
    <n v="15035.058624568634"/>
    <n v="165035.05862456863"/>
    <x v="4"/>
    <m/>
    <n v="0.75"/>
    <x v="585"/>
    <m/>
    <m/>
    <s v="Trevally"/>
    <x v="0"/>
    <n v="3176.695258931019"/>
    <n v="123776.29396842647"/>
    <n v="2.81E-4"/>
    <n v="0"/>
    <n v="0"/>
    <n v="3176.695258931019"/>
    <n v="3176.695258931019"/>
    <n v="123776.29396842647"/>
    <n v="1"/>
  </r>
  <r>
    <x v="12"/>
    <x v="139"/>
    <x v="136"/>
    <n v="0"/>
    <n v="0"/>
    <n v="0"/>
    <x v="4"/>
    <m/>
    <n v="0.75"/>
    <x v="589"/>
    <m/>
    <m/>
    <s v="Trevally"/>
    <x v="0"/>
    <n v="3934.1691656123662"/>
    <n v="0"/>
    <n v="9.5000000000000005E-5"/>
    <n v="0"/>
    <n v="0"/>
    <n v="3934.1691656123662"/>
    <n v="3934.1691656123662"/>
    <n v="0"/>
    <n v="1"/>
  </r>
  <r>
    <x v="11"/>
    <x v="140"/>
    <x v="137"/>
    <n v="0"/>
    <n v="0"/>
    <n v="0"/>
    <x v="3"/>
    <m/>
    <s v="0%"/>
    <x v="639"/>
    <m/>
    <m/>
    <e v="#N/A"/>
    <x v="5"/>
    <n v="0"/>
    <n v="0"/>
    <n v="0"/>
    <s v=""/>
    <s v=""/>
    <s v=""/>
    <s v=""/>
    <s v=""/>
    <s v=""/>
  </r>
  <r>
    <x v="11"/>
    <x v="141"/>
    <x v="138"/>
    <n v="100000"/>
    <n v="10023.372416379088"/>
    <n v="110023.37241637909"/>
    <x v="3"/>
    <m/>
    <s v="0%"/>
    <x v="639"/>
    <m/>
    <m/>
    <e v="#N/A"/>
    <x v="5"/>
    <n v="0"/>
    <n v="0"/>
    <n v="0"/>
    <s v=""/>
    <s v=""/>
    <s v=""/>
    <s v=""/>
    <s v=""/>
    <s v=""/>
  </r>
  <r>
    <x v="11"/>
    <x v="142"/>
    <x v="139"/>
    <n v="400000"/>
    <n v="40093.489665516354"/>
    <n v="440093.48966551636"/>
    <x v="3"/>
    <m/>
    <s v="0%"/>
    <x v="639"/>
    <m/>
    <m/>
    <e v="#N/A"/>
    <x v="5"/>
    <n v="0"/>
    <n v="0"/>
    <n v="0"/>
    <s v=""/>
    <s v=""/>
    <s v=""/>
    <s v=""/>
    <s v=""/>
    <s v=""/>
  </r>
  <r>
    <x v="11"/>
    <x v="143"/>
    <x v="140"/>
    <n v="100000"/>
    <n v="10023.372416379088"/>
    <n v="110023.37241637909"/>
    <x v="3"/>
    <m/>
    <s v="0%"/>
    <x v="639"/>
    <m/>
    <m/>
    <e v="#N/A"/>
    <x v="5"/>
    <n v="0"/>
    <n v="0"/>
    <n v="0"/>
    <s v=""/>
    <s v=""/>
    <s v=""/>
    <s v=""/>
    <s v=""/>
    <s v=""/>
  </r>
  <r>
    <x v="11"/>
    <x v="144"/>
    <x v="141"/>
    <n v="100000"/>
    <n v="10023.372416379088"/>
    <n v="110023.37241637909"/>
    <x v="3"/>
    <m/>
    <s v="0%"/>
    <x v="639"/>
    <m/>
    <m/>
    <e v="#N/A"/>
    <x v="5"/>
    <n v="0"/>
    <n v="0"/>
    <n v="0"/>
    <s v=""/>
    <s v=""/>
    <s v=""/>
    <s v=""/>
    <s v=""/>
    <s v=""/>
  </r>
  <r>
    <x v="11"/>
    <x v="145"/>
    <x v="142"/>
    <n v="70000"/>
    <n v="7016.3606914653628"/>
    <n v="77016.360691465365"/>
    <x v="3"/>
    <m/>
    <s v="0%"/>
    <x v="639"/>
    <m/>
    <m/>
    <e v="#N/A"/>
    <x v="5"/>
    <n v="0"/>
    <n v="0"/>
    <n v="0"/>
    <s v=""/>
    <s v=""/>
    <s v=""/>
    <s v=""/>
    <s v=""/>
    <s v=""/>
  </r>
  <r>
    <x v="11"/>
    <x v="146"/>
    <x v="143"/>
    <n v="0"/>
    <n v="0"/>
    <n v="0"/>
    <x v="3"/>
    <m/>
    <s v="0%"/>
    <x v="639"/>
    <m/>
    <m/>
    <e v="#N/A"/>
    <x v="5"/>
    <n v="0"/>
    <n v="0"/>
    <n v="0"/>
    <s v=""/>
    <s v=""/>
    <s v=""/>
    <s v=""/>
    <s v=""/>
    <s v=""/>
  </r>
  <r>
    <x v="10"/>
    <x v="147"/>
    <x v="144"/>
    <n v="180000"/>
    <n v="18042.070349482361"/>
    <n v="198042.07034948235"/>
    <x v="3"/>
    <m/>
    <s v="0%"/>
    <x v="639"/>
    <m/>
    <m/>
    <e v="#N/A"/>
    <x v="5"/>
    <n v="0"/>
    <n v="0"/>
    <n v="0"/>
    <s v=""/>
    <s v=""/>
    <s v=""/>
    <s v=""/>
    <s v=""/>
    <s v=""/>
  </r>
  <r>
    <x v="14"/>
    <x v="148"/>
    <x v="145"/>
    <m/>
    <m/>
    <m/>
    <x v="11"/>
    <m/>
    <m/>
    <x v="0"/>
    <m/>
    <m/>
    <s v="Anchovy"/>
    <x v="0"/>
    <m/>
    <n v="50.839622958826112"/>
    <n v="1.9999999999999999E-6"/>
    <m/>
    <m/>
    <m/>
    <m/>
    <m/>
    <m/>
  </r>
  <r>
    <x v="14"/>
    <x v="148"/>
    <x v="145"/>
    <m/>
    <m/>
    <m/>
    <x v="11"/>
    <m/>
    <m/>
    <x v="1"/>
    <m/>
    <m/>
    <s v="Anchovy"/>
    <x v="0"/>
    <m/>
    <n v="0"/>
    <n v="0"/>
    <m/>
    <m/>
    <m/>
    <m/>
    <m/>
    <m/>
  </r>
  <r>
    <x v="14"/>
    <x v="148"/>
    <x v="145"/>
    <m/>
    <m/>
    <m/>
    <x v="11"/>
    <m/>
    <m/>
    <x v="2"/>
    <m/>
    <m/>
    <s v="Anchovy"/>
    <x v="0"/>
    <m/>
    <n v="25.239811479411856"/>
    <n v="9.9999999999999995E-7"/>
    <m/>
    <m/>
    <m/>
    <m/>
    <m/>
    <m/>
  </r>
  <r>
    <x v="14"/>
    <x v="148"/>
    <x v="145"/>
    <m/>
    <m/>
    <m/>
    <x v="11"/>
    <m/>
    <m/>
    <x v="3"/>
    <m/>
    <m/>
    <s v="Anchovy"/>
    <x v="0"/>
    <m/>
    <n v="12.679905739706101"/>
    <n v="9.9999999999999995E-7"/>
    <m/>
    <m/>
    <m/>
    <m/>
    <m/>
    <m/>
  </r>
  <r>
    <x v="14"/>
    <x v="148"/>
    <x v="145"/>
    <m/>
    <m/>
    <m/>
    <x v="11"/>
    <m/>
    <m/>
    <x v="4"/>
    <m/>
    <m/>
    <s v="Anchovy"/>
    <x v="0"/>
    <m/>
    <n v="2.5359811479412144"/>
    <n v="0"/>
    <m/>
    <m/>
    <m/>
    <m/>
    <m/>
    <m/>
  </r>
  <r>
    <x v="14"/>
    <x v="148"/>
    <x v="145"/>
    <m/>
    <m/>
    <m/>
    <x v="11"/>
    <m/>
    <m/>
    <x v="5"/>
    <m/>
    <m/>
    <s v="Anchovy"/>
    <x v="0"/>
    <m/>
    <n v="25.599811479412438"/>
    <n v="9.9999999999999995E-7"/>
    <m/>
    <m/>
    <m/>
    <m/>
    <m/>
    <m/>
  </r>
  <r>
    <x v="14"/>
    <x v="148"/>
    <x v="145"/>
    <m/>
    <m/>
    <m/>
    <x v="11"/>
    <m/>
    <m/>
    <x v="6"/>
    <m/>
    <m/>
    <s v="Anchovy"/>
    <x v="0"/>
    <m/>
    <n v="25.359811479412201"/>
    <n v="9.9999999999999995E-7"/>
    <m/>
    <m/>
    <m/>
    <m/>
    <m/>
    <m/>
  </r>
  <r>
    <x v="14"/>
    <x v="148"/>
    <x v="145"/>
    <m/>
    <m/>
    <m/>
    <x v="11"/>
    <m/>
    <m/>
    <x v="646"/>
    <m/>
    <m/>
    <e v="#N/A"/>
    <x v="5"/>
    <m/>
    <n v="0"/>
    <n v="0"/>
    <m/>
    <m/>
    <m/>
    <m/>
    <m/>
    <m/>
  </r>
  <r>
    <x v="14"/>
    <x v="148"/>
    <x v="145"/>
    <m/>
    <m/>
    <m/>
    <x v="11"/>
    <m/>
    <m/>
    <x v="13"/>
    <m/>
    <m/>
    <s v="Barracouta"/>
    <x v="0"/>
    <m/>
    <n v="5729.1501052086824"/>
    <n v="5.5000000000000002E-5"/>
    <m/>
    <m/>
    <m/>
    <m/>
    <m/>
    <m/>
  </r>
  <r>
    <x v="14"/>
    <x v="148"/>
    <x v="145"/>
    <m/>
    <m/>
    <m/>
    <x v="11"/>
    <m/>
    <m/>
    <x v="14"/>
    <m/>
    <m/>
    <s v="Barracouta"/>
    <x v="2"/>
    <m/>
    <n v="2.5359811479412144"/>
    <n v="0"/>
    <m/>
    <m/>
    <m/>
    <m/>
    <m/>
    <m/>
  </r>
  <r>
    <x v="14"/>
    <x v="148"/>
    <x v="145"/>
    <m/>
    <m/>
    <m/>
    <x v="11"/>
    <m/>
    <m/>
    <x v="15"/>
    <m/>
    <m/>
    <s v="Barracouta"/>
    <x v="2"/>
    <m/>
    <n v="567.75709458913479"/>
    <n v="2.8E-5"/>
    <m/>
    <m/>
    <m/>
    <m/>
    <m/>
    <m/>
  </r>
  <r>
    <x v="14"/>
    <x v="148"/>
    <x v="145"/>
    <m/>
    <m/>
    <m/>
    <x v="11"/>
    <m/>
    <m/>
    <x v="16"/>
    <m/>
    <m/>
    <s v="Barracouta"/>
    <x v="2"/>
    <m/>
    <n v="123.4721211373253"/>
    <n v="7.1000000000000005E-5"/>
    <m/>
    <m/>
    <m/>
    <m/>
    <m/>
    <m/>
  </r>
  <r>
    <x v="14"/>
    <x v="148"/>
    <x v="145"/>
    <m/>
    <m/>
    <m/>
    <x v="11"/>
    <m/>
    <m/>
    <x v="17"/>
    <m/>
    <m/>
    <s v="Barracouta"/>
    <x v="2"/>
    <m/>
    <n v="2304.437249106064"/>
    <n v="2.6499999999999999E-4"/>
    <m/>
    <m/>
    <m/>
    <m/>
    <m/>
    <m/>
  </r>
  <r>
    <x v="14"/>
    <x v="148"/>
    <x v="145"/>
    <m/>
    <m/>
    <m/>
    <x v="11"/>
    <m/>
    <m/>
    <x v="18"/>
    <m/>
    <m/>
    <s v="Blue Cod"/>
    <x v="0"/>
    <m/>
    <n v="13.407391220546742"/>
    <n v="3.9999999999999998E-6"/>
    <m/>
    <m/>
    <m/>
    <m/>
    <m/>
    <m/>
  </r>
  <r>
    <x v="14"/>
    <x v="148"/>
    <x v="145"/>
    <m/>
    <m/>
    <m/>
    <x v="11"/>
    <m/>
    <m/>
    <x v="19"/>
    <m/>
    <m/>
    <s v="Blue Cod"/>
    <x v="0"/>
    <m/>
    <n v="2.5359811479412429"/>
    <n v="9.9999999999999995E-7"/>
    <m/>
    <m/>
    <m/>
    <m/>
    <m/>
    <m/>
  </r>
  <r>
    <x v="14"/>
    <x v="148"/>
    <x v="145"/>
    <m/>
    <m/>
    <m/>
    <x v="11"/>
    <m/>
    <m/>
    <x v="20"/>
    <m/>
    <m/>
    <s v="Blue Cod"/>
    <x v="0"/>
    <m/>
    <n v="2.253328572952114"/>
    <n v="9.9999999999999995E-7"/>
    <m/>
    <m/>
    <m/>
    <m/>
    <m/>
    <m/>
  </r>
  <r>
    <x v="14"/>
    <x v="148"/>
    <x v="145"/>
    <m/>
    <m/>
    <m/>
    <x v="11"/>
    <m/>
    <m/>
    <x v="21"/>
    <m/>
    <m/>
    <s v="Blue Cod"/>
    <x v="0"/>
    <m/>
    <n v="1359.9999850940731"/>
    <n v="1.9000000000000001E-5"/>
    <m/>
    <m/>
    <m/>
    <m/>
    <m/>
    <m/>
  </r>
  <r>
    <x v="14"/>
    <x v="148"/>
    <x v="145"/>
    <m/>
    <m/>
    <m/>
    <x v="11"/>
    <m/>
    <m/>
    <x v="22"/>
    <m/>
    <m/>
    <s v="Blue Cod"/>
    <x v="0"/>
    <m/>
    <n v="192.07693888974609"/>
    <n v="6.0000000000000002E-5"/>
    <m/>
    <m/>
    <m/>
    <m/>
    <m/>
    <m/>
  </r>
  <r>
    <x v="14"/>
    <x v="148"/>
    <x v="145"/>
    <m/>
    <m/>
    <m/>
    <x v="11"/>
    <m/>
    <m/>
    <x v="23"/>
    <m/>
    <m/>
    <s v="Blue Cod"/>
    <x v="0"/>
    <m/>
    <n v="153096.28701980296"/>
    <n v="2.3499999999999999E-4"/>
    <m/>
    <m/>
    <m/>
    <m/>
    <m/>
    <m/>
  </r>
  <r>
    <x v="14"/>
    <x v="148"/>
    <x v="145"/>
    <m/>
    <m/>
    <m/>
    <x v="11"/>
    <m/>
    <m/>
    <x v="24"/>
    <m/>
    <m/>
    <s v="Blue Cod"/>
    <x v="0"/>
    <m/>
    <n v="523.21805497579044"/>
    <n v="6.9999999999999999E-6"/>
    <m/>
    <m/>
    <m/>
    <m/>
    <m/>
    <m/>
  </r>
  <r>
    <x v="14"/>
    <x v="148"/>
    <x v="145"/>
    <m/>
    <m/>
    <m/>
    <x v="11"/>
    <m/>
    <m/>
    <x v="25"/>
    <m/>
    <m/>
    <s v="Blue Cod"/>
    <x v="0"/>
    <m/>
    <n v="385.52646429249717"/>
    <n v="3.0000000000000001E-6"/>
    <m/>
    <m/>
    <m/>
    <m/>
    <m/>
    <m/>
  </r>
  <r>
    <x v="14"/>
    <x v="148"/>
    <x v="145"/>
    <m/>
    <m/>
    <m/>
    <x v="11"/>
    <m/>
    <m/>
    <x v="26"/>
    <m/>
    <m/>
    <s v="Bigeye Tuna"/>
    <x v="3"/>
    <m/>
    <n v="-52698.330858024361"/>
    <n v="1.55E-4"/>
    <m/>
    <m/>
    <m/>
    <m/>
    <m/>
    <m/>
  </r>
  <r>
    <x v="14"/>
    <x v="148"/>
    <x v="145"/>
    <m/>
    <m/>
    <m/>
    <x v="11"/>
    <m/>
    <m/>
    <x v="27"/>
    <m/>
    <m/>
    <s v="Bluenose"/>
    <x v="0"/>
    <m/>
    <n v="3129.3630384514981"/>
    <n v="7.6000000000000004E-5"/>
    <m/>
    <m/>
    <m/>
    <m/>
    <m/>
    <m/>
  </r>
  <r>
    <x v="14"/>
    <x v="148"/>
    <x v="145"/>
    <m/>
    <m/>
    <m/>
    <x v="11"/>
    <m/>
    <m/>
    <x v="28"/>
    <m/>
    <m/>
    <s v="Bluenose"/>
    <x v="0"/>
    <m/>
    <n v="2.5359811479412429"/>
    <n v="9.9999999999999995E-7"/>
    <m/>
    <m/>
    <m/>
    <m/>
    <m/>
    <m/>
  </r>
  <r>
    <x v="14"/>
    <x v="148"/>
    <x v="145"/>
    <m/>
    <m/>
    <m/>
    <x v="11"/>
    <m/>
    <m/>
    <x v="29"/>
    <m/>
    <m/>
    <s v="Bluenose"/>
    <x v="0"/>
    <m/>
    <n v="62.638734354146436"/>
    <n v="2.0000000000000002E-5"/>
    <m/>
    <m/>
    <m/>
    <m/>
    <m/>
    <m/>
  </r>
  <r>
    <x v="14"/>
    <x v="148"/>
    <x v="145"/>
    <m/>
    <m/>
    <m/>
    <x v="11"/>
    <m/>
    <m/>
    <x v="30"/>
    <m/>
    <m/>
    <s v="Bluenose"/>
    <x v="0"/>
    <m/>
    <n v="919.6383932964427"/>
    <n v="5.0000000000000004E-6"/>
    <m/>
    <m/>
    <m/>
    <m/>
    <m/>
    <m/>
  </r>
  <r>
    <x v="14"/>
    <x v="148"/>
    <x v="145"/>
    <m/>
    <m/>
    <m/>
    <x v="11"/>
    <m/>
    <m/>
    <x v="31"/>
    <m/>
    <m/>
    <s v="Bluenose"/>
    <x v="0"/>
    <m/>
    <n v="328.93295769156634"/>
    <n v="1.9999999999999999E-6"/>
    <m/>
    <m/>
    <m/>
    <m/>
    <m/>
    <m/>
  </r>
  <r>
    <x v="14"/>
    <x v="148"/>
    <x v="145"/>
    <m/>
    <m/>
    <m/>
    <x v="11"/>
    <m/>
    <m/>
    <x v="32"/>
    <m/>
    <m/>
    <s v="Bluenose"/>
    <x v="0"/>
    <m/>
    <n v="329.77836294441818"/>
    <n v="1.9999999999999999E-6"/>
    <m/>
    <m/>
    <m/>
    <m/>
    <m/>
    <m/>
  </r>
  <r>
    <x v="14"/>
    <x v="148"/>
    <x v="145"/>
    <m/>
    <m/>
    <m/>
    <x v="11"/>
    <m/>
    <m/>
    <x v="33"/>
    <m/>
    <m/>
    <s v="Butterfish"/>
    <x v="0"/>
    <m/>
    <n v="0.76079434438236149"/>
    <n v="0"/>
    <m/>
    <m/>
    <m/>
    <m/>
    <m/>
    <m/>
  </r>
  <r>
    <x v="14"/>
    <x v="148"/>
    <x v="145"/>
    <m/>
    <m/>
    <m/>
    <x v="11"/>
    <m/>
    <m/>
    <x v="34"/>
    <m/>
    <m/>
    <s v="Butterfish"/>
    <x v="0"/>
    <m/>
    <n v="0"/>
    <n v="0"/>
    <m/>
    <m/>
    <m/>
    <m/>
    <m/>
    <m/>
  </r>
  <r>
    <x v="14"/>
    <x v="148"/>
    <x v="145"/>
    <m/>
    <m/>
    <m/>
    <x v="11"/>
    <m/>
    <m/>
    <x v="35"/>
    <m/>
    <m/>
    <s v="Butterfish"/>
    <x v="0"/>
    <m/>
    <n v="13.576681232023475"/>
    <n v="3.9999999999999998E-6"/>
    <m/>
    <m/>
    <m/>
    <m/>
    <m/>
    <m/>
  </r>
  <r>
    <x v="14"/>
    <x v="148"/>
    <x v="145"/>
    <m/>
    <m/>
    <m/>
    <x v="11"/>
    <m/>
    <m/>
    <x v="36"/>
    <m/>
    <m/>
    <s v="Butterfish"/>
    <x v="0"/>
    <m/>
    <n v="24.347472465975329"/>
    <n v="0"/>
    <m/>
    <m/>
    <m/>
    <m/>
    <m/>
    <m/>
  </r>
  <r>
    <x v="14"/>
    <x v="148"/>
    <x v="145"/>
    <m/>
    <m/>
    <m/>
    <x v="11"/>
    <m/>
    <m/>
    <x v="37"/>
    <m/>
    <m/>
    <s v="Butterfish"/>
    <x v="0"/>
    <m/>
    <n v="2.5359811479412429"/>
    <n v="9.9999999999999995E-7"/>
    <m/>
    <m/>
    <m/>
    <m/>
    <m/>
    <m/>
  </r>
  <r>
    <x v="14"/>
    <x v="148"/>
    <x v="145"/>
    <m/>
    <m/>
    <m/>
    <x v="11"/>
    <m/>
    <m/>
    <x v="38"/>
    <m/>
    <m/>
    <s v="Butterfish"/>
    <x v="0"/>
    <m/>
    <n v="362.85208698962924"/>
    <n v="6.9999999999999999E-6"/>
    <m/>
    <m/>
    <m/>
    <m/>
    <m/>
    <m/>
  </r>
  <r>
    <x v="14"/>
    <x v="148"/>
    <x v="145"/>
    <m/>
    <m/>
    <m/>
    <x v="11"/>
    <m/>
    <m/>
    <x v="39"/>
    <m/>
    <m/>
    <s v="Butterfish"/>
    <x v="0"/>
    <m/>
    <n v="0"/>
    <n v="0"/>
    <m/>
    <m/>
    <m/>
    <m/>
    <m/>
    <m/>
  </r>
  <r>
    <x v="14"/>
    <x v="148"/>
    <x v="145"/>
    <m/>
    <m/>
    <m/>
    <x v="11"/>
    <m/>
    <m/>
    <x v="40"/>
    <m/>
    <m/>
    <s v="Butterfish"/>
    <x v="0"/>
    <m/>
    <n v="312.90614224985575"/>
    <n v="3.0000000000000001E-6"/>
    <m/>
    <m/>
    <m/>
    <m/>
    <m/>
    <m/>
  </r>
  <r>
    <x v="14"/>
    <x v="148"/>
    <x v="145"/>
    <m/>
    <m/>
    <m/>
    <x v="11"/>
    <m/>
    <m/>
    <x v="41"/>
    <m/>
    <m/>
    <s v="Blue Shark"/>
    <x v="3"/>
    <m/>
    <n v="463.39730210216248"/>
    <n v="3.9999999999999998E-6"/>
    <m/>
    <m/>
    <m/>
    <m/>
    <m/>
    <m/>
  </r>
  <r>
    <x v="14"/>
    <x v="148"/>
    <x v="145"/>
    <m/>
    <m/>
    <m/>
    <x v="11"/>
    <m/>
    <m/>
    <x v="42"/>
    <m/>
    <m/>
    <s v="Surf Clam - frilled venus"/>
    <x v="4"/>
    <m/>
    <n v="0.25359811479411576"/>
    <n v="0"/>
    <m/>
    <m/>
    <m/>
    <m/>
    <m/>
    <m/>
  </r>
  <r>
    <x v="14"/>
    <x v="148"/>
    <x v="145"/>
    <m/>
    <m/>
    <m/>
    <x v="11"/>
    <m/>
    <m/>
    <x v="43"/>
    <m/>
    <m/>
    <s v="Surf Clam - frilled venus"/>
    <x v="4"/>
    <m/>
    <n v="0.25359811479411576"/>
    <n v="0"/>
    <m/>
    <m/>
    <m/>
    <m/>
    <m/>
    <m/>
  </r>
  <r>
    <x v="14"/>
    <x v="148"/>
    <x v="145"/>
    <m/>
    <m/>
    <m/>
    <x v="11"/>
    <m/>
    <m/>
    <x v="44"/>
    <m/>
    <m/>
    <s v="Surf Clam - frilled venus"/>
    <x v="4"/>
    <m/>
    <n v="0.25359811479411576"/>
    <n v="0"/>
    <m/>
    <m/>
    <m/>
    <m/>
    <m/>
    <m/>
  </r>
  <r>
    <x v="14"/>
    <x v="148"/>
    <x v="145"/>
    <m/>
    <m/>
    <m/>
    <x v="11"/>
    <m/>
    <m/>
    <x v="45"/>
    <m/>
    <m/>
    <s v="Surf Clam - frilled venus"/>
    <x v="4"/>
    <m/>
    <n v="0.25359811479411576"/>
    <n v="0"/>
    <m/>
    <m/>
    <m/>
    <m/>
    <m/>
    <m/>
  </r>
  <r>
    <x v="14"/>
    <x v="148"/>
    <x v="145"/>
    <m/>
    <m/>
    <m/>
    <x v="11"/>
    <m/>
    <m/>
    <x v="46"/>
    <m/>
    <m/>
    <s v="Surf Clam - frilled venus"/>
    <x v="4"/>
    <m/>
    <n v="0.25359811479411576"/>
    <n v="0"/>
    <m/>
    <m/>
    <m/>
    <m/>
    <m/>
    <m/>
  </r>
  <r>
    <x v="14"/>
    <x v="148"/>
    <x v="145"/>
    <m/>
    <m/>
    <m/>
    <x v="11"/>
    <m/>
    <m/>
    <x v="47"/>
    <m/>
    <m/>
    <s v="Surf Clam - frilled venus"/>
    <x v="4"/>
    <m/>
    <n v="2.2823830331470845"/>
    <n v="9.9999999999999995E-7"/>
    <m/>
    <m/>
    <m/>
    <m/>
    <m/>
    <m/>
  </r>
  <r>
    <x v="14"/>
    <x v="148"/>
    <x v="145"/>
    <m/>
    <m/>
    <m/>
    <x v="11"/>
    <m/>
    <m/>
    <x v="48"/>
    <m/>
    <m/>
    <s v="Surf Clam - frilled venus"/>
    <x v="4"/>
    <m/>
    <n v="0.25359811479411576"/>
    <n v="0"/>
    <m/>
    <m/>
    <m/>
    <m/>
    <m/>
    <m/>
  </r>
  <r>
    <x v="14"/>
    <x v="148"/>
    <x v="145"/>
    <m/>
    <m/>
    <m/>
    <x v="11"/>
    <m/>
    <m/>
    <x v="49"/>
    <m/>
    <m/>
    <s v="Surf Clam - frilled venus"/>
    <x v="4"/>
    <m/>
    <n v="0.25359811479411576"/>
    <n v="0"/>
    <m/>
    <m/>
    <m/>
    <m/>
    <m/>
    <m/>
  </r>
  <r>
    <x v="14"/>
    <x v="148"/>
    <x v="145"/>
    <m/>
    <m/>
    <m/>
    <x v="11"/>
    <m/>
    <m/>
    <x v="50"/>
    <m/>
    <m/>
    <s v="Alfonsino"/>
    <x v="2"/>
    <m/>
    <n v="40.096870526218481"/>
    <n v="1.0000000000000001E-5"/>
    <m/>
    <m/>
    <m/>
    <m/>
    <m/>
    <m/>
  </r>
  <r>
    <x v="14"/>
    <x v="148"/>
    <x v="145"/>
    <m/>
    <m/>
    <m/>
    <x v="11"/>
    <m/>
    <m/>
    <x v="51"/>
    <m/>
    <m/>
    <s v="Alfonsino"/>
    <x v="2"/>
    <m/>
    <n v="2.535981147941186"/>
    <n v="0"/>
    <m/>
    <m/>
    <m/>
    <m/>
    <m/>
    <m/>
  </r>
  <r>
    <x v="14"/>
    <x v="148"/>
    <x v="145"/>
    <m/>
    <m/>
    <m/>
    <x v="11"/>
    <m/>
    <m/>
    <x v="52"/>
    <m/>
    <m/>
    <s v="Alfonsino"/>
    <x v="2"/>
    <m/>
    <n v="-3318.8026147553173"/>
    <n v="5.8999999999999998E-5"/>
    <m/>
    <m/>
    <m/>
    <m/>
    <m/>
    <m/>
  </r>
  <r>
    <x v="14"/>
    <x v="148"/>
    <x v="145"/>
    <m/>
    <m/>
    <m/>
    <x v="11"/>
    <m/>
    <m/>
    <x v="53"/>
    <m/>
    <m/>
    <s v="Alfonsino"/>
    <x v="2"/>
    <m/>
    <n v="78.07186292832921"/>
    <n v="4.5000000000000003E-5"/>
    <m/>
    <m/>
    <m/>
    <m/>
    <m/>
    <m/>
  </r>
  <r>
    <x v="14"/>
    <x v="148"/>
    <x v="145"/>
    <m/>
    <m/>
    <m/>
    <x v="11"/>
    <m/>
    <m/>
    <x v="54"/>
    <m/>
    <m/>
    <s v="Alfonsino"/>
    <x v="2"/>
    <m/>
    <n v="7.3084971478492662"/>
    <n v="3.0000000000000001E-6"/>
    <m/>
    <m/>
    <m/>
    <m/>
    <m/>
    <m/>
  </r>
  <r>
    <x v="14"/>
    <x v="148"/>
    <x v="145"/>
    <m/>
    <m/>
    <m/>
    <x v="11"/>
    <m/>
    <m/>
    <x v="55"/>
    <m/>
    <m/>
    <s v="Alfonsino"/>
    <x v="2"/>
    <m/>
    <n v="1.5578808969946749"/>
    <n v="9.9999999999999995E-7"/>
    <m/>
    <m/>
    <m/>
    <m/>
    <m/>
    <m/>
  </r>
  <r>
    <x v="14"/>
    <x v="148"/>
    <x v="145"/>
    <m/>
    <m/>
    <m/>
    <x v="11"/>
    <m/>
    <m/>
    <x v="56"/>
    <m/>
    <m/>
    <s v="Black Cardinal Fish"/>
    <x v="2"/>
    <m/>
    <n v="275.49992992241096"/>
    <n v="1.5999999999999999E-5"/>
    <m/>
    <m/>
    <m/>
    <m/>
    <m/>
    <m/>
  </r>
  <r>
    <x v="14"/>
    <x v="148"/>
    <x v="145"/>
    <m/>
    <m/>
    <m/>
    <x v="11"/>
    <m/>
    <m/>
    <x v="57"/>
    <m/>
    <m/>
    <s v="Black Cardinal Fish"/>
    <x v="2"/>
    <m/>
    <n v="0"/>
    <n v="0"/>
    <m/>
    <m/>
    <m/>
    <m/>
    <m/>
    <m/>
  </r>
  <r>
    <x v="14"/>
    <x v="148"/>
    <x v="145"/>
    <m/>
    <m/>
    <m/>
    <x v="11"/>
    <m/>
    <m/>
    <x v="58"/>
    <m/>
    <m/>
    <s v="Black Cardinal Fish"/>
    <x v="2"/>
    <m/>
    <n v="-352.45066100964141"/>
    <n v="6.9999999999999999E-6"/>
    <m/>
    <m/>
    <m/>
    <m/>
    <m/>
    <m/>
  </r>
  <r>
    <x v="14"/>
    <x v="148"/>
    <x v="145"/>
    <m/>
    <m/>
    <m/>
    <x v="11"/>
    <m/>
    <m/>
    <x v="59"/>
    <m/>
    <m/>
    <s v="Black Cardinal Fish"/>
    <x v="2"/>
    <m/>
    <n v="44.228867198466105"/>
    <n v="3.0000000000000001E-6"/>
    <m/>
    <m/>
    <m/>
    <m/>
    <m/>
    <m/>
  </r>
  <r>
    <x v="14"/>
    <x v="148"/>
    <x v="145"/>
    <m/>
    <m/>
    <m/>
    <x v="11"/>
    <m/>
    <m/>
    <x v="60"/>
    <m/>
    <m/>
    <s v="Black Cardinal Fish"/>
    <x v="2"/>
    <m/>
    <n v="16.102646887449737"/>
    <n v="9.9999999999999995E-7"/>
    <m/>
    <m/>
    <m/>
    <m/>
    <m/>
    <m/>
  </r>
  <r>
    <x v="14"/>
    <x v="148"/>
    <x v="145"/>
    <m/>
    <m/>
    <m/>
    <x v="11"/>
    <m/>
    <m/>
    <x v="61"/>
    <m/>
    <m/>
    <s v="Black Cardinal Fish"/>
    <x v="2"/>
    <m/>
    <n v="5.4396239347733797"/>
    <n v="0"/>
    <m/>
    <m/>
    <m/>
    <m/>
    <m/>
    <m/>
  </r>
  <r>
    <x v="14"/>
    <x v="148"/>
    <x v="145"/>
    <m/>
    <m/>
    <m/>
    <x v="11"/>
    <m/>
    <m/>
    <x v="62"/>
    <m/>
    <m/>
    <s v="Black Cardinal Fish"/>
    <x v="2"/>
    <m/>
    <n v="0.22764689517499548"/>
    <n v="0"/>
    <m/>
    <m/>
    <m/>
    <m/>
    <m/>
    <m/>
  </r>
  <r>
    <x v="14"/>
    <x v="148"/>
    <x v="145"/>
    <m/>
    <m/>
    <m/>
    <x v="11"/>
    <m/>
    <m/>
    <x v="63"/>
    <m/>
    <m/>
    <s v="Black Cardinal Fish"/>
    <x v="2"/>
    <m/>
    <n v="8.5820477224818319"/>
    <n v="0"/>
    <m/>
    <m/>
    <m/>
    <m/>
    <m/>
    <m/>
  </r>
  <r>
    <x v="14"/>
    <x v="148"/>
    <x v="145"/>
    <m/>
    <m/>
    <m/>
    <x v="11"/>
    <m/>
    <m/>
    <x v="64"/>
    <m/>
    <m/>
    <s v="Black Cardinal Fish"/>
    <x v="2"/>
    <m/>
    <n v="0"/>
    <n v="0"/>
    <m/>
    <m/>
    <m/>
    <m/>
    <m/>
    <m/>
  </r>
  <r>
    <x v="14"/>
    <x v="148"/>
    <x v="145"/>
    <m/>
    <m/>
    <m/>
    <x v="11"/>
    <m/>
    <m/>
    <x v="65"/>
    <m/>
    <m/>
    <s v="Black Cardinal Fish"/>
    <x v="2"/>
    <m/>
    <n v="0.90296828500206061"/>
    <n v="0"/>
    <m/>
    <m/>
    <m/>
    <m/>
    <m/>
    <m/>
  </r>
  <r>
    <x v="14"/>
    <x v="148"/>
    <x v="145"/>
    <m/>
    <m/>
    <m/>
    <x v="11"/>
    <m/>
    <m/>
    <x v="66"/>
    <m/>
    <m/>
    <s v="Red crab"/>
    <x v="2"/>
    <m/>
    <n v="2.5359811479412144"/>
    <n v="0"/>
    <m/>
    <m/>
    <m/>
    <m/>
    <m/>
    <m/>
  </r>
  <r>
    <x v="14"/>
    <x v="148"/>
    <x v="145"/>
    <m/>
    <m/>
    <m/>
    <x v="11"/>
    <m/>
    <m/>
    <x v="67"/>
    <m/>
    <m/>
    <s v="Red crab"/>
    <x v="2"/>
    <m/>
    <n v="0"/>
    <n v="0"/>
    <m/>
    <m/>
    <m/>
    <m/>
    <m/>
    <m/>
  </r>
  <r>
    <x v="14"/>
    <x v="148"/>
    <x v="145"/>
    <m/>
    <m/>
    <m/>
    <x v="11"/>
    <m/>
    <m/>
    <x v="68"/>
    <m/>
    <m/>
    <s v="Red crab"/>
    <x v="2"/>
    <m/>
    <n v="2.5359811479412144"/>
    <n v="0"/>
    <m/>
    <m/>
    <m/>
    <m/>
    <m/>
    <m/>
  </r>
  <r>
    <x v="14"/>
    <x v="148"/>
    <x v="145"/>
    <m/>
    <m/>
    <m/>
    <x v="11"/>
    <m/>
    <m/>
    <x v="69"/>
    <m/>
    <m/>
    <s v="Red crab"/>
    <x v="2"/>
    <m/>
    <n v="1.0143924591764844"/>
    <n v="0"/>
    <m/>
    <m/>
    <m/>
    <m/>
    <m/>
    <m/>
  </r>
  <r>
    <x v="14"/>
    <x v="148"/>
    <x v="145"/>
    <m/>
    <m/>
    <m/>
    <x v="11"/>
    <m/>
    <m/>
    <x v="70"/>
    <m/>
    <m/>
    <s v="Red crab"/>
    <x v="2"/>
    <m/>
    <n v="1.0143924591764844"/>
    <n v="0"/>
    <m/>
    <m/>
    <m/>
    <m/>
    <m/>
    <m/>
  </r>
  <r>
    <x v="14"/>
    <x v="148"/>
    <x v="145"/>
    <m/>
    <m/>
    <m/>
    <x v="11"/>
    <m/>
    <m/>
    <x v="71"/>
    <m/>
    <m/>
    <s v="Red crab"/>
    <x v="2"/>
    <m/>
    <n v="1.0143924591764844"/>
    <n v="0"/>
    <m/>
    <m/>
    <m/>
    <m/>
    <m/>
    <m/>
  </r>
  <r>
    <x v="14"/>
    <x v="148"/>
    <x v="145"/>
    <m/>
    <m/>
    <m/>
    <x v="11"/>
    <m/>
    <m/>
    <x v="72"/>
    <m/>
    <m/>
    <s v="Red crab"/>
    <x v="2"/>
    <m/>
    <n v="1.0143924591764844"/>
    <n v="0"/>
    <m/>
    <m/>
    <m/>
    <m/>
    <m/>
    <m/>
  </r>
  <r>
    <x v="14"/>
    <x v="148"/>
    <x v="145"/>
    <m/>
    <m/>
    <m/>
    <x v="11"/>
    <m/>
    <m/>
    <x v="73"/>
    <m/>
    <m/>
    <s v="Red crab"/>
    <x v="2"/>
    <m/>
    <n v="1.0143924591764844"/>
    <n v="0"/>
    <m/>
    <m/>
    <m/>
    <m/>
    <m/>
    <m/>
  </r>
  <r>
    <x v="14"/>
    <x v="148"/>
    <x v="145"/>
    <m/>
    <m/>
    <m/>
    <x v="11"/>
    <m/>
    <m/>
    <x v="74"/>
    <m/>
    <m/>
    <s v="Red crab"/>
    <x v="2"/>
    <m/>
    <n v="1.0143924591764844"/>
    <n v="0"/>
    <m/>
    <m/>
    <m/>
    <m/>
    <m/>
    <m/>
  </r>
  <r>
    <x v="14"/>
    <x v="148"/>
    <x v="145"/>
    <m/>
    <m/>
    <m/>
    <x v="11"/>
    <m/>
    <m/>
    <x v="75"/>
    <m/>
    <m/>
    <s v="Red crab"/>
    <x v="2"/>
    <m/>
    <n v="1.0143924591764844"/>
    <n v="0"/>
    <m/>
    <m/>
    <m/>
    <m/>
    <m/>
    <m/>
  </r>
  <r>
    <x v="14"/>
    <x v="148"/>
    <x v="145"/>
    <m/>
    <m/>
    <m/>
    <x v="11"/>
    <m/>
    <m/>
    <x v="76"/>
    <m/>
    <m/>
    <s v="Cockles"/>
    <x v="4"/>
    <m/>
    <n v="87.624947718764815"/>
    <n v="5.0000000000000004E-6"/>
    <m/>
    <m/>
    <m/>
    <m/>
    <m/>
    <m/>
  </r>
  <r>
    <x v="14"/>
    <x v="148"/>
    <x v="145"/>
    <m/>
    <m/>
    <m/>
    <x v="11"/>
    <m/>
    <m/>
    <x v="77"/>
    <m/>
    <m/>
    <s v="Cockles"/>
    <x v="4"/>
    <m/>
    <n v="0"/>
    <n v="0"/>
    <m/>
    <m/>
    <m/>
    <m/>
    <m/>
    <m/>
  </r>
  <r>
    <x v="14"/>
    <x v="148"/>
    <x v="145"/>
    <m/>
    <m/>
    <m/>
    <x v="11"/>
    <m/>
    <m/>
    <x v="78"/>
    <m/>
    <m/>
    <s v="Cockles"/>
    <x v="4"/>
    <m/>
    <n v="1.2679905739706072"/>
    <n v="0"/>
    <m/>
    <m/>
    <m/>
    <m/>
    <m/>
    <m/>
  </r>
  <r>
    <x v="14"/>
    <x v="148"/>
    <x v="145"/>
    <m/>
    <m/>
    <m/>
    <x v="11"/>
    <m/>
    <m/>
    <x v="79"/>
    <m/>
    <m/>
    <s v="Cockles"/>
    <x v="4"/>
    <m/>
    <n v="0"/>
    <n v="0"/>
    <m/>
    <m/>
    <m/>
    <m/>
    <m/>
    <m/>
  </r>
  <r>
    <x v="14"/>
    <x v="148"/>
    <x v="145"/>
    <m/>
    <m/>
    <m/>
    <x v="11"/>
    <m/>
    <m/>
    <x v="80"/>
    <m/>
    <m/>
    <s v="Cockles"/>
    <x v="4"/>
    <m/>
    <n v="372.78922874735872"/>
    <n v="2.0999999999999999E-5"/>
    <m/>
    <m/>
    <m/>
    <m/>
    <m/>
    <m/>
  </r>
  <r>
    <x v="14"/>
    <x v="148"/>
    <x v="145"/>
    <m/>
    <m/>
    <m/>
    <x v="11"/>
    <m/>
    <m/>
    <x v="81"/>
    <m/>
    <m/>
    <s v="Cockles"/>
    <x v="4"/>
    <m/>
    <n v="0.25359811479412286"/>
    <n v="0"/>
    <m/>
    <m/>
    <m/>
    <m/>
    <m/>
    <m/>
  </r>
  <r>
    <x v="14"/>
    <x v="148"/>
    <x v="145"/>
    <m/>
    <m/>
    <m/>
    <x v="11"/>
    <m/>
    <m/>
    <x v="82"/>
    <m/>
    <m/>
    <s v="Cockles"/>
    <x v="4"/>
    <m/>
    <n v="0"/>
    <n v="0"/>
    <m/>
    <m/>
    <m/>
    <m/>
    <m/>
    <m/>
  </r>
  <r>
    <x v="14"/>
    <x v="148"/>
    <x v="145"/>
    <m/>
    <m/>
    <m/>
    <x v="11"/>
    <m/>
    <m/>
    <x v="83"/>
    <m/>
    <m/>
    <s v="Cockles"/>
    <x v="4"/>
    <m/>
    <n v="0.50719622958824573"/>
    <n v="0"/>
    <m/>
    <m/>
    <m/>
    <m/>
    <m/>
    <m/>
  </r>
  <r>
    <x v="14"/>
    <x v="148"/>
    <x v="145"/>
    <m/>
    <m/>
    <m/>
    <x v="11"/>
    <m/>
    <m/>
    <x v="84"/>
    <m/>
    <m/>
    <s v="Cockles"/>
    <x v="4"/>
    <m/>
    <n v="352.38137956382343"/>
    <n v="2.0000000000000002E-5"/>
    <m/>
    <m/>
    <m/>
    <m/>
    <m/>
    <m/>
  </r>
  <r>
    <x v="14"/>
    <x v="148"/>
    <x v="145"/>
    <m/>
    <m/>
    <m/>
    <x v="11"/>
    <m/>
    <m/>
    <x v="85"/>
    <m/>
    <m/>
    <s v="Cockles"/>
    <x v="4"/>
    <m/>
    <n v="0"/>
    <n v="0"/>
    <m/>
    <m/>
    <m/>
    <m/>
    <m/>
    <m/>
  </r>
  <r>
    <x v="14"/>
    <x v="148"/>
    <x v="145"/>
    <m/>
    <m/>
    <m/>
    <x v="11"/>
    <m/>
    <m/>
    <x v="86"/>
    <m/>
    <m/>
    <s v="Cockles"/>
    <x v="4"/>
    <m/>
    <n v="0"/>
    <n v="0"/>
    <m/>
    <m/>
    <m/>
    <m/>
    <m/>
    <m/>
  </r>
  <r>
    <x v="14"/>
    <x v="148"/>
    <x v="145"/>
    <m/>
    <m/>
    <m/>
    <x v="11"/>
    <m/>
    <m/>
    <x v="87"/>
    <m/>
    <m/>
    <s v="Cockles"/>
    <x v="4"/>
    <m/>
    <n v="0"/>
    <n v="0"/>
    <m/>
    <m/>
    <m/>
    <m/>
    <m/>
    <m/>
  </r>
  <r>
    <x v="14"/>
    <x v="148"/>
    <x v="145"/>
    <m/>
    <m/>
    <m/>
    <x v="11"/>
    <m/>
    <m/>
    <x v="88"/>
    <m/>
    <m/>
    <s v="Cockles"/>
    <x v="4"/>
    <m/>
    <n v="0"/>
    <n v="0"/>
    <m/>
    <m/>
    <m/>
    <m/>
    <m/>
    <m/>
  </r>
  <r>
    <x v="14"/>
    <x v="148"/>
    <x v="145"/>
    <m/>
    <m/>
    <m/>
    <x v="11"/>
    <m/>
    <m/>
    <x v="89"/>
    <m/>
    <m/>
    <s v="Crayfish"/>
    <x v="4"/>
    <m/>
    <n v="33.477076121518621"/>
    <n v="1.7000000000000001E-4"/>
    <m/>
    <m/>
    <m/>
    <m/>
    <m/>
    <m/>
  </r>
  <r>
    <x v="14"/>
    <x v="148"/>
    <x v="145"/>
    <m/>
    <m/>
    <m/>
    <x v="11"/>
    <m/>
    <m/>
    <x v="90"/>
    <m/>
    <m/>
    <s v="Crayfish"/>
    <x v="4"/>
    <m/>
    <n v="2.1809437872292392E-2"/>
    <n v="0"/>
    <m/>
    <m/>
    <m/>
    <m/>
    <m/>
    <m/>
  </r>
  <r>
    <x v="14"/>
    <x v="148"/>
    <x v="145"/>
    <m/>
    <m/>
    <m/>
    <x v="11"/>
    <m/>
    <m/>
    <x v="91"/>
    <m/>
    <m/>
    <s v="Crayfish"/>
    <x v="4"/>
    <m/>
    <n v="20.167849183737417"/>
    <n v="1.03E-4"/>
    <m/>
    <m/>
    <m/>
    <m/>
    <m/>
    <m/>
  </r>
  <r>
    <x v="14"/>
    <x v="148"/>
    <x v="145"/>
    <m/>
    <m/>
    <m/>
    <x v="11"/>
    <m/>
    <m/>
    <x v="92"/>
    <m/>
    <m/>
    <s v="Crayfish"/>
    <x v="4"/>
    <m/>
    <n v="60.200847585918382"/>
    <n v="2.9999999999999997E-4"/>
    <m/>
    <m/>
    <m/>
    <m/>
    <m/>
    <m/>
  </r>
  <r>
    <x v="14"/>
    <x v="148"/>
    <x v="145"/>
    <m/>
    <m/>
    <m/>
    <x v="11"/>
    <m/>
    <m/>
    <x v="93"/>
    <m/>
    <m/>
    <s v="Crayfish"/>
    <x v="4"/>
    <m/>
    <n v="80.677078997192439"/>
    <n v="4.2400000000000001E-4"/>
    <m/>
    <m/>
    <m/>
    <m/>
    <m/>
    <m/>
  </r>
  <r>
    <x v="14"/>
    <x v="148"/>
    <x v="145"/>
    <m/>
    <m/>
    <m/>
    <x v="11"/>
    <m/>
    <m/>
    <x v="94"/>
    <m/>
    <m/>
    <s v="Crayfish"/>
    <x v="4"/>
    <m/>
    <n v="88.63934017799329"/>
    <n v="4.66E-4"/>
    <m/>
    <m/>
    <m/>
    <m/>
    <m/>
    <m/>
  </r>
  <r>
    <x v="14"/>
    <x v="148"/>
    <x v="145"/>
    <m/>
    <m/>
    <m/>
    <x v="11"/>
    <m/>
    <m/>
    <x v="95"/>
    <m/>
    <m/>
    <s v="Crayfish"/>
    <x v="4"/>
    <m/>
    <n v="89.595321326283738"/>
    <n v="4.9899999999999999E-4"/>
    <m/>
    <m/>
    <m/>
    <m/>
    <m/>
    <m/>
  </r>
  <r>
    <x v="14"/>
    <x v="148"/>
    <x v="145"/>
    <m/>
    <m/>
    <m/>
    <x v="11"/>
    <m/>
    <m/>
    <x v="96"/>
    <m/>
    <m/>
    <s v="Crayfish"/>
    <x v="4"/>
    <m/>
    <n v="24.899017134885071"/>
    <n v="1.3899999999999999E-4"/>
    <m/>
    <m/>
    <m/>
    <m/>
    <m/>
    <m/>
  </r>
  <r>
    <x v="14"/>
    <x v="148"/>
    <x v="145"/>
    <m/>
    <m/>
    <m/>
    <x v="11"/>
    <m/>
    <m/>
    <x v="97"/>
    <m/>
    <m/>
    <s v="Crayfish"/>
    <x v="4"/>
    <m/>
    <n v="272.0975015074946"/>
    <n v="1.555E-3"/>
    <m/>
    <m/>
    <m/>
    <m/>
    <m/>
    <m/>
  </r>
  <r>
    <x v="14"/>
    <x v="148"/>
    <x v="145"/>
    <m/>
    <m/>
    <m/>
    <x v="11"/>
    <m/>
    <m/>
    <x v="98"/>
    <m/>
    <m/>
    <s v="Crayfish"/>
    <x v="4"/>
    <m/>
    <n v="16.378765379355173"/>
    <n v="7.8999999999999996E-5"/>
    <m/>
    <m/>
    <m/>
    <m/>
    <m/>
    <m/>
  </r>
  <r>
    <x v="14"/>
    <x v="148"/>
    <x v="145"/>
    <m/>
    <m/>
    <m/>
    <x v="11"/>
    <m/>
    <m/>
    <x v="99"/>
    <m/>
    <m/>
    <s v="Surf Clam - ringed dosinia"/>
    <x v="4"/>
    <m/>
    <n v="1.7751868035588245"/>
    <n v="0"/>
    <m/>
    <m/>
    <m/>
    <m/>
    <m/>
    <m/>
  </r>
  <r>
    <x v="14"/>
    <x v="148"/>
    <x v="145"/>
    <m/>
    <m/>
    <m/>
    <x v="11"/>
    <m/>
    <m/>
    <x v="100"/>
    <m/>
    <m/>
    <s v="Surf Clam - ringed dosinia"/>
    <x v="4"/>
    <m/>
    <n v="15.349485002441725"/>
    <n v="3.0000000000000001E-6"/>
    <m/>
    <m/>
    <m/>
    <m/>
    <m/>
    <m/>
  </r>
  <r>
    <x v="14"/>
    <x v="148"/>
    <x v="145"/>
    <m/>
    <m/>
    <m/>
    <x v="11"/>
    <m/>
    <m/>
    <x v="101"/>
    <m/>
    <m/>
    <s v="Surf Clam - ringed dosinia"/>
    <x v="4"/>
    <m/>
    <n v="13.187101969294417"/>
    <n v="1.9999999999999999E-6"/>
    <m/>
    <m/>
    <m/>
    <m/>
    <m/>
    <m/>
  </r>
  <r>
    <x v="14"/>
    <x v="148"/>
    <x v="145"/>
    <m/>
    <m/>
    <m/>
    <x v="11"/>
    <m/>
    <m/>
    <x v="102"/>
    <m/>
    <m/>
    <s v="Surf Clam - ringed dosinia"/>
    <x v="4"/>
    <m/>
    <n v="0.25359811479412286"/>
    <n v="0"/>
    <m/>
    <m/>
    <m/>
    <m/>
    <m/>
    <m/>
  </r>
  <r>
    <x v="14"/>
    <x v="148"/>
    <x v="145"/>
    <m/>
    <m/>
    <m/>
    <x v="11"/>
    <m/>
    <m/>
    <x v="103"/>
    <m/>
    <m/>
    <s v="Surf Clam - ringed dosinia"/>
    <x v="4"/>
    <m/>
    <n v="0.25359811479412286"/>
    <n v="0"/>
    <m/>
    <m/>
    <m/>
    <m/>
    <m/>
    <m/>
  </r>
  <r>
    <x v="14"/>
    <x v="148"/>
    <x v="145"/>
    <m/>
    <m/>
    <m/>
    <x v="11"/>
    <m/>
    <m/>
    <x v="104"/>
    <m/>
    <m/>
    <s v="Surf Clam - ringed dosinia"/>
    <x v="4"/>
    <m/>
    <n v="30.311773775287293"/>
    <n v="5.0000000000000004E-6"/>
    <m/>
    <m/>
    <m/>
    <m/>
    <m/>
    <m/>
  </r>
  <r>
    <x v="14"/>
    <x v="148"/>
    <x v="145"/>
    <m/>
    <m/>
    <m/>
    <x v="11"/>
    <m/>
    <m/>
    <x v="105"/>
    <m/>
    <m/>
    <s v="Surf Clam - ringed dosinia"/>
    <x v="4"/>
    <m/>
    <n v="54.389996565943875"/>
    <n v="1.0000000000000001E-5"/>
    <m/>
    <m/>
    <m/>
    <m/>
    <m/>
    <m/>
  </r>
  <r>
    <x v="14"/>
    <x v="148"/>
    <x v="145"/>
    <m/>
    <m/>
    <m/>
    <x v="11"/>
    <m/>
    <m/>
    <x v="106"/>
    <m/>
    <m/>
    <s v="Surf Clam - ringed dosinia"/>
    <x v="4"/>
    <m/>
    <n v="8.36873778820609"/>
    <n v="1.9999999999999999E-6"/>
    <m/>
    <m/>
    <m/>
    <m/>
    <m/>
    <m/>
  </r>
  <r>
    <x v="14"/>
    <x v="148"/>
    <x v="145"/>
    <m/>
    <m/>
    <m/>
    <x v="11"/>
    <m/>
    <m/>
    <x v="107"/>
    <m/>
    <m/>
    <s v="Surf Clam - silky dosinia"/>
    <x v="4"/>
    <m/>
    <n v="0.25359811479412286"/>
    <n v="0"/>
    <m/>
    <m/>
    <m/>
    <m/>
    <m/>
    <m/>
  </r>
  <r>
    <x v="14"/>
    <x v="148"/>
    <x v="145"/>
    <m/>
    <m/>
    <m/>
    <x v="11"/>
    <m/>
    <m/>
    <x v="108"/>
    <m/>
    <m/>
    <s v="Surf Clam - silky dosinia"/>
    <x v="4"/>
    <m/>
    <n v="0.25359811479412286"/>
    <n v="0"/>
    <m/>
    <m/>
    <m/>
    <m/>
    <m/>
    <m/>
  </r>
  <r>
    <x v="14"/>
    <x v="148"/>
    <x v="145"/>
    <m/>
    <m/>
    <m/>
    <x v="11"/>
    <m/>
    <m/>
    <x v="109"/>
    <m/>
    <m/>
    <s v="Surf Clam - silky dosinia"/>
    <x v="4"/>
    <m/>
    <n v="0.25359811479412286"/>
    <n v="0"/>
    <m/>
    <m/>
    <m/>
    <m/>
    <m/>
    <m/>
  </r>
  <r>
    <x v="14"/>
    <x v="148"/>
    <x v="145"/>
    <m/>
    <m/>
    <m/>
    <x v="11"/>
    <m/>
    <m/>
    <x v="110"/>
    <m/>
    <m/>
    <s v="Surf Clam - silky dosinia"/>
    <x v="4"/>
    <m/>
    <n v="0.25359811479412286"/>
    <n v="0"/>
    <m/>
    <m/>
    <m/>
    <m/>
    <m/>
    <m/>
  </r>
  <r>
    <x v="14"/>
    <x v="148"/>
    <x v="145"/>
    <m/>
    <m/>
    <m/>
    <x v="11"/>
    <m/>
    <m/>
    <x v="111"/>
    <m/>
    <m/>
    <s v="Surf Clam - silky dosinia"/>
    <x v="4"/>
    <m/>
    <n v="0.25359811479412286"/>
    <n v="0"/>
    <m/>
    <m/>
    <m/>
    <m/>
    <m/>
    <m/>
  </r>
  <r>
    <x v="14"/>
    <x v="148"/>
    <x v="145"/>
    <m/>
    <m/>
    <m/>
    <x v="11"/>
    <m/>
    <m/>
    <x v="112"/>
    <m/>
    <m/>
    <s v="Surf Clam - silky dosinia"/>
    <x v="4"/>
    <m/>
    <n v="0.25359811479412286"/>
    <n v="0"/>
    <m/>
    <m/>
    <m/>
    <m/>
    <m/>
    <m/>
  </r>
  <r>
    <x v="14"/>
    <x v="148"/>
    <x v="145"/>
    <m/>
    <m/>
    <m/>
    <x v="11"/>
    <m/>
    <m/>
    <x v="113"/>
    <m/>
    <m/>
    <s v="Surf Clam - silky dosinia"/>
    <x v="4"/>
    <m/>
    <n v="0.25359811479412286"/>
    <n v="0"/>
    <m/>
    <m/>
    <m/>
    <m/>
    <m/>
    <m/>
  </r>
  <r>
    <x v="14"/>
    <x v="148"/>
    <x v="145"/>
    <m/>
    <m/>
    <m/>
    <x v="11"/>
    <m/>
    <m/>
    <x v="114"/>
    <m/>
    <m/>
    <s v="Surf Clam - silky dosinia"/>
    <x v="4"/>
    <m/>
    <n v="0.25359811479412286"/>
    <n v="0"/>
    <m/>
    <m/>
    <m/>
    <m/>
    <m/>
    <m/>
  </r>
  <r>
    <x v="14"/>
    <x v="148"/>
    <x v="145"/>
    <m/>
    <m/>
    <m/>
    <x v="11"/>
    <m/>
    <m/>
    <x v="115"/>
    <m/>
    <m/>
    <s v="Elephant Fish"/>
    <x v="0"/>
    <m/>
    <n v="2.5613409594206473"/>
    <n v="0"/>
    <m/>
    <m/>
    <m/>
    <m/>
    <m/>
    <m/>
  </r>
  <r>
    <x v="14"/>
    <x v="148"/>
    <x v="145"/>
    <m/>
    <m/>
    <m/>
    <x v="11"/>
    <m/>
    <m/>
    <x v="116"/>
    <m/>
    <m/>
    <s v="Elephant Fish"/>
    <x v="0"/>
    <m/>
    <n v="2.535981147941186"/>
    <n v="0"/>
    <m/>
    <m/>
    <m/>
    <m/>
    <m/>
    <m/>
  </r>
  <r>
    <x v="14"/>
    <x v="148"/>
    <x v="145"/>
    <m/>
    <m/>
    <m/>
    <x v="11"/>
    <m/>
    <m/>
    <x v="117"/>
    <m/>
    <m/>
    <s v="Elephant Fish"/>
    <x v="0"/>
    <m/>
    <n v="5.4777192795530141"/>
    <n v="0"/>
    <m/>
    <m/>
    <m/>
    <m/>
    <m/>
    <m/>
  </r>
  <r>
    <x v="14"/>
    <x v="148"/>
    <x v="145"/>
    <m/>
    <m/>
    <m/>
    <x v="11"/>
    <m/>
    <m/>
    <x v="118"/>
    <m/>
    <m/>
    <s v="Elephant Fish"/>
    <x v="0"/>
    <m/>
    <n v="70410.600354588503"/>
    <n v="1.83E-4"/>
    <m/>
    <m/>
    <m/>
    <m/>
    <m/>
    <m/>
  </r>
  <r>
    <x v="14"/>
    <x v="148"/>
    <x v="145"/>
    <m/>
    <m/>
    <m/>
    <x v="11"/>
    <m/>
    <m/>
    <x v="119"/>
    <m/>
    <m/>
    <s v="Elephant Fish"/>
    <x v="0"/>
    <m/>
    <n v="649.02969624527304"/>
    <n v="6.0000000000000002E-6"/>
    <m/>
    <m/>
    <m/>
    <m/>
    <m/>
    <m/>
  </r>
  <r>
    <x v="14"/>
    <x v="148"/>
    <x v="145"/>
    <m/>
    <m/>
    <m/>
    <x v="11"/>
    <m/>
    <m/>
    <x v="120"/>
    <m/>
    <m/>
    <s v="Elephant Fish"/>
    <x v="0"/>
    <m/>
    <n v="403.42723836398181"/>
    <n v="7.9999999999999996E-6"/>
    <m/>
    <m/>
    <m/>
    <m/>
    <m/>
    <m/>
  </r>
  <r>
    <x v="14"/>
    <x v="148"/>
    <x v="145"/>
    <m/>
    <m/>
    <m/>
    <x v="11"/>
    <m/>
    <m/>
    <x v="121"/>
    <m/>
    <m/>
    <s v="Blue Mackerel"/>
    <x v="0"/>
    <m/>
    <n v="1934.2736158792395"/>
    <n v="6.7000000000000002E-5"/>
    <m/>
    <m/>
    <m/>
    <m/>
    <m/>
    <m/>
  </r>
  <r>
    <x v="14"/>
    <x v="148"/>
    <x v="145"/>
    <m/>
    <m/>
    <m/>
    <x v="11"/>
    <m/>
    <m/>
    <x v="122"/>
    <m/>
    <m/>
    <s v="Blue Mackerel"/>
    <x v="0"/>
    <m/>
    <n v="0"/>
    <n v="0"/>
    <m/>
    <m/>
    <m/>
    <m/>
    <m/>
    <m/>
  </r>
  <r>
    <x v="14"/>
    <x v="148"/>
    <x v="145"/>
    <m/>
    <m/>
    <m/>
    <x v="11"/>
    <m/>
    <m/>
    <x v="123"/>
    <m/>
    <m/>
    <s v="Blue Mackerel"/>
    <x v="0"/>
    <m/>
    <n v="45.40766066294259"/>
    <n v="9.9999999999999995E-7"/>
    <m/>
    <m/>
    <m/>
    <m/>
    <m/>
    <m/>
  </r>
  <r>
    <x v="14"/>
    <x v="148"/>
    <x v="145"/>
    <m/>
    <m/>
    <m/>
    <x v="11"/>
    <m/>
    <m/>
    <x v="124"/>
    <m/>
    <m/>
    <s v="Blue Mackerel"/>
    <x v="2"/>
    <m/>
    <n v="84.057971729389919"/>
    <n v="1.9999999999999999E-6"/>
    <m/>
    <m/>
    <m/>
    <m/>
    <m/>
    <m/>
  </r>
  <r>
    <x v="14"/>
    <x v="148"/>
    <x v="145"/>
    <m/>
    <m/>
    <m/>
    <x v="11"/>
    <m/>
    <m/>
    <x v="125"/>
    <m/>
    <m/>
    <s v="Blue Mackerel"/>
    <x v="2"/>
    <m/>
    <n v="720.34565459869918"/>
    <n v="5.3999999999999998E-5"/>
    <m/>
    <m/>
    <m/>
    <m/>
    <m/>
    <m/>
  </r>
  <r>
    <x v="14"/>
    <x v="148"/>
    <x v="145"/>
    <m/>
    <m/>
    <m/>
    <x v="11"/>
    <m/>
    <m/>
    <x v="126"/>
    <m/>
    <m/>
    <s v="Flatfish"/>
    <x v="0"/>
    <m/>
    <n v="8346.4679218136589"/>
    <n v="1.3999999999999999E-4"/>
    <m/>
    <m/>
    <m/>
    <m/>
    <m/>
    <m/>
  </r>
  <r>
    <x v="14"/>
    <x v="148"/>
    <x v="145"/>
    <m/>
    <m/>
    <m/>
    <x v="11"/>
    <m/>
    <m/>
    <x v="127"/>
    <m/>
    <m/>
    <s v="Flatfish"/>
    <x v="0"/>
    <m/>
    <n v="2.5359811479412429"/>
    <n v="9.9999999999999995E-7"/>
    <m/>
    <m/>
    <m/>
    <m/>
    <m/>
    <m/>
  </r>
  <r>
    <x v="14"/>
    <x v="148"/>
    <x v="145"/>
    <m/>
    <m/>
    <m/>
    <x v="11"/>
    <m/>
    <m/>
    <x v="128"/>
    <m/>
    <m/>
    <s v="Flatfish"/>
    <x v="0"/>
    <m/>
    <n v="5671.7517021782769"/>
    <n v="5.0000000000000002E-5"/>
    <m/>
    <m/>
    <m/>
    <m/>
    <m/>
    <m/>
  </r>
  <r>
    <x v="14"/>
    <x v="148"/>
    <x v="145"/>
    <m/>
    <m/>
    <m/>
    <x v="11"/>
    <m/>
    <m/>
    <x v="129"/>
    <m/>
    <m/>
    <s v="Flatfish"/>
    <x v="0"/>
    <m/>
    <n v="12342.330982108018"/>
    <n v="1.83E-4"/>
    <m/>
    <m/>
    <m/>
    <m/>
    <m/>
    <m/>
  </r>
  <r>
    <x v="14"/>
    <x v="148"/>
    <x v="145"/>
    <m/>
    <m/>
    <m/>
    <x v="11"/>
    <m/>
    <m/>
    <x v="130"/>
    <m/>
    <m/>
    <s v="Flatfish"/>
    <x v="0"/>
    <m/>
    <n v="17206.196963248323"/>
    <n v="1.18E-4"/>
    <m/>
    <m/>
    <m/>
    <m/>
    <m/>
    <m/>
  </r>
  <r>
    <x v="14"/>
    <x v="148"/>
    <x v="145"/>
    <m/>
    <m/>
    <m/>
    <x v="11"/>
    <m/>
    <m/>
    <x v="131"/>
    <m/>
    <m/>
    <s v="Frostfish"/>
    <x v="0"/>
    <m/>
    <n v="38.6161191043293"/>
    <n v="9.9999999999999995E-7"/>
    <m/>
    <m/>
    <m/>
    <m/>
    <m/>
    <m/>
  </r>
  <r>
    <x v="14"/>
    <x v="148"/>
    <x v="145"/>
    <m/>
    <m/>
    <m/>
    <x v="11"/>
    <m/>
    <m/>
    <x v="132"/>
    <m/>
    <m/>
    <s v="Frostfish"/>
    <x v="2"/>
    <m/>
    <n v="0"/>
    <n v="0"/>
    <m/>
    <m/>
    <m/>
    <m/>
    <m/>
    <m/>
  </r>
  <r>
    <x v="14"/>
    <x v="148"/>
    <x v="145"/>
    <m/>
    <m/>
    <m/>
    <x v="11"/>
    <m/>
    <m/>
    <x v="133"/>
    <m/>
    <m/>
    <s v="Frostfish"/>
    <x v="0"/>
    <m/>
    <n v="27.89579262735333"/>
    <n v="0"/>
    <m/>
    <m/>
    <m/>
    <m/>
    <m/>
    <m/>
  </r>
  <r>
    <x v="14"/>
    <x v="148"/>
    <x v="145"/>
    <m/>
    <m/>
    <m/>
    <x v="11"/>
    <m/>
    <m/>
    <x v="134"/>
    <m/>
    <m/>
    <s v="Frostfish"/>
    <x v="2"/>
    <m/>
    <n v="17.663816829369352"/>
    <n v="3.9999999999999998E-6"/>
    <m/>
    <m/>
    <m/>
    <m/>
    <m/>
    <m/>
  </r>
  <r>
    <x v="14"/>
    <x v="148"/>
    <x v="145"/>
    <m/>
    <m/>
    <m/>
    <x v="11"/>
    <m/>
    <m/>
    <x v="135"/>
    <m/>
    <m/>
    <s v="Frostfish"/>
    <x v="2"/>
    <m/>
    <n v="6.3069046154402599"/>
    <n v="0"/>
    <m/>
    <m/>
    <m/>
    <m/>
    <m/>
    <m/>
  </r>
  <r>
    <x v="14"/>
    <x v="148"/>
    <x v="145"/>
    <m/>
    <m/>
    <m/>
    <x v="11"/>
    <m/>
    <m/>
    <x v="136"/>
    <m/>
    <m/>
    <s v="Frostfish"/>
    <x v="2"/>
    <m/>
    <n v="17.391312865143163"/>
    <n v="9.9999999999999995E-7"/>
    <m/>
    <m/>
    <m/>
    <m/>
    <m/>
    <m/>
  </r>
  <r>
    <x v="14"/>
    <x v="148"/>
    <x v="145"/>
    <m/>
    <m/>
    <m/>
    <x v="11"/>
    <m/>
    <m/>
    <x v="137"/>
    <m/>
    <m/>
    <s v="Frostfish"/>
    <x v="2"/>
    <m/>
    <n v="2.2837167942347492"/>
    <n v="0"/>
    <m/>
    <m/>
    <m/>
    <m/>
    <m/>
    <m/>
  </r>
  <r>
    <x v="14"/>
    <x v="148"/>
    <x v="145"/>
    <m/>
    <m/>
    <m/>
    <x v="11"/>
    <m/>
    <m/>
    <x v="138"/>
    <m/>
    <m/>
    <s v="Frostfish"/>
    <x v="2"/>
    <m/>
    <n v="443.28135614591883"/>
    <n v="3.4999999999999997E-5"/>
    <m/>
    <m/>
    <m/>
    <m/>
    <m/>
    <m/>
  </r>
  <r>
    <x v="14"/>
    <x v="148"/>
    <x v="145"/>
    <m/>
    <m/>
    <m/>
    <x v="11"/>
    <m/>
    <m/>
    <x v="139"/>
    <m/>
    <m/>
    <s v="Frostfish"/>
    <x v="2"/>
    <m/>
    <n v="154.51702553229279"/>
    <n v="3.0000000000000001E-6"/>
    <m/>
    <m/>
    <m/>
    <m/>
    <m/>
    <m/>
  </r>
  <r>
    <x v="14"/>
    <x v="148"/>
    <x v="145"/>
    <m/>
    <m/>
    <m/>
    <x v="11"/>
    <m/>
    <m/>
    <x v="140"/>
    <m/>
    <m/>
    <s v="Frostfish"/>
    <x v="2"/>
    <m/>
    <n v="32.33589869412117"/>
    <n v="9.9999999999999995E-7"/>
    <m/>
    <m/>
    <m/>
    <m/>
    <m/>
    <m/>
  </r>
  <r>
    <x v="14"/>
    <x v="148"/>
    <x v="145"/>
    <m/>
    <m/>
    <m/>
    <x v="11"/>
    <m/>
    <m/>
    <x v="141"/>
    <m/>
    <m/>
    <s v="Garfish"/>
    <x v="0"/>
    <m/>
    <n v="6.4599528698627182"/>
    <n v="3.9999999999999998E-6"/>
    <m/>
    <m/>
    <m/>
    <m/>
    <m/>
    <m/>
  </r>
  <r>
    <x v="14"/>
    <x v="148"/>
    <x v="145"/>
    <m/>
    <m/>
    <m/>
    <x v="11"/>
    <m/>
    <m/>
    <x v="142"/>
    <m/>
    <m/>
    <s v="Garfish"/>
    <x v="0"/>
    <m/>
    <n v="0"/>
    <n v="0"/>
    <m/>
    <m/>
    <m/>
    <m/>
    <m/>
    <m/>
  </r>
  <r>
    <x v="14"/>
    <x v="148"/>
    <x v="145"/>
    <m/>
    <m/>
    <m/>
    <x v="11"/>
    <m/>
    <m/>
    <x v="143"/>
    <m/>
    <m/>
    <s v="Garfish"/>
    <x v="0"/>
    <m/>
    <n v="1.147990573970219"/>
    <n v="9.9999999999999995E-7"/>
    <m/>
    <m/>
    <m/>
    <m/>
    <m/>
    <m/>
  </r>
  <r>
    <x v="14"/>
    <x v="148"/>
    <x v="145"/>
    <m/>
    <m/>
    <m/>
    <x v="11"/>
    <m/>
    <m/>
    <x v="144"/>
    <m/>
    <m/>
    <s v="Garfish"/>
    <x v="0"/>
    <m/>
    <n v="1.2679905739705646"/>
    <n v="9.9999999999999995E-7"/>
    <m/>
    <m/>
    <m/>
    <m/>
    <m/>
    <m/>
  </r>
  <r>
    <x v="14"/>
    <x v="148"/>
    <x v="145"/>
    <m/>
    <m/>
    <m/>
    <x v="11"/>
    <m/>
    <m/>
    <x v="145"/>
    <m/>
    <m/>
    <s v="Garfish"/>
    <x v="0"/>
    <m/>
    <n v="0.50719622958825994"/>
    <n v="0"/>
    <m/>
    <m/>
    <m/>
    <m/>
    <m/>
    <m/>
  </r>
  <r>
    <x v="14"/>
    <x v="148"/>
    <x v="145"/>
    <m/>
    <m/>
    <m/>
    <x v="11"/>
    <m/>
    <m/>
    <x v="146"/>
    <m/>
    <m/>
    <s v="Garfish"/>
    <x v="0"/>
    <m/>
    <n v="1.7887849183543949"/>
    <n v="9.9999999999999995E-7"/>
    <m/>
    <m/>
    <m/>
    <m/>
    <m/>
    <m/>
  </r>
  <r>
    <x v="14"/>
    <x v="148"/>
    <x v="145"/>
    <m/>
    <m/>
    <m/>
    <x v="11"/>
    <m/>
    <m/>
    <x v="147"/>
    <m/>
    <m/>
    <s v="Garfish"/>
    <x v="0"/>
    <m/>
    <n v="1.2679905739705646"/>
    <n v="9.9999999999999995E-7"/>
    <m/>
    <m/>
    <m/>
    <m/>
    <m/>
    <m/>
  </r>
  <r>
    <x v="14"/>
    <x v="148"/>
    <x v="145"/>
    <m/>
    <m/>
    <m/>
    <x v="11"/>
    <m/>
    <m/>
    <x v="148"/>
    <m/>
    <m/>
    <s v="Green Lipped Mussell"/>
    <x v="4"/>
    <m/>
    <n v="2.5359811479412144"/>
    <n v="0"/>
    <m/>
    <m/>
    <m/>
    <m/>
    <m/>
    <m/>
  </r>
  <r>
    <x v="14"/>
    <x v="148"/>
    <x v="145"/>
    <m/>
    <m/>
    <m/>
    <x v="11"/>
    <m/>
    <m/>
    <x v="149"/>
    <m/>
    <m/>
    <s v="Green Lipped Mussell"/>
    <x v="4"/>
    <m/>
    <n v="0"/>
    <n v="0"/>
    <m/>
    <m/>
    <m/>
    <m/>
    <m/>
    <m/>
  </r>
  <r>
    <x v="14"/>
    <x v="148"/>
    <x v="145"/>
    <m/>
    <m/>
    <m/>
    <x v="11"/>
    <m/>
    <m/>
    <x v="150"/>
    <m/>
    <m/>
    <s v="Green Lipped Mussell"/>
    <x v="4"/>
    <m/>
    <n v="2.5359811479412144"/>
    <n v="0"/>
    <m/>
    <m/>
    <m/>
    <m/>
    <m/>
    <m/>
  </r>
  <r>
    <x v="14"/>
    <x v="148"/>
    <x v="145"/>
    <m/>
    <m/>
    <m/>
    <x v="11"/>
    <m/>
    <m/>
    <x v="151"/>
    <m/>
    <m/>
    <s v="Green Lipped Mussell"/>
    <x v="4"/>
    <m/>
    <n v="2.5359811479412144"/>
    <n v="0"/>
    <m/>
    <m/>
    <m/>
    <m/>
    <m/>
    <m/>
  </r>
  <r>
    <x v="14"/>
    <x v="148"/>
    <x v="145"/>
    <m/>
    <m/>
    <m/>
    <x v="11"/>
    <m/>
    <m/>
    <x v="152"/>
    <m/>
    <m/>
    <s v="Green Lipped Mussell"/>
    <x v="4"/>
    <m/>
    <n v="380.15717219118505"/>
    <n v="6.0000000000000002E-6"/>
    <m/>
    <m/>
    <m/>
    <m/>
    <m/>
    <m/>
  </r>
  <r>
    <x v="14"/>
    <x v="148"/>
    <x v="145"/>
    <m/>
    <m/>
    <m/>
    <x v="11"/>
    <m/>
    <m/>
    <x v="153"/>
    <m/>
    <m/>
    <s v="Green Lipped Mussell"/>
    <x v="4"/>
    <m/>
    <n v="2.5359811479412144"/>
    <n v="0"/>
    <m/>
    <m/>
    <m/>
    <m/>
    <m/>
    <m/>
  </r>
  <r>
    <x v="14"/>
    <x v="148"/>
    <x v="145"/>
    <m/>
    <m/>
    <m/>
    <x v="11"/>
    <m/>
    <m/>
    <x v="154"/>
    <m/>
    <m/>
    <s v="Green Lipped Mussell"/>
    <x v="4"/>
    <m/>
    <n v="0"/>
    <n v="0"/>
    <m/>
    <m/>
    <m/>
    <m/>
    <m/>
    <m/>
  </r>
  <r>
    <x v="14"/>
    <x v="148"/>
    <x v="145"/>
    <m/>
    <m/>
    <m/>
    <x v="11"/>
    <m/>
    <m/>
    <x v="155"/>
    <m/>
    <m/>
    <s v="Green Lipped Mussell"/>
    <x v="4"/>
    <m/>
    <n v="44.867660662968774"/>
    <n v="1.0000000000000001E-5"/>
    <m/>
    <m/>
    <m/>
    <m/>
    <m/>
    <m/>
  </r>
  <r>
    <x v="14"/>
    <x v="148"/>
    <x v="145"/>
    <m/>
    <m/>
    <m/>
    <x v="11"/>
    <m/>
    <m/>
    <x v="156"/>
    <m/>
    <m/>
    <s v="Grey Mullet"/>
    <x v="0"/>
    <m/>
    <n v="6176.1937274012598"/>
    <n v="6.8999999999999997E-5"/>
    <m/>
    <m/>
    <m/>
    <m/>
    <m/>
    <m/>
  </r>
  <r>
    <x v="14"/>
    <x v="148"/>
    <x v="145"/>
    <m/>
    <m/>
    <m/>
    <x v="11"/>
    <m/>
    <m/>
    <x v="157"/>
    <m/>
    <m/>
    <s v="Grey Mullet"/>
    <x v="0"/>
    <m/>
    <n v="2.5359811479412429"/>
    <n v="9.9999999999999995E-7"/>
    <m/>
    <m/>
    <m/>
    <m/>
    <m/>
    <m/>
  </r>
  <r>
    <x v="14"/>
    <x v="148"/>
    <x v="145"/>
    <m/>
    <m/>
    <m/>
    <x v="11"/>
    <m/>
    <m/>
    <x v="158"/>
    <m/>
    <m/>
    <s v="Grey Mullet"/>
    <x v="0"/>
    <m/>
    <n v="4.6173221073606783"/>
    <n v="9.9999999999999995E-7"/>
    <m/>
    <m/>
    <m/>
    <m/>
    <m/>
    <m/>
  </r>
  <r>
    <x v="14"/>
    <x v="148"/>
    <x v="145"/>
    <m/>
    <m/>
    <m/>
    <x v="11"/>
    <m/>
    <m/>
    <x v="159"/>
    <m/>
    <m/>
    <s v="Grey Mullet"/>
    <x v="0"/>
    <m/>
    <n v="7.6079434438238422"/>
    <n v="1.9999999999999999E-6"/>
    <m/>
    <m/>
    <m/>
    <m/>
    <m/>
    <m/>
  </r>
  <r>
    <x v="14"/>
    <x v="148"/>
    <x v="145"/>
    <m/>
    <m/>
    <m/>
    <x v="11"/>
    <m/>
    <m/>
    <x v="160"/>
    <m/>
    <m/>
    <s v="Grey Mullet"/>
    <x v="0"/>
    <m/>
    <n v="4.7119622958853142"/>
    <n v="9.9999999999999995E-7"/>
    <m/>
    <m/>
    <m/>
    <m/>
    <m/>
    <m/>
  </r>
  <r>
    <x v="14"/>
    <x v="148"/>
    <x v="145"/>
    <m/>
    <m/>
    <m/>
    <x v="11"/>
    <m/>
    <m/>
    <x v="161"/>
    <m/>
    <m/>
    <s v="Giant spider crab"/>
    <x v="2"/>
    <m/>
    <n v="0.25359811479412109"/>
    <n v="0"/>
    <m/>
    <m/>
    <m/>
    <m/>
    <m/>
    <m/>
  </r>
  <r>
    <x v="14"/>
    <x v="148"/>
    <x v="145"/>
    <m/>
    <m/>
    <m/>
    <x v="11"/>
    <m/>
    <m/>
    <x v="162"/>
    <m/>
    <m/>
    <s v="Giant spider crab"/>
    <x v="2"/>
    <m/>
    <n v="0"/>
    <n v="0"/>
    <m/>
    <m/>
    <m/>
    <m/>
    <m/>
    <m/>
  </r>
  <r>
    <x v="14"/>
    <x v="148"/>
    <x v="145"/>
    <m/>
    <m/>
    <m/>
    <x v="11"/>
    <m/>
    <m/>
    <x v="163"/>
    <m/>
    <m/>
    <s v="Giant spider crab"/>
    <x v="2"/>
    <m/>
    <n v="3.5503736071176988"/>
    <n v="0"/>
    <m/>
    <m/>
    <m/>
    <m/>
    <m/>
    <m/>
  </r>
  <r>
    <x v="14"/>
    <x v="148"/>
    <x v="145"/>
    <m/>
    <m/>
    <m/>
    <x v="11"/>
    <m/>
    <m/>
    <x v="164"/>
    <m/>
    <m/>
    <s v="Giant spider crab"/>
    <x v="2"/>
    <m/>
    <n v="4.8183641810882989"/>
    <n v="0"/>
    <m/>
    <m/>
    <m/>
    <m/>
    <m/>
    <m/>
  </r>
  <r>
    <x v="14"/>
    <x v="148"/>
    <x v="145"/>
    <m/>
    <m/>
    <m/>
    <x v="11"/>
    <m/>
    <m/>
    <x v="165"/>
    <m/>
    <m/>
    <s v="Giant spider crab"/>
    <x v="2"/>
    <m/>
    <n v="37.532520989529928"/>
    <n v="0"/>
    <m/>
    <m/>
    <m/>
    <m/>
    <m/>
    <m/>
  </r>
  <r>
    <x v="14"/>
    <x v="148"/>
    <x v="145"/>
    <m/>
    <m/>
    <m/>
    <x v="11"/>
    <m/>
    <m/>
    <x v="166"/>
    <m/>
    <m/>
    <s v="Giant spider crab"/>
    <x v="2"/>
    <m/>
    <n v="59.742753206211091"/>
    <n v="9.9999999999999995E-7"/>
    <m/>
    <m/>
    <m/>
    <m/>
    <m/>
    <m/>
  </r>
  <r>
    <x v="14"/>
    <x v="148"/>
    <x v="145"/>
    <m/>
    <m/>
    <m/>
    <x v="11"/>
    <m/>
    <m/>
    <x v="167"/>
    <m/>
    <m/>
    <s v="Ghost Shark dark"/>
    <x v="0"/>
    <m/>
    <n v="5.5791585254706604"/>
    <n v="0"/>
    <m/>
    <m/>
    <m/>
    <m/>
    <m/>
    <m/>
  </r>
  <r>
    <x v="14"/>
    <x v="148"/>
    <x v="145"/>
    <m/>
    <m/>
    <m/>
    <x v="11"/>
    <m/>
    <m/>
    <x v="168"/>
    <m/>
    <m/>
    <s v="Ghost Shark dark"/>
    <x v="0"/>
    <m/>
    <n v="0"/>
    <n v="0"/>
    <m/>
    <m/>
    <m/>
    <m/>
    <m/>
    <m/>
  </r>
  <r>
    <x v="14"/>
    <x v="148"/>
    <x v="145"/>
    <m/>
    <m/>
    <m/>
    <x v="11"/>
    <m/>
    <m/>
    <x v="169"/>
    <m/>
    <m/>
    <s v="Ghost Shark dark"/>
    <x v="0"/>
    <m/>
    <n v="22.810232216676809"/>
    <n v="9.9999999999999995E-7"/>
    <m/>
    <m/>
    <m/>
    <m/>
    <m/>
    <m/>
  </r>
  <r>
    <x v="14"/>
    <x v="148"/>
    <x v="145"/>
    <m/>
    <m/>
    <m/>
    <x v="11"/>
    <m/>
    <m/>
    <x v="170"/>
    <m/>
    <m/>
    <s v="Ghost Shark dark"/>
    <x v="0"/>
    <m/>
    <n v="11578.195480859282"/>
    <n v="1.9000000000000001E-5"/>
    <m/>
    <m/>
    <m/>
    <m/>
    <m/>
    <m/>
  </r>
  <r>
    <x v="14"/>
    <x v="148"/>
    <x v="145"/>
    <m/>
    <m/>
    <m/>
    <x v="11"/>
    <m/>
    <m/>
    <x v="171"/>
    <m/>
    <m/>
    <s v="Ghost Shark dark"/>
    <x v="2"/>
    <m/>
    <n v="83.033288779531631"/>
    <n v="3.0000000000000001E-6"/>
    <m/>
    <m/>
    <m/>
    <m/>
    <m/>
    <m/>
  </r>
  <r>
    <x v="14"/>
    <x v="148"/>
    <x v="145"/>
    <m/>
    <m/>
    <m/>
    <x v="11"/>
    <m/>
    <m/>
    <x v="172"/>
    <m/>
    <m/>
    <s v="Ghost Shark dark"/>
    <x v="2"/>
    <m/>
    <n v="-22.451785361744214"/>
    <n v="0"/>
    <m/>
    <m/>
    <m/>
    <m/>
    <m/>
    <m/>
  </r>
  <r>
    <x v="14"/>
    <x v="148"/>
    <x v="145"/>
    <m/>
    <m/>
    <m/>
    <x v="11"/>
    <m/>
    <m/>
    <x v="173"/>
    <m/>
    <m/>
    <s v="Ghost Shark dark"/>
    <x v="2"/>
    <m/>
    <n v="21.059737855286244"/>
    <n v="0"/>
    <m/>
    <m/>
    <m/>
    <m/>
    <m/>
    <m/>
  </r>
  <r>
    <x v="14"/>
    <x v="148"/>
    <x v="145"/>
    <m/>
    <m/>
    <m/>
    <x v="11"/>
    <m/>
    <m/>
    <x v="174"/>
    <m/>
    <m/>
    <s v="Ghost Shark dark"/>
    <x v="0"/>
    <m/>
    <n v="58221.148286459415"/>
    <n v="1.27E-4"/>
    <m/>
    <m/>
    <m/>
    <m/>
    <m/>
    <m/>
  </r>
  <r>
    <x v="14"/>
    <x v="148"/>
    <x v="145"/>
    <m/>
    <m/>
    <m/>
    <x v="11"/>
    <m/>
    <m/>
    <x v="175"/>
    <m/>
    <m/>
    <s v="Ghost Shark dark"/>
    <x v="0"/>
    <m/>
    <n v="8.6223359030001347"/>
    <n v="0"/>
    <m/>
    <m/>
    <m/>
    <m/>
    <m/>
    <m/>
  </r>
  <r>
    <x v="14"/>
    <x v="148"/>
    <x v="145"/>
    <m/>
    <m/>
    <m/>
    <x v="11"/>
    <m/>
    <m/>
    <x v="176"/>
    <m/>
    <m/>
    <s v="Ghost Shark dark"/>
    <x v="0"/>
    <m/>
    <n v="5.5791585254706604"/>
    <n v="0"/>
    <m/>
    <m/>
    <m/>
    <m/>
    <m/>
    <m/>
  </r>
  <r>
    <x v="14"/>
    <x v="148"/>
    <x v="145"/>
    <m/>
    <m/>
    <m/>
    <x v="11"/>
    <m/>
    <m/>
    <x v="177"/>
    <m/>
    <m/>
    <s v="Ghost Shark pale"/>
    <x v="2"/>
    <m/>
    <n v="246.49768742840388"/>
    <n v="7.9999999999999996E-6"/>
    <m/>
    <m/>
    <m/>
    <m/>
    <m/>
    <m/>
  </r>
  <r>
    <x v="14"/>
    <x v="148"/>
    <x v="145"/>
    <m/>
    <m/>
    <m/>
    <x v="11"/>
    <m/>
    <m/>
    <x v="178"/>
    <m/>
    <m/>
    <s v="Ghost Shark pale"/>
    <x v="2"/>
    <m/>
    <n v="97.945893639075621"/>
    <n v="3.0000000000000001E-6"/>
    <m/>
    <m/>
    <m/>
    <m/>
    <m/>
    <m/>
  </r>
  <r>
    <x v="14"/>
    <x v="148"/>
    <x v="145"/>
    <m/>
    <m/>
    <m/>
    <x v="11"/>
    <m/>
    <m/>
    <x v="179"/>
    <m/>
    <m/>
    <s v="Ghost Shark pale"/>
    <x v="2"/>
    <m/>
    <n v="37.678464391036186"/>
    <n v="9.9999999999999995E-7"/>
    <m/>
    <m/>
    <m/>
    <m/>
    <m/>
    <m/>
  </r>
  <r>
    <x v="14"/>
    <x v="148"/>
    <x v="145"/>
    <m/>
    <m/>
    <m/>
    <x v="11"/>
    <m/>
    <m/>
    <x v="180"/>
    <m/>
    <m/>
    <s v="Gurnard"/>
    <x v="0"/>
    <m/>
    <n v="50294.287335198838"/>
    <n v="3.7300000000000001E-4"/>
    <m/>
    <m/>
    <m/>
    <m/>
    <m/>
    <m/>
  </r>
  <r>
    <x v="14"/>
    <x v="148"/>
    <x v="145"/>
    <m/>
    <m/>
    <m/>
    <x v="11"/>
    <m/>
    <m/>
    <x v="181"/>
    <m/>
    <m/>
    <s v="Gurnard"/>
    <x v="0"/>
    <m/>
    <n v="2.535981147941186"/>
    <n v="0"/>
    <m/>
    <m/>
    <m/>
    <m/>
    <m/>
    <m/>
  </r>
  <r>
    <x v="14"/>
    <x v="148"/>
    <x v="145"/>
    <m/>
    <m/>
    <m/>
    <x v="11"/>
    <m/>
    <m/>
    <x v="182"/>
    <m/>
    <m/>
    <s v="Gurnard"/>
    <x v="0"/>
    <m/>
    <n v="183.76579555476928"/>
    <n v="3.8000000000000002E-5"/>
    <m/>
    <m/>
    <m/>
    <m/>
    <m/>
    <m/>
  </r>
  <r>
    <x v="14"/>
    <x v="148"/>
    <x v="145"/>
    <m/>
    <m/>
    <m/>
    <x v="11"/>
    <m/>
    <m/>
    <x v="183"/>
    <m/>
    <m/>
    <s v="Gurnard"/>
    <x v="0"/>
    <m/>
    <n v="78131.007422482522"/>
    <n v="1.7000000000000001E-4"/>
    <m/>
    <m/>
    <m/>
    <m/>
    <m/>
    <m/>
  </r>
  <r>
    <x v="14"/>
    <x v="148"/>
    <x v="145"/>
    <m/>
    <m/>
    <m/>
    <x v="11"/>
    <m/>
    <m/>
    <x v="184"/>
    <m/>
    <m/>
    <s v="Gurnard"/>
    <x v="0"/>
    <m/>
    <n v="3018.2917072297714"/>
    <n v="9.8999999999999994E-5"/>
    <m/>
    <m/>
    <m/>
    <m/>
    <m/>
    <m/>
  </r>
  <r>
    <x v="14"/>
    <x v="148"/>
    <x v="145"/>
    <m/>
    <m/>
    <m/>
    <x v="11"/>
    <m/>
    <m/>
    <x v="185"/>
    <m/>
    <m/>
    <s v="Gurnard"/>
    <x v="0"/>
    <m/>
    <n v="2704.2049133764813"/>
    <n v="6.3999999999999997E-5"/>
    <m/>
    <m/>
    <m/>
    <m/>
    <m/>
    <m/>
  </r>
  <r>
    <x v="14"/>
    <x v="148"/>
    <x v="145"/>
    <m/>
    <m/>
    <m/>
    <x v="11"/>
    <m/>
    <m/>
    <x v="186"/>
    <m/>
    <m/>
    <s v="Hake"/>
    <x v="2"/>
    <m/>
    <n v="-10996.698505559529"/>
    <n v="2.7E-4"/>
    <m/>
    <m/>
    <m/>
    <m/>
    <m/>
    <m/>
  </r>
  <r>
    <x v="14"/>
    <x v="148"/>
    <x v="145"/>
    <m/>
    <m/>
    <m/>
    <x v="11"/>
    <m/>
    <m/>
    <x v="187"/>
    <m/>
    <m/>
    <s v="Hake"/>
    <x v="2"/>
    <m/>
    <n v="2.5359811479412144"/>
    <n v="0"/>
    <m/>
    <m/>
    <m/>
    <m/>
    <m/>
    <m/>
  </r>
  <r>
    <x v="14"/>
    <x v="148"/>
    <x v="145"/>
    <m/>
    <m/>
    <m/>
    <x v="11"/>
    <m/>
    <m/>
    <x v="188"/>
    <m/>
    <m/>
    <s v="Hake"/>
    <x v="2"/>
    <m/>
    <n v="-21078.583376701165"/>
    <n v="2.5300000000000002E-4"/>
    <m/>
    <m/>
    <m/>
    <m/>
    <m/>
    <m/>
  </r>
  <r>
    <x v="14"/>
    <x v="148"/>
    <x v="145"/>
    <m/>
    <m/>
    <m/>
    <x v="11"/>
    <m/>
    <m/>
    <x v="189"/>
    <m/>
    <m/>
    <s v="Hake"/>
    <x v="2"/>
    <m/>
    <n v="113666.16625658312"/>
    <n v="3.6400000000000001E-4"/>
    <m/>
    <m/>
    <m/>
    <m/>
    <m/>
    <m/>
  </r>
  <r>
    <x v="14"/>
    <x v="148"/>
    <x v="145"/>
    <m/>
    <m/>
    <m/>
    <x v="11"/>
    <m/>
    <m/>
    <x v="190"/>
    <m/>
    <m/>
    <s v="Hoki"/>
    <x v="2"/>
    <m/>
    <n v="-53311.889174167067"/>
    <n v="2.271E-3"/>
    <m/>
    <m/>
    <m/>
    <m/>
    <m/>
    <m/>
  </r>
  <r>
    <x v="14"/>
    <x v="148"/>
    <x v="145"/>
    <m/>
    <m/>
    <m/>
    <x v="11"/>
    <m/>
    <m/>
    <x v="191"/>
    <m/>
    <m/>
    <s v="Hoki"/>
    <x v="2"/>
    <m/>
    <n v="2.5359811479412144"/>
    <n v="0"/>
    <m/>
    <m/>
    <m/>
    <m/>
    <m/>
    <m/>
  </r>
  <r>
    <x v="14"/>
    <x v="148"/>
    <x v="145"/>
    <m/>
    <m/>
    <m/>
    <x v="11"/>
    <m/>
    <m/>
    <x v="192"/>
    <m/>
    <m/>
    <s v="Horse mussel"/>
    <x v="4"/>
    <m/>
    <n v="1.0143924591764844"/>
    <n v="0"/>
    <m/>
    <m/>
    <m/>
    <m/>
    <m/>
    <m/>
  </r>
  <r>
    <x v="14"/>
    <x v="148"/>
    <x v="145"/>
    <m/>
    <m/>
    <m/>
    <x v="11"/>
    <m/>
    <m/>
    <x v="193"/>
    <m/>
    <m/>
    <s v="Horse mussel"/>
    <x v="4"/>
    <m/>
    <n v="0"/>
    <n v="0"/>
    <m/>
    <m/>
    <m/>
    <m/>
    <m/>
    <m/>
  </r>
  <r>
    <x v="14"/>
    <x v="148"/>
    <x v="145"/>
    <m/>
    <m/>
    <m/>
    <x v="11"/>
    <m/>
    <m/>
    <x v="194"/>
    <m/>
    <m/>
    <s v="Horse mussel"/>
    <x v="4"/>
    <m/>
    <n v="0.50719622958824218"/>
    <n v="0"/>
    <m/>
    <m/>
    <m/>
    <m/>
    <m/>
    <m/>
  </r>
  <r>
    <x v="14"/>
    <x v="148"/>
    <x v="145"/>
    <m/>
    <m/>
    <m/>
    <x v="11"/>
    <m/>
    <m/>
    <x v="195"/>
    <m/>
    <m/>
    <s v="Horse mussel"/>
    <x v="4"/>
    <m/>
    <n v="0.50719622958824218"/>
    <n v="0"/>
    <m/>
    <m/>
    <m/>
    <m/>
    <m/>
    <m/>
  </r>
  <r>
    <x v="14"/>
    <x v="148"/>
    <x v="145"/>
    <m/>
    <m/>
    <m/>
    <x v="11"/>
    <m/>
    <m/>
    <x v="196"/>
    <m/>
    <m/>
    <s v="Horse mussel"/>
    <x v="4"/>
    <m/>
    <n v="0.25359811479412109"/>
    <n v="0"/>
    <m/>
    <m/>
    <m/>
    <m/>
    <m/>
    <m/>
  </r>
  <r>
    <x v="14"/>
    <x v="148"/>
    <x v="145"/>
    <m/>
    <m/>
    <m/>
    <x v="11"/>
    <m/>
    <m/>
    <x v="197"/>
    <m/>
    <m/>
    <s v="Horse mussel"/>
    <x v="4"/>
    <m/>
    <n v="0.25359811479412109"/>
    <n v="0"/>
    <m/>
    <m/>
    <m/>
    <m/>
    <m/>
    <m/>
  </r>
  <r>
    <x v="14"/>
    <x v="148"/>
    <x v="145"/>
    <m/>
    <m/>
    <m/>
    <x v="11"/>
    <m/>
    <m/>
    <x v="198"/>
    <m/>
    <m/>
    <s v="Horse mussel"/>
    <x v="4"/>
    <m/>
    <n v="0.25359811479412109"/>
    <n v="0"/>
    <m/>
    <m/>
    <m/>
    <m/>
    <m/>
    <m/>
  </r>
  <r>
    <x v="14"/>
    <x v="148"/>
    <x v="145"/>
    <m/>
    <m/>
    <m/>
    <x v="11"/>
    <m/>
    <m/>
    <x v="199"/>
    <m/>
    <m/>
    <s v="Horse mussel"/>
    <x v="4"/>
    <m/>
    <n v="4.0575698367059374"/>
    <n v="0"/>
    <m/>
    <m/>
    <m/>
    <m/>
    <m/>
    <m/>
  </r>
  <r>
    <x v="14"/>
    <x v="148"/>
    <x v="145"/>
    <m/>
    <m/>
    <m/>
    <x v="11"/>
    <m/>
    <m/>
    <x v="200"/>
    <m/>
    <m/>
    <s v="Horse mussel"/>
    <x v="4"/>
    <m/>
    <n v="0.25359811479412109"/>
    <n v="0"/>
    <m/>
    <m/>
    <m/>
    <m/>
    <m/>
    <m/>
  </r>
  <r>
    <x v="14"/>
    <x v="148"/>
    <x v="145"/>
    <m/>
    <m/>
    <m/>
    <x v="11"/>
    <m/>
    <m/>
    <x v="201"/>
    <m/>
    <m/>
    <s v="Horse mussel"/>
    <x v="4"/>
    <m/>
    <n v="0.25359811479412109"/>
    <n v="0"/>
    <m/>
    <m/>
    <m/>
    <m/>
    <m/>
    <m/>
  </r>
  <r>
    <x v="14"/>
    <x v="148"/>
    <x v="145"/>
    <m/>
    <m/>
    <m/>
    <x v="11"/>
    <m/>
    <m/>
    <x v="202"/>
    <m/>
    <m/>
    <s v="Hapuku and Bass"/>
    <x v="0"/>
    <m/>
    <n v="8336.2762990436313"/>
    <n v="7.1000000000000005E-5"/>
    <m/>
    <m/>
    <m/>
    <m/>
    <m/>
    <m/>
  </r>
  <r>
    <x v="14"/>
    <x v="148"/>
    <x v="145"/>
    <m/>
    <m/>
    <m/>
    <x v="11"/>
    <m/>
    <m/>
    <x v="203"/>
    <m/>
    <m/>
    <s v="Hapuku and Bass"/>
    <x v="0"/>
    <m/>
    <n v="2.5359811479412429"/>
    <n v="9.9999999999999995E-7"/>
    <m/>
    <m/>
    <m/>
    <m/>
    <m/>
    <m/>
  </r>
  <r>
    <x v="14"/>
    <x v="148"/>
    <x v="145"/>
    <m/>
    <m/>
    <m/>
    <x v="11"/>
    <m/>
    <m/>
    <x v="204"/>
    <m/>
    <m/>
    <s v="Hapuku and Bass"/>
    <x v="0"/>
    <m/>
    <n v="66.907818158251757"/>
    <n v="2.6999999999999999E-5"/>
    <m/>
    <m/>
    <m/>
    <m/>
    <m/>
    <m/>
  </r>
  <r>
    <x v="14"/>
    <x v="148"/>
    <x v="145"/>
    <m/>
    <m/>
    <m/>
    <x v="11"/>
    <m/>
    <m/>
    <x v="205"/>
    <m/>
    <m/>
    <s v="Hapuku and Bass"/>
    <x v="0"/>
    <m/>
    <n v="84.860728267471131"/>
    <n v="4.1E-5"/>
    <m/>
    <m/>
    <m/>
    <m/>
    <m/>
    <m/>
  </r>
  <r>
    <x v="14"/>
    <x v="148"/>
    <x v="145"/>
    <m/>
    <m/>
    <m/>
    <x v="11"/>
    <m/>
    <m/>
    <x v="206"/>
    <m/>
    <m/>
    <s v="Hapuku and Bass"/>
    <x v="0"/>
    <m/>
    <n v="82.290751832588285"/>
    <n v="2.8E-5"/>
    <m/>
    <m/>
    <m/>
    <m/>
    <m/>
    <m/>
  </r>
  <r>
    <x v="14"/>
    <x v="148"/>
    <x v="145"/>
    <m/>
    <m/>
    <m/>
    <x v="11"/>
    <m/>
    <m/>
    <x v="207"/>
    <m/>
    <m/>
    <s v="Hapuku and Bass"/>
    <x v="0"/>
    <m/>
    <n v="116.78882920660544"/>
    <n v="2.8E-5"/>
    <m/>
    <m/>
    <m/>
    <m/>
    <m/>
    <m/>
  </r>
  <r>
    <x v="14"/>
    <x v="148"/>
    <x v="145"/>
    <m/>
    <m/>
    <m/>
    <x v="11"/>
    <m/>
    <m/>
    <x v="208"/>
    <m/>
    <m/>
    <s v="Hapuku and Bass"/>
    <x v="0"/>
    <m/>
    <n v="59.532356034073018"/>
    <n v="1.5E-5"/>
    <m/>
    <m/>
    <m/>
    <m/>
    <m/>
    <m/>
  </r>
  <r>
    <x v="14"/>
    <x v="148"/>
    <x v="145"/>
    <m/>
    <m/>
    <m/>
    <x v="11"/>
    <m/>
    <m/>
    <x v="209"/>
    <m/>
    <m/>
    <s v="Hapuku and Bass"/>
    <x v="0"/>
    <m/>
    <n v="19.953208995026216"/>
    <n v="7.9999999999999996E-6"/>
    <m/>
    <m/>
    <m/>
    <m/>
    <m/>
    <m/>
  </r>
  <r>
    <x v="14"/>
    <x v="148"/>
    <x v="145"/>
    <m/>
    <m/>
    <m/>
    <x v="11"/>
    <m/>
    <m/>
    <x v="210"/>
    <m/>
    <m/>
    <s v="John Dory"/>
    <x v="0"/>
    <m/>
    <n v="40288.490475914587"/>
    <n v="1.0399999999999999E-4"/>
    <m/>
    <m/>
    <m/>
    <m/>
    <m/>
    <m/>
  </r>
  <r>
    <x v="14"/>
    <x v="148"/>
    <x v="145"/>
    <m/>
    <m/>
    <m/>
    <x v="11"/>
    <m/>
    <m/>
    <x v="211"/>
    <m/>
    <m/>
    <s v="John Dory"/>
    <x v="0"/>
    <m/>
    <n v="2.5359811479411292"/>
    <n v="9.9999999999999995E-7"/>
    <m/>
    <m/>
    <m/>
    <m/>
    <m/>
    <m/>
  </r>
  <r>
    <x v="14"/>
    <x v="148"/>
    <x v="145"/>
    <m/>
    <m/>
    <m/>
    <x v="11"/>
    <m/>
    <m/>
    <x v="212"/>
    <m/>
    <m/>
    <s v="John Dory"/>
    <x v="0"/>
    <m/>
    <n v="3278.0000778160538"/>
    <n v="2.9E-5"/>
    <m/>
    <m/>
    <m/>
    <m/>
    <m/>
    <m/>
  </r>
  <r>
    <x v="14"/>
    <x v="148"/>
    <x v="145"/>
    <m/>
    <m/>
    <m/>
    <x v="11"/>
    <m/>
    <m/>
    <x v="213"/>
    <m/>
    <m/>
    <s v="John Dory"/>
    <x v="0"/>
    <m/>
    <n v="8.0897798619316745"/>
    <n v="3.9999999999999998E-6"/>
    <m/>
    <m/>
    <m/>
    <m/>
    <m/>
    <m/>
  </r>
  <r>
    <x v="14"/>
    <x v="148"/>
    <x v="145"/>
    <m/>
    <m/>
    <m/>
    <x v="11"/>
    <m/>
    <m/>
    <x v="214"/>
    <m/>
    <m/>
    <s v="John Dory"/>
    <x v="0"/>
    <m/>
    <n v="1877.8345981793282"/>
    <n v="2.3E-5"/>
    <m/>
    <m/>
    <m/>
    <m/>
    <m/>
    <m/>
  </r>
  <r>
    <x v="14"/>
    <x v="148"/>
    <x v="145"/>
    <m/>
    <m/>
    <m/>
    <x v="11"/>
    <m/>
    <m/>
    <x v="215"/>
    <m/>
    <m/>
    <s v="Jack Mackerel"/>
    <x v="0"/>
    <m/>
    <n v="2536.0955206909784"/>
    <n v="5.1999999999999997E-5"/>
    <m/>
    <m/>
    <m/>
    <m/>
    <m/>
    <m/>
  </r>
  <r>
    <x v="14"/>
    <x v="148"/>
    <x v="145"/>
    <m/>
    <m/>
    <m/>
    <x v="11"/>
    <m/>
    <m/>
    <x v="216"/>
    <m/>
    <m/>
    <s v="Jack Mackerel"/>
    <x v="2"/>
    <m/>
    <n v="2.5359811479412144"/>
    <n v="0"/>
    <m/>
    <m/>
    <m/>
    <m/>
    <m/>
    <m/>
  </r>
  <r>
    <x v="14"/>
    <x v="148"/>
    <x v="145"/>
    <m/>
    <m/>
    <m/>
    <x v="11"/>
    <m/>
    <m/>
    <x v="217"/>
    <m/>
    <m/>
    <s v="Jack Mackerel"/>
    <x v="2"/>
    <m/>
    <n v="-42342.219369130784"/>
    <n v="0"/>
    <m/>
    <m/>
    <m/>
    <m/>
    <m/>
    <m/>
  </r>
  <r>
    <x v="14"/>
    <x v="148"/>
    <x v="145"/>
    <m/>
    <m/>
    <m/>
    <x v="11"/>
    <m/>
    <m/>
    <x v="218"/>
    <m/>
    <m/>
    <s v="Jack Mackerel"/>
    <x v="2"/>
    <m/>
    <n v="37147.799087045598"/>
    <n v="4.1399999999999998E-4"/>
    <m/>
    <m/>
    <m/>
    <m/>
    <m/>
    <m/>
  </r>
  <r>
    <x v="14"/>
    <x v="148"/>
    <x v="145"/>
    <m/>
    <m/>
    <m/>
    <x v="11"/>
    <m/>
    <m/>
    <x v="219"/>
    <m/>
    <m/>
    <s v="Kahawai"/>
    <x v="0"/>
    <m/>
    <n v="266.95797340366698"/>
    <n v="9.3999999999999994E-5"/>
    <m/>
    <m/>
    <m/>
    <m/>
    <m/>
    <m/>
  </r>
  <r>
    <x v="14"/>
    <x v="148"/>
    <x v="145"/>
    <m/>
    <m/>
    <m/>
    <x v="11"/>
    <m/>
    <m/>
    <x v="220"/>
    <m/>
    <m/>
    <s v="Kahawai"/>
    <x v="0"/>
    <m/>
    <n v="2.2823830331470845"/>
    <n v="0"/>
    <m/>
    <m/>
    <m/>
    <m/>
    <m/>
    <m/>
  </r>
  <r>
    <x v="14"/>
    <x v="148"/>
    <x v="145"/>
    <m/>
    <m/>
    <m/>
    <x v="11"/>
    <m/>
    <m/>
    <x v="221"/>
    <m/>
    <m/>
    <s v="Kahawai"/>
    <x v="0"/>
    <m/>
    <n v="179.43667092984833"/>
    <n v="1.2999999999999999E-5"/>
    <m/>
    <m/>
    <m/>
    <m/>
    <m/>
    <m/>
  </r>
  <r>
    <x v="14"/>
    <x v="148"/>
    <x v="145"/>
    <m/>
    <m/>
    <m/>
    <x v="11"/>
    <m/>
    <m/>
    <x v="222"/>
    <m/>
    <m/>
    <s v="Kahawai"/>
    <x v="0"/>
    <m/>
    <n v="103.93522706558906"/>
    <n v="6.9999999999999999E-6"/>
    <m/>
    <m/>
    <m/>
    <m/>
    <m/>
    <m/>
  </r>
  <r>
    <x v="14"/>
    <x v="148"/>
    <x v="145"/>
    <m/>
    <m/>
    <m/>
    <x v="11"/>
    <m/>
    <m/>
    <x v="223"/>
    <m/>
    <m/>
    <s v="Kahawai"/>
    <x v="0"/>
    <m/>
    <n v="2.2823830331470845"/>
    <n v="0"/>
    <m/>
    <m/>
    <m/>
    <m/>
    <m/>
    <m/>
  </r>
  <r>
    <x v="14"/>
    <x v="148"/>
    <x v="145"/>
    <m/>
    <m/>
    <m/>
    <x v="11"/>
    <m/>
    <m/>
    <x v="224"/>
    <m/>
    <m/>
    <s v="Kahawai"/>
    <x v="0"/>
    <m/>
    <n v="1472.96358585077"/>
    <n v="7.9999999999999996E-6"/>
    <m/>
    <m/>
    <m/>
    <m/>
    <m/>
    <m/>
  </r>
  <r>
    <x v="14"/>
    <x v="148"/>
    <x v="145"/>
    <m/>
    <m/>
    <m/>
    <x v="11"/>
    <m/>
    <m/>
    <x v="225"/>
    <m/>
    <m/>
    <s v="Bladder Kelp"/>
    <x v="0"/>
    <m/>
    <n v="313.65014837736908"/>
    <n v="3.0000000000000001E-6"/>
    <m/>
    <m/>
    <m/>
    <m/>
    <m/>
    <m/>
  </r>
  <r>
    <x v="14"/>
    <x v="148"/>
    <x v="145"/>
    <m/>
    <m/>
    <m/>
    <x v="11"/>
    <m/>
    <m/>
    <x v="226"/>
    <m/>
    <m/>
    <s v="Bladder Kelp"/>
    <x v="0"/>
    <m/>
    <n v="69.181565715836314"/>
    <n v="9.9999999999999995E-7"/>
    <m/>
    <m/>
    <m/>
    <m/>
    <m/>
    <m/>
  </r>
  <r>
    <x v="14"/>
    <x v="148"/>
    <x v="145"/>
    <m/>
    <m/>
    <m/>
    <x v="11"/>
    <m/>
    <m/>
    <x v="227"/>
    <m/>
    <m/>
    <s v="King crab"/>
    <x v="2"/>
    <m/>
    <n v="2.5359811479412144"/>
    <n v="0"/>
    <m/>
    <m/>
    <m/>
    <m/>
    <m/>
    <m/>
  </r>
  <r>
    <x v="14"/>
    <x v="148"/>
    <x v="145"/>
    <m/>
    <m/>
    <m/>
    <x v="11"/>
    <m/>
    <m/>
    <x v="228"/>
    <m/>
    <m/>
    <s v="King crab"/>
    <x v="2"/>
    <m/>
    <n v="0"/>
    <n v="0"/>
    <m/>
    <m/>
    <m/>
    <m/>
    <m/>
    <m/>
  </r>
  <r>
    <x v="14"/>
    <x v="148"/>
    <x v="145"/>
    <m/>
    <m/>
    <m/>
    <x v="11"/>
    <m/>
    <m/>
    <x v="229"/>
    <m/>
    <m/>
    <s v="King crab"/>
    <x v="2"/>
    <m/>
    <n v="2.5359811479412144"/>
    <n v="0"/>
    <m/>
    <m/>
    <m/>
    <m/>
    <m/>
    <m/>
  </r>
  <r>
    <x v="14"/>
    <x v="148"/>
    <x v="145"/>
    <m/>
    <m/>
    <m/>
    <x v="11"/>
    <m/>
    <m/>
    <x v="230"/>
    <m/>
    <m/>
    <s v="King crab"/>
    <x v="2"/>
    <m/>
    <n v="2.5359811479412144"/>
    <n v="0"/>
    <m/>
    <m/>
    <m/>
    <m/>
    <m/>
    <m/>
  </r>
  <r>
    <x v="14"/>
    <x v="148"/>
    <x v="145"/>
    <m/>
    <m/>
    <m/>
    <x v="11"/>
    <m/>
    <m/>
    <x v="231"/>
    <m/>
    <m/>
    <s v="King crab"/>
    <x v="2"/>
    <m/>
    <n v="2.5359811479412144"/>
    <n v="0"/>
    <m/>
    <m/>
    <m/>
    <m/>
    <m/>
    <m/>
  </r>
  <r>
    <x v="14"/>
    <x v="148"/>
    <x v="145"/>
    <m/>
    <m/>
    <m/>
    <x v="11"/>
    <m/>
    <m/>
    <x v="232"/>
    <m/>
    <m/>
    <s v="King crab"/>
    <x v="2"/>
    <m/>
    <n v="2.5359811479412144"/>
    <n v="0"/>
    <m/>
    <m/>
    <m/>
    <m/>
    <m/>
    <m/>
  </r>
  <r>
    <x v="14"/>
    <x v="148"/>
    <x v="145"/>
    <m/>
    <m/>
    <m/>
    <x v="11"/>
    <m/>
    <m/>
    <x v="233"/>
    <m/>
    <m/>
    <s v="King crab"/>
    <x v="2"/>
    <m/>
    <n v="2.5359811479412144"/>
    <n v="0"/>
    <m/>
    <m/>
    <m/>
    <m/>
    <m/>
    <m/>
  </r>
  <r>
    <x v="14"/>
    <x v="148"/>
    <x v="145"/>
    <m/>
    <m/>
    <m/>
    <x v="11"/>
    <m/>
    <m/>
    <x v="234"/>
    <m/>
    <m/>
    <s v="King crab"/>
    <x v="2"/>
    <m/>
    <n v="2.5359811479412144"/>
    <n v="0"/>
    <m/>
    <m/>
    <m/>
    <m/>
    <m/>
    <m/>
  </r>
  <r>
    <x v="14"/>
    <x v="148"/>
    <x v="145"/>
    <m/>
    <m/>
    <m/>
    <x v="11"/>
    <m/>
    <m/>
    <x v="235"/>
    <m/>
    <m/>
    <s v="King crab"/>
    <x v="2"/>
    <m/>
    <n v="2.5359811479412144"/>
    <n v="0"/>
    <m/>
    <m/>
    <m/>
    <m/>
    <m/>
    <m/>
  </r>
  <r>
    <x v="14"/>
    <x v="148"/>
    <x v="145"/>
    <m/>
    <m/>
    <m/>
    <x v="11"/>
    <m/>
    <m/>
    <x v="236"/>
    <m/>
    <m/>
    <s v="King crab"/>
    <x v="2"/>
    <m/>
    <n v="2.5359811479412144"/>
    <n v="0"/>
    <m/>
    <m/>
    <m/>
    <m/>
    <m/>
    <m/>
  </r>
  <r>
    <x v="14"/>
    <x v="148"/>
    <x v="145"/>
    <m/>
    <m/>
    <m/>
    <x v="11"/>
    <m/>
    <m/>
    <x v="237"/>
    <m/>
    <m/>
    <s v="Kingfish"/>
    <x v="0"/>
    <m/>
    <n v="20.517428446250051"/>
    <n v="7.9999999999999996E-6"/>
    <m/>
    <m/>
    <m/>
    <m/>
    <m/>
    <m/>
  </r>
  <r>
    <x v="14"/>
    <x v="148"/>
    <x v="145"/>
    <m/>
    <m/>
    <m/>
    <x v="11"/>
    <m/>
    <m/>
    <x v="238"/>
    <m/>
    <m/>
    <s v="Kingfish"/>
    <x v="0"/>
    <m/>
    <n v="0.25359811479411576"/>
    <n v="0"/>
    <m/>
    <m/>
    <m/>
    <m/>
    <m/>
    <m/>
  </r>
  <r>
    <x v="14"/>
    <x v="148"/>
    <x v="145"/>
    <m/>
    <m/>
    <m/>
    <x v="11"/>
    <m/>
    <m/>
    <x v="239"/>
    <m/>
    <m/>
    <s v="Kingfish"/>
    <x v="0"/>
    <m/>
    <n v="15.536681232029878"/>
    <n v="3.9999999999999998E-6"/>
    <m/>
    <m/>
    <m/>
    <m/>
    <m/>
    <m/>
  </r>
  <r>
    <x v="14"/>
    <x v="148"/>
    <x v="145"/>
    <m/>
    <m/>
    <m/>
    <x v="11"/>
    <m/>
    <m/>
    <x v="240"/>
    <m/>
    <m/>
    <s v="Kingfish"/>
    <x v="0"/>
    <m/>
    <n v="0.25359811479410155"/>
    <n v="0"/>
    <m/>
    <m/>
    <m/>
    <m/>
    <m/>
    <m/>
  </r>
  <r>
    <x v="14"/>
    <x v="148"/>
    <x v="145"/>
    <m/>
    <m/>
    <m/>
    <x v="11"/>
    <m/>
    <m/>
    <x v="241"/>
    <m/>
    <m/>
    <s v="Kingfish"/>
    <x v="0"/>
    <m/>
    <n v="0.25359811479412286"/>
    <n v="0"/>
    <m/>
    <m/>
    <m/>
    <m/>
    <m/>
    <m/>
  </r>
  <r>
    <x v="14"/>
    <x v="148"/>
    <x v="145"/>
    <m/>
    <m/>
    <m/>
    <x v="11"/>
    <m/>
    <m/>
    <x v="242"/>
    <m/>
    <m/>
    <s v="Kingfish"/>
    <x v="0"/>
    <m/>
    <n v="3.8039717219119211"/>
    <n v="0"/>
    <m/>
    <m/>
    <m/>
    <m/>
    <m/>
    <m/>
  </r>
  <r>
    <x v="14"/>
    <x v="148"/>
    <x v="145"/>
    <m/>
    <m/>
    <m/>
    <x v="11"/>
    <m/>
    <m/>
    <x v="243"/>
    <m/>
    <m/>
    <s v="Kingfish"/>
    <x v="0"/>
    <m/>
    <n v="11.531915165734972"/>
    <n v="3.0000000000000001E-6"/>
    <m/>
    <m/>
    <m/>
    <m/>
    <m/>
    <m/>
  </r>
  <r>
    <x v="14"/>
    <x v="148"/>
    <x v="145"/>
    <m/>
    <m/>
    <m/>
    <x v="11"/>
    <m/>
    <m/>
    <x v="244"/>
    <m/>
    <m/>
    <s v="Knobbed Whelk"/>
    <x v="4"/>
    <m/>
    <n v="0.25359811479412109"/>
    <n v="0"/>
    <m/>
    <m/>
    <m/>
    <m/>
    <m/>
    <m/>
  </r>
  <r>
    <x v="14"/>
    <x v="148"/>
    <x v="145"/>
    <m/>
    <m/>
    <m/>
    <x v="11"/>
    <m/>
    <m/>
    <x v="245"/>
    <m/>
    <m/>
    <s v="Knobbed Whelk"/>
    <x v="4"/>
    <m/>
    <n v="0.25359811479412109"/>
    <n v="0"/>
    <m/>
    <m/>
    <m/>
    <m/>
    <m/>
    <m/>
  </r>
  <r>
    <x v="14"/>
    <x v="148"/>
    <x v="145"/>
    <m/>
    <m/>
    <m/>
    <x v="11"/>
    <m/>
    <m/>
    <x v="246"/>
    <m/>
    <m/>
    <s v="Knobbed Whelk"/>
    <x v="4"/>
    <m/>
    <n v="0.76079434438236149"/>
    <n v="0"/>
    <m/>
    <m/>
    <m/>
    <m/>
    <m/>
    <m/>
  </r>
  <r>
    <x v="14"/>
    <x v="148"/>
    <x v="145"/>
    <m/>
    <m/>
    <m/>
    <x v="11"/>
    <m/>
    <m/>
    <x v="247"/>
    <m/>
    <m/>
    <s v="Knobbed Whelk"/>
    <x v="4"/>
    <m/>
    <n v="1.521588688764723"/>
    <n v="0"/>
    <m/>
    <m/>
    <m/>
    <m/>
    <m/>
    <m/>
  </r>
  <r>
    <x v="14"/>
    <x v="148"/>
    <x v="145"/>
    <m/>
    <m/>
    <m/>
    <x v="11"/>
    <m/>
    <m/>
    <x v="248"/>
    <m/>
    <m/>
    <s v="Knobbed Whelk"/>
    <x v="4"/>
    <m/>
    <n v="0.25359811479412109"/>
    <n v="0"/>
    <m/>
    <m/>
    <m/>
    <m/>
    <m/>
    <m/>
  </r>
  <r>
    <x v="14"/>
    <x v="148"/>
    <x v="145"/>
    <m/>
    <m/>
    <m/>
    <x v="11"/>
    <m/>
    <m/>
    <x v="249"/>
    <m/>
    <m/>
    <s v="Knobbed Whelk"/>
    <x v="4"/>
    <m/>
    <n v="0.50719622958824218"/>
    <n v="0"/>
    <m/>
    <m/>
    <m/>
    <m/>
    <m/>
    <m/>
  </r>
  <r>
    <x v="14"/>
    <x v="148"/>
    <x v="145"/>
    <m/>
    <m/>
    <m/>
    <x v="11"/>
    <m/>
    <m/>
    <x v="250"/>
    <m/>
    <m/>
    <s v="Knobbed Whelk"/>
    <x v="4"/>
    <m/>
    <n v="12.799905739707128"/>
    <n v="9.9999999999999995E-7"/>
    <m/>
    <m/>
    <m/>
    <m/>
    <m/>
    <m/>
  </r>
  <r>
    <x v="14"/>
    <x v="148"/>
    <x v="145"/>
    <m/>
    <m/>
    <m/>
    <x v="11"/>
    <m/>
    <m/>
    <x v="251"/>
    <m/>
    <m/>
    <s v="Knobbed Whelk"/>
    <x v="4"/>
    <m/>
    <n v="0.25359811479412109"/>
    <n v="0"/>
    <m/>
    <m/>
    <m/>
    <m/>
    <m/>
    <m/>
  </r>
  <r>
    <x v="14"/>
    <x v="148"/>
    <x v="145"/>
    <m/>
    <m/>
    <m/>
    <x v="11"/>
    <m/>
    <m/>
    <x v="252"/>
    <m/>
    <m/>
    <s v="Knobbed Whelk"/>
    <x v="4"/>
    <m/>
    <n v="0.25359811479412109"/>
    <n v="0"/>
    <m/>
    <m/>
    <m/>
    <m/>
    <m/>
    <m/>
  </r>
  <r>
    <x v="14"/>
    <x v="148"/>
    <x v="145"/>
    <m/>
    <m/>
    <m/>
    <x v="11"/>
    <m/>
    <m/>
    <x v="253"/>
    <m/>
    <m/>
    <s v="Knobbed Whelk"/>
    <x v="4"/>
    <m/>
    <n v="0.25359811479412109"/>
    <n v="0"/>
    <m/>
    <m/>
    <m/>
    <m/>
    <m/>
    <m/>
  </r>
  <r>
    <x v="14"/>
    <x v="148"/>
    <x v="145"/>
    <m/>
    <m/>
    <m/>
    <x v="11"/>
    <m/>
    <m/>
    <x v="254"/>
    <m/>
    <m/>
    <s v="Look Down Dory"/>
    <x v="2"/>
    <m/>
    <n v="18.419226187636923"/>
    <n v="3.9999999999999998E-6"/>
    <m/>
    <m/>
    <m/>
    <m/>
    <m/>
    <m/>
  </r>
  <r>
    <x v="14"/>
    <x v="148"/>
    <x v="145"/>
    <m/>
    <m/>
    <m/>
    <x v="11"/>
    <m/>
    <m/>
    <x v="255"/>
    <m/>
    <m/>
    <s v="Look Down Dory"/>
    <x v="2"/>
    <m/>
    <n v="0.25359811479412286"/>
    <n v="0"/>
    <m/>
    <m/>
    <m/>
    <m/>
    <m/>
    <m/>
  </r>
  <r>
    <x v="14"/>
    <x v="148"/>
    <x v="145"/>
    <m/>
    <m/>
    <m/>
    <x v="11"/>
    <m/>
    <m/>
    <x v="256"/>
    <m/>
    <m/>
    <s v="Look Down Dory"/>
    <x v="2"/>
    <m/>
    <n v="66.800691074247879"/>
    <n v="1.5999999999999999E-5"/>
    <m/>
    <m/>
    <m/>
    <m/>
    <m/>
    <m/>
  </r>
  <r>
    <x v="14"/>
    <x v="148"/>
    <x v="145"/>
    <m/>
    <m/>
    <m/>
    <x v="11"/>
    <m/>
    <m/>
    <x v="257"/>
    <m/>
    <m/>
    <s v="Leather Jacket"/>
    <x v="0"/>
    <m/>
    <n v="46.496445581293301"/>
    <n v="1.9999999999999999E-6"/>
    <m/>
    <m/>
    <m/>
    <m/>
    <m/>
    <m/>
  </r>
  <r>
    <x v="14"/>
    <x v="148"/>
    <x v="145"/>
    <m/>
    <m/>
    <m/>
    <x v="11"/>
    <m/>
    <m/>
    <x v="258"/>
    <m/>
    <m/>
    <s v="Leather Jacket"/>
    <x v="0"/>
    <m/>
    <n v="0"/>
    <n v="0"/>
    <m/>
    <m/>
    <m/>
    <m/>
    <m/>
    <m/>
  </r>
  <r>
    <x v="14"/>
    <x v="148"/>
    <x v="145"/>
    <m/>
    <m/>
    <m/>
    <x v="11"/>
    <m/>
    <m/>
    <x v="259"/>
    <m/>
    <m/>
    <s v="Leather Jacket"/>
    <x v="0"/>
    <m/>
    <n v="285.53745840611555"/>
    <n v="1.2E-5"/>
    <m/>
    <m/>
    <m/>
    <m/>
    <m/>
    <m/>
  </r>
  <r>
    <x v="14"/>
    <x v="148"/>
    <x v="145"/>
    <m/>
    <m/>
    <m/>
    <x v="11"/>
    <m/>
    <m/>
    <x v="260"/>
    <m/>
    <m/>
    <s v="Leather Jacket"/>
    <x v="0"/>
    <m/>
    <n v="32.907754923238372"/>
    <n v="9.9999999999999995E-7"/>
    <m/>
    <m/>
    <m/>
    <m/>
    <m/>
    <m/>
  </r>
  <r>
    <x v="14"/>
    <x v="148"/>
    <x v="145"/>
    <m/>
    <m/>
    <m/>
    <x v="11"/>
    <m/>
    <m/>
    <x v="261"/>
    <m/>
    <m/>
    <s v="Leather Jacket"/>
    <x v="0"/>
    <m/>
    <n v="1.7751868035588529"/>
    <n v="0"/>
    <m/>
    <m/>
    <m/>
    <m/>
    <m/>
    <m/>
  </r>
  <r>
    <x v="14"/>
    <x v="148"/>
    <x v="145"/>
    <m/>
    <m/>
    <m/>
    <x v="11"/>
    <m/>
    <m/>
    <x v="640"/>
    <m/>
    <m/>
    <s v="Longfinned eel"/>
    <x v="1"/>
    <m/>
    <n v="0.25359811479412286"/>
    <n v="0"/>
    <m/>
    <m/>
    <m/>
    <m/>
    <m/>
    <m/>
  </r>
  <r>
    <x v="14"/>
    <x v="148"/>
    <x v="145"/>
    <m/>
    <m/>
    <m/>
    <x v="11"/>
    <m/>
    <m/>
    <x v="641"/>
    <m/>
    <m/>
    <s v="Longfinned eel"/>
    <x v="1"/>
    <m/>
    <n v="0.25359811479411576"/>
    <n v="0"/>
    <m/>
    <m/>
    <m/>
    <m/>
    <m/>
    <m/>
  </r>
  <r>
    <x v="14"/>
    <x v="148"/>
    <x v="145"/>
    <m/>
    <m/>
    <m/>
    <x v="11"/>
    <m/>
    <m/>
    <x v="642"/>
    <m/>
    <m/>
    <s v="Longfinned eel"/>
    <x v="1"/>
    <m/>
    <n v="-3.8603029868111349"/>
    <n v="0"/>
    <m/>
    <m/>
    <m/>
    <m/>
    <m/>
    <m/>
  </r>
  <r>
    <x v="14"/>
    <x v="148"/>
    <x v="145"/>
    <m/>
    <m/>
    <m/>
    <x v="11"/>
    <m/>
    <m/>
    <x v="643"/>
    <m/>
    <m/>
    <s v="Longfinned eel"/>
    <x v="1"/>
    <m/>
    <n v="0.25359811479411576"/>
    <n v="0"/>
    <m/>
    <m/>
    <m/>
    <m/>
    <m/>
    <m/>
  </r>
  <r>
    <x v="14"/>
    <x v="148"/>
    <x v="145"/>
    <m/>
    <m/>
    <m/>
    <x v="11"/>
    <m/>
    <m/>
    <x v="644"/>
    <m/>
    <m/>
    <s v="Longfinned eel"/>
    <x v="1"/>
    <m/>
    <n v="13.307101969293399"/>
    <n v="3.0000000000000001E-6"/>
    <m/>
    <m/>
    <m/>
    <m/>
    <m/>
    <m/>
  </r>
  <r>
    <x v="14"/>
    <x v="148"/>
    <x v="145"/>
    <m/>
    <m/>
    <m/>
    <x v="11"/>
    <m/>
    <m/>
    <x v="262"/>
    <m/>
    <m/>
    <s v="Longfinned eel"/>
    <x v="1"/>
    <m/>
    <n v="6.3399528698528229"/>
    <n v="3.0000000000000001E-6"/>
    <m/>
    <m/>
    <m/>
    <m/>
    <m/>
    <m/>
  </r>
  <r>
    <x v="14"/>
    <x v="148"/>
    <x v="145"/>
    <m/>
    <m/>
    <m/>
    <x v="11"/>
    <m/>
    <m/>
    <x v="645"/>
    <m/>
    <m/>
    <s v="Longfinned eel"/>
    <x v="1"/>
    <m/>
    <n v="0.25359811479412109"/>
    <n v="0"/>
    <m/>
    <m/>
    <m/>
    <m/>
    <m/>
    <m/>
  </r>
  <r>
    <x v="14"/>
    <x v="148"/>
    <x v="145"/>
    <m/>
    <m/>
    <m/>
    <x v="11"/>
    <m/>
    <m/>
    <x v="263"/>
    <m/>
    <m/>
    <s v="Longfinned eel"/>
    <x v="1"/>
    <m/>
    <n v="4.8183641810883273"/>
    <n v="9.9999999999999995E-7"/>
    <m/>
    <m/>
    <m/>
    <m/>
    <m/>
    <m/>
  </r>
  <r>
    <x v="14"/>
    <x v="148"/>
    <x v="145"/>
    <m/>
    <m/>
    <m/>
    <x v="11"/>
    <m/>
    <m/>
    <x v="264"/>
    <m/>
    <m/>
    <s v="Longfinned eel"/>
    <x v="1"/>
    <m/>
    <n v="7.9951396734056743"/>
    <n v="1.9999999999999999E-6"/>
    <m/>
    <m/>
    <m/>
    <m/>
    <m/>
    <m/>
  </r>
  <r>
    <x v="14"/>
    <x v="148"/>
    <x v="145"/>
    <m/>
    <m/>
    <m/>
    <x v="11"/>
    <m/>
    <m/>
    <x v="265"/>
    <m/>
    <m/>
    <s v="Longfinned eel"/>
    <x v="1"/>
    <m/>
    <n v="5.5655604106718783"/>
    <n v="9.9999999999999995E-7"/>
    <m/>
    <m/>
    <m/>
    <m/>
    <m/>
    <m/>
  </r>
  <r>
    <x v="14"/>
    <x v="148"/>
    <x v="145"/>
    <m/>
    <m/>
    <m/>
    <x v="11"/>
    <m/>
    <m/>
    <x v="266"/>
    <m/>
    <m/>
    <s v="Longfinned eel"/>
    <x v="1"/>
    <m/>
    <n v="2.2823830331470845"/>
    <n v="0"/>
    <m/>
    <m/>
    <m/>
    <m/>
    <m/>
    <m/>
  </r>
  <r>
    <x v="14"/>
    <x v="148"/>
    <x v="145"/>
    <m/>
    <m/>
    <m/>
    <x v="11"/>
    <m/>
    <m/>
    <x v="267"/>
    <m/>
    <m/>
    <s v="Ling"/>
    <x v="0"/>
    <m/>
    <n v="101.31924591763891"/>
    <n v="1.8E-5"/>
    <m/>
    <m/>
    <m/>
    <m/>
    <m/>
    <m/>
  </r>
  <r>
    <x v="14"/>
    <x v="148"/>
    <x v="145"/>
    <m/>
    <m/>
    <m/>
    <x v="11"/>
    <m/>
    <m/>
    <x v="268"/>
    <m/>
    <m/>
    <s v="Ling"/>
    <x v="2"/>
    <m/>
    <n v="2.535981147941186"/>
    <n v="0"/>
    <m/>
    <m/>
    <m/>
    <m/>
    <m/>
    <m/>
  </r>
  <r>
    <x v="14"/>
    <x v="148"/>
    <x v="145"/>
    <m/>
    <m/>
    <m/>
    <x v="11"/>
    <m/>
    <m/>
    <x v="269"/>
    <m/>
    <m/>
    <s v="Ling"/>
    <x v="0"/>
    <m/>
    <n v="737.19392188228812"/>
    <n v="5.1E-5"/>
    <m/>
    <m/>
    <m/>
    <m/>
    <m/>
    <m/>
  </r>
  <r>
    <x v="14"/>
    <x v="148"/>
    <x v="145"/>
    <m/>
    <m/>
    <m/>
    <x v="11"/>
    <m/>
    <m/>
    <x v="270"/>
    <m/>
    <m/>
    <s v="Ling"/>
    <x v="2"/>
    <m/>
    <n v="-29532.287397349195"/>
    <n v="3.2299999999999999E-4"/>
    <m/>
    <m/>
    <m/>
    <m/>
    <m/>
    <m/>
  </r>
  <r>
    <x v="14"/>
    <x v="148"/>
    <x v="145"/>
    <m/>
    <m/>
    <m/>
    <x v="11"/>
    <m/>
    <m/>
    <x v="271"/>
    <m/>
    <m/>
    <s v="Ling"/>
    <x v="2"/>
    <m/>
    <n v="-30871.424255922786"/>
    <n v="4.0499999999999998E-4"/>
    <m/>
    <m/>
    <m/>
    <m/>
    <m/>
    <m/>
  </r>
  <r>
    <x v="14"/>
    <x v="148"/>
    <x v="145"/>
    <m/>
    <m/>
    <m/>
    <x v="11"/>
    <m/>
    <m/>
    <x v="272"/>
    <m/>
    <m/>
    <s v="Ling"/>
    <x v="2"/>
    <m/>
    <n v="-11284.789971045335"/>
    <n v="3.3100000000000002E-4"/>
    <m/>
    <m/>
    <m/>
    <m/>
    <m/>
    <m/>
  </r>
  <r>
    <x v="14"/>
    <x v="148"/>
    <x v="145"/>
    <m/>
    <m/>
    <m/>
    <x v="11"/>
    <m/>
    <m/>
    <x v="273"/>
    <m/>
    <m/>
    <s v="Ling"/>
    <x v="2"/>
    <m/>
    <n v="-31147.332373742131"/>
    <n v="5.2400000000000005E-4"/>
    <m/>
    <m/>
    <m/>
    <m/>
    <m/>
    <m/>
  </r>
  <r>
    <x v="14"/>
    <x v="148"/>
    <x v="145"/>
    <m/>
    <m/>
    <m/>
    <x v="11"/>
    <m/>
    <m/>
    <x v="274"/>
    <m/>
    <m/>
    <s v="Ling"/>
    <x v="2"/>
    <m/>
    <n v="112241.60765687877"/>
    <n v="5.0799999999999999E-4"/>
    <m/>
    <m/>
    <m/>
    <m/>
    <m/>
    <m/>
  </r>
  <r>
    <x v="14"/>
    <x v="148"/>
    <x v="145"/>
    <m/>
    <m/>
    <m/>
    <x v="11"/>
    <m/>
    <m/>
    <x v="275"/>
    <m/>
    <m/>
    <s v="Mako Shark"/>
    <x v="3"/>
    <m/>
    <n v="-1018.0219915213113"/>
    <n v="0"/>
    <m/>
    <m/>
    <m/>
    <m/>
    <m/>
    <m/>
  </r>
  <r>
    <x v="14"/>
    <x v="148"/>
    <x v="145"/>
    <m/>
    <m/>
    <m/>
    <x v="11"/>
    <m/>
    <m/>
    <x v="276"/>
    <m/>
    <m/>
    <s v="Surf Clam - trough shell"/>
    <x v="4"/>
    <m/>
    <n v="0.25359811479412286"/>
    <n v="0"/>
    <m/>
    <m/>
    <m/>
    <m/>
    <m/>
    <m/>
  </r>
  <r>
    <x v="14"/>
    <x v="148"/>
    <x v="145"/>
    <m/>
    <m/>
    <m/>
    <x v="11"/>
    <m/>
    <m/>
    <x v="277"/>
    <m/>
    <m/>
    <s v="Surf Clam - trough shell"/>
    <x v="4"/>
    <m/>
    <n v="16.096681232029368"/>
    <n v="1.9999999999999999E-6"/>
    <m/>
    <m/>
    <m/>
    <m/>
    <m/>
    <m/>
  </r>
  <r>
    <x v="14"/>
    <x v="148"/>
    <x v="145"/>
    <m/>
    <m/>
    <m/>
    <x v="11"/>
    <m/>
    <m/>
    <x v="278"/>
    <m/>
    <m/>
    <s v="Surf Clam - trough shell"/>
    <x v="4"/>
    <m/>
    <n v="0.25359811479412286"/>
    <n v="0"/>
    <m/>
    <m/>
    <m/>
    <m/>
    <m/>
    <m/>
  </r>
  <r>
    <x v="14"/>
    <x v="148"/>
    <x v="145"/>
    <m/>
    <m/>
    <m/>
    <x v="11"/>
    <m/>
    <m/>
    <x v="279"/>
    <m/>
    <m/>
    <s v="Surf Clam - trough shell"/>
    <x v="4"/>
    <m/>
    <n v="0.25359811479412286"/>
    <n v="0"/>
    <m/>
    <m/>
    <m/>
    <m/>
    <m/>
    <m/>
  </r>
  <r>
    <x v="14"/>
    <x v="148"/>
    <x v="145"/>
    <m/>
    <m/>
    <m/>
    <x v="11"/>
    <m/>
    <m/>
    <x v="280"/>
    <m/>
    <m/>
    <s v="Surf Clam - trough shell"/>
    <x v="4"/>
    <m/>
    <n v="3.5503736071177059"/>
    <n v="0"/>
    <m/>
    <m/>
    <m/>
    <m/>
    <m/>
    <m/>
  </r>
  <r>
    <x v="14"/>
    <x v="148"/>
    <x v="145"/>
    <m/>
    <m/>
    <m/>
    <x v="11"/>
    <m/>
    <m/>
    <x v="281"/>
    <m/>
    <m/>
    <s v="Surf Clam - trough shell"/>
    <x v="4"/>
    <m/>
    <n v="6.9535509846461991"/>
    <n v="9.9999999999999995E-7"/>
    <m/>
    <m/>
    <m/>
    <m/>
    <m/>
    <m/>
  </r>
  <r>
    <x v="14"/>
    <x v="148"/>
    <x v="145"/>
    <m/>
    <m/>
    <m/>
    <x v="11"/>
    <m/>
    <m/>
    <x v="282"/>
    <m/>
    <m/>
    <s v="Surf Clam - trough shell"/>
    <x v="4"/>
    <m/>
    <n v="6.7271490994411351"/>
    <n v="9.9999999999999995E-7"/>
    <m/>
    <m/>
    <m/>
    <m/>
    <m/>
    <m/>
  </r>
  <r>
    <x v="14"/>
    <x v="148"/>
    <x v="145"/>
    <m/>
    <m/>
    <m/>
    <x v="11"/>
    <m/>
    <m/>
    <x v="283"/>
    <m/>
    <m/>
    <s v="Surf Clam - trough shell"/>
    <x v="4"/>
    <m/>
    <n v="6.8471490994412534"/>
    <n v="9.9999999999999995E-7"/>
    <m/>
    <m/>
    <m/>
    <m/>
    <m/>
    <m/>
  </r>
  <r>
    <x v="14"/>
    <x v="148"/>
    <x v="145"/>
    <m/>
    <m/>
    <m/>
    <x v="11"/>
    <m/>
    <m/>
    <x v="284"/>
    <m/>
    <m/>
    <s v="Surf Clam - large trough shell"/>
    <x v="4"/>
    <m/>
    <n v="0.50719622958824218"/>
    <n v="0"/>
    <m/>
    <m/>
    <m/>
    <m/>
    <m/>
    <m/>
  </r>
  <r>
    <x v="14"/>
    <x v="148"/>
    <x v="145"/>
    <m/>
    <m/>
    <m/>
    <x v="11"/>
    <m/>
    <m/>
    <x v="285"/>
    <m/>
    <m/>
    <s v="Surf Clam - large trough shell"/>
    <x v="4"/>
    <m/>
    <n v="0.76079434438236149"/>
    <n v="0"/>
    <m/>
    <m/>
    <m/>
    <m/>
    <m/>
    <m/>
  </r>
  <r>
    <x v="14"/>
    <x v="148"/>
    <x v="145"/>
    <m/>
    <m/>
    <m/>
    <x v="11"/>
    <m/>
    <m/>
    <x v="286"/>
    <m/>
    <m/>
    <s v="Surf Clam - large trough shell"/>
    <x v="4"/>
    <m/>
    <n v="15.723083117235547"/>
    <n v="1.9999999999999999E-6"/>
    <m/>
    <m/>
    <m/>
    <m/>
    <m/>
    <m/>
  </r>
  <r>
    <x v="14"/>
    <x v="148"/>
    <x v="145"/>
    <m/>
    <m/>
    <m/>
    <x v="11"/>
    <m/>
    <m/>
    <x v="287"/>
    <m/>
    <m/>
    <s v="Surf Clam - large trough shell"/>
    <x v="4"/>
    <m/>
    <n v="0.25359811479412109"/>
    <n v="0"/>
    <m/>
    <m/>
    <m/>
    <m/>
    <m/>
    <m/>
  </r>
  <r>
    <x v="14"/>
    <x v="148"/>
    <x v="145"/>
    <m/>
    <m/>
    <m/>
    <x v="11"/>
    <m/>
    <m/>
    <x v="288"/>
    <m/>
    <m/>
    <s v="Surf Clam - large trough shell"/>
    <x v="4"/>
    <m/>
    <n v="0.25359811479412109"/>
    <n v="0"/>
    <m/>
    <m/>
    <m/>
    <m/>
    <m/>
    <m/>
  </r>
  <r>
    <x v="14"/>
    <x v="148"/>
    <x v="145"/>
    <m/>
    <m/>
    <m/>
    <x v="11"/>
    <m/>
    <m/>
    <x v="289"/>
    <m/>
    <m/>
    <s v="Surf Clam - large trough shell"/>
    <x v="4"/>
    <m/>
    <n v="32.981353038028374"/>
    <n v="1.9999999999999999E-6"/>
    <m/>
    <m/>
    <m/>
    <m/>
    <m/>
    <m/>
  </r>
  <r>
    <x v="14"/>
    <x v="148"/>
    <x v="145"/>
    <m/>
    <m/>
    <m/>
    <x v="11"/>
    <m/>
    <m/>
    <x v="290"/>
    <m/>
    <m/>
    <s v="Surf Clam - large trough shell"/>
    <x v="4"/>
    <m/>
    <n v="149.36928961373815"/>
    <n v="6.9999999999999999E-6"/>
    <m/>
    <m/>
    <m/>
    <m/>
    <m/>
    <m/>
  </r>
  <r>
    <x v="14"/>
    <x v="148"/>
    <x v="145"/>
    <m/>
    <m/>
    <m/>
    <x v="11"/>
    <m/>
    <m/>
    <x v="291"/>
    <m/>
    <m/>
    <s v="Surf Clam - large trough shell"/>
    <x v="4"/>
    <m/>
    <n v="6.3399528698530503"/>
    <n v="0"/>
    <m/>
    <m/>
    <m/>
    <m/>
    <m/>
    <m/>
  </r>
  <r>
    <x v="14"/>
    <x v="148"/>
    <x v="145"/>
    <m/>
    <m/>
    <m/>
    <x v="11"/>
    <m/>
    <m/>
    <x v="292"/>
    <m/>
    <m/>
    <s v="Blue Moki"/>
    <x v="0"/>
    <m/>
    <n v="102.19986900663207"/>
    <n v="1.4E-5"/>
    <m/>
    <m/>
    <m/>
    <m/>
    <m/>
    <m/>
  </r>
  <r>
    <x v="14"/>
    <x v="148"/>
    <x v="145"/>
    <m/>
    <m/>
    <m/>
    <x v="11"/>
    <m/>
    <m/>
    <x v="293"/>
    <m/>
    <m/>
    <s v="Blue Moki"/>
    <x v="0"/>
    <m/>
    <n v="2.535981147941186"/>
    <n v="0"/>
    <m/>
    <m/>
    <m/>
    <m/>
    <m/>
    <m/>
  </r>
  <r>
    <x v="14"/>
    <x v="148"/>
    <x v="145"/>
    <m/>
    <m/>
    <m/>
    <x v="11"/>
    <m/>
    <m/>
    <x v="294"/>
    <m/>
    <m/>
    <s v="Blue Moki"/>
    <x v="0"/>
    <m/>
    <n v="303.64642349759652"/>
    <n v="6.0000000000000002E-6"/>
    <m/>
    <m/>
    <m/>
    <m/>
    <m/>
    <m/>
  </r>
  <r>
    <x v="14"/>
    <x v="148"/>
    <x v="145"/>
    <m/>
    <m/>
    <m/>
    <x v="11"/>
    <m/>
    <m/>
    <x v="295"/>
    <m/>
    <m/>
    <s v="Blue Moki"/>
    <x v="0"/>
    <m/>
    <n v="6.1045657276256406"/>
    <n v="9.9999999999999995E-7"/>
    <m/>
    <m/>
    <m/>
    <m/>
    <m/>
    <m/>
  </r>
  <r>
    <x v="14"/>
    <x v="148"/>
    <x v="145"/>
    <m/>
    <m/>
    <m/>
    <x v="11"/>
    <m/>
    <m/>
    <x v="296"/>
    <m/>
    <m/>
    <s v="Blue Moki"/>
    <x v="0"/>
    <m/>
    <n v="70.143257160454141"/>
    <n v="1.9999999999999999E-6"/>
    <m/>
    <m/>
    <m/>
    <m/>
    <m/>
    <m/>
  </r>
  <r>
    <x v="14"/>
    <x v="148"/>
    <x v="145"/>
    <m/>
    <m/>
    <m/>
    <x v="11"/>
    <m/>
    <m/>
    <x v="297"/>
    <m/>
    <m/>
    <s v="Moonfish"/>
    <x v="3"/>
    <m/>
    <n v="132.15620649644916"/>
    <n v="1.5999999999999999E-5"/>
    <m/>
    <m/>
    <m/>
    <m/>
    <m/>
    <m/>
  </r>
  <r>
    <x v="14"/>
    <x v="148"/>
    <x v="145"/>
    <m/>
    <m/>
    <m/>
    <x v="11"/>
    <m/>
    <m/>
    <x v="298"/>
    <m/>
    <m/>
    <s v="Oreo"/>
    <x v="2"/>
    <m/>
    <n v="-55970.304907377489"/>
    <n v="0"/>
    <m/>
    <m/>
    <m/>
    <m/>
    <m/>
    <m/>
  </r>
  <r>
    <x v="14"/>
    <x v="148"/>
    <x v="145"/>
    <m/>
    <m/>
    <m/>
    <x v="11"/>
    <m/>
    <m/>
    <x v="299"/>
    <m/>
    <m/>
    <s v="Oreo"/>
    <x v="2"/>
    <m/>
    <n v="2.5359811479412144"/>
    <n v="0"/>
    <m/>
    <m/>
    <m/>
    <m/>
    <m/>
    <m/>
  </r>
  <r>
    <x v="14"/>
    <x v="148"/>
    <x v="145"/>
    <m/>
    <m/>
    <m/>
    <x v="11"/>
    <m/>
    <m/>
    <x v="300"/>
    <m/>
    <m/>
    <s v="Oreo"/>
    <x v="2"/>
    <m/>
    <n v="-3615.1856329760631"/>
    <n v="1.6000000000000001E-4"/>
    <m/>
    <m/>
    <m/>
    <m/>
    <m/>
    <m/>
  </r>
  <r>
    <x v="14"/>
    <x v="148"/>
    <x v="145"/>
    <m/>
    <m/>
    <m/>
    <x v="11"/>
    <m/>
    <m/>
    <x v="301"/>
    <m/>
    <m/>
    <s v="Oreo"/>
    <x v="2"/>
    <m/>
    <n v="-192427.98554516758"/>
    <n v="2.8E-5"/>
    <m/>
    <m/>
    <m/>
    <m/>
    <m/>
    <m/>
  </r>
  <r>
    <x v="14"/>
    <x v="148"/>
    <x v="145"/>
    <m/>
    <m/>
    <m/>
    <x v="11"/>
    <m/>
    <m/>
    <x v="302"/>
    <m/>
    <m/>
    <s v="Oreo"/>
    <x v="2"/>
    <m/>
    <n v="1455.5164876410272"/>
    <n v="1.1400000000000001E-4"/>
    <m/>
    <m/>
    <m/>
    <m/>
    <m/>
    <m/>
  </r>
  <r>
    <x v="14"/>
    <x v="148"/>
    <x v="145"/>
    <m/>
    <m/>
    <m/>
    <x v="11"/>
    <m/>
    <m/>
    <x v="303"/>
    <m/>
    <m/>
    <s v="Orange Roughy"/>
    <x v="2"/>
    <m/>
    <n v="-3519.592767661481"/>
    <n v="7.1000000000000005E-5"/>
    <m/>
    <m/>
    <m/>
    <m/>
    <m/>
    <m/>
  </r>
  <r>
    <x v="14"/>
    <x v="148"/>
    <x v="145"/>
    <m/>
    <m/>
    <m/>
    <x v="11"/>
    <m/>
    <m/>
    <x v="304"/>
    <m/>
    <m/>
    <s v="Orange Roughy"/>
    <x v="2"/>
    <m/>
    <n v="3.6892516874873991"/>
    <n v="0"/>
    <m/>
    <m/>
    <m/>
    <m/>
    <m/>
    <m/>
  </r>
  <r>
    <x v="14"/>
    <x v="148"/>
    <x v="145"/>
    <m/>
    <m/>
    <m/>
    <x v="11"/>
    <m/>
    <m/>
    <x v="305"/>
    <m/>
    <m/>
    <s v="Orange Roughy"/>
    <x v="2"/>
    <m/>
    <n v="-104692.51010762758"/>
    <n v="5.7000000000000003E-5"/>
    <m/>
    <m/>
    <m/>
    <m/>
    <m/>
    <m/>
  </r>
  <r>
    <x v="14"/>
    <x v="148"/>
    <x v="145"/>
    <m/>
    <m/>
    <m/>
    <x v="11"/>
    <m/>
    <m/>
    <x v="306"/>
    <m/>
    <m/>
    <s v="Orange Roughy"/>
    <x v="2"/>
    <m/>
    <n v="-13440.584229299924"/>
    <n v="6.0000000000000002E-6"/>
    <m/>
    <m/>
    <m/>
    <m/>
    <m/>
    <m/>
  </r>
  <r>
    <x v="14"/>
    <x v="148"/>
    <x v="145"/>
    <m/>
    <m/>
    <m/>
    <x v="11"/>
    <m/>
    <m/>
    <x v="307"/>
    <m/>
    <m/>
    <s v="Orange Roughy"/>
    <x v="2"/>
    <m/>
    <n v="-25276.903184715775"/>
    <n v="3.0000000000000001E-5"/>
    <m/>
    <m/>
    <m/>
    <m/>
    <m/>
    <m/>
  </r>
  <r>
    <x v="14"/>
    <x v="148"/>
    <x v="145"/>
    <m/>
    <m/>
    <m/>
    <x v="11"/>
    <m/>
    <m/>
    <x v="308"/>
    <m/>
    <m/>
    <s v="Orange Roughy"/>
    <x v="2"/>
    <m/>
    <n v="-4983.3288633716293"/>
    <n v="5.1999999999999995E-4"/>
    <m/>
    <m/>
    <m/>
    <m/>
    <m/>
    <m/>
  </r>
  <r>
    <x v="14"/>
    <x v="148"/>
    <x v="145"/>
    <m/>
    <m/>
    <m/>
    <x v="11"/>
    <m/>
    <m/>
    <x v="309"/>
    <m/>
    <m/>
    <s v="Orange Roughy"/>
    <x v="2"/>
    <m/>
    <n v="-15232.00892510431"/>
    <n v="9.7999999999999997E-5"/>
    <m/>
    <m/>
    <m/>
    <m/>
    <m/>
    <m/>
  </r>
  <r>
    <x v="14"/>
    <x v="148"/>
    <x v="145"/>
    <m/>
    <m/>
    <m/>
    <x v="11"/>
    <m/>
    <m/>
    <x v="310"/>
    <m/>
    <m/>
    <s v="Orange Roughy"/>
    <x v="2"/>
    <m/>
    <n v="-101.05964264794036"/>
    <n v="0"/>
    <m/>
    <m/>
    <m/>
    <m/>
    <m/>
    <m/>
  </r>
  <r>
    <x v="14"/>
    <x v="148"/>
    <x v="145"/>
    <m/>
    <m/>
    <m/>
    <x v="11"/>
    <m/>
    <m/>
    <x v="311"/>
    <m/>
    <m/>
    <s v="Oyster - Other than Foveaux Strait"/>
    <x v="4"/>
    <m/>
    <n v="0.25359811479411576"/>
    <n v="0"/>
    <m/>
    <m/>
    <m/>
    <m/>
    <m/>
    <m/>
  </r>
  <r>
    <x v="14"/>
    <x v="148"/>
    <x v="145"/>
    <m/>
    <m/>
    <m/>
    <x v="11"/>
    <m/>
    <m/>
    <x v="312"/>
    <m/>
    <m/>
    <s v="Oyster - Other than Foveaux Strait"/>
    <x v="4"/>
    <m/>
    <n v="0.25359811479411576"/>
    <n v="0"/>
    <m/>
    <m/>
    <m/>
    <m/>
    <m/>
    <m/>
  </r>
  <r>
    <x v="14"/>
    <x v="148"/>
    <x v="145"/>
    <m/>
    <m/>
    <m/>
    <x v="11"/>
    <m/>
    <m/>
    <x v="313"/>
    <m/>
    <m/>
    <s v="Oyster - Other than Foveaux Strait"/>
    <x v="4"/>
    <m/>
    <n v="0.50719622958823152"/>
    <n v="0"/>
    <m/>
    <m/>
    <m/>
    <m/>
    <m/>
    <m/>
  </r>
  <r>
    <x v="14"/>
    <x v="148"/>
    <x v="145"/>
    <m/>
    <m/>
    <m/>
    <x v="11"/>
    <m/>
    <m/>
    <x v="314"/>
    <m/>
    <m/>
    <s v="Oyster - Other than Foveaux Strait"/>
    <x v="4"/>
    <m/>
    <n v="11.031517993544185"/>
    <n v="3.0000000000000001E-6"/>
    <m/>
    <m/>
    <m/>
    <m/>
    <m/>
    <m/>
  </r>
  <r>
    <x v="14"/>
    <x v="148"/>
    <x v="145"/>
    <m/>
    <m/>
    <m/>
    <x v="11"/>
    <m/>
    <m/>
    <x v="315"/>
    <m/>
    <m/>
    <s v="Oyster - Other than Foveaux Strait"/>
    <x v="4"/>
    <m/>
    <n v="0.76079434438236149"/>
    <n v="0"/>
    <m/>
    <m/>
    <m/>
    <m/>
    <m/>
    <m/>
  </r>
  <r>
    <x v="14"/>
    <x v="148"/>
    <x v="145"/>
    <m/>
    <m/>
    <m/>
    <x v="11"/>
    <m/>
    <m/>
    <x v="316"/>
    <m/>
    <m/>
    <s v="Oyster - Other than Foveaux Strait"/>
    <x v="4"/>
    <m/>
    <n v="128.18704797101964"/>
    <n v="3.3000000000000003E-5"/>
    <m/>
    <m/>
    <m/>
    <m/>
    <m/>
    <m/>
  </r>
  <r>
    <x v="14"/>
    <x v="148"/>
    <x v="145"/>
    <m/>
    <m/>
    <m/>
    <x v="11"/>
    <m/>
    <m/>
    <x v="317"/>
    <m/>
    <m/>
    <s v="Oyster - Other than Foveaux Strait"/>
    <x v="4"/>
    <m/>
    <n v="0.25359811479411576"/>
    <n v="0"/>
    <m/>
    <m/>
    <m/>
    <m/>
    <m/>
    <m/>
  </r>
  <r>
    <x v="14"/>
    <x v="148"/>
    <x v="145"/>
    <m/>
    <m/>
    <m/>
    <x v="11"/>
    <m/>
    <m/>
    <x v="318"/>
    <m/>
    <m/>
    <s v="Oyster - Other than Foveaux Strait"/>
    <x v="4"/>
    <m/>
    <n v="0.25359811479411576"/>
    <n v="0"/>
    <m/>
    <m/>
    <m/>
    <m/>
    <m/>
    <m/>
  </r>
  <r>
    <x v="14"/>
    <x v="148"/>
    <x v="145"/>
    <m/>
    <m/>
    <m/>
    <x v="11"/>
    <m/>
    <m/>
    <x v="319"/>
    <m/>
    <m/>
    <s v="Oyster - Other than Foveaux Strait"/>
    <x v="4"/>
    <m/>
    <n v="15.496681232032643"/>
    <n v="5.0000000000000004E-6"/>
    <m/>
    <m/>
    <m/>
    <m/>
    <m/>
    <m/>
  </r>
  <r>
    <x v="14"/>
    <x v="148"/>
    <x v="145"/>
    <m/>
    <m/>
    <m/>
    <x v="11"/>
    <m/>
    <m/>
    <x v="320"/>
    <m/>
    <m/>
    <s v="Oyster - Other than Foveaux Strait"/>
    <x v="4"/>
    <m/>
    <n v="0.25359811479411576"/>
    <n v="0"/>
    <m/>
    <m/>
    <m/>
    <m/>
    <m/>
    <m/>
  </r>
  <r>
    <x v="14"/>
    <x v="148"/>
    <x v="145"/>
    <m/>
    <m/>
    <m/>
    <x v="11"/>
    <m/>
    <m/>
    <x v="321"/>
    <m/>
    <m/>
    <s v="Oyster - Other than Foveaux Strait"/>
    <x v="4"/>
    <m/>
    <n v="0.25359811479411576"/>
    <n v="0"/>
    <m/>
    <m/>
    <m/>
    <m/>
    <m/>
    <m/>
  </r>
  <r>
    <x v="14"/>
    <x v="148"/>
    <x v="145"/>
    <m/>
    <m/>
    <m/>
    <x v="11"/>
    <m/>
    <m/>
    <x v="322"/>
    <m/>
    <m/>
    <s v="Oyster - Foveuax Strait"/>
    <x v="4"/>
    <m/>
    <n v="387.10651185474126"/>
    <n v="3.1599999999999998E-4"/>
    <m/>
    <m/>
    <m/>
    <m/>
    <m/>
    <m/>
  </r>
  <r>
    <x v="14"/>
    <x v="148"/>
    <x v="145"/>
    <m/>
    <m/>
    <m/>
    <x v="11"/>
    <m/>
    <m/>
    <x v="323"/>
    <m/>
    <m/>
    <s v="Paddle Crab"/>
    <x v="4"/>
    <m/>
    <n v="55.79158525470848"/>
    <n v="1.5999999999999999E-5"/>
    <m/>
    <m/>
    <m/>
    <m/>
    <m/>
    <m/>
  </r>
  <r>
    <x v="14"/>
    <x v="148"/>
    <x v="145"/>
    <m/>
    <m/>
    <m/>
    <x v="11"/>
    <m/>
    <m/>
    <x v="324"/>
    <m/>
    <m/>
    <s v="Paddle Crab"/>
    <x v="4"/>
    <m/>
    <n v="0"/>
    <n v="0"/>
    <m/>
    <m/>
    <m/>
    <m/>
    <m/>
    <m/>
  </r>
  <r>
    <x v="14"/>
    <x v="148"/>
    <x v="145"/>
    <m/>
    <m/>
    <m/>
    <x v="11"/>
    <m/>
    <m/>
    <x v="325"/>
    <m/>
    <m/>
    <s v="Paddle Crab"/>
    <x v="4"/>
    <m/>
    <n v="27.89579262735424"/>
    <n v="9.0000000000000002E-6"/>
    <m/>
    <m/>
    <m/>
    <m/>
    <m/>
    <m/>
  </r>
  <r>
    <x v="14"/>
    <x v="148"/>
    <x v="145"/>
    <m/>
    <m/>
    <m/>
    <x v="11"/>
    <m/>
    <m/>
    <x v="326"/>
    <m/>
    <m/>
    <s v="Paddle Crab"/>
    <x v="4"/>
    <m/>
    <n v="15.541244063882914"/>
    <n v="6.9999999999999999E-6"/>
    <m/>
    <m/>
    <m/>
    <m/>
    <m/>
    <m/>
  </r>
  <r>
    <x v="14"/>
    <x v="148"/>
    <x v="145"/>
    <m/>
    <m/>
    <m/>
    <x v="11"/>
    <m/>
    <m/>
    <x v="327"/>
    <m/>
    <m/>
    <s v="Paddle Crab"/>
    <x v="4"/>
    <m/>
    <n v="6.3399528698528229"/>
    <n v="1.9999999999999999E-6"/>
    <m/>
    <m/>
    <m/>
    <m/>
    <m/>
    <m/>
  </r>
  <r>
    <x v="14"/>
    <x v="148"/>
    <x v="145"/>
    <m/>
    <m/>
    <m/>
    <x v="11"/>
    <m/>
    <m/>
    <x v="328"/>
    <m/>
    <m/>
    <s v="Paddle Crab"/>
    <x v="4"/>
    <m/>
    <n v="7.8906220319436216"/>
    <n v="3.0000000000000001E-6"/>
    <m/>
    <m/>
    <m/>
    <m/>
    <m/>
    <m/>
  </r>
  <r>
    <x v="14"/>
    <x v="148"/>
    <x v="145"/>
    <m/>
    <m/>
    <m/>
    <x v="11"/>
    <m/>
    <m/>
    <x v="329"/>
    <m/>
    <m/>
    <s v="Paddle Crab"/>
    <x v="4"/>
    <m/>
    <n v="0"/>
    <n v="0"/>
    <m/>
    <m/>
    <m/>
    <m/>
    <m/>
    <m/>
  </r>
  <r>
    <x v="14"/>
    <x v="148"/>
    <x v="145"/>
    <m/>
    <m/>
    <m/>
    <x v="11"/>
    <m/>
    <m/>
    <x v="330"/>
    <m/>
    <m/>
    <s v="Paddle Crab"/>
    <x v="4"/>
    <m/>
    <n v="25.839811479410855"/>
    <n v="1.2E-5"/>
    <m/>
    <m/>
    <m/>
    <m/>
    <m/>
    <m/>
  </r>
  <r>
    <x v="14"/>
    <x v="148"/>
    <x v="145"/>
    <m/>
    <m/>
    <m/>
    <x v="11"/>
    <m/>
    <m/>
    <x v="331"/>
    <m/>
    <m/>
    <s v="Paddle Crab"/>
    <x v="4"/>
    <m/>
    <n v="15.095886887645975"/>
    <n v="3.9999999999999998E-6"/>
    <m/>
    <m/>
    <m/>
    <m/>
    <m/>
    <m/>
  </r>
  <r>
    <x v="14"/>
    <x v="148"/>
    <x v="145"/>
    <m/>
    <m/>
    <m/>
    <x v="11"/>
    <m/>
    <m/>
    <x v="332"/>
    <m/>
    <m/>
    <s v="Paddle Crab"/>
    <x v="4"/>
    <m/>
    <n v="25.119811479398777"/>
    <n v="6.9999999999999999E-6"/>
    <m/>
    <m/>
    <m/>
    <m/>
    <m/>
    <m/>
  </r>
  <r>
    <x v="14"/>
    <x v="148"/>
    <x v="145"/>
    <m/>
    <m/>
    <m/>
    <x v="11"/>
    <m/>
    <m/>
    <x v="333"/>
    <m/>
    <m/>
    <s v="Parore"/>
    <x v="0"/>
    <m/>
    <n v="15.699485002442998"/>
    <n v="1.9999999999999999E-6"/>
    <m/>
    <m/>
    <m/>
    <m/>
    <m/>
    <m/>
  </r>
  <r>
    <x v="14"/>
    <x v="148"/>
    <x v="145"/>
    <m/>
    <m/>
    <m/>
    <x v="11"/>
    <m/>
    <m/>
    <x v="334"/>
    <m/>
    <m/>
    <s v="Parore"/>
    <x v="0"/>
    <m/>
    <n v="0"/>
    <n v="0"/>
    <m/>
    <m/>
    <m/>
    <m/>
    <m/>
    <m/>
  </r>
  <r>
    <x v="14"/>
    <x v="148"/>
    <x v="145"/>
    <m/>
    <m/>
    <m/>
    <x v="11"/>
    <m/>
    <m/>
    <x v="335"/>
    <m/>
    <m/>
    <s v="Parore"/>
    <x v="0"/>
    <m/>
    <n v="0.50719622958824573"/>
    <n v="0"/>
    <m/>
    <m/>
    <m/>
    <m/>
    <m/>
    <m/>
  </r>
  <r>
    <x v="14"/>
    <x v="148"/>
    <x v="145"/>
    <m/>
    <m/>
    <m/>
    <x v="11"/>
    <m/>
    <m/>
    <x v="336"/>
    <m/>
    <m/>
    <s v="Parore"/>
    <x v="0"/>
    <m/>
    <n v="3.4855604106777491"/>
    <n v="9.9999999999999995E-7"/>
    <m/>
    <m/>
    <m/>
    <m/>
    <m/>
    <m/>
  </r>
  <r>
    <x v="14"/>
    <x v="148"/>
    <x v="145"/>
    <m/>
    <m/>
    <m/>
    <x v="11"/>
    <m/>
    <m/>
    <x v="337"/>
    <m/>
    <m/>
    <s v="Paua"/>
    <x v="4"/>
    <m/>
    <n v="0.24944436156556549"/>
    <n v="9.9999999999999995E-7"/>
    <m/>
    <m/>
    <m/>
    <m/>
    <m/>
    <m/>
  </r>
  <r>
    <x v="14"/>
    <x v="148"/>
    <x v="145"/>
    <m/>
    <m/>
    <m/>
    <x v="11"/>
    <m/>
    <m/>
    <x v="338"/>
    <m/>
    <m/>
    <s v="Paua"/>
    <x v="4"/>
    <m/>
    <n v="0.25359811479415839"/>
    <n v="9.9999999999999995E-7"/>
    <m/>
    <m/>
    <m/>
    <m/>
    <m/>
    <m/>
  </r>
  <r>
    <x v="14"/>
    <x v="148"/>
    <x v="145"/>
    <m/>
    <m/>
    <m/>
    <x v="11"/>
    <m/>
    <m/>
    <x v="339"/>
    <m/>
    <m/>
    <s v="Paua"/>
    <x v="4"/>
    <m/>
    <n v="31.093048335562344"/>
    <n v="8.7000000000000001E-5"/>
    <m/>
    <m/>
    <m/>
    <m/>
    <m/>
    <m/>
  </r>
  <r>
    <x v="14"/>
    <x v="148"/>
    <x v="145"/>
    <m/>
    <m/>
    <m/>
    <x v="11"/>
    <m/>
    <m/>
    <x v="340"/>
    <m/>
    <m/>
    <s v="Paua"/>
    <x v="4"/>
    <m/>
    <n v="11.85479365750507"/>
    <n v="9.1000000000000003E-5"/>
    <m/>
    <m/>
    <m/>
    <m/>
    <m/>
    <m/>
  </r>
  <r>
    <x v="14"/>
    <x v="148"/>
    <x v="145"/>
    <m/>
    <m/>
    <m/>
    <x v="11"/>
    <m/>
    <m/>
    <x v="341"/>
    <m/>
    <m/>
    <s v="Paua"/>
    <x v="4"/>
    <m/>
    <n v="82.690689199254848"/>
    <n v="2.9399999999999999E-4"/>
    <m/>
    <m/>
    <m/>
    <m/>
    <m/>
    <m/>
  </r>
  <r>
    <x v="14"/>
    <x v="148"/>
    <x v="145"/>
    <m/>
    <m/>
    <m/>
    <x v="11"/>
    <m/>
    <m/>
    <x v="342"/>
    <m/>
    <m/>
    <s v="Paua"/>
    <x v="4"/>
    <m/>
    <n v="12336.817786079628"/>
    <n v="1.18E-4"/>
    <m/>
    <m/>
    <m/>
    <m/>
    <m/>
    <m/>
  </r>
  <r>
    <x v="14"/>
    <x v="148"/>
    <x v="145"/>
    <m/>
    <m/>
    <m/>
    <x v="11"/>
    <m/>
    <m/>
    <x v="343"/>
    <m/>
    <m/>
    <s v="Paua"/>
    <x v="4"/>
    <m/>
    <n v="23.063830331448116"/>
    <n v="7.7000000000000001E-5"/>
    <m/>
    <m/>
    <m/>
    <m/>
    <m/>
    <m/>
  </r>
  <r>
    <x v="14"/>
    <x v="148"/>
    <x v="145"/>
    <m/>
    <m/>
    <m/>
    <x v="11"/>
    <m/>
    <m/>
    <x v="344"/>
    <m/>
    <m/>
    <s v="Paua"/>
    <x v="4"/>
    <m/>
    <n v="22.45023221662268"/>
    <n v="6.3999999999999997E-5"/>
    <m/>
    <m/>
    <m/>
    <m/>
    <m/>
    <m/>
  </r>
  <r>
    <x v="14"/>
    <x v="148"/>
    <x v="145"/>
    <m/>
    <m/>
    <m/>
    <x v="11"/>
    <m/>
    <m/>
    <x v="345"/>
    <m/>
    <m/>
    <s v="Paua"/>
    <x v="4"/>
    <m/>
    <n v="0.25359811479415839"/>
    <n v="9.9999999999999995E-7"/>
    <m/>
    <m/>
    <m/>
    <m/>
    <m/>
    <m/>
  </r>
  <r>
    <x v="14"/>
    <x v="148"/>
    <x v="145"/>
    <m/>
    <m/>
    <m/>
    <x v="11"/>
    <m/>
    <m/>
    <x v="346"/>
    <m/>
    <m/>
    <s v="Paua"/>
    <x v="4"/>
    <m/>
    <n v="23.871855507255532"/>
    <n v="1.22E-4"/>
    <m/>
    <m/>
    <m/>
    <m/>
    <m/>
    <m/>
  </r>
  <r>
    <x v="14"/>
    <x v="148"/>
    <x v="145"/>
    <m/>
    <m/>
    <m/>
    <x v="11"/>
    <m/>
    <m/>
    <x v="347"/>
    <m/>
    <m/>
    <s v="Surf Clam - Deepwater Tuatua"/>
    <x v="4"/>
    <m/>
    <n v="0.25359811479412109"/>
    <n v="0"/>
    <m/>
    <m/>
    <m/>
    <m/>
    <m/>
    <m/>
  </r>
  <r>
    <x v="14"/>
    <x v="148"/>
    <x v="145"/>
    <m/>
    <m/>
    <m/>
    <x v="11"/>
    <m/>
    <m/>
    <x v="348"/>
    <m/>
    <m/>
    <s v="Surf Clam - Deepwater Tuatua"/>
    <x v="4"/>
    <m/>
    <n v="118.17672149406008"/>
    <n v="6.0000000000000002E-6"/>
    <m/>
    <m/>
    <m/>
    <m/>
    <m/>
    <m/>
  </r>
  <r>
    <x v="14"/>
    <x v="148"/>
    <x v="145"/>
    <m/>
    <m/>
    <m/>
    <x v="11"/>
    <m/>
    <m/>
    <x v="349"/>
    <m/>
    <m/>
    <s v="Surf Clam - Deepwater Tuatua"/>
    <x v="4"/>
    <m/>
    <n v="27.388596397765014"/>
    <n v="9.9999999999999995E-7"/>
    <m/>
    <m/>
    <m/>
    <m/>
    <m/>
    <m/>
  </r>
  <r>
    <x v="14"/>
    <x v="148"/>
    <x v="145"/>
    <m/>
    <m/>
    <m/>
    <x v="11"/>
    <m/>
    <m/>
    <x v="350"/>
    <m/>
    <m/>
    <s v="Surf Clam - Deepwater Tuatua"/>
    <x v="4"/>
    <m/>
    <n v="0.25359811479412109"/>
    <n v="0"/>
    <m/>
    <m/>
    <m/>
    <m/>
    <m/>
    <m/>
  </r>
  <r>
    <x v="14"/>
    <x v="148"/>
    <x v="145"/>
    <m/>
    <m/>
    <m/>
    <x v="11"/>
    <m/>
    <m/>
    <x v="351"/>
    <m/>
    <m/>
    <s v="Surf Clam - Deepwater Tuatua"/>
    <x v="4"/>
    <m/>
    <n v="0.25359811479412109"/>
    <n v="0"/>
    <m/>
    <m/>
    <m/>
    <m/>
    <m/>
    <m/>
  </r>
  <r>
    <x v="14"/>
    <x v="148"/>
    <x v="145"/>
    <m/>
    <m/>
    <m/>
    <x v="11"/>
    <m/>
    <m/>
    <x v="352"/>
    <m/>
    <m/>
    <s v="Surf Clam - Deepwater Tuatua"/>
    <x v="4"/>
    <m/>
    <n v="46.302053122117286"/>
    <n v="1.9999999999999999E-6"/>
    <m/>
    <m/>
    <m/>
    <m/>
    <m/>
    <m/>
  </r>
  <r>
    <x v="14"/>
    <x v="148"/>
    <x v="145"/>
    <m/>
    <m/>
    <m/>
    <x v="11"/>
    <m/>
    <m/>
    <x v="353"/>
    <m/>
    <m/>
    <s v="Surf Clam - Deepwater Tuatua"/>
    <x v="4"/>
    <m/>
    <n v="66.442706076059949"/>
    <n v="3.0000000000000001E-6"/>
    <m/>
    <m/>
    <m/>
    <m/>
    <m/>
    <m/>
  </r>
  <r>
    <x v="14"/>
    <x v="148"/>
    <x v="145"/>
    <m/>
    <m/>
    <m/>
    <x v="11"/>
    <m/>
    <m/>
    <x v="354"/>
    <m/>
    <m/>
    <s v="Surf Clam - Deepwater Tuatua"/>
    <x v="4"/>
    <m/>
    <n v="0.25359811479412109"/>
    <n v="0"/>
    <m/>
    <m/>
    <m/>
    <m/>
    <m/>
    <m/>
  </r>
  <r>
    <x v="14"/>
    <x v="148"/>
    <x v="145"/>
    <m/>
    <m/>
    <m/>
    <x v="11"/>
    <m/>
    <m/>
    <x v="355"/>
    <m/>
    <m/>
    <s v="Packhorse Rock Lobster"/>
    <x v="4"/>
    <m/>
    <n v="10.100004026266106"/>
    <n v="3.1000000000000001E-5"/>
    <m/>
    <m/>
    <m/>
    <m/>
    <m/>
    <m/>
  </r>
  <r>
    <x v="14"/>
    <x v="148"/>
    <x v="145"/>
    <m/>
    <m/>
    <m/>
    <x v="11"/>
    <m/>
    <m/>
    <x v="356"/>
    <m/>
    <m/>
    <s v="Pilchard"/>
    <x v="0"/>
    <m/>
    <n v="506.61622958822409"/>
    <n v="6.4999999999999994E-5"/>
    <m/>
    <m/>
    <m/>
    <m/>
    <m/>
    <m/>
  </r>
  <r>
    <x v="14"/>
    <x v="148"/>
    <x v="145"/>
    <m/>
    <m/>
    <m/>
    <x v="11"/>
    <m/>
    <m/>
    <x v="357"/>
    <m/>
    <m/>
    <s v="Pilchard"/>
    <x v="0"/>
    <m/>
    <n v="0"/>
    <n v="0"/>
    <m/>
    <m/>
    <m/>
    <m/>
    <m/>
    <m/>
  </r>
  <r>
    <x v="14"/>
    <x v="148"/>
    <x v="145"/>
    <m/>
    <m/>
    <m/>
    <x v="11"/>
    <m/>
    <m/>
    <x v="358"/>
    <m/>
    <m/>
    <s v="Pilchard"/>
    <x v="0"/>
    <m/>
    <n v="50.839622958824293"/>
    <n v="1.9999999999999999E-6"/>
    <m/>
    <m/>
    <m/>
    <m/>
    <m/>
    <m/>
  </r>
  <r>
    <x v="14"/>
    <x v="148"/>
    <x v="145"/>
    <m/>
    <m/>
    <m/>
    <x v="11"/>
    <m/>
    <m/>
    <x v="359"/>
    <m/>
    <m/>
    <s v="Pilchard"/>
    <x v="0"/>
    <m/>
    <n v="15.21588688764723"/>
    <n v="9.9999999999999995E-7"/>
    <m/>
    <m/>
    <m/>
    <m/>
    <m/>
    <m/>
  </r>
  <r>
    <x v="14"/>
    <x v="148"/>
    <x v="145"/>
    <m/>
    <m/>
    <m/>
    <x v="11"/>
    <m/>
    <m/>
    <x v="360"/>
    <m/>
    <m/>
    <s v="Pilchard"/>
    <x v="0"/>
    <m/>
    <n v="2.5359811479412144"/>
    <n v="0"/>
    <m/>
    <m/>
    <m/>
    <m/>
    <m/>
    <m/>
  </r>
  <r>
    <x v="14"/>
    <x v="148"/>
    <x v="145"/>
    <m/>
    <m/>
    <m/>
    <x v="11"/>
    <m/>
    <m/>
    <x v="361"/>
    <m/>
    <m/>
    <s v="Pilchard"/>
    <x v="0"/>
    <m/>
    <n v="37.799717219116701"/>
    <n v="1.9999999999999999E-6"/>
    <m/>
    <m/>
    <m/>
    <m/>
    <m/>
    <m/>
  </r>
  <r>
    <x v="14"/>
    <x v="148"/>
    <x v="145"/>
    <m/>
    <m/>
    <m/>
    <x v="11"/>
    <m/>
    <m/>
    <x v="362"/>
    <m/>
    <m/>
    <s v="Pilchard"/>
    <x v="0"/>
    <m/>
    <n v="16.483877461617908"/>
    <n v="9.9999999999999995E-7"/>
    <m/>
    <m/>
    <m/>
    <m/>
    <m/>
    <m/>
  </r>
  <r>
    <x v="14"/>
    <x v="148"/>
    <x v="145"/>
    <m/>
    <m/>
    <m/>
    <x v="11"/>
    <m/>
    <m/>
    <x v="363"/>
    <m/>
    <m/>
    <s v="Porae"/>
    <x v="0"/>
    <m/>
    <n v="16.453083117239657"/>
    <n v="3.9999999999999998E-6"/>
    <m/>
    <m/>
    <m/>
    <m/>
    <m/>
    <m/>
  </r>
  <r>
    <x v="14"/>
    <x v="148"/>
    <x v="145"/>
    <m/>
    <m/>
    <m/>
    <x v="11"/>
    <m/>
    <m/>
    <x v="364"/>
    <m/>
    <m/>
    <s v="Porae"/>
    <x v="0"/>
    <m/>
    <n v="0.25359811479412286"/>
    <n v="0"/>
    <m/>
    <m/>
    <m/>
    <m/>
    <m/>
    <m/>
  </r>
  <r>
    <x v="14"/>
    <x v="148"/>
    <x v="145"/>
    <m/>
    <m/>
    <m/>
    <x v="11"/>
    <m/>
    <m/>
    <x v="365"/>
    <m/>
    <m/>
    <s v="Porae"/>
    <x v="0"/>
    <m/>
    <n v="5.8847660662952421"/>
    <n v="9.9999999999999995E-7"/>
    <m/>
    <m/>
    <m/>
    <m/>
    <m/>
    <m/>
  </r>
  <r>
    <x v="14"/>
    <x v="148"/>
    <x v="145"/>
    <m/>
    <m/>
    <m/>
    <x v="11"/>
    <m/>
    <m/>
    <x v="366"/>
    <m/>
    <m/>
    <s v="Porae"/>
    <x v="0"/>
    <m/>
    <n v="0.50719622958824573"/>
    <n v="0"/>
    <m/>
    <m/>
    <m/>
    <m/>
    <m/>
    <m/>
  </r>
  <r>
    <x v="14"/>
    <x v="148"/>
    <x v="145"/>
    <m/>
    <m/>
    <m/>
    <x v="11"/>
    <m/>
    <m/>
    <x v="367"/>
    <m/>
    <m/>
    <s v="Porbeagle Shark"/>
    <x v="3"/>
    <m/>
    <n v="28.335792627341107"/>
    <n v="9.9999999999999995E-7"/>
    <m/>
    <m/>
    <m/>
    <m/>
    <m/>
    <m/>
  </r>
  <r>
    <x v="14"/>
    <x v="148"/>
    <x v="145"/>
    <m/>
    <m/>
    <m/>
    <x v="11"/>
    <m/>
    <m/>
    <x v="368"/>
    <m/>
    <m/>
    <s v="Pipi"/>
    <x v="4"/>
    <m/>
    <n v="-2571.5161249390417"/>
    <n v="9.9999999999999995E-7"/>
    <m/>
    <m/>
    <m/>
    <m/>
    <m/>
    <m/>
  </r>
  <r>
    <x v="14"/>
    <x v="148"/>
    <x v="145"/>
    <m/>
    <m/>
    <m/>
    <x v="11"/>
    <m/>
    <m/>
    <x v="369"/>
    <m/>
    <m/>
    <s v="Pipi"/>
    <x v="4"/>
    <m/>
    <n v="0"/>
    <n v="0"/>
    <m/>
    <m/>
    <m/>
    <m/>
    <m/>
    <m/>
  </r>
  <r>
    <x v="14"/>
    <x v="148"/>
    <x v="145"/>
    <m/>
    <m/>
    <m/>
    <x v="11"/>
    <m/>
    <m/>
    <x v="370"/>
    <m/>
    <m/>
    <s v="Pipi"/>
    <x v="4"/>
    <m/>
    <n v="0.76079434438236149"/>
    <n v="0"/>
    <m/>
    <m/>
    <m/>
    <m/>
    <m/>
    <m/>
  </r>
  <r>
    <x v="14"/>
    <x v="148"/>
    <x v="145"/>
    <m/>
    <m/>
    <m/>
    <x v="11"/>
    <m/>
    <m/>
    <x v="371"/>
    <m/>
    <m/>
    <s v="Pipi"/>
    <x v="4"/>
    <m/>
    <n v="0"/>
    <n v="0"/>
    <m/>
    <m/>
    <m/>
    <m/>
    <m/>
    <m/>
  </r>
  <r>
    <x v="14"/>
    <x v="148"/>
    <x v="145"/>
    <m/>
    <m/>
    <m/>
    <x v="11"/>
    <m/>
    <m/>
    <x v="372"/>
    <m/>
    <m/>
    <s v="Pipi"/>
    <x v="4"/>
    <m/>
    <n v="0"/>
    <n v="0"/>
    <m/>
    <m/>
    <m/>
    <m/>
    <m/>
    <m/>
  </r>
  <r>
    <x v="14"/>
    <x v="148"/>
    <x v="145"/>
    <m/>
    <m/>
    <m/>
    <x v="11"/>
    <m/>
    <m/>
    <x v="373"/>
    <m/>
    <m/>
    <s v="Pipi"/>
    <x v="4"/>
    <m/>
    <n v="0"/>
    <n v="0"/>
    <m/>
    <m/>
    <m/>
    <m/>
    <m/>
    <m/>
  </r>
  <r>
    <x v="14"/>
    <x v="148"/>
    <x v="145"/>
    <m/>
    <m/>
    <m/>
    <x v="11"/>
    <m/>
    <m/>
    <x v="374"/>
    <m/>
    <m/>
    <s v="Pipi"/>
    <x v="4"/>
    <m/>
    <n v="0"/>
    <n v="0"/>
    <m/>
    <m/>
    <m/>
    <m/>
    <m/>
    <m/>
  </r>
  <r>
    <x v="14"/>
    <x v="148"/>
    <x v="145"/>
    <m/>
    <m/>
    <m/>
    <x v="11"/>
    <m/>
    <m/>
    <x v="375"/>
    <m/>
    <m/>
    <s v="Pipi"/>
    <x v="4"/>
    <m/>
    <n v="0.25359811479412286"/>
    <n v="0"/>
    <m/>
    <m/>
    <m/>
    <m/>
    <m/>
    <m/>
  </r>
  <r>
    <x v="14"/>
    <x v="148"/>
    <x v="145"/>
    <m/>
    <m/>
    <m/>
    <x v="11"/>
    <m/>
    <m/>
    <x v="376"/>
    <m/>
    <m/>
    <s v="Pipi"/>
    <x v="4"/>
    <m/>
    <n v="0"/>
    <n v="0"/>
    <m/>
    <m/>
    <m/>
    <m/>
    <m/>
    <m/>
  </r>
  <r>
    <x v="14"/>
    <x v="148"/>
    <x v="145"/>
    <m/>
    <m/>
    <m/>
    <x v="11"/>
    <m/>
    <m/>
    <x v="377"/>
    <m/>
    <m/>
    <s v="Pipi"/>
    <x v="4"/>
    <m/>
    <n v="0"/>
    <n v="0"/>
    <m/>
    <m/>
    <m/>
    <m/>
    <m/>
    <m/>
  </r>
  <r>
    <x v="14"/>
    <x v="148"/>
    <x v="145"/>
    <m/>
    <m/>
    <m/>
    <x v="11"/>
    <m/>
    <m/>
    <x v="378"/>
    <m/>
    <m/>
    <s v="Prawn Killer"/>
    <x v="2"/>
    <m/>
    <n v="-1.5307081978660335"/>
    <n v="9.9999999999999995E-7"/>
    <m/>
    <m/>
    <m/>
    <m/>
    <m/>
    <m/>
  </r>
  <r>
    <x v="14"/>
    <x v="148"/>
    <x v="145"/>
    <m/>
    <m/>
    <m/>
    <x v="11"/>
    <m/>
    <m/>
    <x v="379"/>
    <m/>
    <m/>
    <s v="Prawn Killer"/>
    <x v="2"/>
    <m/>
    <n v="0"/>
    <n v="0"/>
    <m/>
    <m/>
    <m/>
    <m/>
    <m/>
    <m/>
  </r>
  <r>
    <x v="14"/>
    <x v="148"/>
    <x v="145"/>
    <m/>
    <m/>
    <m/>
    <x v="11"/>
    <m/>
    <m/>
    <x v="380"/>
    <m/>
    <m/>
    <s v="Prawn Killer"/>
    <x v="2"/>
    <m/>
    <n v="-0.2358154568387647"/>
    <n v="0"/>
    <m/>
    <m/>
    <m/>
    <m/>
    <m/>
    <m/>
  </r>
  <r>
    <x v="14"/>
    <x v="148"/>
    <x v="145"/>
    <m/>
    <m/>
    <m/>
    <x v="11"/>
    <m/>
    <m/>
    <x v="381"/>
    <m/>
    <m/>
    <s v="Prawn Killer"/>
    <x v="2"/>
    <m/>
    <n v="-6.7375844811074614E-2"/>
    <n v="0"/>
    <m/>
    <m/>
    <m/>
    <m/>
    <m/>
    <m/>
  </r>
  <r>
    <x v="14"/>
    <x v="148"/>
    <x v="145"/>
    <m/>
    <m/>
    <m/>
    <x v="11"/>
    <m/>
    <m/>
    <x v="382"/>
    <m/>
    <m/>
    <s v="Prawn Killer"/>
    <x v="2"/>
    <m/>
    <n v="-6.7375844811074614E-2"/>
    <n v="0"/>
    <m/>
    <m/>
    <m/>
    <m/>
    <m/>
    <m/>
  </r>
  <r>
    <x v="14"/>
    <x v="148"/>
    <x v="145"/>
    <m/>
    <m/>
    <m/>
    <x v="11"/>
    <m/>
    <m/>
    <x v="383"/>
    <m/>
    <m/>
    <s v="Prawn Killer"/>
    <x v="2"/>
    <m/>
    <n v="-6.7375844811074614E-2"/>
    <n v="0"/>
    <m/>
    <m/>
    <m/>
    <m/>
    <m/>
    <m/>
  </r>
  <r>
    <x v="14"/>
    <x v="148"/>
    <x v="145"/>
    <m/>
    <m/>
    <m/>
    <x v="11"/>
    <m/>
    <m/>
    <x v="384"/>
    <m/>
    <m/>
    <s v="Prawn Killer"/>
    <x v="2"/>
    <m/>
    <n v="-6.7375844811074614E-2"/>
    <n v="0"/>
    <m/>
    <m/>
    <m/>
    <m/>
    <m/>
    <m/>
  </r>
  <r>
    <x v="14"/>
    <x v="148"/>
    <x v="145"/>
    <m/>
    <m/>
    <m/>
    <x v="11"/>
    <m/>
    <m/>
    <x v="385"/>
    <m/>
    <m/>
    <s v="Prawn Killer"/>
    <x v="2"/>
    <m/>
    <n v="-6.7375844811074614E-2"/>
    <n v="0"/>
    <m/>
    <m/>
    <m/>
    <m/>
    <m/>
    <m/>
  </r>
  <r>
    <x v="14"/>
    <x v="148"/>
    <x v="145"/>
    <m/>
    <m/>
    <m/>
    <x v="11"/>
    <m/>
    <m/>
    <x v="386"/>
    <m/>
    <m/>
    <s v="Prawn Killer"/>
    <x v="2"/>
    <m/>
    <n v="6.9600767343267478E-2"/>
    <n v="0"/>
    <m/>
    <m/>
    <m/>
    <m/>
    <m/>
    <m/>
  </r>
  <r>
    <x v="14"/>
    <x v="148"/>
    <x v="145"/>
    <m/>
    <m/>
    <m/>
    <x v="11"/>
    <m/>
    <m/>
    <x v="387"/>
    <m/>
    <m/>
    <s v="Prawn Killer"/>
    <x v="2"/>
    <m/>
    <n v="-6.7375844811074614E-2"/>
    <n v="0"/>
    <m/>
    <m/>
    <m/>
    <m/>
    <m/>
    <m/>
  </r>
  <r>
    <x v="14"/>
    <x v="148"/>
    <x v="145"/>
    <m/>
    <m/>
    <m/>
    <x v="11"/>
    <m/>
    <m/>
    <x v="388"/>
    <m/>
    <m/>
    <s v="Prawn Killer"/>
    <x v="2"/>
    <m/>
    <n v="-6.7375844811074614E-2"/>
    <n v="0"/>
    <m/>
    <m/>
    <m/>
    <m/>
    <m/>
    <m/>
  </r>
  <r>
    <x v="14"/>
    <x v="148"/>
    <x v="145"/>
    <m/>
    <m/>
    <m/>
    <x v="11"/>
    <m/>
    <m/>
    <x v="389"/>
    <m/>
    <m/>
    <s v="Patagonian Toothfish"/>
    <x v="2"/>
    <m/>
    <n v="12.43310668230697"/>
    <n v="6.9999999999999999E-6"/>
    <m/>
    <m/>
    <m/>
    <m/>
    <m/>
    <m/>
  </r>
  <r>
    <x v="14"/>
    <x v="148"/>
    <x v="145"/>
    <m/>
    <m/>
    <m/>
    <x v="11"/>
    <m/>
    <m/>
    <x v="390"/>
    <m/>
    <m/>
    <s v="King Clam"/>
    <x v="4"/>
    <m/>
    <n v="0.30431773775296733"/>
    <n v="0"/>
    <m/>
    <m/>
    <m/>
    <m/>
    <m/>
    <m/>
  </r>
  <r>
    <x v="14"/>
    <x v="148"/>
    <x v="145"/>
    <m/>
    <m/>
    <m/>
    <x v="11"/>
    <m/>
    <m/>
    <x v="391"/>
    <m/>
    <m/>
    <s v="King Clam"/>
    <x v="4"/>
    <m/>
    <n v="0.30431773775296733"/>
    <n v="0"/>
    <m/>
    <m/>
    <m/>
    <m/>
    <m/>
    <m/>
  </r>
  <r>
    <x v="14"/>
    <x v="148"/>
    <x v="145"/>
    <m/>
    <m/>
    <m/>
    <x v="11"/>
    <m/>
    <m/>
    <x v="392"/>
    <m/>
    <m/>
    <s v="King Clam"/>
    <x v="4"/>
    <m/>
    <n v="0.30431773775296733"/>
    <n v="0"/>
    <m/>
    <m/>
    <m/>
    <m/>
    <m/>
    <m/>
  </r>
  <r>
    <x v="14"/>
    <x v="148"/>
    <x v="145"/>
    <m/>
    <m/>
    <m/>
    <x v="11"/>
    <m/>
    <m/>
    <x v="393"/>
    <m/>
    <m/>
    <s v="King Clam"/>
    <x v="4"/>
    <m/>
    <n v="0.30431773775296733"/>
    <n v="0"/>
    <m/>
    <m/>
    <m/>
    <m/>
    <m/>
    <m/>
  </r>
  <r>
    <x v="14"/>
    <x v="148"/>
    <x v="145"/>
    <m/>
    <m/>
    <m/>
    <x v="11"/>
    <m/>
    <m/>
    <x v="394"/>
    <m/>
    <m/>
    <s v="King Clam"/>
    <x v="4"/>
    <m/>
    <n v="0.30431773775296733"/>
    <n v="0"/>
    <m/>
    <m/>
    <m/>
    <m/>
    <m/>
    <m/>
  </r>
  <r>
    <x v="14"/>
    <x v="148"/>
    <x v="145"/>
    <m/>
    <m/>
    <m/>
    <x v="11"/>
    <m/>
    <m/>
    <x v="395"/>
    <m/>
    <m/>
    <s v="King Clam"/>
    <x v="4"/>
    <m/>
    <n v="5.4981164517530488"/>
    <n v="6.0000000000000002E-6"/>
    <m/>
    <m/>
    <m/>
    <m/>
    <m/>
    <m/>
  </r>
  <r>
    <x v="14"/>
    <x v="148"/>
    <x v="145"/>
    <m/>
    <m/>
    <m/>
    <x v="11"/>
    <m/>
    <m/>
    <x v="396"/>
    <m/>
    <m/>
    <s v="King Clam"/>
    <x v="4"/>
    <m/>
    <n v="0.30431773775296733"/>
    <n v="0"/>
    <m/>
    <m/>
    <m/>
    <m/>
    <m/>
    <m/>
  </r>
  <r>
    <x v="14"/>
    <x v="148"/>
    <x v="145"/>
    <m/>
    <m/>
    <m/>
    <x v="11"/>
    <m/>
    <m/>
    <x v="397"/>
    <m/>
    <m/>
    <s v="King Clam"/>
    <x v="4"/>
    <m/>
    <n v="0.30431773775296733"/>
    <n v="0"/>
    <m/>
    <m/>
    <m/>
    <m/>
    <m/>
    <m/>
  </r>
  <r>
    <x v="14"/>
    <x v="148"/>
    <x v="145"/>
    <m/>
    <m/>
    <m/>
    <x v="11"/>
    <m/>
    <m/>
    <x v="398"/>
    <m/>
    <m/>
    <s v="Queen Scallop"/>
    <x v="4"/>
    <m/>
    <n v="96.127283621752213"/>
    <n v="1.1E-5"/>
    <m/>
    <m/>
    <m/>
    <m/>
    <m/>
    <m/>
  </r>
  <r>
    <x v="14"/>
    <x v="148"/>
    <x v="145"/>
    <m/>
    <m/>
    <m/>
    <x v="11"/>
    <m/>
    <m/>
    <x v="399"/>
    <m/>
    <m/>
    <s v="Ray's Bream"/>
    <x v="3"/>
    <m/>
    <n v="250.87615249809824"/>
    <n v="1.1E-5"/>
    <m/>
    <m/>
    <m/>
    <m/>
    <m/>
    <m/>
  </r>
  <r>
    <x v="14"/>
    <x v="148"/>
    <x v="145"/>
    <m/>
    <m/>
    <m/>
    <x v="11"/>
    <m/>
    <m/>
    <x v="400"/>
    <m/>
    <m/>
    <s v="Red Bait"/>
    <x v="2"/>
    <m/>
    <n v="4.1229206019437186"/>
    <n v="0"/>
    <m/>
    <m/>
    <m/>
    <m/>
    <m/>
    <m/>
  </r>
  <r>
    <x v="14"/>
    <x v="148"/>
    <x v="145"/>
    <m/>
    <m/>
    <m/>
    <x v="11"/>
    <m/>
    <m/>
    <x v="401"/>
    <m/>
    <m/>
    <s v="Red Bait"/>
    <x v="2"/>
    <m/>
    <n v="0"/>
    <n v="0"/>
    <m/>
    <m/>
    <m/>
    <m/>
    <m/>
    <m/>
  </r>
  <r>
    <x v="14"/>
    <x v="148"/>
    <x v="145"/>
    <m/>
    <m/>
    <m/>
    <x v="11"/>
    <m/>
    <m/>
    <x v="402"/>
    <m/>
    <m/>
    <s v="Red Bait"/>
    <x v="2"/>
    <m/>
    <n v="-7696.2931546556192"/>
    <n v="0"/>
    <m/>
    <m/>
    <m/>
    <m/>
    <m/>
    <m/>
  </r>
  <r>
    <x v="14"/>
    <x v="148"/>
    <x v="145"/>
    <m/>
    <m/>
    <m/>
    <x v="11"/>
    <m/>
    <m/>
    <x v="403"/>
    <m/>
    <m/>
    <s v="Red Bait"/>
    <x v="2"/>
    <m/>
    <n v="616.00512790117864"/>
    <n v="1.7E-5"/>
    <m/>
    <m/>
    <m/>
    <m/>
    <m/>
    <m/>
  </r>
  <r>
    <x v="14"/>
    <x v="148"/>
    <x v="145"/>
    <m/>
    <m/>
    <m/>
    <x v="11"/>
    <m/>
    <m/>
    <x v="404"/>
    <m/>
    <m/>
    <s v="Ruby Fish"/>
    <x v="2"/>
    <m/>
    <n v="11.830610236947905"/>
    <n v="6.9999999999999999E-6"/>
    <m/>
    <m/>
    <m/>
    <m/>
    <m/>
    <m/>
  </r>
  <r>
    <x v="14"/>
    <x v="148"/>
    <x v="145"/>
    <m/>
    <m/>
    <m/>
    <x v="11"/>
    <m/>
    <m/>
    <x v="405"/>
    <m/>
    <m/>
    <s v="Ruby Fish"/>
    <x v="2"/>
    <m/>
    <n v="0"/>
    <n v="0"/>
    <m/>
    <m/>
    <m/>
    <m/>
    <m/>
    <m/>
  </r>
  <r>
    <x v="14"/>
    <x v="148"/>
    <x v="145"/>
    <m/>
    <m/>
    <m/>
    <x v="11"/>
    <m/>
    <m/>
    <x v="406"/>
    <m/>
    <m/>
    <s v="Ruby Fish"/>
    <x v="2"/>
    <m/>
    <n v="-167.62840151289038"/>
    <n v="3.9999999999999998E-6"/>
    <m/>
    <m/>
    <m/>
    <m/>
    <m/>
    <m/>
  </r>
  <r>
    <x v="14"/>
    <x v="148"/>
    <x v="145"/>
    <m/>
    <m/>
    <m/>
    <x v="11"/>
    <m/>
    <m/>
    <x v="407"/>
    <m/>
    <m/>
    <s v="Ruby Fish"/>
    <x v="2"/>
    <m/>
    <n v="6.8811043205210467"/>
    <n v="0"/>
    <m/>
    <m/>
    <m/>
    <m/>
    <m/>
    <m/>
  </r>
  <r>
    <x v="14"/>
    <x v="148"/>
    <x v="145"/>
    <m/>
    <m/>
    <m/>
    <x v="11"/>
    <m/>
    <m/>
    <x v="408"/>
    <m/>
    <m/>
    <s v="Ruby Fish"/>
    <x v="2"/>
    <m/>
    <n v="4.1070421932642063"/>
    <n v="0"/>
    <m/>
    <m/>
    <m/>
    <m/>
    <m/>
    <m/>
  </r>
  <r>
    <x v="14"/>
    <x v="148"/>
    <x v="145"/>
    <m/>
    <m/>
    <m/>
    <x v="11"/>
    <m/>
    <m/>
    <x v="409"/>
    <m/>
    <m/>
    <s v="Ruby Fish"/>
    <x v="2"/>
    <m/>
    <n v="0"/>
    <n v="0"/>
    <m/>
    <m/>
    <m/>
    <m/>
    <m/>
    <m/>
  </r>
  <r>
    <x v="14"/>
    <x v="148"/>
    <x v="145"/>
    <m/>
    <m/>
    <m/>
    <x v="11"/>
    <m/>
    <m/>
    <x v="410"/>
    <m/>
    <m/>
    <s v="Ruby Fish"/>
    <x v="2"/>
    <m/>
    <n v="0"/>
    <n v="0"/>
    <m/>
    <m/>
    <m/>
    <m/>
    <m/>
    <m/>
  </r>
  <r>
    <x v="14"/>
    <x v="148"/>
    <x v="145"/>
    <m/>
    <m/>
    <m/>
    <x v="11"/>
    <m/>
    <m/>
    <x v="411"/>
    <m/>
    <m/>
    <s v="Ruby Fish"/>
    <x v="2"/>
    <m/>
    <n v="7.0144191931439366"/>
    <n v="0"/>
    <m/>
    <m/>
    <m/>
    <m/>
    <m/>
    <m/>
  </r>
  <r>
    <x v="14"/>
    <x v="148"/>
    <x v="145"/>
    <m/>
    <m/>
    <m/>
    <x v="11"/>
    <m/>
    <m/>
    <x v="412"/>
    <m/>
    <m/>
    <s v="Ruby Fish"/>
    <x v="2"/>
    <m/>
    <n v="0.87964076955434223"/>
    <n v="0"/>
    <m/>
    <m/>
    <m/>
    <m/>
    <m/>
    <m/>
  </r>
  <r>
    <x v="14"/>
    <x v="148"/>
    <x v="145"/>
    <m/>
    <m/>
    <m/>
    <x v="11"/>
    <m/>
    <m/>
    <x v="413"/>
    <m/>
    <m/>
    <s v="Ruby Fish"/>
    <x v="2"/>
    <m/>
    <n v="3.5078558743700796"/>
    <n v="0"/>
    <m/>
    <m/>
    <m/>
    <m/>
    <m/>
    <m/>
  </r>
  <r>
    <x v="14"/>
    <x v="148"/>
    <x v="145"/>
    <m/>
    <m/>
    <m/>
    <x v="11"/>
    <m/>
    <m/>
    <x v="414"/>
    <m/>
    <m/>
    <s v="Red Cod"/>
    <x v="0"/>
    <m/>
    <n v="10.725171470872965"/>
    <n v="0"/>
    <m/>
    <m/>
    <m/>
    <m/>
    <m/>
    <m/>
  </r>
  <r>
    <x v="14"/>
    <x v="148"/>
    <x v="145"/>
    <m/>
    <m/>
    <m/>
    <x v="11"/>
    <m/>
    <m/>
    <x v="415"/>
    <m/>
    <m/>
    <s v="Red Cod"/>
    <x v="0"/>
    <m/>
    <n v="2.5359811479412144"/>
    <n v="0"/>
    <m/>
    <m/>
    <m/>
    <m/>
    <m/>
    <m/>
  </r>
  <r>
    <x v="14"/>
    <x v="148"/>
    <x v="145"/>
    <m/>
    <m/>
    <m/>
    <x v="11"/>
    <m/>
    <m/>
    <x v="416"/>
    <m/>
    <m/>
    <s v="Red Cod"/>
    <x v="0"/>
    <m/>
    <n v="3664.4483402728865"/>
    <n v="7.9999999999999996E-6"/>
    <m/>
    <m/>
    <m/>
    <m/>
    <m/>
    <m/>
  </r>
  <r>
    <x v="14"/>
    <x v="148"/>
    <x v="145"/>
    <m/>
    <m/>
    <m/>
    <x v="11"/>
    <m/>
    <m/>
    <x v="417"/>
    <m/>
    <m/>
    <s v="Red Cod"/>
    <x v="0"/>
    <m/>
    <n v="83242.849801088174"/>
    <n v="1.7799999999999999E-4"/>
    <m/>
    <m/>
    <m/>
    <m/>
    <m/>
    <m/>
  </r>
  <r>
    <x v="14"/>
    <x v="148"/>
    <x v="145"/>
    <m/>
    <m/>
    <m/>
    <x v="11"/>
    <m/>
    <m/>
    <x v="418"/>
    <m/>
    <m/>
    <s v="Red Cod"/>
    <x v="0"/>
    <m/>
    <n v="3218.5614858602639"/>
    <n v="1.7899999999999999E-4"/>
    <m/>
    <m/>
    <m/>
    <m/>
    <m/>
    <m/>
  </r>
  <r>
    <x v="14"/>
    <x v="148"/>
    <x v="145"/>
    <m/>
    <m/>
    <m/>
    <x v="11"/>
    <m/>
    <m/>
    <x v="419"/>
    <m/>
    <m/>
    <s v="Ribaldo"/>
    <x v="0"/>
    <m/>
    <n v="30.925371890093174"/>
    <n v="3.0000000000000001E-6"/>
    <m/>
    <m/>
    <m/>
    <m/>
    <m/>
    <m/>
  </r>
  <r>
    <x v="14"/>
    <x v="148"/>
    <x v="145"/>
    <m/>
    <m/>
    <m/>
    <x v="11"/>
    <m/>
    <m/>
    <x v="420"/>
    <m/>
    <m/>
    <s v="Ribaldo"/>
    <x v="2"/>
    <m/>
    <n v="0"/>
    <n v="0"/>
    <m/>
    <m/>
    <m/>
    <m/>
    <m/>
    <m/>
  </r>
  <r>
    <x v="14"/>
    <x v="148"/>
    <x v="145"/>
    <m/>
    <m/>
    <m/>
    <x v="11"/>
    <m/>
    <m/>
    <x v="421"/>
    <m/>
    <m/>
    <s v="Ribaldo"/>
    <x v="0"/>
    <m/>
    <n v="44.63326820376551"/>
    <n v="3.9999999999999998E-6"/>
    <m/>
    <m/>
    <m/>
    <m/>
    <m/>
    <m/>
  </r>
  <r>
    <x v="14"/>
    <x v="148"/>
    <x v="145"/>
    <m/>
    <m/>
    <m/>
    <x v="11"/>
    <m/>
    <m/>
    <x v="422"/>
    <m/>
    <m/>
    <s v="Ribaldo"/>
    <x v="2"/>
    <m/>
    <n v="63.046493376503349"/>
    <n v="3.9999999999999998E-6"/>
    <m/>
    <m/>
    <m/>
    <m/>
    <m/>
    <m/>
  </r>
  <r>
    <x v="14"/>
    <x v="148"/>
    <x v="145"/>
    <m/>
    <m/>
    <m/>
    <x v="11"/>
    <m/>
    <m/>
    <x v="423"/>
    <m/>
    <m/>
    <s v="Ribaldo"/>
    <x v="2"/>
    <m/>
    <n v="62.117798105090515"/>
    <n v="5.0000000000000004E-6"/>
    <m/>
    <m/>
    <m/>
    <m/>
    <m/>
    <m/>
  </r>
  <r>
    <x v="14"/>
    <x v="148"/>
    <x v="145"/>
    <m/>
    <m/>
    <m/>
    <x v="11"/>
    <m/>
    <m/>
    <x v="424"/>
    <m/>
    <m/>
    <s v="Ribaldo"/>
    <x v="2"/>
    <m/>
    <n v="9.9139972971034922"/>
    <n v="0"/>
    <m/>
    <m/>
    <m/>
    <m/>
    <m/>
    <m/>
  </r>
  <r>
    <x v="14"/>
    <x v="148"/>
    <x v="145"/>
    <m/>
    <m/>
    <m/>
    <x v="11"/>
    <m/>
    <m/>
    <x v="425"/>
    <m/>
    <m/>
    <s v="Ribaldo"/>
    <x v="2"/>
    <m/>
    <n v="42.368464300689084"/>
    <n v="1.9999999999999999E-6"/>
    <m/>
    <m/>
    <m/>
    <m/>
    <m/>
    <m/>
  </r>
  <r>
    <x v="14"/>
    <x v="148"/>
    <x v="145"/>
    <m/>
    <m/>
    <m/>
    <x v="11"/>
    <m/>
    <m/>
    <x v="426"/>
    <m/>
    <m/>
    <s v="Ribaldo"/>
    <x v="2"/>
    <m/>
    <n v="60.766865544945176"/>
    <n v="3.0000000000000001E-6"/>
    <m/>
    <m/>
    <m/>
    <m/>
    <m/>
    <m/>
  </r>
  <r>
    <x v="14"/>
    <x v="148"/>
    <x v="145"/>
    <m/>
    <m/>
    <m/>
    <x v="11"/>
    <m/>
    <m/>
    <x v="427"/>
    <m/>
    <m/>
    <s v="Ribaldo"/>
    <x v="2"/>
    <m/>
    <n v="0.1816615641187358"/>
    <n v="0"/>
    <m/>
    <m/>
    <m/>
    <m/>
    <m/>
    <m/>
  </r>
  <r>
    <x v="14"/>
    <x v="148"/>
    <x v="145"/>
    <m/>
    <m/>
    <m/>
    <x v="11"/>
    <m/>
    <m/>
    <x v="428"/>
    <m/>
    <m/>
    <s v="Ribaldo"/>
    <x v="0"/>
    <m/>
    <n v="5.3255604106765304"/>
    <n v="0"/>
    <m/>
    <m/>
    <m/>
    <m/>
    <m/>
    <m/>
  </r>
  <r>
    <x v="14"/>
    <x v="148"/>
    <x v="145"/>
    <m/>
    <m/>
    <m/>
    <x v="11"/>
    <m/>
    <m/>
    <x v="429"/>
    <m/>
    <m/>
    <s v="Rough Skate"/>
    <x v="0"/>
    <m/>
    <n v="28.149390742147375"/>
    <n v="9.9999999999999995E-7"/>
    <m/>
    <m/>
    <m/>
    <m/>
    <m/>
    <m/>
  </r>
  <r>
    <x v="14"/>
    <x v="148"/>
    <x v="145"/>
    <m/>
    <m/>
    <m/>
    <x v="11"/>
    <m/>
    <m/>
    <x v="430"/>
    <m/>
    <m/>
    <s v="Rough Skate"/>
    <x v="0"/>
    <m/>
    <n v="0"/>
    <n v="0"/>
    <m/>
    <m/>
    <m/>
    <m/>
    <m/>
    <m/>
  </r>
  <r>
    <x v="14"/>
    <x v="148"/>
    <x v="145"/>
    <m/>
    <m/>
    <m/>
    <x v="11"/>
    <m/>
    <m/>
    <x v="431"/>
    <m/>
    <m/>
    <s v="Rough Skate"/>
    <x v="0"/>
    <m/>
    <n v="420.13768375467771"/>
    <n v="1.4E-5"/>
    <m/>
    <m/>
    <m/>
    <m/>
    <m/>
    <m/>
  </r>
  <r>
    <x v="14"/>
    <x v="148"/>
    <x v="145"/>
    <m/>
    <m/>
    <m/>
    <x v="11"/>
    <m/>
    <m/>
    <x v="432"/>
    <m/>
    <m/>
    <s v="Rough Skate"/>
    <x v="0"/>
    <m/>
    <n v="50.563221073618934"/>
    <n v="9.9999999999999995E-7"/>
    <m/>
    <m/>
    <m/>
    <m/>
    <m/>
    <m/>
  </r>
  <r>
    <x v="14"/>
    <x v="148"/>
    <x v="145"/>
    <m/>
    <m/>
    <m/>
    <x v="11"/>
    <m/>
    <m/>
    <x v="433"/>
    <m/>
    <m/>
    <s v="Rough Skate"/>
    <x v="0"/>
    <m/>
    <n v="5.3255604106765588"/>
    <n v="0"/>
    <m/>
    <m/>
    <m/>
    <m/>
    <m/>
    <m/>
  </r>
  <r>
    <x v="14"/>
    <x v="148"/>
    <x v="145"/>
    <m/>
    <m/>
    <m/>
    <x v="11"/>
    <m/>
    <m/>
    <x v="434"/>
    <m/>
    <m/>
    <s v="Red Snapper"/>
    <x v="0"/>
    <m/>
    <n v="32.246166234423072"/>
    <n v="9.0000000000000002E-6"/>
    <m/>
    <m/>
    <m/>
    <m/>
    <m/>
    <m/>
  </r>
  <r>
    <x v="14"/>
    <x v="148"/>
    <x v="145"/>
    <m/>
    <m/>
    <m/>
    <x v="11"/>
    <m/>
    <m/>
    <x v="435"/>
    <m/>
    <m/>
    <s v="Red Snapper"/>
    <x v="0"/>
    <m/>
    <n v="0.25359811479411576"/>
    <n v="0"/>
    <m/>
    <m/>
    <m/>
    <m/>
    <m/>
    <m/>
  </r>
  <r>
    <x v="14"/>
    <x v="148"/>
    <x v="145"/>
    <m/>
    <m/>
    <m/>
    <x v="11"/>
    <m/>
    <m/>
    <x v="436"/>
    <m/>
    <m/>
    <s v="Red Snapper"/>
    <x v="0"/>
    <m/>
    <n v="6.0655604106805185"/>
    <n v="6.0000000000000002E-6"/>
    <m/>
    <m/>
    <m/>
    <m/>
    <m/>
    <m/>
  </r>
  <r>
    <x v="14"/>
    <x v="148"/>
    <x v="145"/>
    <m/>
    <m/>
    <m/>
    <x v="11"/>
    <m/>
    <m/>
    <x v="437"/>
    <m/>
    <m/>
    <s v="Surf Clam - triangle shell"/>
    <x v="4"/>
    <m/>
    <n v="2.2823830331470845"/>
    <n v="0"/>
    <m/>
    <m/>
    <m/>
    <m/>
    <m/>
    <m/>
  </r>
  <r>
    <x v="14"/>
    <x v="148"/>
    <x v="145"/>
    <m/>
    <m/>
    <m/>
    <x v="11"/>
    <m/>
    <m/>
    <x v="438"/>
    <m/>
    <m/>
    <s v="Surf Clam - triangle shell"/>
    <x v="4"/>
    <m/>
    <n v="31.579764349264906"/>
    <n v="1.9999999999999999E-6"/>
    <m/>
    <m/>
    <m/>
    <m/>
    <m/>
    <m/>
  </r>
  <r>
    <x v="14"/>
    <x v="148"/>
    <x v="145"/>
    <m/>
    <m/>
    <m/>
    <x v="11"/>
    <m/>
    <m/>
    <x v="439"/>
    <m/>
    <m/>
    <s v="Surf Clam - triangle shell"/>
    <x v="4"/>
    <m/>
    <n v="116.40153469050165"/>
    <n v="6.0000000000000002E-6"/>
    <m/>
    <m/>
    <m/>
    <m/>
    <m/>
    <m/>
  </r>
  <r>
    <x v="14"/>
    <x v="148"/>
    <x v="145"/>
    <m/>
    <m/>
    <m/>
    <x v="11"/>
    <m/>
    <m/>
    <x v="440"/>
    <m/>
    <m/>
    <s v="Surf Clam - triangle shell"/>
    <x v="4"/>
    <m/>
    <n v="0.25359811479412109"/>
    <n v="0"/>
    <m/>
    <m/>
    <m/>
    <m/>
    <m/>
    <m/>
  </r>
  <r>
    <x v="14"/>
    <x v="148"/>
    <x v="145"/>
    <m/>
    <m/>
    <m/>
    <x v="11"/>
    <m/>
    <m/>
    <x v="441"/>
    <m/>
    <m/>
    <s v="Surf Clam - triangle shell"/>
    <x v="4"/>
    <m/>
    <n v="0.76079434438236149"/>
    <n v="0"/>
    <m/>
    <m/>
    <m/>
    <m/>
    <m/>
    <m/>
  </r>
  <r>
    <x v="14"/>
    <x v="148"/>
    <x v="145"/>
    <m/>
    <m/>
    <m/>
    <x v="11"/>
    <m/>
    <m/>
    <x v="442"/>
    <m/>
    <m/>
    <s v="Surf Clam - triangle shell"/>
    <x v="4"/>
    <m/>
    <n v="55.030790910324413"/>
    <n v="3.0000000000000001E-6"/>
    <m/>
    <m/>
    <m/>
    <m/>
    <m/>
    <m/>
  </r>
  <r>
    <x v="14"/>
    <x v="148"/>
    <x v="145"/>
    <m/>
    <m/>
    <m/>
    <x v="11"/>
    <m/>
    <m/>
    <x v="443"/>
    <m/>
    <m/>
    <s v="Surf Clam - triangle shell"/>
    <x v="4"/>
    <m/>
    <n v="436.30875744588411"/>
    <n v="2.0999999999999999E-5"/>
    <m/>
    <m/>
    <m/>
    <m/>
    <m/>
    <m/>
  </r>
  <r>
    <x v="14"/>
    <x v="148"/>
    <x v="145"/>
    <m/>
    <m/>
    <m/>
    <x v="11"/>
    <m/>
    <m/>
    <x v="444"/>
    <m/>
    <m/>
    <s v="Surf Clam - triangle shell"/>
    <x v="4"/>
    <m/>
    <n v="2.0287849183529687"/>
    <n v="0"/>
    <m/>
    <m/>
    <m/>
    <m/>
    <m/>
    <m/>
  </r>
  <r>
    <x v="14"/>
    <x v="148"/>
    <x v="145"/>
    <m/>
    <m/>
    <m/>
    <x v="11"/>
    <m/>
    <m/>
    <x v="445"/>
    <m/>
    <m/>
    <s v="Southern Blue Whiting"/>
    <x v="2"/>
    <m/>
    <n v="22.09336542163885"/>
    <n v="0"/>
    <m/>
    <m/>
    <m/>
    <m/>
    <m/>
    <m/>
  </r>
  <r>
    <x v="14"/>
    <x v="148"/>
    <x v="145"/>
    <m/>
    <m/>
    <m/>
    <x v="11"/>
    <m/>
    <m/>
    <x v="446"/>
    <m/>
    <m/>
    <s v="Southern Blue Whiting"/>
    <x v="2"/>
    <m/>
    <n v="350.89562657346323"/>
    <n v="1.0000000000000001E-5"/>
    <m/>
    <m/>
    <m/>
    <m/>
    <m/>
    <m/>
  </r>
  <r>
    <x v="14"/>
    <x v="148"/>
    <x v="145"/>
    <m/>
    <m/>
    <m/>
    <x v="11"/>
    <m/>
    <m/>
    <x v="447"/>
    <m/>
    <m/>
    <s v="Southern Blue Whiting"/>
    <x v="2"/>
    <m/>
    <n v="-16824.587882851745"/>
    <n v="9.7E-5"/>
    <m/>
    <m/>
    <m/>
    <m/>
    <m/>
    <m/>
  </r>
  <r>
    <x v="14"/>
    <x v="148"/>
    <x v="145"/>
    <m/>
    <m/>
    <m/>
    <x v="11"/>
    <m/>
    <m/>
    <x v="448"/>
    <m/>
    <m/>
    <s v="Southern Blue Whiting"/>
    <x v="2"/>
    <m/>
    <n v="25573.129182087025"/>
    <n v="6.6100000000000002E-4"/>
    <m/>
    <m/>
    <m/>
    <m/>
    <m/>
    <m/>
  </r>
  <r>
    <x v="14"/>
    <x v="148"/>
    <x v="145"/>
    <m/>
    <m/>
    <m/>
    <x v="11"/>
    <m/>
    <m/>
    <x v="449"/>
    <m/>
    <m/>
    <s v="Southern Blue Whiting"/>
    <x v="2"/>
    <m/>
    <n v="-51914.519721899793"/>
    <n v="9.9999999999999995E-7"/>
    <m/>
    <m/>
    <m/>
    <m/>
    <m/>
    <m/>
  </r>
  <r>
    <x v="14"/>
    <x v="148"/>
    <x v="145"/>
    <m/>
    <m/>
    <m/>
    <x v="11"/>
    <m/>
    <m/>
    <x v="450"/>
    <m/>
    <m/>
    <s v="Scallop"/>
    <x v="4"/>
    <m/>
    <n v="-11358.533082461441"/>
    <n v="0"/>
    <m/>
    <m/>
    <m/>
    <m/>
    <m/>
    <m/>
  </r>
  <r>
    <x v="14"/>
    <x v="148"/>
    <x v="145"/>
    <m/>
    <m/>
    <m/>
    <x v="11"/>
    <m/>
    <m/>
    <x v="451"/>
    <m/>
    <m/>
    <s v="Scallop"/>
    <x v="4"/>
    <m/>
    <n v="0.25359811479410155"/>
    <n v="0"/>
    <m/>
    <m/>
    <m/>
    <m/>
    <m/>
    <m/>
  </r>
  <r>
    <x v="14"/>
    <x v="148"/>
    <x v="145"/>
    <m/>
    <m/>
    <m/>
    <x v="11"/>
    <m/>
    <m/>
    <x v="452"/>
    <m/>
    <m/>
    <s v="Scallop"/>
    <x v="4"/>
    <m/>
    <n v="0.25359811479410155"/>
    <n v="0"/>
    <m/>
    <m/>
    <m/>
    <m/>
    <m/>
    <m/>
  </r>
  <r>
    <x v="14"/>
    <x v="148"/>
    <x v="145"/>
    <m/>
    <m/>
    <m/>
    <x v="11"/>
    <m/>
    <m/>
    <x v="453"/>
    <m/>
    <m/>
    <s v="Scallop"/>
    <x v="4"/>
    <m/>
    <n v="0.15781244063884969"/>
    <n v="0"/>
    <m/>
    <m/>
    <m/>
    <m/>
    <m/>
    <m/>
  </r>
  <r>
    <x v="14"/>
    <x v="148"/>
    <x v="145"/>
    <m/>
    <m/>
    <m/>
    <x v="11"/>
    <m/>
    <m/>
    <x v="454"/>
    <m/>
    <m/>
    <s v="Scallop"/>
    <x v="4"/>
    <m/>
    <n v="5.7127566402641605"/>
    <n v="5.0000000000000004E-6"/>
    <m/>
    <m/>
    <m/>
    <m/>
    <m/>
    <m/>
  </r>
  <r>
    <x v="14"/>
    <x v="148"/>
    <x v="145"/>
    <m/>
    <m/>
    <m/>
    <x v="11"/>
    <m/>
    <m/>
    <x v="455"/>
    <m/>
    <m/>
    <s v="Scallop"/>
    <x v="4"/>
    <m/>
    <n v="0.15781244063884969"/>
    <n v="0"/>
    <m/>
    <m/>
    <m/>
    <m/>
    <m/>
    <m/>
  </r>
  <r>
    <x v="14"/>
    <x v="148"/>
    <x v="145"/>
    <m/>
    <m/>
    <m/>
    <x v="11"/>
    <m/>
    <m/>
    <x v="456"/>
    <m/>
    <m/>
    <s v="Scallop"/>
    <x v="4"/>
    <m/>
    <n v="101.31924591779534"/>
    <n v="9.0000000000000006E-5"/>
    <m/>
    <m/>
    <m/>
    <m/>
    <m/>
    <m/>
  </r>
  <r>
    <x v="14"/>
    <x v="148"/>
    <x v="145"/>
    <m/>
    <m/>
    <m/>
    <x v="11"/>
    <m/>
    <m/>
    <x v="457"/>
    <m/>
    <m/>
    <s v="Scallop"/>
    <x v="4"/>
    <m/>
    <n v="0.25359811479410155"/>
    <n v="0"/>
    <m/>
    <m/>
    <m/>
    <m/>
    <m/>
    <m/>
  </r>
  <r>
    <x v="14"/>
    <x v="148"/>
    <x v="145"/>
    <m/>
    <m/>
    <m/>
    <x v="11"/>
    <m/>
    <m/>
    <x v="458"/>
    <m/>
    <m/>
    <s v="Scallop"/>
    <x v="4"/>
    <m/>
    <n v="0.25359811479410155"/>
    <n v="0"/>
    <m/>
    <m/>
    <m/>
    <m/>
    <m/>
    <m/>
  </r>
  <r>
    <x v="14"/>
    <x v="148"/>
    <x v="145"/>
    <m/>
    <m/>
    <m/>
    <x v="11"/>
    <m/>
    <m/>
    <x v="459"/>
    <m/>
    <m/>
    <s v="Scallop"/>
    <x v="4"/>
    <m/>
    <n v="0.25359811479410155"/>
    <n v="0"/>
    <m/>
    <m/>
    <m/>
    <m/>
    <m/>
    <m/>
  </r>
  <r>
    <x v="14"/>
    <x v="148"/>
    <x v="145"/>
    <m/>
    <m/>
    <m/>
    <x v="11"/>
    <m/>
    <m/>
    <x v="460"/>
    <m/>
    <m/>
    <s v="Scallop"/>
    <x v="4"/>
    <m/>
    <n v="0.25359811479410155"/>
    <n v="0"/>
    <m/>
    <m/>
    <m/>
    <m/>
    <m/>
    <m/>
  </r>
  <r>
    <x v="14"/>
    <x v="148"/>
    <x v="145"/>
    <m/>
    <m/>
    <m/>
    <x v="11"/>
    <m/>
    <m/>
    <x v="461"/>
    <m/>
    <m/>
    <s v="Scallop"/>
    <x v="4"/>
    <m/>
    <n v="0.25359811479410155"/>
    <n v="0"/>
    <m/>
    <m/>
    <m/>
    <m/>
    <m/>
    <m/>
  </r>
  <r>
    <x v="14"/>
    <x v="148"/>
    <x v="145"/>
    <m/>
    <m/>
    <m/>
    <x v="11"/>
    <m/>
    <m/>
    <x v="462"/>
    <m/>
    <m/>
    <s v="Scallop"/>
    <x v="4"/>
    <m/>
    <n v="12.679905739705646"/>
    <n v="1.2E-5"/>
    <m/>
    <m/>
    <m/>
    <m/>
    <m/>
    <m/>
  </r>
  <r>
    <x v="14"/>
    <x v="148"/>
    <x v="145"/>
    <m/>
    <m/>
    <m/>
    <x v="11"/>
    <m/>
    <m/>
    <x v="463"/>
    <m/>
    <m/>
    <s v="Sea Cucumber"/>
    <x v="4"/>
    <m/>
    <n v="0"/>
    <n v="0"/>
    <m/>
    <m/>
    <m/>
    <m/>
    <m/>
    <m/>
  </r>
  <r>
    <x v="14"/>
    <x v="148"/>
    <x v="145"/>
    <m/>
    <m/>
    <m/>
    <x v="11"/>
    <m/>
    <m/>
    <x v="464"/>
    <m/>
    <m/>
    <s v="Sea Cucumber"/>
    <x v="4"/>
    <m/>
    <n v="0.50719622958824573"/>
    <n v="0"/>
    <m/>
    <m/>
    <m/>
    <m/>
    <m/>
    <m/>
  </r>
  <r>
    <x v="14"/>
    <x v="148"/>
    <x v="145"/>
    <m/>
    <m/>
    <m/>
    <x v="11"/>
    <m/>
    <m/>
    <x v="465"/>
    <m/>
    <m/>
    <s v="Sea Cucumber"/>
    <x v="4"/>
    <m/>
    <n v="0.50719622958824573"/>
    <n v="0"/>
    <m/>
    <m/>
    <m/>
    <m/>
    <m/>
    <m/>
  </r>
  <r>
    <x v="14"/>
    <x v="148"/>
    <x v="145"/>
    <m/>
    <m/>
    <m/>
    <x v="11"/>
    <m/>
    <m/>
    <x v="466"/>
    <m/>
    <m/>
    <s v="Sea Cucumber"/>
    <x v="4"/>
    <m/>
    <n v="0.50719622958824573"/>
    <n v="0"/>
    <m/>
    <m/>
    <m/>
    <m/>
    <m/>
    <m/>
  </r>
  <r>
    <x v="14"/>
    <x v="148"/>
    <x v="145"/>
    <m/>
    <m/>
    <m/>
    <x v="11"/>
    <m/>
    <m/>
    <x v="467"/>
    <m/>
    <m/>
    <s v="Sea Cucumber"/>
    <x v="4"/>
    <m/>
    <n v="1.2679905739706072"/>
    <n v="0"/>
    <m/>
    <m/>
    <m/>
    <m/>
    <m/>
    <m/>
  </r>
  <r>
    <x v="14"/>
    <x v="148"/>
    <x v="145"/>
    <m/>
    <m/>
    <m/>
    <x v="11"/>
    <m/>
    <m/>
    <x v="468"/>
    <m/>
    <m/>
    <s v="Sea Cucumber"/>
    <x v="4"/>
    <m/>
    <n v="12.172709510117784"/>
    <n v="9.9999999999999995E-7"/>
    <m/>
    <m/>
    <m/>
    <m/>
    <m/>
    <m/>
  </r>
  <r>
    <x v="14"/>
    <x v="148"/>
    <x v="145"/>
    <m/>
    <m/>
    <m/>
    <x v="11"/>
    <m/>
    <m/>
    <x v="469"/>
    <m/>
    <m/>
    <s v="Sea Cucumber"/>
    <x v="4"/>
    <m/>
    <n v="0.50719622958824573"/>
    <n v="0"/>
    <m/>
    <m/>
    <m/>
    <m/>
    <m/>
    <m/>
  </r>
  <r>
    <x v="14"/>
    <x v="148"/>
    <x v="145"/>
    <m/>
    <m/>
    <m/>
    <x v="11"/>
    <m/>
    <m/>
    <x v="470"/>
    <m/>
    <m/>
    <s v="Sea Cucumber"/>
    <x v="4"/>
    <m/>
    <n v="0.50719622958824573"/>
    <n v="0"/>
    <m/>
    <m/>
    <m/>
    <m/>
    <m/>
    <m/>
  </r>
  <r>
    <x v="14"/>
    <x v="148"/>
    <x v="145"/>
    <m/>
    <m/>
    <m/>
    <x v="11"/>
    <m/>
    <m/>
    <x v="471"/>
    <m/>
    <m/>
    <s v="Sea Cucumber"/>
    <x v="4"/>
    <m/>
    <n v="0.50719622958824573"/>
    <n v="0"/>
    <m/>
    <m/>
    <m/>
    <m/>
    <m/>
    <m/>
  </r>
  <r>
    <x v="14"/>
    <x v="148"/>
    <x v="145"/>
    <m/>
    <m/>
    <m/>
    <x v="11"/>
    <m/>
    <m/>
    <x v="472"/>
    <m/>
    <m/>
    <s v="Sea Cucumber"/>
    <x v="4"/>
    <m/>
    <n v="0"/>
    <n v="0"/>
    <m/>
    <m/>
    <m/>
    <m/>
    <m/>
    <m/>
  </r>
  <r>
    <x v="14"/>
    <x v="148"/>
    <x v="145"/>
    <m/>
    <m/>
    <m/>
    <x v="11"/>
    <m/>
    <m/>
    <x v="473"/>
    <m/>
    <m/>
    <s v="Sea Cucumber"/>
    <x v="4"/>
    <m/>
    <n v="1.2679905739706214"/>
    <n v="0"/>
    <m/>
    <m/>
    <m/>
    <m/>
    <m/>
    <m/>
  </r>
  <r>
    <x v="14"/>
    <x v="148"/>
    <x v="145"/>
    <m/>
    <m/>
    <m/>
    <x v="11"/>
    <m/>
    <m/>
    <x v="474"/>
    <m/>
    <m/>
    <s v="Sea Cucumber"/>
    <x v="4"/>
    <m/>
    <n v="3.5503736071177059"/>
    <n v="0"/>
    <m/>
    <m/>
    <m/>
    <m/>
    <m/>
    <m/>
  </r>
  <r>
    <x v="14"/>
    <x v="148"/>
    <x v="145"/>
    <m/>
    <m/>
    <m/>
    <x v="11"/>
    <m/>
    <m/>
    <x v="475"/>
    <m/>
    <m/>
    <s v="Sea Cucumber"/>
    <x v="4"/>
    <m/>
    <n v="0.50719622958824573"/>
    <n v="0"/>
    <m/>
    <m/>
    <m/>
    <m/>
    <m/>
    <m/>
  </r>
  <r>
    <x v="14"/>
    <x v="148"/>
    <x v="145"/>
    <m/>
    <m/>
    <m/>
    <x v="11"/>
    <m/>
    <m/>
    <x v="476"/>
    <m/>
    <m/>
    <s v="Sea Cucumber"/>
    <x v="4"/>
    <m/>
    <n v="0.50719622958823152"/>
    <n v="0"/>
    <m/>
    <m/>
    <m/>
    <m/>
    <m/>
    <m/>
  </r>
  <r>
    <x v="14"/>
    <x v="148"/>
    <x v="145"/>
    <m/>
    <m/>
    <m/>
    <x v="11"/>
    <m/>
    <m/>
    <x v="477"/>
    <m/>
    <m/>
    <s v="Sea Cucumber"/>
    <x v="4"/>
    <m/>
    <n v="0.50719622958824573"/>
    <n v="0"/>
    <m/>
    <m/>
    <m/>
    <m/>
    <m/>
    <m/>
  </r>
  <r>
    <x v="14"/>
    <x v="148"/>
    <x v="145"/>
    <m/>
    <m/>
    <m/>
    <x v="11"/>
    <m/>
    <m/>
    <x v="478"/>
    <m/>
    <m/>
    <s v="School Shark"/>
    <x v="0"/>
    <m/>
    <n v="8494.7749351308921"/>
    <n v="3.0000000000000001E-5"/>
    <m/>
    <m/>
    <m/>
    <m/>
    <m/>
    <m/>
  </r>
  <r>
    <x v="14"/>
    <x v="148"/>
    <x v="145"/>
    <m/>
    <m/>
    <m/>
    <x v="11"/>
    <m/>
    <m/>
    <x v="479"/>
    <m/>
    <m/>
    <s v="School Shark"/>
    <x v="0"/>
    <m/>
    <n v="2.535981147941186"/>
    <n v="0"/>
    <m/>
    <m/>
    <m/>
    <m/>
    <m/>
    <m/>
  </r>
  <r>
    <x v="14"/>
    <x v="148"/>
    <x v="145"/>
    <m/>
    <m/>
    <m/>
    <x v="11"/>
    <m/>
    <m/>
    <x v="480"/>
    <m/>
    <m/>
    <s v="School Shark"/>
    <x v="0"/>
    <m/>
    <n v="50.124585598085105"/>
    <n v="6.0000000000000002E-6"/>
    <m/>
    <m/>
    <m/>
    <m/>
    <m/>
    <m/>
  </r>
  <r>
    <x v="14"/>
    <x v="148"/>
    <x v="145"/>
    <m/>
    <m/>
    <m/>
    <x v="11"/>
    <m/>
    <m/>
    <x v="481"/>
    <m/>
    <m/>
    <s v="School Shark"/>
    <x v="0"/>
    <m/>
    <n v="1388.3298090357057"/>
    <n v="3.6000000000000001E-5"/>
    <m/>
    <m/>
    <m/>
    <m/>
    <m/>
    <m/>
  </r>
  <r>
    <x v="14"/>
    <x v="148"/>
    <x v="145"/>
    <m/>
    <m/>
    <m/>
    <x v="11"/>
    <m/>
    <m/>
    <x v="482"/>
    <m/>
    <m/>
    <s v="School Shark"/>
    <x v="0"/>
    <m/>
    <n v="60.513150378390492"/>
    <n v="7.9999999999999996E-6"/>
    <m/>
    <m/>
    <m/>
    <m/>
    <m/>
    <m/>
  </r>
  <r>
    <x v="14"/>
    <x v="148"/>
    <x v="145"/>
    <m/>
    <m/>
    <m/>
    <x v="11"/>
    <m/>
    <m/>
    <x v="483"/>
    <m/>
    <m/>
    <s v="School Shark"/>
    <x v="0"/>
    <m/>
    <n v="3314.9185733396007"/>
    <n v="6.3E-5"/>
    <m/>
    <m/>
    <m/>
    <m/>
    <m/>
    <m/>
  </r>
  <r>
    <x v="14"/>
    <x v="148"/>
    <x v="145"/>
    <m/>
    <m/>
    <m/>
    <x v="11"/>
    <m/>
    <m/>
    <x v="484"/>
    <m/>
    <m/>
    <s v="School Shark"/>
    <x v="0"/>
    <m/>
    <n v="2676.0859068567079"/>
    <n v="2.1999999999999999E-5"/>
    <m/>
    <m/>
    <m/>
    <m/>
    <m/>
    <m/>
  </r>
  <r>
    <x v="14"/>
    <x v="148"/>
    <x v="145"/>
    <m/>
    <m/>
    <m/>
    <x v="11"/>
    <m/>
    <m/>
    <x v="485"/>
    <m/>
    <m/>
    <s v="School Shark"/>
    <x v="0"/>
    <m/>
    <n v="2463.2764891974984"/>
    <n v="2.4000000000000001E-5"/>
    <m/>
    <m/>
    <m/>
    <m/>
    <m/>
    <m/>
  </r>
  <r>
    <x v="14"/>
    <x v="148"/>
    <x v="145"/>
    <m/>
    <m/>
    <m/>
    <x v="11"/>
    <m/>
    <m/>
    <x v="486"/>
    <m/>
    <m/>
    <s v="Scampi"/>
    <x v="2"/>
    <m/>
    <n v="-212780.70934215077"/>
    <n v="1.37E-4"/>
    <m/>
    <m/>
    <m/>
    <m/>
    <m/>
    <m/>
  </r>
  <r>
    <x v="14"/>
    <x v="148"/>
    <x v="145"/>
    <m/>
    <m/>
    <m/>
    <x v="11"/>
    <m/>
    <m/>
    <x v="487"/>
    <m/>
    <m/>
    <s v="Scampi"/>
    <x v="2"/>
    <m/>
    <n v="0"/>
    <n v="0"/>
    <m/>
    <m/>
    <m/>
    <m/>
    <m/>
    <m/>
  </r>
  <r>
    <x v="14"/>
    <x v="148"/>
    <x v="145"/>
    <m/>
    <m/>
    <m/>
    <x v="11"/>
    <m/>
    <m/>
    <x v="488"/>
    <m/>
    <m/>
    <s v="Scampi"/>
    <x v="2"/>
    <m/>
    <n v="-188594.34272312076"/>
    <n v="2.3900000000000001E-4"/>
    <m/>
    <m/>
    <m/>
    <m/>
    <m/>
    <m/>
  </r>
  <r>
    <x v="14"/>
    <x v="148"/>
    <x v="145"/>
    <m/>
    <m/>
    <m/>
    <x v="11"/>
    <m/>
    <m/>
    <x v="489"/>
    <m/>
    <m/>
    <s v="Scampi"/>
    <x v="2"/>
    <m/>
    <n v="-507.59946881665383"/>
    <n v="3.1100000000000002E-4"/>
    <m/>
    <m/>
    <m/>
    <m/>
    <m/>
    <m/>
  </r>
  <r>
    <x v="14"/>
    <x v="148"/>
    <x v="145"/>
    <m/>
    <m/>
    <m/>
    <x v="11"/>
    <m/>
    <m/>
    <x v="490"/>
    <m/>
    <m/>
    <s v="Scampi"/>
    <x v="2"/>
    <m/>
    <n v="6146.6715742252636"/>
    <n v="4.8999999999999998E-5"/>
    <m/>
    <m/>
    <m/>
    <m/>
    <m/>
    <m/>
  </r>
  <r>
    <x v="14"/>
    <x v="148"/>
    <x v="145"/>
    <m/>
    <m/>
    <m/>
    <x v="11"/>
    <m/>
    <m/>
    <x v="491"/>
    <m/>
    <m/>
    <s v="Scampi"/>
    <x v="2"/>
    <m/>
    <n v="-42.015021154897113"/>
    <n v="1.2E-5"/>
    <m/>
    <m/>
    <m/>
    <m/>
    <m/>
    <m/>
  </r>
  <r>
    <x v="14"/>
    <x v="148"/>
    <x v="145"/>
    <m/>
    <m/>
    <m/>
    <x v="11"/>
    <m/>
    <m/>
    <x v="492"/>
    <m/>
    <m/>
    <s v="Scampi"/>
    <x v="2"/>
    <m/>
    <n v="-365.62471159132838"/>
    <n v="1.08E-4"/>
    <m/>
    <m/>
    <m/>
    <m/>
    <m/>
    <m/>
  </r>
  <r>
    <x v="14"/>
    <x v="148"/>
    <x v="145"/>
    <m/>
    <m/>
    <m/>
    <x v="11"/>
    <m/>
    <m/>
    <x v="493"/>
    <m/>
    <m/>
    <s v="Scampi"/>
    <x v="2"/>
    <m/>
    <n v="-52.578776443617244"/>
    <n v="1.5E-5"/>
    <m/>
    <m/>
    <m/>
    <m/>
    <m/>
    <m/>
  </r>
  <r>
    <x v="14"/>
    <x v="148"/>
    <x v="145"/>
    <m/>
    <m/>
    <m/>
    <x v="11"/>
    <m/>
    <m/>
    <x v="494"/>
    <m/>
    <m/>
    <s v="Scampi"/>
    <x v="2"/>
    <m/>
    <n v="-111.19198369538208"/>
    <n v="3.1000000000000001E-5"/>
    <m/>
    <m/>
    <m/>
    <m/>
    <m/>
    <m/>
  </r>
  <r>
    <x v="14"/>
    <x v="148"/>
    <x v="145"/>
    <m/>
    <m/>
    <m/>
    <x v="11"/>
    <m/>
    <m/>
    <x v="495"/>
    <m/>
    <m/>
    <s v="Scampi"/>
    <x v="2"/>
    <m/>
    <n v="-5.1018776443581828"/>
    <n v="1.9999999999999999E-6"/>
    <m/>
    <m/>
    <m/>
    <m/>
    <m/>
    <m/>
  </r>
  <r>
    <x v="14"/>
    <x v="148"/>
    <x v="145"/>
    <m/>
    <m/>
    <m/>
    <x v="11"/>
    <m/>
    <m/>
    <x v="496"/>
    <m/>
    <m/>
    <s v="Scampi"/>
    <x v="2"/>
    <m/>
    <n v="-36.913143510559166"/>
    <n v="1.1E-5"/>
    <m/>
    <m/>
    <m/>
    <m/>
    <m/>
    <m/>
  </r>
  <r>
    <x v="14"/>
    <x v="148"/>
    <x v="145"/>
    <m/>
    <m/>
    <m/>
    <x v="11"/>
    <m/>
    <m/>
    <x v="7"/>
    <m/>
    <m/>
    <s v="Freshwater Eels"/>
    <x v="1"/>
    <m/>
    <n v="4.8183641810883273"/>
    <n v="3.0000000000000001E-6"/>
    <m/>
    <m/>
    <m/>
    <m/>
    <m/>
    <m/>
  </r>
  <r>
    <x v="14"/>
    <x v="148"/>
    <x v="145"/>
    <m/>
    <m/>
    <m/>
    <x v="11"/>
    <m/>
    <m/>
    <x v="8"/>
    <m/>
    <m/>
    <s v="Freshwater Eels"/>
    <x v="1"/>
    <m/>
    <n v="5.0719622958822583"/>
    <n v="3.0000000000000001E-6"/>
    <m/>
    <m/>
    <m/>
    <m/>
    <m/>
    <m/>
  </r>
  <r>
    <x v="14"/>
    <x v="148"/>
    <x v="145"/>
    <m/>
    <m/>
    <m/>
    <x v="11"/>
    <m/>
    <m/>
    <x v="9"/>
    <m/>
    <m/>
    <s v="Freshwater Eels"/>
    <x v="1"/>
    <m/>
    <n v="34.172579156191205"/>
    <n v="2.1999999999999999E-5"/>
    <m/>
    <m/>
    <m/>
    <m/>
    <m/>
    <m/>
  </r>
  <r>
    <x v="14"/>
    <x v="148"/>
    <x v="145"/>
    <m/>
    <m/>
    <m/>
    <x v="11"/>
    <m/>
    <m/>
    <x v="10"/>
    <m/>
    <m/>
    <s v="Freshwater Eels"/>
    <x v="1"/>
    <m/>
    <n v="2.5359811479411292"/>
    <n v="9.9999999999999995E-7"/>
    <m/>
    <m/>
    <m/>
    <m/>
    <m/>
    <m/>
  </r>
  <r>
    <x v="14"/>
    <x v="148"/>
    <x v="145"/>
    <m/>
    <m/>
    <m/>
    <x v="11"/>
    <m/>
    <m/>
    <x v="11"/>
    <m/>
    <m/>
    <s v="Freshwater Eels"/>
    <x v="1"/>
    <m/>
    <n v="7.2343453290259276"/>
    <n v="3.9999999999999998E-6"/>
    <m/>
    <m/>
    <m/>
    <m/>
    <m/>
    <m/>
  </r>
  <r>
    <x v="14"/>
    <x v="148"/>
    <x v="145"/>
    <m/>
    <m/>
    <m/>
    <x v="11"/>
    <m/>
    <m/>
    <x v="12"/>
    <m/>
    <m/>
    <s v="Freshwater Eels"/>
    <x v="1"/>
    <m/>
    <n v="7.6079434438233875"/>
    <n v="3.9999999999999998E-6"/>
    <m/>
    <m/>
    <m/>
    <m/>
    <m/>
    <m/>
  </r>
  <r>
    <x v="14"/>
    <x v="148"/>
    <x v="145"/>
    <m/>
    <m/>
    <m/>
    <x v="11"/>
    <m/>
    <m/>
    <x v="497"/>
    <m/>
    <m/>
    <s v="Shortfinned eel"/>
    <x v="1"/>
    <m/>
    <n v="2.5359811479411292"/>
    <n v="9.9999999999999995E-7"/>
    <m/>
    <m/>
    <m/>
    <m/>
    <m/>
    <m/>
  </r>
  <r>
    <x v="14"/>
    <x v="148"/>
    <x v="145"/>
    <m/>
    <m/>
    <m/>
    <x v="11"/>
    <m/>
    <m/>
    <x v="498"/>
    <m/>
    <m/>
    <s v="Shortfinned eel"/>
    <x v="1"/>
    <m/>
    <n v="21.809437872294438"/>
    <n v="6.9999999999999999E-6"/>
    <m/>
    <m/>
    <m/>
    <m/>
    <m/>
    <m/>
  </r>
  <r>
    <x v="14"/>
    <x v="148"/>
    <x v="145"/>
    <m/>
    <m/>
    <m/>
    <x v="11"/>
    <m/>
    <m/>
    <x v="499"/>
    <m/>
    <m/>
    <s v="Shortfinned eel"/>
    <x v="1"/>
    <m/>
    <n v="34.10214738241848"/>
    <n v="1.2E-5"/>
    <m/>
    <m/>
    <m/>
    <m/>
    <m/>
    <m/>
  </r>
  <r>
    <x v="14"/>
    <x v="148"/>
    <x v="145"/>
    <m/>
    <m/>
    <m/>
    <x v="11"/>
    <m/>
    <m/>
    <x v="500"/>
    <m/>
    <m/>
    <s v="Shortfinned eel"/>
    <x v="1"/>
    <m/>
    <n v="23.838222790647706"/>
    <n v="9.0000000000000002E-6"/>
    <m/>
    <m/>
    <m/>
    <m/>
    <m/>
    <m/>
  </r>
  <r>
    <x v="14"/>
    <x v="148"/>
    <x v="145"/>
    <m/>
    <m/>
    <m/>
    <x v="11"/>
    <m/>
    <m/>
    <x v="501"/>
    <m/>
    <m/>
    <s v="Shortfinned eel"/>
    <x v="1"/>
    <m/>
    <n v="5.8327566402649609"/>
    <n v="1.9999999999999999E-6"/>
    <m/>
    <m/>
    <m/>
    <m/>
    <m/>
    <m/>
  </r>
  <r>
    <x v="14"/>
    <x v="148"/>
    <x v="145"/>
    <m/>
    <m/>
    <m/>
    <x v="11"/>
    <m/>
    <m/>
    <x v="502"/>
    <m/>
    <m/>
    <s v="Gemfish"/>
    <x v="0"/>
    <m/>
    <n v="-9801.6178418190048"/>
    <n v="0"/>
    <m/>
    <m/>
    <m/>
    <m/>
    <m/>
    <m/>
  </r>
  <r>
    <x v="14"/>
    <x v="148"/>
    <x v="145"/>
    <m/>
    <m/>
    <m/>
    <x v="11"/>
    <m/>
    <m/>
    <x v="503"/>
    <m/>
    <m/>
    <s v="Gemfish"/>
    <x v="2"/>
    <m/>
    <n v="2.535981147941186"/>
    <n v="0"/>
    <m/>
    <m/>
    <m/>
    <m/>
    <m/>
    <m/>
  </r>
  <r>
    <x v="14"/>
    <x v="148"/>
    <x v="145"/>
    <m/>
    <m/>
    <m/>
    <x v="11"/>
    <m/>
    <m/>
    <x v="504"/>
    <m/>
    <m/>
    <s v="Gemfish"/>
    <x v="0"/>
    <m/>
    <n v="60.863547550588919"/>
    <n v="7.9999999999999996E-6"/>
    <m/>
    <m/>
    <m/>
    <m/>
    <m/>
    <m/>
  </r>
  <r>
    <x v="14"/>
    <x v="148"/>
    <x v="145"/>
    <m/>
    <m/>
    <m/>
    <x v="11"/>
    <m/>
    <m/>
    <x v="505"/>
    <m/>
    <m/>
    <s v="Gemfish"/>
    <x v="2"/>
    <m/>
    <n v="38.448849349435477"/>
    <n v="3.6999999999999998E-5"/>
    <m/>
    <m/>
    <m/>
    <m/>
    <m/>
    <m/>
  </r>
  <r>
    <x v="14"/>
    <x v="148"/>
    <x v="145"/>
    <m/>
    <m/>
    <m/>
    <x v="11"/>
    <m/>
    <m/>
    <x v="506"/>
    <m/>
    <m/>
    <s v="Gemfish"/>
    <x v="2"/>
    <m/>
    <n v="41.795399392583931"/>
    <n v="3.1999999999999999E-5"/>
    <m/>
    <m/>
    <m/>
    <m/>
    <m/>
    <m/>
  </r>
  <r>
    <x v="14"/>
    <x v="148"/>
    <x v="145"/>
    <m/>
    <m/>
    <m/>
    <x v="11"/>
    <m/>
    <m/>
    <x v="507"/>
    <m/>
    <m/>
    <s v="Snapper"/>
    <x v="0"/>
    <m/>
    <n v="-351202.40678731911"/>
    <n v="9.0200000000000002E-4"/>
    <m/>
    <m/>
    <m/>
    <m/>
    <m/>
    <m/>
  </r>
  <r>
    <x v="14"/>
    <x v="148"/>
    <x v="145"/>
    <m/>
    <m/>
    <m/>
    <x v="11"/>
    <m/>
    <m/>
    <x v="508"/>
    <m/>
    <m/>
    <s v="Snapper"/>
    <x v="0"/>
    <m/>
    <n v="2.5359811479412429"/>
    <n v="9.9999999999999995E-7"/>
    <m/>
    <m/>
    <m/>
    <m/>
    <m/>
    <m/>
  </r>
  <r>
    <x v="14"/>
    <x v="148"/>
    <x v="145"/>
    <m/>
    <m/>
    <m/>
    <x v="11"/>
    <m/>
    <m/>
    <x v="509"/>
    <m/>
    <m/>
    <s v="Snapper"/>
    <x v="0"/>
    <m/>
    <n v="76.17340616018555"/>
    <n v="2.6999999999999999E-5"/>
    <m/>
    <m/>
    <m/>
    <m/>
    <m/>
    <m/>
  </r>
  <r>
    <x v="14"/>
    <x v="148"/>
    <x v="145"/>
    <m/>
    <m/>
    <m/>
    <x v="11"/>
    <m/>
    <m/>
    <x v="510"/>
    <m/>
    <m/>
    <s v="Snapper"/>
    <x v="0"/>
    <m/>
    <n v="8.0712191078491742"/>
    <n v="3.9999999999999998E-6"/>
    <m/>
    <m/>
    <m/>
    <m/>
    <m/>
    <m/>
  </r>
  <r>
    <x v="14"/>
    <x v="148"/>
    <x v="145"/>
    <m/>
    <m/>
    <m/>
    <x v="11"/>
    <m/>
    <m/>
    <x v="511"/>
    <m/>
    <m/>
    <s v="Snapper"/>
    <x v="0"/>
    <m/>
    <n v="1774.6645171134442"/>
    <n v="6.4999999999999994E-5"/>
    <m/>
    <m/>
    <m/>
    <m/>
    <m/>
    <m/>
  </r>
  <r>
    <x v="14"/>
    <x v="148"/>
    <x v="145"/>
    <m/>
    <m/>
    <m/>
    <x v="11"/>
    <m/>
    <m/>
    <x v="512"/>
    <m/>
    <m/>
    <s v="Snapper"/>
    <x v="0"/>
    <m/>
    <n v="46651.156072780432"/>
    <n v="3.0800000000000001E-4"/>
    <m/>
    <m/>
    <m/>
    <m/>
    <m/>
    <m/>
  </r>
  <r>
    <x v="14"/>
    <x v="148"/>
    <x v="145"/>
    <m/>
    <m/>
    <m/>
    <x v="11"/>
    <m/>
    <m/>
    <x v="513"/>
    <m/>
    <m/>
    <s v="Spiny Dogfish"/>
    <x v="0"/>
    <m/>
    <n v="83.860975996850357"/>
    <n v="3.0000000000000001E-6"/>
    <m/>
    <m/>
    <m/>
    <m/>
    <m/>
    <m/>
  </r>
  <r>
    <x v="14"/>
    <x v="148"/>
    <x v="145"/>
    <m/>
    <m/>
    <m/>
    <x v="11"/>
    <m/>
    <m/>
    <x v="514"/>
    <m/>
    <m/>
    <s v="Spiny Dogfish"/>
    <x v="2"/>
    <m/>
    <n v="0"/>
    <n v="0"/>
    <m/>
    <m/>
    <m/>
    <m/>
    <m/>
    <m/>
  </r>
  <r>
    <x v="14"/>
    <x v="148"/>
    <x v="145"/>
    <m/>
    <m/>
    <m/>
    <x v="11"/>
    <m/>
    <m/>
    <x v="515"/>
    <m/>
    <m/>
    <s v="Spiny Dogfish"/>
    <x v="0"/>
    <m/>
    <n v="-2317.9534121263896"/>
    <n v="1.5999999999999999E-5"/>
    <m/>
    <m/>
    <m/>
    <m/>
    <m/>
    <m/>
  </r>
  <r>
    <x v="14"/>
    <x v="148"/>
    <x v="145"/>
    <m/>
    <m/>
    <m/>
    <x v="11"/>
    <m/>
    <m/>
    <x v="516"/>
    <m/>
    <m/>
    <s v="Spiny Dogfish"/>
    <x v="2"/>
    <m/>
    <n v="338.63060828815651"/>
    <n v="3.0000000000000001E-6"/>
    <m/>
    <m/>
    <m/>
    <m/>
    <m/>
    <m/>
  </r>
  <r>
    <x v="14"/>
    <x v="148"/>
    <x v="145"/>
    <m/>
    <m/>
    <m/>
    <x v="11"/>
    <m/>
    <m/>
    <x v="517"/>
    <m/>
    <m/>
    <s v="Spiny Dogfish"/>
    <x v="2"/>
    <m/>
    <n v="2000.3124256916744"/>
    <n v="1.2999999999999999E-5"/>
    <m/>
    <m/>
    <m/>
    <m/>
    <m/>
    <m/>
  </r>
  <r>
    <x v="14"/>
    <x v="148"/>
    <x v="145"/>
    <m/>
    <m/>
    <m/>
    <x v="11"/>
    <m/>
    <m/>
    <x v="518"/>
    <m/>
    <m/>
    <s v="Spiny Dogfish"/>
    <x v="0"/>
    <m/>
    <n v="1021.0825829758251"/>
    <n v="1.2E-4"/>
    <m/>
    <m/>
    <m/>
    <m/>
    <m/>
    <m/>
  </r>
  <r>
    <x v="14"/>
    <x v="148"/>
    <x v="145"/>
    <m/>
    <m/>
    <m/>
    <x v="11"/>
    <m/>
    <m/>
    <x v="519"/>
    <m/>
    <m/>
    <s v="Spiny Dogfish"/>
    <x v="0"/>
    <m/>
    <n v="253.38863172292395"/>
    <n v="1.9999999999999999E-6"/>
    <m/>
    <m/>
    <m/>
    <m/>
    <m/>
    <m/>
  </r>
  <r>
    <x v="14"/>
    <x v="148"/>
    <x v="145"/>
    <m/>
    <m/>
    <m/>
    <x v="11"/>
    <m/>
    <m/>
    <x v="520"/>
    <m/>
    <m/>
    <s v="Sea Perch"/>
    <x v="0"/>
    <m/>
    <n v="13.440700084088348"/>
    <n v="9.9999999999999995E-7"/>
    <m/>
    <m/>
    <m/>
    <m/>
    <m/>
    <m/>
  </r>
  <r>
    <x v="14"/>
    <x v="148"/>
    <x v="145"/>
    <m/>
    <m/>
    <m/>
    <x v="11"/>
    <m/>
    <m/>
    <x v="521"/>
    <m/>
    <m/>
    <s v="Sea Perch"/>
    <x v="2"/>
    <m/>
    <n v="0"/>
    <n v="0"/>
    <m/>
    <m/>
    <m/>
    <m/>
    <m/>
    <m/>
  </r>
  <r>
    <x v="14"/>
    <x v="148"/>
    <x v="145"/>
    <m/>
    <m/>
    <m/>
    <x v="11"/>
    <m/>
    <m/>
    <x v="522"/>
    <m/>
    <m/>
    <s v="Sea Perch"/>
    <x v="0"/>
    <m/>
    <n v="20.154251068734766"/>
    <n v="9.9999999999999995E-7"/>
    <m/>
    <m/>
    <m/>
    <m/>
    <m/>
    <m/>
  </r>
  <r>
    <x v="14"/>
    <x v="148"/>
    <x v="145"/>
    <m/>
    <m/>
    <m/>
    <x v="11"/>
    <m/>
    <m/>
    <x v="523"/>
    <m/>
    <m/>
    <s v="Sea Perch"/>
    <x v="2"/>
    <m/>
    <n v="75276.835999522693"/>
    <n v="8.1000000000000004E-5"/>
    <m/>
    <m/>
    <m/>
    <m/>
    <m/>
    <m/>
  </r>
  <r>
    <x v="14"/>
    <x v="148"/>
    <x v="145"/>
    <m/>
    <m/>
    <m/>
    <x v="11"/>
    <m/>
    <m/>
    <x v="524"/>
    <m/>
    <m/>
    <s v="Sea Perch"/>
    <x v="2"/>
    <m/>
    <n v="187.30334333826067"/>
    <n v="9.0000000000000002E-6"/>
    <m/>
    <m/>
    <m/>
    <m/>
    <m/>
    <m/>
  </r>
  <r>
    <x v="14"/>
    <x v="148"/>
    <x v="145"/>
    <m/>
    <m/>
    <m/>
    <x v="11"/>
    <m/>
    <m/>
    <x v="525"/>
    <m/>
    <m/>
    <s v="Sea Perch"/>
    <x v="2"/>
    <m/>
    <n v="35.187659472358519"/>
    <n v="0"/>
    <m/>
    <m/>
    <m/>
    <m/>
    <m/>
    <m/>
  </r>
  <r>
    <x v="14"/>
    <x v="148"/>
    <x v="145"/>
    <m/>
    <m/>
    <m/>
    <x v="11"/>
    <m/>
    <m/>
    <x v="526"/>
    <m/>
    <m/>
    <s v="Sea Perch"/>
    <x v="2"/>
    <m/>
    <n v="2.1463804254624961"/>
    <n v="0"/>
    <m/>
    <m/>
    <m/>
    <m/>
    <m/>
    <m/>
  </r>
  <r>
    <x v="14"/>
    <x v="148"/>
    <x v="145"/>
    <m/>
    <m/>
    <m/>
    <x v="11"/>
    <m/>
    <m/>
    <x v="527"/>
    <m/>
    <m/>
    <s v="Sea Perch"/>
    <x v="2"/>
    <m/>
    <n v="127.96913579923057"/>
    <n v="6.0000000000000002E-6"/>
    <m/>
    <m/>
    <m/>
    <m/>
    <m/>
    <m/>
  </r>
  <r>
    <x v="14"/>
    <x v="148"/>
    <x v="145"/>
    <m/>
    <m/>
    <m/>
    <x v="11"/>
    <m/>
    <m/>
    <x v="528"/>
    <m/>
    <m/>
    <s v="Sea Perch"/>
    <x v="0"/>
    <m/>
    <n v="3.8039717219118074"/>
    <n v="0"/>
    <m/>
    <m/>
    <m/>
    <m/>
    <m/>
    <m/>
  </r>
  <r>
    <x v="14"/>
    <x v="148"/>
    <x v="145"/>
    <m/>
    <m/>
    <m/>
    <x v="11"/>
    <m/>
    <m/>
    <x v="529"/>
    <m/>
    <m/>
    <s v="Sea Perch"/>
    <x v="0"/>
    <m/>
    <n v="1.521588688764723"/>
    <n v="0"/>
    <m/>
    <m/>
    <m/>
    <m/>
    <m/>
    <m/>
  </r>
  <r>
    <x v="14"/>
    <x v="148"/>
    <x v="145"/>
    <m/>
    <m/>
    <m/>
    <x v="11"/>
    <m/>
    <m/>
    <x v="530"/>
    <m/>
    <m/>
    <s v="Rig"/>
    <x v="0"/>
    <m/>
    <n v="4927.0683183876536"/>
    <n v="4.5000000000000003E-5"/>
    <m/>
    <m/>
    <m/>
    <m/>
    <m/>
    <m/>
  </r>
  <r>
    <x v="14"/>
    <x v="148"/>
    <x v="145"/>
    <m/>
    <m/>
    <m/>
    <x v="11"/>
    <m/>
    <m/>
    <x v="531"/>
    <m/>
    <m/>
    <s v="Rig"/>
    <x v="0"/>
    <m/>
    <n v="2.5359811479412429"/>
    <n v="9.9999999999999995E-7"/>
    <m/>
    <m/>
    <m/>
    <m/>
    <m/>
    <m/>
  </r>
  <r>
    <x v="14"/>
    <x v="148"/>
    <x v="145"/>
    <m/>
    <m/>
    <m/>
    <x v="11"/>
    <m/>
    <m/>
    <x v="532"/>
    <m/>
    <m/>
    <s v="Rig"/>
    <x v="0"/>
    <m/>
    <n v="26.928596397740876"/>
    <n v="6.0000000000000002E-6"/>
    <m/>
    <m/>
    <m/>
    <m/>
    <m/>
    <m/>
  </r>
  <r>
    <x v="14"/>
    <x v="148"/>
    <x v="145"/>
    <m/>
    <m/>
    <m/>
    <x v="11"/>
    <m/>
    <m/>
    <x v="533"/>
    <m/>
    <m/>
    <s v="Rig"/>
    <x v="0"/>
    <m/>
    <n v="4162.1386854739394"/>
    <n v="1.2300000000000001E-4"/>
    <m/>
    <m/>
    <m/>
    <m/>
    <m/>
    <m/>
  </r>
  <r>
    <x v="14"/>
    <x v="148"/>
    <x v="145"/>
    <m/>
    <m/>
    <m/>
    <x v="11"/>
    <m/>
    <m/>
    <x v="534"/>
    <m/>
    <m/>
    <s v="Rig"/>
    <x v="0"/>
    <m/>
    <n v="1398.0443261044784"/>
    <n v="1.7E-5"/>
    <m/>
    <m/>
    <m/>
    <m/>
    <m/>
    <m/>
  </r>
  <r>
    <x v="14"/>
    <x v="148"/>
    <x v="145"/>
    <m/>
    <m/>
    <m/>
    <x v="11"/>
    <m/>
    <m/>
    <x v="535"/>
    <m/>
    <m/>
    <s v="Rig"/>
    <x v="0"/>
    <m/>
    <n v="2195.2348663622288"/>
    <n v="2.0999999999999999E-5"/>
    <m/>
    <m/>
    <m/>
    <m/>
    <m/>
    <m/>
  </r>
  <r>
    <x v="14"/>
    <x v="148"/>
    <x v="145"/>
    <m/>
    <m/>
    <m/>
    <x v="11"/>
    <m/>
    <m/>
    <x v="536"/>
    <m/>
    <m/>
    <s v="Sprats"/>
    <x v="0"/>
    <m/>
    <n v="17.871868035590069"/>
    <n v="9.9999999999999995E-7"/>
    <m/>
    <m/>
    <m/>
    <m/>
    <m/>
    <m/>
  </r>
  <r>
    <x v="14"/>
    <x v="148"/>
    <x v="145"/>
    <m/>
    <m/>
    <m/>
    <x v="11"/>
    <m/>
    <m/>
    <x v="537"/>
    <m/>
    <m/>
    <s v="Sprats"/>
    <x v="0"/>
    <m/>
    <n v="0"/>
    <n v="0"/>
    <m/>
    <m/>
    <m/>
    <m/>
    <m/>
    <m/>
  </r>
  <r>
    <x v="14"/>
    <x v="148"/>
    <x v="145"/>
    <m/>
    <m/>
    <m/>
    <x v="11"/>
    <m/>
    <m/>
    <x v="538"/>
    <m/>
    <m/>
    <s v="Sprats"/>
    <x v="0"/>
    <m/>
    <n v="72.27546271632491"/>
    <n v="5.0000000000000004E-6"/>
    <m/>
    <m/>
    <m/>
    <m/>
    <m/>
    <m/>
  </r>
  <r>
    <x v="14"/>
    <x v="148"/>
    <x v="145"/>
    <m/>
    <m/>
    <m/>
    <x v="11"/>
    <m/>
    <m/>
    <x v="539"/>
    <m/>
    <m/>
    <s v="Sprats"/>
    <x v="0"/>
    <m/>
    <n v="2.5359811479412144"/>
    <n v="0"/>
    <m/>
    <m/>
    <m/>
    <m/>
    <m/>
    <m/>
  </r>
  <r>
    <x v="14"/>
    <x v="148"/>
    <x v="145"/>
    <m/>
    <m/>
    <m/>
    <x v="11"/>
    <m/>
    <m/>
    <x v="540"/>
    <m/>
    <m/>
    <s v="Sprats"/>
    <x v="0"/>
    <m/>
    <n v="21.915839757500407"/>
    <n v="9.9999999999999995E-7"/>
    <m/>
    <m/>
    <m/>
    <m/>
    <m/>
    <m/>
  </r>
  <r>
    <x v="14"/>
    <x v="148"/>
    <x v="145"/>
    <m/>
    <m/>
    <m/>
    <x v="11"/>
    <m/>
    <m/>
    <x v="541"/>
    <m/>
    <m/>
    <s v="Squid"/>
    <x v="2"/>
    <m/>
    <n v="2.5359811479412144"/>
    <n v="0"/>
    <m/>
    <m/>
    <m/>
    <m/>
    <m/>
    <m/>
  </r>
  <r>
    <x v="14"/>
    <x v="148"/>
    <x v="145"/>
    <m/>
    <m/>
    <m/>
    <x v="11"/>
    <m/>
    <m/>
    <x v="542"/>
    <m/>
    <m/>
    <s v="Squid"/>
    <x v="2"/>
    <m/>
    <n v="1264.8905739704496"/>
    <n v="8.3999999999999995E-5"/>
    <m/>
    <m/>
    <m/>
    <m/>
    <m/>
    <m/>
  </r>
  <r>
    <x v="14"/>
    <x v="148"/>
    <x v="145"/>
    <m/>
    <m/>
    <m/>
    <x v="11"/>
    <m/>
    <m/>
    <x v="543"/>
    <m/>
    <m/>
    <s v="Squid"/>
    <x v="2"/>
    <m/>
    <n v="429075.66042781784"/>
    <n v="1.7329999999999999E-3"/>
    <m/>
    <m/>
    <m/>
    <m/>
    <m/>
    <m/>
  </r>
  <r>
    <x v="14"/>
    <x v="148"/>
    <x v="145"/>
    <m/>
    <m/>
    <m/>
    <x v="11"/>
    <m/>
    <m/>
    <x v="544"/>
    <m/>
    <m/>
    <s v="Squid"/>
    <x v="2"/>
    <m/>
    <n v="311534.15765086305"/>
    <n v="1.23E-3"/>
    <m/>
    <m/>
    <m/>
    <m/>
    <m/>
    <m/>
  </r>
  <r>
    <x v="14"/>
    <x v="148"/>
    <x v="145"/>
    <m/>
    <m/>
    <m/>
    <x v="11"/>
    <m/>
    <m/>
    <x v="545"/>
    <m/>
    <m/>
    <s v="Smooth Skate"/>
    <x v="0"/>
    <m/>
    <n v="9.3831302473824962"/>
    <n v="0"/>
    <m/>
    <m/>
    <m/>
    <m/>
    <m/>
    <m/>
  </r>
  <r>
    <x v="14"/>
    <x v="148"/>
    <x v="145"/>
    <m/>
    <m/>
    <m/>
    <x v="11"/>
    <m/>
    <m/>
    <x v="546"/>
    <m/>
    <m/>
    <s v="Smooth Skate"/>
    <x v="0"/>
    <m/>
    <n v="0"/>
    <n v="0"/>
    <m/>
    <m/>
    <m/>
    <m/>
    <m/>
    <m/>
  </r>
  <r>
    <x v="14"/>
    <x v="148"/>
    <x v="145"/>
    <m/>
    <m/>
    <m/>
    <x v="11"/>
    <m/>
    <m/>
    <x v="547"/>
    <m/>
    <m/>
    <s v="Smooth Skate"/>
    <x v="0"/>
    <m/>
    <n v="146.96330846577166"/>
    <n v="5.0000000000000004E-6"/>
    <m/>
    <m/>
    <m/>
    <m/>
    <m/>
    <m/>
  </r>
  <r>
    <x v="14"/>
    <x v="148"/>
    <x v="145"/>
    <m/>
    <m/>
    <m/>
    <x v="11"/>
    <m/>
    <m/>
    <x v="548"/>
    <m/>
    <m/>
    <s v="Smooth Skate"/>
    <x v="0"/>
    <m/>
    <n v="52.196398451153755"/>
    <n v="1.9999999999999999E-6"/>
    <m/>
    <m/>
    <m/>
    <m/>
    <m/>
    <m/>
  </r>
  <r>
    <x v="14"/>
    <x v="148"/>
    <x v="145"/>
    <m/>
    <m/>
    <m/>
    <x v="11"/>
    <m/>
    <m/>
    <x v="549"/>
    <m/>
    <m/>
    <s v="Smooth Skate"/>
    <x v="0"/>
    <m/>
    <n v="5.0719622958824289"/>
    <n v="0"/>
    <m/>
    <m/>
    <m/>
    <m/>
    <m/>
    <m/>
  </r>
  <r>
    <x v="14"/>
    <x v="148"/>
    <x v="145"/>
    <m/>
    <m/>
    <m/>
    <x v="11"/>
    <m/>
    <m/>
    <x v="550"/>
    <m/>
    <m/>
    <s v="Stargazer"/>
    <x v="0"/>
    <m/>
    <n v="-781.54960612777143"/>
    <n v="0"/>
    <m/>
    <m/>
    <m/>
    <m/>
    <m/>
    <m/>
  </r>
  <r>
    <x v="14"/>
    <x v="148"/>
    <x v="145"/>
    <m/>
    <m/>
    <m/>
    <x v="11"/>
    <m/>
    <m/>
    <x v="551"/>
    <m/>
    <m/>
    <s v="Stargazer"/>
    <x v="0"/>
    <m/>
    <n v="2.5359811479412144"/>
    <n v="0"/>
    <m/>
    <m/>
    <m/>
    <m/>
    <m/>
    <m/>
  </r>
  <r>
    <x v="14"/>
    <x v="148"/>
    <x v="145"/>
    <m/>
    <m/>
    <m/>
    <x v="11"/>
    <m/>
    <m/>
    <x v="552"/>
    <m/>
    <m/>
    <s v="Stargazer"/>
    <x v="0"/>
    <m/>
    <n v="9.5167283621767638"/>
    <n v="9.9999999999999995E-7"/>
    <m/>
    <m/>
    <m/>
    <m/>
    <m/>
    <m/>
  </r>
  <r>
    <x v="14"/>
    <x v="148"/>
    <x v="145"/>
    <m/>
    <m/>
    <m/>
    <x v="11"/>
    <m/>
    <m/>
    <x v="553"/>
    <m/>
    <m/>
    <s v="Stargazer"/>
    <x v="0"/>
    <m/>
    <n v="35474.129760636963"/>
    <n v="5.8999999999999998E-5"/>
    <m/>
    <m/>
    <m/>
    <m/>
    <m/>
    <m/>
  </r>
  <r>
    <x v="14"/>
    <x v="148"/>
    <x v="145"/>
    <m/>
    <m/>
    <m/>
    <x v="11"/>
    <m/>
    <m/>
    <x v="554"/>
    <m/>
    <m/>
    <s v="Stargazer"/>
    <x v="0"/>
    <m/>
    <n v="547.09401210274518"/>
    <n v="4.1E-5"/>
    <m/>
    <m/>
    <m/>
    <m/>
    <m/>
    <m/>
  </r>
  <r>
    <x v="14"/>
    <x v="148"/>
    <x v="145"/>
    <m/>
    <m/>
    <m/>
    <x v="11"/>
    <m/>
    <m/>
    <x v="555"/>
    <m/>
    <m/>
    <s v="Stargazer"/>
    <x v="0"/>
    <m/>
    <n v="3250.0740556032833"/>
    <n v="4.3000000000000002E-5"/>
    <m/>
    <m/>
    <m/>
    <m/>
    <m/>
    <m/>
  </r>
  <r>
    <x v="14"/>
    <x v="148"/>
    <x v="145"/>
    <m/>
    <m/>
    <m/>
    <x v="11"/>
    <m/>
    <m/>
    <x v="556"/>
    <m/>
    <m/>
    <s v="Stargazer"/>
    <x v="0"/>
    <m/>
    <n v="2360.8072727677791"/>
    <n v="9.0000000000000006E-5"/>
    <m/>
    <m/>
    <m/>
    <m/>
    <m/>
    <m/>
  </r>
  <r>
    <x v="14"/>
    <x v="148"/>
    <x v="145"/>
    <m/>
    <m/>
    <m/>
    <x v="11"/>
    <m/>
    <m/>
    <x v="557"/>
    <m/>
    <m/>
    <s v="Stargazer"/>
    <x v="0"/>
    <m/>
    <n v="5.5791585254706888"/>
    <n v="9.9999999999999995E-7"/>
    <m/>
    <m/>
    <m/>
    <m/>
    <m/>
    <m/>
  </r>
  <r>
    <x v="14"/>
    <x v="148"/>
    <x v="145"/>
    <m/>
    <m/>
    <m/>
    <x v="11"/>
    <m/>
    <m/>
    <x v="558"/>
    <m/>
    <m/>
    <s v="Southern Bluefin Tuna"/>
    <x v="3"/>
    <m/>
    <n v="245.37376946542645"/>
    <n v="3.3599999999999998E-4"/>
    <m/>
    <m/>
    <m/>
    <m/>
    <m/>
    <m/>
  </r>
  <r>
    <x v="14"/>
    <x v="148"/>
    <x v="145"/>
    <m/>
    <m/>
    <m/>
    <x v="11"/>
    <m/>
    <m/>
    <x v="559"/>
    <m/>
    <m/>
    <s v="Kina"/>
    <x v="4"/>
    <m/>
    <n v="0"/>
    <n v="0"/>
    <m/>
    <m/>
    <m/>
    <m/>
    <m/>
    <m/>
  </r>
  <r>
    <x v="14"/>
    <x v="148"/>
    <x v="145"/>
    <m/>
    <m/>
    <m/>
    <x v="11"/>
    <m/>
    <m/>
    <x v="560"/>
    <m/>
    <m/>
    <s v="Kina"/>
    <x v="4"/>
    <m/>
    <n v="10.143924591764744"/>
    <n v="9.9999999999999995E-7"/>
    <m/>
    <m/>
    <m/>
    <m/>
    <m/>
    <m/>
  </r>
  <r>
    <x v="14"/>
    <x v="148"/>
    <x v="145"/>
    <m/>
    <m/>
    <m/>
    <x v="11"/>
    <m/>
    <m/>
    <x v="561"/>
    <m/>
    <m/>
    <s v="Kina"/>
    <x v="4"/>
    <m/>
    <n v="35.383736071173189"/>
    <n v="2.0000000000000002E-5"/>
    <m/>
    <m/>
    <m/>
    <m/>
    <m/>
    <m/>
  </r>
  <r>
    <x v="14"/>
    <x v="148"/>
    <x v="145"/>
    <m/>
    <m/>
    <m/>
    <x v="11"/>
    <m/>
    <m/>
    <x v="562"/>
    <m/>
    <m/>
    <s v="Kina"/>
    <x v="4"/>
    <m/>
    <n v="20.527849183529725"/>
    <n v="1.9999999999999999E-6"/>
    <m/>
    <m/>
    <m/>
    <m/>
    <m/>
    <m/>
  </r>
  <r>
    <x v="14"/>
    <x v="148"/>
    <x v="145"/>
    <m/>
    <m/>
    <m/>
    <x v="11"/>
    <m/>
    <m/>
    <x v="563"/>
    <m/>
    <m/>
    <s v="Kina"/>
    <x v="4"/>
    <m/>
    <n v="7.7279434438239605"/>
    <n v="9.9999999999999995E-7"/>
    <m/>
    <m/>
    <m/>
    <m/>
    <m/>
    <m/>
  </r>
  <r>
    <x v="14"/>
    <x v="148"/>
    <x v="145"/>
    <m/>
    <m/>
    <m/>
    <x v="11"/>
    <m/>
    <m/>
    <x v="564"/>
    <m/>
    <m/>
    <s v="Kina"/>
    <x v="4"/>
    <m/>
    <n v="5.4455604106771034"/>
    <n v="9.9999999999999995E-7"/>
    <m/>
    <m/>
    <m/>
    <m/>
    <m/>
    <m/>
  </r>
  <r>
    <x v="14"/>
    <x v="148"/>
    <x v="145"/>
    <m/>
    <m/>
    <m/>
    <x v="11"/>
    <m/>
    <m/>
    <x v="565"/>
    <m/>
    <m/>
    <s v="Kina"/>
    <x v="4"/>
    <m/>
    <n v="57.209575828670495"/>
    <n v="6.0000000000000002E-6"/>
    <m/>
    <m/>
    <m/>
    <m/>
    <m/>
    <m/>
  </r>
  <r>
    <x v="14"/>
    <x v="148"/>
    <x v="145"/>
    <m/>
    <m/>
    <m/>
    <x v="11"/>
    <m/>
    <m/>
    <x v="566"/>
    <m/>
    <m/>
    <s v="Kina"/>
    <x v="4"/>
    <m/>
    <n v="115.50714223132127"/>
    <n v="7.9999999999999996E-6"/>
    <m/>
    <m/>
    <m/>
    <m/>
    <m/>
    <m/>
  </r>
  <r>
    <x v="14"/>
    <x v="148"/>
    <x v="145"/>
    <m/>
    <m/>
    <m/>
    <x v="11"/>
    <m/>
    <m/>
    <x v="567"/>
    <m/>
    <m/>
    <s v="Kina"/>
    <x v="4"/>
    <m/>
    <n v="34.355745497203316"/>
    <n v="8.2999999999999998E-5"/>
    <m/>
    <m/>
    <m/>
    <m/>
    <m/>
    <m/>
  </r>
  <r>
    <x v="14"/>
    <x v="148"/>
    <x v="145"/>
    <m/>
    <m/>
    <m/>
    <x v="11"/>
    <m/>
    <m/>
    <x v="568"/>
    <m/>
    <m/>
    <s v="Kina"/>
    <x v="4"/>
    <m/>
    <n v="2.535981147941186"/>
    <n v="0"/>
    <m/>
    <m/>
    <m/>
    <m/>
    <m/>
    <m/>
  </r>
  <r>
    <x v="14"/>
    <x v="148"/>
    <x v="145"/>
    <m/>
    <m/>
    <m/>
    <x v="11"/>
    <m/>
    <m/>
    <x v="569"/>
    <m/>
    <m/>
    <s v="Kina"/>
    <x v="4"/>
    <m/>
    <n v="0.25359811479412286"/>
    <n v="0"/>
    <m/>
    <m/>
    <m/>
    <m/>
    <m/>
    <m/>
  </r>
  <r>
    <x v="14"/>
    <x v="148"/>
    <x v="145"/>
    <m/>
    <m/>
    <m/>
    <x v="11"/>
    <m/>
    <m/>
    <x v="570"/>
    <m/>
    <m/>
    <s v="Kina"/>
    <x v="4"/>
    <m/>
    <n v="2.535981147941186"/>
    <n v="0"/>
    <m/>
    <m/>
    <m/>
    <m/>
    <m/>
    <m/>
  </r>
  <r>
    <x v="14"/>
    <x v="148"/>
    <x v="145"/>
    <m/>
    <m/>
    <m/>
    <x v="11"/>
    <m/>
    <m/>
    <x v="571"/>
    <m/>
    <m/>
    <s v="Silver Warehou"/>
    <x v="2"/>
    <m/>
    <n v="-50582.185471580124"/>
    <n v="0"/>
    <m/>
    <m/>
    <m/>
    <m/>
    <m/>
    <m/>
  </r>
  <r>
    <x v="14"/>
    <x v="148"/>
    <x v="145"/>
    <m/>
    <m/>
    <m/>
    <x v="11"/>
    <m/>
    <m/>
    <x v="572"/>
    <m/>
    <m/>
    <s v="Silver Warehou"/>
    <x v="2"/>
    <m/>
    <n v="2.5359811479412144"/>
    <n v="0"/>
    <m/>
    <m/>
    <m/>
    <m/>
    <m/>
    <m/>
  </r>
  <r>
    <x v="14"/>
    <x v="148"/>
    <x v="145"/>
    <m/>
    <m/>
    <m/>
    <x v="11"/>
    <m/>
    <m/>
    <x v="573"/>
    <m/>
    <m/>
    <s v="Silver Warehou"/>
    <x v="2"/>
    <m/>
    <n v="1966.8183209745912"/>
    <n v="6.0000000000000002E-5"/>
    <m/>
    <m/>
    <m/>
    <m/>
    <m/>
    <m/>
  </r>
  <r>
    <x v="14"/>
    <x v="148"/>
    <x v="145"/>
    <m/>
    <m/>
    <m/>
    <x v="11"/>
    <m/>
    <m/>
    <x v="574"/>
    <m/>
    <m/>
    <s v="Silver Warehou"/>
    <x v="2"/>
    <m/>
    <n v="1323.6835224381066"/>
    <n v="6.7000000000000002E-5"/>
    <m/>
    <m/>
    <m/>
    <m/>
    <m/>
    <m/>
  </r>
  <r>
    <x v="14"/>
    <x v="148"/>
    <x v="145"/>
    <m/>
    <m/>
    <m/>
    <x v="11"/>
    <m/>
    <m/>
    <x v="575"/>
    <m/>
    <m/>
    <s v="Broadbill Swordfish"/>
    <x v="3"/>
    <m/>
    <n v="-34949.742133311403"/>
    <n v="1.1900000000000001E-4"/>
    <m/>
    <m/>
    <m/>
    <m/>
    <m/>
    <m/>
  </r>
  <r>
    <x v="14"/>
    <x v="148"/>
    <x v="145"/>
    <m/>
    <m/>
    <m/>
    <x v="11"/>
    <m/>
    <m/>
    <x v="576"/>
    <m/>
    <m/>
    <s v="Tarakihi"/>
    <x v="0"/>
    <m/>
    <n v="34307.769656628458"/>
    <n v="2.2499999999999999E-4"/>
    <m/>
    <m/>
    <m/>
    <m/>
    <m/>
    <m/>
  </r>
  <r>
    <x v="14"/>
    <x v="148"/>
    <x v="145"/>
    <m/>
    <m/>
    <m/>
    <x v="11"/>
    <m/>
    <m/>
    <x v="577"/>
    <m/>
    <m/>
    <s v="Tarakihi"/>
    <x v="0"/>
    <m/>
    <n v="2.5359811479412429"/>
    <n v="0"/>
    <m/>
    <m/>
    <m/>
    <m/>
    <m/>
    <m/>
  </r>
  <r>
    <x v="14"/>
    <x v="148"/>
    <x v="145"/>
    <m/>
    <m/>
    <m/>
    <x v="11"/>
    <m/>
    <m/>
    <x v="578"/>
    <m/>
    <m/>
    <s v="Tarakihi"/>
    <x v="0"/>
    <m/>
    <n v="455.22221417038236"/>
    <n v="2.9700000000000001E-4"/>
    <m/>
    <m/>
    <m/>
    <m/>
    <m/>
    <m/>
  </r>
  <r>
    <x v="14"/>
    <x v="148"/>
    <x v="145"/>
    <m/>
    <m/>
    <m/>
    <x v="11"/>
    <m/>
    <m/>
    <x v="579"/>
    <m/>
    <m/>
    <s v="Tarakihi"/>
    <x v="0"/>
    <m/>
    <n v="5133.0282202694507"/>
    <n v="2.0799999999999999E-4"/>
    <m/>
    <m/>
    <m/>
    <m/>
    <m/>
    <m/>
  </r>
  <r>
    <x v="14"/>
    <x v="148"/>
    <x v="145"/>
    <m/>
    <m/>
    <m/>
    <x v="11"/>
    <m/>
    <m/>
    <x v="580"/>
    <m/>
    <m/>
    <s v="Tarakihi"/>
    <x v="0"/>
    <m/>
    <n v="80.187723897901378"/>
    <n v="9.0000000000000002E-6"/>
    <m/>
    <m/>
    <m/>
    <m/>
    <m/>
    <m/>
  </r>
  <r>
    <x v="14"/>
    <x v="148"/>
    <x v="145"/>
    <m/>
    <m/>
    <m/>
    <x v="11"/>
    <m/>
    <m/>
    <x v="581"/>
    <m/>
    <m/>
    <s v="Tarakihi"/>
    <x v="0"/>
    <m/>
    <n v="582.93503321782009"/>
    <n v="6.9999999999999999E-6"/>
    <m/>
    <m/>
    <m/>
    <m/>
    <m/>
    <m/>
  </r>
  <r>
    <x v="14"/>
    <x v="148"/>
    <x v="145"/>
    <m/>
    <m/>
    <m/>
    <x v="11"/>
    <m/>
    <m/>
    <x v="582"/>
    <m/>
    <m/>
    <s v="Tarakihi"/>
    <x v="0"/>
    <m/>
    <n v="4622.8164965981268"/>
    <n v="1.13E-4"/>
    <m/>
    <m/>
    <m/>
    <m/>
    <m/>
    <m/>
  </r>
  <r>
    <x v="14"/>
    <x v="148"/>
    <x v="145"/>
    <m/>
    <m/>
    <m/>
    <x v="11"/>
    <m/>
    <m/>
    <x v="583"/>
    <m/>
    <m/>
    <s v="Tarakihi"/>
    <x v="0"/>
    <m/>
    <n v="1322.9794076000835"/>
    <n v="4.6999999999999997E-5"/>
    <m/>
    <m/>
    <m/>
    <m/>
    <m/>
    <m/>
  </r>
  <r>
    <x v="14"/>
    <x v="148"/>
    <x v="145"/>
    <m/>
    <m/>
    <m/>
    <x v="11"/>
    <m/>
    <m/>
    <x v="584"/>
    <m/>
    <m/>
    <s v="Pacific Bluefin Tuna"/>
    <x v="3"/>
    <m/>
    <n v="29.657381316006649"/>
    <n v="5.5999999999999999E-5"/>
    <m/>
    <m/>
    <m/>
    <m/>
    <m/>
    <m/>
  </r>
  <r>
    <x v="14"/>
    <x v="148"/>
    <x v="145"/>
    <m/>
    <m/>
    <m/>
    <x v="11"/>
    <m/>
    <m/>
    <x v="585"/>
    <m/>
    <m/>
    <s v="Trevally"/>
    <x v="0"/>
    <m/>
    <n v="-40648.17203452508"/>
    <n v="2.81E-4"/>
    <m/>
    <m/>
    <m/>
    <m/>
    <m/>
    <m/>
  </r>
  <r>
    <x v="14"/>
    <x v="148"/>
    <x v="145"/>
    <m/>
    <m/>
    <m/>
    <x v="11"/>
    <m/>
    <m/>
    <x v="586"/>
    <m/>
    <m/>
    <s v="Trevally"/>
    <x v="0"/>
    <m/>
    <n v="2.535981147941186"/>
    <n v="0"/>
    <m/>
    <m/>
    <m/>
    <m/>
    <m/>
    <m/>
  </r>
  <r>
    <x v="14"/>
    <x v="148"/>
    <x v="145"/>
    <m/>
    <m/>
    <m/>
    <x v="11"/>
    <m/>
    <m/>
    <x v="587"/>
    <m/>
    <m/>
    <s v="Trevally"/>
    <x v="0"/>
    <m/>
    <n v="61.063841969584246"/>
    <n v="7.9999999999999996E-6"/>
    <m/>
    <m/>
    <m/>
    <m/>
    <m/>
    <m/>
  </r>
  <r>
    <x v="14"/>
    <x v="148"/>
    <x v="145"/>
    <m/>
    <m/>
    <m/>
    <x v="11"/>
    <m/>
    <m/>
    <x v="588"/>
    <m/>
    <m/>
    <s v="Trevally"/>
    <x v="0"/>
    <m/>
    <n v="5.4777192795530709"/>
    <n v="9.9999999999999995E-7"/>
    <m/>
    <m/>
    <m/>
    <m/>
    <m/>
    <m/>
  </r>
  <r>
    <x v="14"/>
    <x v="148"/>
    <x v="145"/>
    <m/>
    <m/>
    <m/>
    <x v="11"/>
    <m/>
    <m/>
    <x v="589"/>
    <m/>
    <m/>
    <s v="Trevally"/>
    <x v="0"/>
    <m/>
    <n v="19081.822863302979"/>
    <n v="9.5000000000000005E-5"/>
    <m/>
    <m/>
    <m/>
    <m/>
    <m/>
    <m/>
  </r>
  <r>
    <x v="14"/>
    <x v="148"/>
    <x v="145"/>
    <m/>
    <m/>
    <m/>
    <x v="11"/>
    <m/>
    <m/>
    <x v="590"/>
    <m/>
    <m/>
    <s v="Trumpeter"/>
    <x v="0"/>
    <m/>
    <n v="0.76079434438236149"/>
    <n v="0"/>
    <m/>
    <m/>
    <m/>
    <m/>
    <m/>
    <m/>
  </r>
  <r>
    <x v="14"/>
    <x v="148"/>
    <x v="145"/>
    <m/>
    <m/>
    <m/>
    <x v="11"/>
    <m/>
    <m/>
    <x v="591"/>
    <m/>
    <m/>
    <s v="Trumpeter"/>
    <x v="0"/>
    <m/>
    <n v="0"/>
    <n v="0"/>
    <m/>
    <m/>
    <m/>
    <m/>
    <m/>
    <m/>
  </r>
  <r>
    <x v="14"/>
    <x v="148"/>
    <x v="145"/>
    <m/>
    <m/>
    <m/>
    <x v="11"/>
    <m/>
    <m/>
    <x v="592"/>
    <m/>
    <m/>
    <s v="Trumpeter"/>
    <x v="0"/>
    <m/>
    <n v="4.4319622958828404"/>
    <n v="9.9999999999999995E-7"/>
    <m/>
    <m/>
    <m/>
    <m/>
    <m/>
    <m/>
  </r>
  <r>
    <x v="14"/>
    <x v="148"/>
    <x v="145"/>
    <m/>
    <m/>
    <m/>
    <x v="11"/>
    <m/>
    <m/>
    <x v="593"/>
    <m/>
    <m/>
    <s v="Trumpeter"/>
    <x v="0"/>
    <m/>
    <n v="8.6187377882074543"/>
    <n v="1.9999999999999999E-6"/>
    <m/>
    <m/>
    <m/>
    <m/>
    <m/>
    <m/>
  </r>
  <r>
    <x v="14"/>
    <x v="148"/>
    <x v="145"/>
    <m/>
    <m/>
    <m/>
    <x v="11"/>
    <m/>
    <m/>
    <x v="594"/>
    <m/>
    <m/>
    <s v="Trumpeter"/>
    <x v="0"/>
    <m/>
    <n v="15.322288772847514"/>
    <n v="3.0000000000000001E-6"/>
    <m/>
    <m/>
    <m/>
    <m/>
    <m/>
    <m/>
  </r>
  <r>
    <x v="14"/>
    <x v="148"/>
    <x v="145"/>
    <m/>
    <m/>
    <m/>
    <x v="11"/>
    <m/>
    <m/>
    <x v="595"/>
    <m/>
    <m/>
    <s v="Trumpeter"/>
    <x v="0"/>
    <m/>
    <n v="12.169158525471858"/>
    <n v="9.9999999999999995E-7"/>
    <m/>
    <m/>
    <m/>
    <m/>
    <m/>
    <m/>
  </r>
  <r>
    <x v="14"/>
    <x v="148"/>
    <x v="145"/>
    <m/>
    <m/>
    <m/>
    <x v="11"/>
    <m/>
    <m/>
    <x v="596"/>
    <m/>
    <m/>
    <s v="Trumpeter"/>
    <x v="0"/>
    <m/>
    <n v="0"/>
    <n v="0"/>
    <m/>
    <m/>
    <m/>
    <m/>
    <m/>
    <m/>
  </r>
  <r>
    <x v="14"/>
    <x v="148"/>
    <x v="145"/>
    <m/>
    <m/>
    <m/>
    <x v="11"/>
    <m/>
    <m/>
    <x v="597"/>
    <m/>
    <m/>
    <s v="Trumpeter"/>
    <x v="0"/>
    <m/>
    <n v="1.521588688764723"/>
    <n v="0"/>
    <m/>
    <m/>
    <m/>
    <m/>
    <m/>
    <m/>
  </r>
  <r>
    <x v="14"/>
    <x v="148"/>
    <x v="145"/>
    <m/>
    <m/>
    <m/>
    <x v="11"/>
    <m/>
    <m/>
    <x v="598"/>
    <m/>
    <m/>
    <s v="Trumpeter"/>
    <x v="0"/>
    <m/>
    <n v="0.25359811479412286"/>
    <n v="0"/>
    <m/>
    <m/>
    <m/>
    <m/>
    <m/>
    <m/>
  </r>
  <r>
    <x v="14"/>
    <x v="148"/>
    <x v="145"/>
    <m/>
    <m/>
    <m/>
    <x v="11"/>
    <m/>
    <m/>
    <x v="599"/>
    <m/>
    <m/>
    <s v="Trumpeter"/>
    <x v="0"/>
    <m/>
    <n v="0"/>
    <n v="0"/>
    <m/>
    <m/>
    <m/>
    <m/>
    <m/>
    <m/>
  </r>
  <r>
    <x v="14"/>
    <x v="148"/>
    <x v="145"/>
    <m/>
    <m/>
    <m/>
    <x v="11"/>
    <m/>
    <m/>
    <x v="600"/>
    <m/>
    <m/>
    <s v="Tuatua"/>
    <x v="4"/>
    <m/>
    <n v="0"/>
    <n v="0"/>
    <m/>
    <m/>
    <m/>
    <m/>
    <m/>
    <m/>
  </r>
  <r>
    <x v="14"/>
    <x v="148"/>
    <x v="145"/>
    <m/>
    <m/>
    <m/>
    <x v="11"/>
    <m/>
    <m/>
    <x v="601"/>
    <m/>
    <m/>
    <s v="Tuatua"/>
    <x v="4"/>
    <m/>
    <n v="0"/>
    <n v="0"/>
    <m/>
    <m/>
    <m/>
    <m/>
    <m/>
    <m/>
  </r>
  <r>
    <x v="14"/>
    <x v="148"/>
    <x v="145"/>
    <m/>
    <m/>
    <m/>
    <x v="11"/>
    <m/>
    <m/>
    <x v="602"/>
    <m/>
    <m/>
    <s v="Tuatua"/>
    <x v="4"/>
    <m/>
    <n v="0"/>
    <n v="0"/>
    <m/>
    <m/>
    <m/>
    <m/>
    <m/>
    <m/>
  </r>
  <r>
    <x v="14"/>
    <x v="148"/>
    <x v="145"/>
    <m/>
    <m/>
    <m/>
    <x v="11"/>
    <m/>
    <m/>
    <x v="603"/>
    <m/>
    <m/>
    <s v="Tuatua"/>
    <x v="4"/>
    <m/>
    <n v="0"/>
    <n v="0"/>
    <m/>
    <m/>
    <m/>
    <m/>
    <m/>
    <m/>
  </r>
  <r>
    <x v="14"/>
    <x v="148"/>
    <x v="145"/>
    <m/>
    <m/>
    <m/>
    <x v="11"/>
    <m/>
    <m/>
    <x v="604"/>
    <m/>
    <m/>
    <s v="Tuatua"/>
    <x v="4"/>
    <m/>
    <n v="0"/>
    <n v="0"/>
    <m/>
    <m/>
    <m/>
    <m/>
    <m/>
    <m/>
  </r>
  <r>
    <x v="14"/>
    <x v="148"/>
    <x v="145"/>
    <m/>
    <m/>
    <m/>
    <x v="11"/>
    <m/>
    <m/>
    <x v="605"/>
    <m/>
    <m/>
    <s v="Tuatua"/>
    <x v="4"/>
    <m/>
    <n v="0"/>
    <n v="0"/>
    <m/>
    <m/>
    <m/>
    <m/>
    <m/>
    <m/>
  </r>
  <r>
    <x v="14"/>
    <x v="148"/>
    <x v="145"/>
    <m/>
    <m/>
    <m/>
    <x v="11"/>
    <m/>
    <m/>
    <x v="606"/>
    <m/>
    <m/>
    <s v="Tuatua"/>
    <x v="4"/>
    <m/>
    <n v="0"/>
    <n v="0"/>
    <m/>
    <m/>
    <m/>
    <m/>
    <m/>
    <m/>
  </r>
  <r>
    <x v="14"/>
    <x v="148"/>
    <x v="145"/>
    <m/>
    <m/>
    <m/>
    <x v="11"/>
    <m/>
    <m/>
    <x v="607"/>
    <m/>
    <m/>
    <s v="Tuatua"/>
    <x v="4"/>
    <m/>
    <n v="0"/>
    <n v="0"/>
    <m/>
    <m/>
    <m/>
    <m/>
    <m/>
    <m/>
  </r>
  <r>
    <x v="14"/>
    <x v="148"/>
    <x v="145"/>
    <m/>
    <m/>
    <m/>
    <x v="11"/>
    <m/>
    <m/>
    <x v="608"/>
    <m/>
    <m/>
    <s v="Tuatua"/>
    <x v="4"/>
    <m/>
    <n v="10.904718936147219"/>
    <n v="9.9999999999999995E-7"/>
    <m/>
    <m/>
    <m/>
    <m/>
    <m/>
    <m/>
  </r>
  <r>
    <x v="14"/>
    <x v="148"/>
    <x v="145"/>
    <m/>
    <m/>
    <m/>
    <x v="11"/>
    <m/>
    <m/>
    <x v="609"/>
    <m/>
    <m/>
    <s v="Blue Warehou"/>
    <x v="0"/>
    <m/>
    <n v="10.448242329517825"/>
    <n v="9.9999999999999995E-7"/>
    <m/>
    <m/>
    <m/>
    <m/>
    <m/>
    <m/>
  </r>
  <r>
    <x v="14"/>
    <x v="148"/>
    <x v="145"/>
    <m/>
    <m/>
    <m/>
    <x v="11"/>
    <m/>
    <m/>
    <x v="610"/>
    <m/>
    <m/>
    <s v="Blue Warehou"/>
    <x v="0"/>
    <m/>
    <n v="2.5359811479412144"/>
    <n v="0"/>
    <m/>
    <m/>
    <m/>
    <m/>
    <m/>
    <m/>
  </r>
  <r>
    <x v="14"/>
    <x v="148"/>
    <x v="145"/>
    <m/>
    <m/>
    <m/>
    <x v="11"/>
    <m/>
    <m/>
    <x v="611"/>
    <m/>
    <m/>
    <s v="Blue Warehou"/>
    <x v="0"/>
    <m/>
    <n v="146.27786666206157"/>
    <n v="1.2E-5"/>
    <m/>
    <m/>
    <m/>
    <m/>
    <m/>
    <m/>
  </r>
  <r>
    <x v="14"/>
    <x v="148"/>
    <x v="145"/>
    <m/>
    <m/>
    <m/>
    <x v="11"/>
    <m/>
    <m/>
    <x v="612"/>
    <m/>
    <m/>
    <s v="Blue Warehou"/>
    <x v="0"/>
    <m/>
    <n v="641.68610892091237"/>
    <n v="6.2000000000000003E-5"/>
    <m/>
    <m/>
    <m/>
    <m/>
    <m/>
    <m/>
  </r>
  <r>
    <x v="14"/>
    <x v="148"/>
    <x v="145"/>
    <m/>
    <m/>
    <m/>
    <x v="11"/>
    <m/>
    <m/>
    <x v="613"/>
    <m/>
    <m/>
    <s v="Blue Warehou"/>
    <x v="0"/>
    <m/>
    <n v="284.06964189174323"/>
    <n v="2.8E-5"/>
    <m/>
    <m/>
    <m/>
    <m/>
    <m/>
    <m/>
  </r>
  <r>
    <x v="14"/>
    <x v="148"/>
    <x v="145"/>
    <m/>
    <m/>
    <m/>
    <x v="11"/>
    <m/>
    <m/>
    <x v="614"/>
    <m/>
    <m/>
    <s v="Blue Warehou"/>
    <x v="0"/>
    <m/>
    <n v="58.637641124072616"/>
    <n v="6.0000000000000002E-6"/>
    <m/>
    <m/>
    <m/>
    <m/>
    <m/>
    <m/>
  </r>
  <r>
    <x v="14"/>
    <x v="148"/>
    <x v="145"/>
    <m/>
    <m/>
    <m/>
    <x v="11"/>
    <m/>
    <m/>
    <x v="615"/>
    <m/>
    <m/>
    <s v="White Warehou"/>
    <x v="2"/>
    <m/>
    <n v="0.48527597203133155"/>
    <n v="0"/>
    <m/>
    <m/>
    <m/>
    <m/>
    <m/>
    <m/>
  </r>
  <r>
    <x v="14"/>
    <x v="148"/>
    <x v="145"/>
    <m/>
    <m/>
    <m/>
    <x v="11"/>
    <m/>
    <m/>
    <x v="616"/>
    <m/>
    <m/>
    <s v="White Warehou"/>
    <x v="2"/>
    <m/>
    <n v="0"/>
    <n v="0"/>
    <m/>
    <m/>
    <m/>
    <m/>
    <m/>
    <m/>
  </r>
  <r>
    <x v="14"/>
    <x v="148"/>
    <x v="145"/>
    <m/>
    <m/>
    <m/>
    <x v="11"/>
    <m/>
    <m/>
    <x v="617"/>
    <m/>
    <m/>
    <s v="White Warehou"/>
    <x v="2"/>
    <m/>
    <n v="5.2753531699540872"/>
    <n v="1.9999999999999999E-6"/>
    <m/>
    <m/>
    <m/>
    <m/>
    <m/>
    <m/>
  </r>
  <r>
    <x v="14"/>
    <x v="148"/>
    <x v="145"/>
    <m/>
    <m/>
    <m/>
    <x v="11"/>
    <m/>
    <m/>
    <x v="618"/>
    <m/>
    <m/>
    <s v="White Warehou"/>
    <x v="2"/>
    <m/>
    <n v="54.574699030952615"/>
    <n v="1.5E-5"/>
    <m/>
    <m/>
    <m/>
    <m/>
    <m/>
    <m/>
  </r>
  <r>
    <x v="14"/>
    <x v="148"/>
    <x v="145"/>
    <m/>
    <m/>
    <m/>
    <x v="11"/>
    <m/>
    <m/>
    <x v="619"/>
    <m/>
    <m/>
    <s v="White Warehou"/>
    <x v="2"/>
    <m/>
    <n v="29.330953124848747"/>
    <n v="9.0000000000000002E-6"/>
    <m/>
    <m/>
    <m/>
    <m/>
    <m/>
    <m/>
  </r>
  <r>
    <x v="14"/>
    <x v="148"/>
    <x v="145"/>
    <m/>
    <m/>
    <m/>
    <x v="11"/>
    <m/>
    <m/>
    <x v="620"/>
    <m/>
    <m/>
    <s v="White Warehou"/>
    <x v="2"/>
    <m/>
    <n v="-1017.5697324481298"/>
    <n v="8.8999999999999995E-5"/>
    <m/>
    <m/>
    <m/>
    <m/>
    <m/>
    <m/>
  </r>
  <r>
    <x v="14"/>
    <x v="148"/>
    <x v="145"/>
    <m/>
    <m/>
    <m/>
    <x v="11"/>
    <m/>
    <m/>
    <x v="621"/>
    <m/>
    <m/>
    <s v="White Warehou"/>
    <x v="2"/>
    <m/>
    <n v="10.953580921892353"/>
    <n v="3.9999999999999998E-6"/>
    <m/>
    <m/>
    <m/>
    <m/>
    <m/>
    <m/>
  </r>
  <r>
    <x v="14"/>
    <x v="148"/>
    <x v="145"/>
    <m/>
    <m/>
    <m/>
    <x v="11"/>
    <m/>
    <m/>
    <x v="622"/>
    <m/>
    <m/>
    <s v="White Warehou"/>
    <x v="2"/>
    <m/>
    <n v="0.11188154198597999"/>
    <n v="0"/>
    <m/>
    <m/>
    <m/>
    <m/>
    <m/>
    <m/>
  </r>
  <r>
    <x v="14"/>
    <x v="148"/>
    <x v="145"/>
    <m/>
    <m/>
    <m/>
    <x v="11"/>
    <m/>
    <m/>
    <x v="623"/>
    <m/>
    <m/>
    <s v="White Warehou"/>
    <x v="2"/>
    <m/>
    <n v="0"/>
    <n v="0"/>
    <m/>
    <m/>
    <m/>
    <m/>
    <m/>
    <m/>
  </r>
  <r>
    <x v="14"/>
    <x v="148"/>
    <x v="145"/>
    <m/>
    <m/>
    <m/>
    <x v="11"/>
    <m/>
    <m/>
    <x v="624"/>
    <m/>
    <m/>
    <s v="Yellow-eyed Mullet"/>
    <x v="0"/>
    <m/>
    <n v="5.0719622958822583"/>
    <n v="9.9999999999999995E-7"/>
    <m/>
    <m/>
    <m/>
    <m/>
    <m/>
    <m/>
  </r>
  <r>
    <x v="14"/>
    <x v="148"/>
    <x v="145"/>
    <m/>
    <m/>
    <m/>
    <x v="11"/>
    <m/>
    <m/>
    <x v="625"/>
    <m/>
    <m/>
    <s v="Yellow-eyed Mullet"/>
    <x v="0"/>
    <m/>
    <n v="0"/>
    <n v="0"/>
    <m/>
    <m/>
    <m/>
    <m/>
    <m/>
    <m/>
  </r>
  <r>
    <x v="14"/>
    <x v="148"/>
    <x v="145"/>
    <m/>
    <m/>
    <m/>
    <x v="11"/>
    <m/>
    <m/>
    <x v="626"/>
    <m/>
    <m/>
    <s v="Yellow-eyed Mullet"/>
    <x v="0"/>
    <m/>
    <n v="0.50719622958823152"/>
    <n v="0"/>
    <m/>
    <m/>
    <m/>
    <m/>
    <m/>
    <m/>
  </r>
  <r>
    <x v="14"/>
    <x v="148"/>
    <x v="145"/>
    <m/>
    <m/>
    <m/>
    <x v="11"/>
    <m/>
    <m/>
    <x v="627"/>
    <m/>
    <m/>
    <s v="Yellow-eyed Mullet"/>
    <x v="0"/>
    <m/>
    <n v="2.0287849183529261"/>
    <n v="0"/>
    <m/>
    <m/>
    <m/>
    <m/>
    <m/>
    <m/>
  </r>
  <r>
    <x v="14"/>
    <x v="148"/>
    <x v="145"/>
    <m/>
    <m/>
    <m/>
    <x v="11"/>
    <m/>
    <m/>
    <x v="628"/>
    <m/>
    <m/>
    <s v="Yellow-eyed Mullet"/>
    <x v="0"/>
    <m/>
    <n v="0"/>
    <n v="0"/>
    <m/>
    <m/>
    <m/>
    <m/>
    <m/>
    <m/>
  </r>
  <r>
    <x v="14"/>
    <x v="148"/>
    <x v="145"/>
    <m/>
    <m/>
    <m/>
    <x v="11"/>
    <m/>
    <m/>
    <x v="629"/>
    <m/>
    <m/>
    <s v="Yellow-eyed Mullet"/>
    <x v="0"/>
    <m/>
    <n v="0"/>
    <n v="0"/>
    <m/>
    <m/>
    <m/>
    <m/>
    <m/>
    <m/>
  </r>
  <r>
    <x v="14"/>
    <x v="148"/>
    <x v="145"/>
    <m/>
    <m/>
    <m/>
    <x v="11"/>
    <m/>
    <m/>
    <x v="630"/>
    <m/>
    <m/>
    <s v="Yellow-eyed Mullet"/>
    <x v="0"/>
    <m/>
    <n v="0"/>
    <n v="0"/>
    <m/>
    <m/>
    <m/>
    <m/>
    <m/>
    <m/>
  </r>
  <r>
    <x v="14"/>
    <x v="148"/>
    <x v="145"/>
    <m/>
    <m/>
    <m/>
    <x v="11"/>
    <m/>
    <m/>
    <x v="631"/>
    <m/>
    <m/>
    <s v="Yellow-eyed Mullet"/>
    <x v="0"/>
    <m/>
    <n v="1.2679905739706214"/>
    <n v="0"/>
    <m/>
    <m/>
    <m/>
    <m/>
    <m/>
    <m/>
  </r>
  <r>
    <x v="14"/>
    <x v="148"/>
    <x v="145"/>
    <m/>
    <m/>
    <m/>
    <x v="11"/>
    <m/>
    <m/>
    <x v="632"/>
    <m/>
    <m/>
    <s v="Yellow-eyed Mullet"/>
    <x v="0"/>
    <m/>
    <n v="0.76079434438236149"/>
    <n v="0"/>
    <m/>
    <m/>
    <m/>
    <m/>
    <m/>
    <m/>
  </r>
  <r>
    <x v="14"/>
    <x v="148"/>
    <x v="145"/>
    <m/>
    <m/>
    <m/>
    <x v="11"/>
    <m/>
    <m/>
    <x v="633"/>
    <m/>
    <m/>
    <s v="Yellow-eyed Mullet"/>
    <x v="0"/>
    <m/>
    <n v="7.3679434438258795"/>
    <n v="1.9999999999999999E-6"/>
    <m/>
    <m/>
    <m/>
    <m/>
    <m/>
    <m/>
  </r>
  <r>
    <x v="14"/>
    <x v="148"/>
    <x v="145"/>
    <m/>
    <m/>
    <m/>
    <x v="11"/>
    <m/>
    <m/>
    <x v="634"/>
    <m/>
    <m/>
    <s v="Yellowfin Tuna"/>
    <x v="3"/>
    <m/>
    <n v="69.386304190811643"/>
    <n v="3.6000000000000001E-5"/>
    <m/>
    <m/>
    <m/>
    <m/>
    <m/>
    <m/>
  </r>
  <r>
    <x v="14"/>
    <x v="148"/>
    <x v="145"/>
    <m/>
    <m/>
    <m/>
    <x v="11"/>
    <m/>
    <m/>
    <x v="635"/>
    <m/>
    <m/>
    <s v="Albacore"/>
    <x v="3"/>
    <m/>
    <n v="-96743.429560496588"/>
    <n v="1.37E-4"/>
    <m/>
    <m/>
    <m/>
    <m/>
    <m/>
    <m/>
  </r>
  <r>
    <x v="14"/>
    <x v="148"/>
    <x v="145"/>
    <m/>
    <m/>
    <m/>
    <x v="11"/>
    <m/>
    <m/>
    <x v="636"/>
    <m/>
    <m/>
    <s v="Seal Shark"/>
    <x v="0"/>
    <m/>
    <n v="4332.1284550073233"/>
    <n v="6.9999999999999999E-6"/>
    <m/>
    <m/>
    <m/>
    <m/>
    <m/>
    <m/>
  </r>
  <r>
    <x v="14"/>
    <x v="148"/>
    <x v="145"/>
    <m/>
    <m/>
    <m/>
    <x v="11"/>
    <m/>
    <m/>
    <x v="637"/>
    <m/>
    <m/>
    <s v="Octopus"/>
    <x v="0"/>
    <m/>
    <n v="344.33700770900123"/>
    <n v="6.0000000000000002E-6"/>
    <m/>
    <m/>
    <m/>
    <m/>
    <m/>
    <m/>
  </r>
  <r>
    <x v="14"/>
    <x v="148"/>
    <x v="145"/>
    <m/>
    <m/>
    <m/>
    <x v="11"/>
    <m/>
    <m/>
    <x v="638"/>
    <m/>
    <m/>
    <s v="Skipjacktuna"/>
    <x v="3"/>
    <m/>
    <n v="-36004.430683064777"/>
    <n v="2.3E-5"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  <r>
    <x v="15"/>
    <x v="149"/>
    <x v="145"/>
    <m/>
    <m/>
    <m/>
    <x v="11"/>
    <m/>
    <m/>
    <x v="647"/>
    <m/>
    <m/>
    <m/>
    <x v="6"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3" cacheId="6" applyNumberFormats="0" applyBorderFormats="0" applyFontFormats="0" applyPatternFormats="0" applyAlignmentFormats="0" applyWidthHeightFormats="1" dataCaption="Values" showError="1" updatedVersion="5" minRefreshableVersion="3" useAutoFormatting="1" colGrandTotals="0" itemPrintTitles="1" createdVersion="5" indent="0" compact="0" compactData="0" multipleFieldFilters="0">
  <location ref="A9:G25" firstHeaderRow="0" firstDataRow="1" firstDataCol="4" rowPageCount="2" colPageCount="1"/>
  <pivotFields count="25">
    <pivotField axis="axisRow" compact="0" outline="0" showAll="0" defaultSubtotal="0">
      <items count="16">
        <item x="0"/>
        <item x="1"/>
        <item x="2"/>
        <item x="6"/>
        <item x="11"/>
        <item x="7"/>
        <item x="8"/>
        <item x="4"/>
        <item x="5"/>
        <item x="3"/>
        <item x="10"/>
        <item x="9"/>
        <item x="14"/>
        <item x="15"/>
        <item x="12"/>
        <item x="13"/>
      </items>
    </pivotField>
    <pivotField axis="axisRow" compact="0" outline="0" showAll="0" defaultSubtotal="0">
      <items count="150">
        <item x="8"/>
        <item x="9"/>
        <item x="10"/>
        <item x="11"/>
        <item x="58"/>
        <item x="12"/>
        <item x="13"/>
        <item x="0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7"/>
        <item x="28"/>
        <item x="29"/>
        <item x="30"/>
        <item x="31"/>
        <item x="6"/>
        <item x="3"/>
        <item x="1"/>
        <item x="5"/>
        <item x="2"/>
        <item x="4"/>
        <item x="32"/>
        <item x="33"/>
        <item x="34"/>
        <item x="35"/>
        <item x="36"/>
        <item x="37"/>
        <item x="38"/>
        <item x="39"/>
        <item x="40"/>
        <item x="7"/>
        <item x="41"/>
        <item x="42"/>
        <item x="43"/>
        <item x="44"/>
        <item x="45"/>
        <item x="46"/>
        <item x="48"/>
        <item x="49"/>
        <item x="50"/>
        <item x="51"/>
        <item x="53"/>
        <item x="54"/>
        <item x="148"/>
        <item x="55"/>
        <item x="56"/>
        <item x="57"/>
        <item x="149"/>
        <item x="26"/>
        <item x="47"/>
        <item x="52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</items>
    </pivotField>
    <pivotField axis="axisRow" compact="0" outline="0" showAll="0" defaultSubtotal="0">
      <items count="146">
        <item x="55"/>
        <item x="11"/>
        <item x="40"/>
        <item x="9"/>
        <item x="10"/>
        <item x="38"/>
        <item x="15"/>
        <item x="21"/>
        <item x="53"/>
        <item x="48"/>
        <item x="51"/>
        <item x="17"/>
        <item x="0"/>
        <item x="6"/>
        <item x="22"/>
        <item x="3"/>
        <item sd="0" x="1"/>
        <item x="41"/>
        <item x="56"/>
        <item x="24"/>
        <item x="18"/>
        <item x="31"/>
        <item x="42"/>
        <item x="46"/>
        <item x="37"/>
        <item x="25"/>
        <item x="45"/>
        <item x="35"/>
        <item x="5"/>
        <item x="2"/>
        <item x="14"/>
        <item x="12"/>
        <item x="30"/>
        <item x="50"/>
        <item x="8"/>
        <item x="28"/>
        <item x="32"/>
        <item x="33"/>
        <item x="57"/>
        <item x="7"/>
        <item x="36"/>
        <item x="39"/>
        <item x="91"/>
        <item x="49"/>
        <item x="19"/>
        <item x="13"/>
        <item x="34"/>
        <item x="20"/>
        <item x="27"/>
        <item x="43"/>
        <item x="44"/>
        <item x="4"/>
        <item x="16"/>
        <item x="54"/>
        <item x="23"/>
        <item x="29"/>
        <item x="145"/>
        <item x="26"/>
        <item x="47"/>
        <item x="52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</items>
    </pivotField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12">
        <item x="0"/>
        <item x="10"/>
        <item x="9"/>
        <item x="5"/>
        <item x="8"/>
        <item x="4"/>
        <item x="6"/>
        <item x="1"/>
        <item x="2"/>
        <item x="7"/>
        <item x="3"/>
        <item x="11"/>
      </items>
    </pivotField>
    <pivotField compact="0" outline="0" showAll="0" defaultSubtotal="0"/>
    <pivotField compact="0" outline="0" showAll="0" defaultSubtotal="0"/>
    <pivotField axis="axisPage" compact="0" outline="0" showAll="0" defaultSubtotal="0">
      <items count="648">
        <item x="639"/>
        <item x="637"/>
        <item x="635"/>
        <item x="0"/>
        <item x="1"/>
        <item x="2"/>
        <item x="3"/>
        <item x="4"/>
        <item x="5"/>
        <item x="6"/>
        <item x="646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636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640"/>
        <item x="641"/>
        <item x="642"/>
        <item x="643"/>
        <item x="644"/>
        <item x="262"/>
        <item x="645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7"/>
        <item x="8"/>
        <item x="9"/>
        <item x="10"/>
        <item x="11"/>
        <item x="12"/>
        <item x="497"/>
        <item x="498"/>
        <item x="499"/>
        <item x="500"/>
        <item x="501"/>
        <item x="502"/>
        <item x="503"/>
        <item x="504"/>
        <item x="505"/>
        <item x="506"/>
        <item x="638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47"/>
      </items>
    </pivotField>
    <pivotField compact="0" outline="0" showAll="0" defaultSubtotal="0"/>
    <pivotField dataField="1" compact="0" outline="0" showAll="0" defaultSubtotal="0"/>
    <pivotField compact="0" outline="0" showAll="0" defaultSubtotal="0"/>
    <pivotField axis="axisPage" compact="0" outline="0" showAll="0" defaultSubtotal="0">
      <items count="7">
        <item x="2"/>
        <item x="1"/>
        <item x="3"/>
        <item x="0"/>
        <item x="4"/>
        <item x="5"/>
        <item x="6"/>
      </items>
    </pivotField>
    <pivotField compact="0" outline="0" showAll="0" defaultSubtotal="0"/>
    <pivotField dataField="1" compact="0" numFmtId="168" outline="0" showAll="0" defaultSubtotal="0"/>
    <pivotField compact="0" numFmtId="167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</pivotFields>
  <rowFields count="4">
    <field x="0"/>
    <field x="1"/>
    <field x="2"/>
    <field x="6"/>
  </rowFields>
  <rowItems count="16">
    <i>
      <x/>
      <x v="7"/>
      <x v="12"/>
      <x/>
    </i>
    <i>
      <x v="1"/>
      <x v="25"/>
      <x v="13"/>
      <x/>
    </i>
    <i r="1">
      <x v="28"/>
      <x v="28"/>
      <x v="7"/>
    </i>
    <i>
      <x v="2"/>
      <x v="40"/>
      <x v="39"/>
      <x v="8"/>
    </i>
    <i>
      <x v="3"/>
      <x v="5"/>
      <x v="31"/>
      <x v="3"/>
    </i>
    <i r="1">
      <x v="32"/>
      <x v="37"/>
      <x v="3"/>
    </i>
    <i r="1">
      <x v="33"/>
      <x v="46"/>
      <x v="2"/>
    </i>
    <i r="1">
      <x v="36"/>
      <x v="24"/>
      <x v="3"/>
    </i>
    <i r="1">
      <x v="65"/>
      <x v="62"/>
      <x v="9"/>
    </i>
    <i r="1">
      <x v="75"/>
      <x v="72"/>
      <x v="2"/>
    </i>
    <i r="1">
      <x v="119"/>
      <x v="115"/>
      <x v="2"/>
    </i>
    <i>
      <x v="8"/>
      <x v="17"/>
      <x v="54"/>
      <x v="6"/>
    </i>
    <i r="1">
      <x v="51"/>
      <x v="8"/>
      <x v="6"/>
    </i>
    <i>
      <x v="12"/>
      <x v="53"/>
      <x v="56"/>
      <x v="11"/>
    </i>
    <i>
      <x v="14"/>
      <x v="139"/>
      <x v="135"/>
      <x v="6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13" hier="-1"/>
    <pageField fld="9" item="588" hier="-1"/>
  </pageFields>
  <dataFields count="3">
    <dataField name="Sum of Cost recovery $" fld="15" baseField="6" baseItem="8" numFmtId="3"/>
    <dataField name="Sum of Observer Days" fld="11" baseField="6" baseItem="0"/>
    <dataField name="Sum of Observer $/day" fld="24" baseField="6" baseItem="6"/>
  </dataFields>
  <formats count="3">
    <format dxfId="4">
      <pivotArea outline="0" fieldPosition="0">
        <references count="5">
          <reference field="4294967294" count="1" selected="0">
            <x v="2"/>
          </reference>
          <reference field="0" count="1" selected="0">
            <x v="1"/>
          </reference>
          <reference field="1" count="1" selected="0">
            <x v="28"/>
          </reference>
          <reference field="2" count="1" selected="0">
            <x v="28"/>
          </reference>
          <reference field="6" count="1" selected="0">
            <x v="7"/>
          </reference>
        </references>
      </pivotArea>
    </format>
    <format dxfId="3">
      <pivotArea outline="0" fieldPosition="0">
        <references count="5">
          <reference field="4294967294" count="1" selected="0">
            <x v="2"/>
          </reference>
          <reference field="0" count="5" selected="0">
            <x v="2"/>
            <x v="3"/>
            <x v="8"/>
            <x v="12"/>
            <x v="14"/>
          </reference>
          <reference field="1" count="12" selected="0">
            <x v="5"/>
            <x v="17"/>
            <x v="32"/>
            <x v="33"/>
            <x v="36"/>
            <x v="40"/>
            <x v="51"/>
            <x v="53"/>
            <x v="65"/>
            <x v="75"/>
            <x v="119"/>
            <x v="139"/>
          </reference>
          <reference field="2" count="12" selected="0">
            <x v="8"/>
            <x v="24"/>
            <x v="31"/>
            <x v="37"/>
            <x v="39"/>
            <x v="46"/>
            <x v="54"/>
            <x v="56"/>
            <x v="62"/>
            <x v="72"/>
            <x v="115"/>
            <x v="135"/>
          </reference>
          <reference field="6" count="6" selected="0">
            <x v="2"/>
            <x v="3"/>
            <x v="6"/>
            <x v="8"/>
            <x v="9"/>
            <x v="11"/>
          </reference>
        </references>
      </pivotArea>
    </format>
    <format dxfId="2">
      <pivotArea field="0" grandRow="1" outline="0" axis="axisRow" fieldPosition="0">
        <references count="1">
          <reference field="4294967294" count="1" selected="0">
            <x v="2"/>
          </reference>
        </references>
      </pivotArea>
    </format>
  </formats>
  <pivotTableStyleInfo name="PivotStyleMedium8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4" cacheId="5" applyNumberFormats="0" applyBorderFormats="0" applyFontFormats="0" applyPatternFormats="0" applyAlignmentFormats="0" applyWidthHeightFormats="1" dataCaption="Values" showError="1" updatedVersion="5" minRefreshableVersion="3" useAutoFormatting="1" colGrandTotals="0" itemPrintTitles="1" createdVersion="5" indent="0" compact="0" compactData="0" multipleFieldFilters="0">
  <location ref="A9:G17" firstHeaderRow="0" firstDataRow="1" firstDataCol="4" rowPageCount="2" colPageCount="1"/>
  <pivotFields count="18">
    <pivotField axis="axisRow" compact="0" outline="0" showAll="0" defaultSubtotal="0">
      <items count="5">
        <item x="3"/>
        <item x="0"/>
        <item x="1"/>
        <item x="4"/>
        <item x="2"/>
      </items>
    </pivotField>
    <pivotField axis="axisRow" compact="0" outline="0" showAll="0" defaultSubtotal="0">
      <items count="21">
        <item x="2"/>
        <item x="0"/>
        <item x="4"/>
        <item x="13"/>
        <item x="14"/>
        <item x="1"/>
        <item x="16"/>
        <item x="5"/>
        <item x="6"/>
        <item x="7"/>
        <item x="3"/>
        <item x="20"/>
        <item x="8"/>
        <item x="9"/>
        <item x="10"/>
        <item x="11"/>
        <item x="12"/>
        <item x="15"/>
        <item x="17"/>
        <item x="18"/>
        <item x="19"/>
      </items>
    </pivotField>
    <pivotField axis="axisRow" compact="0" outline="0" showAll="0" defaultSubtotal="0">
      <items count="21">
        <item x="2"/>
        <item x="0"/>
        <item x="14"/>
        <item x="15"/>
        <item x="13"/>
        <item x="4"/>
        <item x="16"/>
        <item x="1"/>
        <item x="18"/>
        <item x="7"/>
        <item x="3"/>
        <item x="20"/>
        <item x="5"/>
        <item x="6"/>
        <item x="8"/>
        <item x="9"/>
        <item x="10"/>
        <item x="11"/>
        <item x="12"/>
        <item x="17"/>
        <item x="19"/>
      </items>
    </pivotField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7">
        <item x="1"/>
        <item x="2"/>
        <item x="4"/>
        <item x="0"/>
        <item x="5"/>
        <item x="6"/>
        <item x="3"/>
      </items>
    </pivotField>
    <pivotField compact="0" outline="0" showAll="0" defaultSubtotal="0"/>
    <pivotField compact="0" outline="0" showAll="0" defaultSubtotal="0"/>
    <pivotField axis="axisPage" compact="0" outline="0" showAll="0" defaultSubtotal="0">
      <items count="647">
        <item x="645"/>
        <item x="78"/>
        <item x="193"/>
        <item x="194"/>
        <item x="195"/>
        <item x="196"/>
        <item x="197"/>
        <item x="198"/>
        <item x="199"/>
        <item x="200"/>
        <item x="76"/>
        <item x="201"/>
        <item x="77"/>
        <item x="13"/>
        <item x="14"/>
        <item x="202"/>
        <item x="203"/>
        <item x="204"/>
        <item x="205"/>
        <item x="80"/>
        <item x="206"/>
        <item x="207"/>
        <item x="208"/>
        <item x="42"/>
        <item x="45"/>
        <item x="209"/>
        <item x="81"/>
        <item x="82"/>
        <item x="83"/>
        <item x="46"/>
        <item x="644"/>
        <item x="210"/>
        <item x="211"/>
        <item x="212"/>
        <item x="213"/>
        <item x="214"/>
        <item x="47"/>
        <item x="215"/>
        <item x="84"/>
        <item x="85"/>
        <item x="216"/>
        <item x="217"/>
        <item x="218"/>
        <item x="219"/>
        <item x="220"/>
        <item x="221"/>
        <item x="222"/>
        <item x="223"/>
        <item x="190"/>
        <item x="224"/>
        <item x="0"/>
        <item x="1"/>
        <item x="225"/>
        <item x="226"/>
        <item x="227"/>
        <item x="228"/>
        <item x="2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48"/>
        <item x="86"/>
        <item x="87"/>
        <item x="88"/>
        <item x="288"/>
        <item x="289"/>
        <item x="89"/>
        <item x="15"/>
        <item x="90"/>
        <item x="290"/>
        <item x="91"/>
        <item x="49"/>
        <item x="92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93"/>
        <item x="316"/>
        <item x="317"/>
        <item x="318"/>
        <item x="319"/>
        <item x="320"/>
        <item x="321"/>
        <item x="322"/>
        <item x="323"/>
        <item x="324"/>
        <item x="325"/>
        <item x="94"/>
        <item x="326"/>
        <item x="327"/>
        <item x="95"/>
        <item x="96"/>
        <item x="328"/>
        <item x="329"/>
        <item x="97"/>
        <item x="98"/>
        <item x="99"/>
        <item x="100"/>
        <item x="330"/>
        <item x="101"/>
        <item x="102"/>
        <item x="331"/>
        <item x="103"/>
        <item x="50"/>
        <item x="104"/>
        <item x="51"/>
        <item x="105"/>
        <item x="332"/>
        <item x="106"/>
        <item x="16"/>
        <item x="17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52"/>
        <item x="344"/>
        <item x="107"/>
        <item x="53"/>
        <item x="108"/>
        <item x="345"/>
        <item x="109"/>
        <item x="54"/>
        <item x="55"/>
        <item x="346"/>
        <item x="110"/>
        <item x="111"/>
        <item x="112"/>
        <item x="113"/>
        <item x="347"/>
        <item x="18"/>
        <item x="19"/>
        <item x="348"/>
        <item x="349"/>
        <item x="350"/>
        <item x="351"/>
        <item x="352"/>
        <item x="56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114"/>
        <item x="365"/>
        <item x="366"/>
        <item x="367"/>
        <item x="368"/>
        <item x="115"/>
        <item x="116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117"/>
        <item x="382"/>
        <item x="118"/>
        <item x="119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120"/>
        <item x="395"/>
        <item x="121"/>
        <item x="40"/>
        <item x="41"/>
        <item x="20"/>
        <item x="21"/>
        <item x="22"/>
        <item x="122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123"/>
        <item x="412"/>
        <item x="124"/>
        <item x="413"/>
        <item x="125"/>
        <item x="126"/>
        <item x="3"/>
        <item x="414"/>
        <item x="4"/>
        <item x="5"/>
        <item x="6"/>
        <item x="7"/>
        <item x="415"/>
        <item x="8"/>
        <item x="9"/>
        <item x="10"/>
        <item x="11"/>
        <item x="12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127"/>
        <item x="439"/>
        <item x="440"/>
        <item x="128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129"/>
        <item x="467"/>
        <item x="468"/>
        <item x="469"/>
        <item x="130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131"/>
        <item x="501"/>
        <item x="502"/>
        <item x="503"/>
        <item x="504"/>
        <item x="191"/>
        <item x="505"/>
        <item x="506"/>
        <item x="507"/>
        <item x="508"/>
        <item x="509"/>
        <item x="510"/>
        <item x="511"/>
        <item x="512"/>
        <item x="513"/>
        <item x="136"/>
        <item x="514"/>
        <item x="515"/>
        <item x="57"/>
        <item x="137"/>
        <item x="134"/>
        <item x="516"/>
        <item x="135"/>
        <item x="517"/>
        <item x="518"/>
        <item x="519"/>
        <item x="520"/>
        <item x="521"/>
        <item x="522"/>
        <item x="523"/>
        <item x="138"/>
        <item x="524"/>
        <item x="139"/>
        <item x="140"/>
        <item x="141"/>
        <item x="132"/>
        <item x="525"/>
        <item x="133"/>
        <item x="526"/>
        <item x="527"/>
        <item x="528"/>
        <item x="529"/>
        <item x="530"/>
        <item x="531"/>
        <item x="532"/>
        <item x="533"/>
        <item x="192"/>
        <item x="142"/>
        <item x="23"/>
        <item x="24"/>
        <item x="14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8"/>
        <item x="562"/>
        <item x="144"/>
        <item x="59"/>
        <item x="145"/>
        <item x="60"/>
        <item x="146"/>
        <item x="61"/>
        <item x="25"/>
        <item x="563"/>
        <item x="26"/>
        <item x="27"/>
        <item x="28"/>
        <item x="29"/>
        <item x="30"/>
        <item x="31"/>
        <item x="32"/>
        <item x="33"/>
        <item x="34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147"/>
        <item x="575"/>
        <item x="576"/>
        <item x="148"/>
        <item x="149"/>
        <item x="646"/>
        <item x="62"/>
        <item x="577"/>
        <item x="150"/>
        <item x="151"/>
        <item x="152"/>
        <item x="63"/>
        <item x="153"/>
        <item x="578"/>
        <item x="154"/>
        <item x="155"/>
        <item x="156"/>
        <item x="157"/>
        <item x="158"/>
        <item x="159"/>
        <item x="579"/>
        <item x="580"/>
        <item x="64"/>
        <item x="160"/>
        <item x="581"/>
        <item x="582"/>
        <item x="161"/>
        <item x="583"/>
        <item x="584"/>
        <item x="65"/>
        <item x="585"/>
        <item x="586"/>
        <item x="66"/>
        <item x="162"/>
        <item x="67"/>
        <item x="587"/>
        <item x="588"/>
        <item x="589"/>
        <item x="590"/>
        <item x="591"/>
        <item x="592"/>
        <item x="593"/>
        <item x="35"/>
        <item x="36"/>
        <item x="163"/>
        <item x="594"/>
        <item x="164"/>
        <item x="165"/>
        <item x="166"/>
        <item x="167"/>
        <item x="595"/>
        <item x="596"/>
        <item x="168"/>
        <item x="169"/>
        <item x="68"/>
        <item x="170"/>
        <item x="597"/>
        <item x="43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37"/>
        <item x="610"/>
        <item x="171"/>
        <item x="38"/>
        <item x="44"/>
        <item x="69"/>
        <item x="611"/>
        <item x="70"/>
        <item x="71"/>
        <item x="172"/>
        <item x="173"/>
        <item x="174"/>
        <item x="72"/>
        <item x="175"/>
        <item x="176"/>
        <item x="612"/>
        <item x="177"/>
        <item x="613"/>
        <item x="73"/>
        <item x="614"/>
        <item x="615"/>
        <item x="616"/>
        <item x="178"/>
        <item x="179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74"/>
        <item x="631"/>
        <item x="180"/>
        <item x="181"/>
        <item x="182"/>
        <item x="75"/>
        <item x="632"/>
        <item x="633"/>
        <item x="183"/>
        <item x="184"/>
        <item x="185"/>
        <item x="39"/>
        <item x="186"/>
        <item x="634"/>
        <item x="635"/>
        <item x="187"/>
        <item x="636"/>
        <item x="637"/>
        <item x="638"/>
        <item x="639"/>
        <item x="640"/>
        <item x="641"/>
        <item x="642"/>
        <item x="188"/>
        <item x="189"/>
        <item x="643"/>
        <item x="79"/>
      </items>
    </pivotField>
    <pivotField compact="0" outline="0" showAll="0" defaultSubtotal="0"/>
    <pivotField dataField="1" compact="0" outline="0" showAll="0" defaultSubtotal="0"/>
    <pivotField compact="0" outline="0" showAll="0" defaultSubtotal="0"/>
    <pivotField axis="axisPage" compact="0" outline="0" showAll="0" defaultSubtotal="0">
      <items count="6">
        <item x="0"/>
        <item x="5"/>
        <item x="1"/>
        <item x="2"/>
        <item x="4"/>
        <item x="3"/>
      </items>
    </pivotField>
    <pivotField compact="0" outline="0" showAll="0" defaultSubtotal="0"/>
    <pivotField dataField="1" compact="0" outline="0" showAll="0" defaultSubtotal="0"/>
    <pivotField compact="0" numFmtId="167" outline="0" showAll="0" defaultSubtotal="0">
      <items count="39">
        <item x="2"/>
        <item x="1"/>
        <item x="0"/>
        <item x="3"/>
        <item x="7"/>
        <item x="14"/>
        <item x="15"/>
        <item x="6"/>
        <item x="19"/>
        <item x="30"/>
        <item x="10"/>
        <item x="28"/>
        <item x="33"/>
        <item x="27"/>
        <item x="16"/>
        <item x="12"/>
        <item x="31"/>
        <item x="26"/>
        <item x="29"/>
        <item x="23"/>
        <item x="37"/>
        <item x="38"/>
        <item x="13"/>
        <item x="4"/>
        <item x="5"/>
        <item x="8"/>
        <item x="9"/>
        <item x="11"/>
        <item x="17"/>
        <item x="18"/>
        <item x="20"/>
        <item x="21"/>
        <item x="22"/>
        <item x="24"/>
        <item x="25"/>
        <item x="32"/>
        <item x="34"/>
        <item x="35"/>
        <item x="36"/>
      </items>
    </pivotField>
    <pivotField dataField="1" compact="0" outline="0" dragToRow="0" dragToCol="0" dragToPage="0" showAll="0" defaultSubtotal="0"/>
  </pivotFields>
  <rowFields count="4">
    <field x="0"/>
    <field x="1"/>
    <field x="2"/>
    <field x="6"/>
  </rowFields>
  <rowItems count="8">
    <i>
      <x/>
      <x v="6"/>
      <x v="6"/>
      <x v="2"/>
    </i>
    <i r="1">
      <x v="19"/>
      <x v="8"/>
      <x v="2"/>
    </i>
    <i r="1">
      <x v="20"/>
      <x v="20"/>
      <x v="2"/>
    </i>
    <i>
      <x v="1"/>
      <x v="2"/>
      <x v="5"/>
      <x v="3"/>
    </i>
    <i>
      <x v="3"/>
      <x v="11"/>
      <x v="11"/>
      <x v="5"/>
    </i>
    <i>
      <x v="4"/>
      <x v="3"/>
      <x v="4"/>
      <x v="2"/>
    </i>
    <i r="1">
      <x v="17"/>
      <x v="3"/>
      <x v="2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13" hier="-1"/>
    <pageField fld="9" item="587" hier="-1"/>
  </pageFields>
  <dataFields count="3">
    <dataField name="Sum of Cost recovery $" fld="15" baseField="0" baseItem="0"/>
    <dataField name="Sum of Observer Days" fld="11" baseField="0" baseItem="0"/>
    <dataField name="Observer Cost/day" fld="17" baseField="6" baseItem="2"/>
  </dataFields>
  <formats count="1">
    <format dxfId="1">
      <pivotArea outline="0" collapsedLevelsAreSubtotals="1" fieldPosition="0"/>
    </format>
  </formats>
  <pivotTableStyleInfo name="PivotStyleMedium8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Fisheries">
      <a:dk1>
        <a:sysClr val="windowText" lastClr="000000"/>
      </a:dk1>
      <a:lt1>
        <a:sysClr val="window" lastClr="FFFFFF"/>
      </a:lt1>
      <a:dk2>
        <a:srgbClr val="8CC63F"/>
      </a:dk2>
      <a:lt2>
        <a:srgbClr val="007E9F"/>
      </a:lt2>
      <a:accent1>
        <a:srgbClr val="005EB8"/>
      </a:accent1>
      <a:accent2>
        <a:srgbClr val="003B57"/>
      </a:accent2>
      <a:accent3>
        <a:srgbClr val="CCBF14"/>
      </a:accent3>
      <a:accent4>
        <a:srgbClr val="EF771B"/>
      </a:accent4>
      <a:accent5>
        <a:srgbClr val="CC3A14"/>
      </a:accent5>
      <a:accent6>
        <a:srgbClr val="B35517"/>
      </a:accent6>
      <a:hlink>
        <a:srgbClr val="6E298D"/>
      </a:hlink>
      <a:folHlink>
        <a:srgbClr val="FDB913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9"/>
  <sheetViews>
    <sheetView showGridLines="0" workbookViewId="0">
      <selection activeCell="K38" sqref="K38"/>
    </sheetView>
  </sheetViews>
  <sheetFormatPr defaultRowHeight="12.75" x14ac:dyDescent="0.2"/>
  <cols>
    <col min="1" max="1" width="44.140625" bestFit="1" customWidth="1"/>
    <col min="2" max="2" width="9.140625" customWidth="1"/>
    <col min="3" max="3" width="10.7109375" customWidth="1"/>
    <col min="4" max="4" width="11.28515625" bestFit="1" customWidth="1"/>
  </cols>
  <sheetData>
    <row r="1" spans="1:4" s="1" customFormat="1" ht="13.5" x14ac:dyDescent="0.25">
      <c r="A1"/>
    </row>
    <row r="2" spans="1:4" s="1" customFormat="1" x14ac:dyDescent="0.25"/>
    <row r="3" spans="1:4" s="1" customFormat="1" x14ac:dyDescent="0.25"/>
    <row r="4" spans="1:4" s="1" customFormat="1" x14ac:dyDescent="0.25"/>
    <row r="5" spans="1:4" s="1" customFormat="1" x14ac:dyDescent="0.25"/>
    <row r="6" spans="1:4" s="1" customFormat="1" x14ac:dyDescent="0.25"/>
    <row r="7" spans="1:4" s="1" customFormat="1" ht="15.75" x14ac:dyDescent="0.25">
      <c r="A7" s="67" t="s">
        <v>1572</v>
      </c>
    </row>
    <row r="8" spans="1:4" s="1" customFormat="1" ht="13.5" thickBot="1" x14ac:dyDescent="0.3"/>
    <row r="9" spans="1:4" ht="13.5" thickBot="1" x14ac:dyDescent="0.25">
      <c r="A9" s="106" t="s">
        <v>1546</v>
      </c>
      <c r="B9" s="107" t="s">
        <v>1547</v>
      </c>
      <c r="C9" s="108" t="s">
        <v>1548</v>
      </c>
      <c r="D9" s="109" t="s">
        <v>1549</v>
      </c>
    </row>
    <row r="10" spans="1:4" x14ac:dyDescent="0.2">
      <c r="A10" s="82" t="s">
        <v>1550</v>
      </c>
      <c r="B10" s="98">
        <v>31.071000000000002</v>
      </c>
      <c r="C10" s="92">
        <v>33.236000000000004</v>
      </c>
      <c r="D10" s="101">
        <v>-2.1650000000000027</v>
      </c>
    </row>
    <row r="11" spans="1:4" x14ac:dyDescent="0.2">
      <c r="A11" s="83" t="s">
        <v>1551</v>
      </c>
      <c r="B11" s="99">
        <v>2.3400300000000001</v>
      </c>
      <c r="C11" s="93">
        <v>2.2249999999999996</v>
      </c>
      <c r="D11" s="102">
        <v>0.11503000000000041</v>
      </c>
    </row>
    <row r="12" spans="1:4" ht="25.5" x14ac:dyDescent="0.2">
      <c r="A12" s="83" t="s">
        <v>1552</v>
      </c>
      <c r="B12" s="99">
        <v>0.16200000000000001</v>
      </c>
      <c r="C12" s="93">
        <v>-1.2929999999999999</v>
      </c>
      <c r="D12" s="102">
        <v>1.4549999999999998</v>
      </c>
    </row>
    <row r="13" spans="1:4" ht="25.5" x14ac:dyDescent="0.2">
      <c r="A13" s="83" t="s">
        <v>1553</v>
      </c>
      <c r="B13" s="99">
        <v>8.5999999999999993E-2</v>
      </c>
      <c r="C13" s="93">
        <v>0.27700000000000002</v>
      </c>
      <c r="D13" s="102">
        <v>-0.19100000000000003</v>
      </c>
    </row>
    <row r="14" spans="1:4" x14ac:dyDescent="0.2">
      <c r="A14" s="83" t="s">
        <v>1554</v>
      </c>
      <c r="B14" s="99">
        <v>-2.7E-2</v>
      </c>
      <c r="C14" s="93">
        <v>-3.5000000000000003E-2</v>
      </c>
      <c r="D14" s="102">
        <v>8.0000000000000036E-3</v>
      </c>
    </row>
    <row r="15" spans="1:4" ht="13.5" thickBot="1" x14ac:dyDescent="0.25">
      <c r="A15" s="110" t="s">
        <v>1555</v>
      </c>
      <c r="B15" s="111">
        <v>33.63203</v>
      </c>
      <c r="C15" s="112">
        <v>34.410000000000011</v>
      </c>
      <c r="D15" s="113">
        <v>-0.77797000000000249</v>
      </c>
    </row>
    <row r="16" spans="1:4" ht="13.5" thickBot="1" x14ac:dyDescent="0.25">
      <c r="A16" s="84"/>
      <c r="B16" s="91"/>
      <c r="C16" s="91"/>
      <c r="D16" s="91"/>
    </row>
    <row r="17" spans="1:4" ht="26.25" thickBot="1" x14ac:dyDescent="0.25">
      <c r="A17" s="106" t="s">
        <v>1556</v>
      </c>
      <c r="B17" s="107" t="s">
        <v>1547</v>
      </c>
      <c r="C17" s="108" t="s">
        <v>1548</v>
      </c>
      <c r="D17" s="109" t="s">
        <v>1549</v>
      </c>
    </row>
    <row r="18" spans="1:4" x14ac:dyDescent="0.2">
      <c r="A18" s="85" t="s">
        <v>815</v>
      </c>
      <c r="B18" s="98">
        <v>3.7170000000000001</v>
      </c>
      <c r="C18" s="94">
        <v>3.7590000000000003</v>
      </c>
      <c r="D18" s="100">
        <v>-4.2000000000000259E-2</v>
      </c>
    </row>
    <row r="19" spans="1:4" x14ac:dyDescent="0.2">
      <c r="A19" s="86" t="s">
        <v>1557</v>
      </c>
      <c r="B19" s="99">
        <v>12.798999999999999</v>
      </c>
      <c r="C19" s="95">
        <v>13.481999999999999</v>
      </c>
      <c r="D19" s="96">
        <v>-0.68299999999999983</v>
      </c>
    </row>
    <row r="20" spans="1:4" x14ac:dyDescent="0.2">
      <c r="A20" s="86" t="s">
        <v>1558</v>
      </c>
      <c r="B20" s="99">
        <v>4.335</v>
      </c>
      <c r="C20" s="95">
        <v>3.056</v>
      </c>
      <c r="D20" s="96">
        <v>1.2789999999999999</v>
      </c>
    </row>
    <row r="21" spans="1:4" x14ac:dyDescent="0.2">
      <c r="A21" s="86" t="s">
        <v>1559</v>
      </c>
      <c r="B21" s="99">
        <v>10.220000000000001</v>
      </c>
      <c r="C21" s="95">
        <v>12.938000000000001</v>
      </c>
      <c r="D21" s="96">
        <v>-2.718</v>
      </c>
    </row>
    <row r="22" spans="1:4" x14ac:dyDescent="0.2">
      <c r="A22" s="114" t="s">
        <v>1560</v>
      </c>
      <c r="B22" s="115">
        <v>31.070999999999998</v>
      </c>
      <c r="C22" s="116">
        <v>33.234999999999999</v>
      </c>
      <c r="D22" s="116">
        <v>-2.1640000000000001</v>
      </c>
    </row>
    <row r="23" spans="1:4" x14ac:dyDescent="0.2">
      <c r="A23" s="86" t="s">
        <v>1561</v>
      </c>
      <c r="B23" s="99">
        <v>1.4257899999999999</v>
      </c>
      <c r="C23" s="96">
        <v>1.2549999999999999</v>
      </c>
      <c r="D23" s="96">
        <v>0.17079</v>
      </c>
    </row>
    <row r="24" spans="1:4" x14ac:dyDescent="0.2">
      <c r="A24" s="87" t="s">
        <v>1562</v>
      </c>
      <c r="B24" s="105">
        <v>0.91447999999999996</v>
      </c>
      <c r="C24" s="97">
        <v>0.97</v>
      </c>
      <c r="D24" s="97">
        <v>-5.5520000000000014E-2</v>
      </c>
    </row>
    <row r="25" spans="1:4" x14ac:dyDescent="0.2">
      <c r="A25" s="117" t="s">
        <v>1563</v>
      </c>
      <c r="B25" s="118">
        <v>2.3402699999999999</v>
      </c>
      <c r="C25" s="119">
        <v>2.2250000000000001</v>
      </c>
      <c r="D25" s="119">
        <v>0.11526999999999976</v>
      </c>
    </row>
    <row r="26" spans="1:4" ht="13.5" thickBot="1" x14ac:dyDescent="0.25">
      <c r="A26" s="110" t="s">
        <v>1555</v>
      </c>
      <c r="B26" s="111">
        <v>33.411269999999995</v>
      </c>
      <c r="C26" s="113">
        <v>35.46</v>
      </c>
      <c r="D26" s="113">
        <v>-1.9932100000000001</v>
      </c>
    </row>
    <row r="27" spans="1:4" ht="13.5" thickBot="1" x14ac:dyDescent="0.25">
      <c r="A27" s="84"/>
      <c r="B27" s="91"/>
      <c r="C27" s="91"/>
      <c r="D27" s="91"/>
    </row>
    <row r="28" spans="1:4" ht="26.25" thickBot="1" x14ac:dyDescent="0.25">
      <c r="A28" s="106" t="s">
        <v>1564</v>
      </c>
      <c r="B28" s="107" t="s">
        <v>1547</v>
      </c>
      <c r="C28" s="108" t="s">
        <v>1548</v>
      </c>
      <c r="D28" s="109" t="s">
        <v>1549</v>
      </c>
    </row>
    <row r="29" spans="1:4" x14ac:dyDescent="0.2">
      <c r="A29" s="88" t="s">
        <v>1565</v>
      </c>
      <c r="B29" s="100">
        <v>33.411030000000004</v>
      </c>
      <c r="C29" s="98">
        <v>35.461000000000006</v>
      </c>
      <c r="D29" s="100">
        <v>-2.0499700000000018</v>
      </c>
    </row>
    <row r="30" spans="1:4" x14ac:dyDescent="0.2">
      <c r="A30" s="89" t="s">
        <v>1566</v>
      </c>
      <c r="B30" s="96">
        <v>0.248</v>
      </c>
      <c r="C30" s="96">
        <v>-1.016</v>
      </c>
      <c r="D30" s="96">
        <v>1.264</v>
      </c>
    </row>
    <row r="31" spans="1:4" x14ac:dyDescent="0.2">
      <c r="A31" s="89" t="s">
        <v>1554</v>
      </c>
      <c r="B31" s="96">
        <v>-2.7E-2</v>
      </c>
      <c r="C31" s="99">
        <v>-3.5000000000000003E-2</v>
      </c>
      <c r="D31" s="96">
        <v>8.0000000000000036E-3</v>
      </c>
    </row>
    <row r="32" spans="1:4" ht="13.5" thickBot="1" x14ac:dyDescent="0.25">
      <c r="A32" s="120" t="s">
        <v>1555</v>
      </c>
      <c r="B32" s="113">
        <v>33.63203</v>
      </c>
      <c r="C32" s="111">
        <v>34.410000000000011</v>
      </c>
      <c r="D32" s="113">
        <v>-0.77797000000000183</v>
      </c>
    </row>
    <row r="33" spans="1:4" ht="13.5" thickBot="1" x14ac:dyDescent="0.25">
      <c r="A33" s="84"/>
      <c r="B33" s="91"/>
      <c r="C33" s="91"/>
      <c r="D33" s="91"/>
    </row>
    <row r="34" spans="1:4" ht="13.5" thickBot="1" x14ac:dyDescent="0.25">
      <c r="A34" s="106" t="s">
        <v>1559</v>
      </c>
      <c r="B34" s="107" t="s">
        <v>1547</v>
      </c>
      <c r="C34" s="108" t="s">
        <v>1548</v>
      </c>
      <c r="D34" s="109" t="s">
        <v>1567</v>
      </c>
    </row>
    <row r="35" spans="1:4" x14ac:dyDescent="0.2">
      <c r="A35" s="90" t="s">
        <v>1568</v>
      </c>
      <c r="B35" s="100">
        <v>21.443000000000001</v>
      </c>
      <c r="C35" s="100">
        <v>22.509</v>
      </c>
      <c r="D35" s="100">
        <v>-1.0659999999999989</v>
      </c>
    </row>
    <row r="36" spans="1:4" x14ac:dyDescent="0.2">
      <c r="A36" s="88" t="s">
        <v>1569</v>
      </c>
      <c r="B36" s="100">
        <v>11.223000000000001</v>
      </c>
      <c r="C36" s="94">
        <v>9.5709999999999997</v>
      </c>
      <c r="D36" s="103">
        <v>1.652000000000001</v>
      </c>
    </row>
    <row r="37" spans="1:4" x14ac:dyDescent="0.2">
      <c r="A37" s="89" t="s">
        <v>1570</v>
      </c>
      <c r="B37" s="96">
        <v>10.220000000000001</v>
      </c>
      <c r="C37" s="95">
        <v>12.938000000000001</v>
      </c>
      <c r="D37" s="104">
        <v>-2.718</v>
      </c>
    </row>
    <row r="38" spans="1:4" x14ac:dyDescent="0.2">
      <c r="A38" s="121" t="s">
        <v>1555</v>
      </c>
      <c r="B38" s="122">
        <v>21.443000000000001</v>
      </c>
      <c r="C38" s="122">
        <v>22.509</v>
      </c>
      <c r="D38" s="123">
        <v>-1.0659999999999989</v>
      </c>
    </row>
    <row r="39" spans="1:4" ht="13.5" thickBot="1" x14ac:dyDescent="0.25">
      <c r="A39" s="124" t="s">
        <v>1571</v>
      </c>
      <c r="B39" s="125">
        <v>0.47661241430769946</v>
      </c>
      <c r="C39" s="125">
        <v>0.57479230530010217</v>
      </c>
      <c r="D39" s="126">
        <v>-9.8179890992402707E-2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28"/>
  <sheetViews>
    <sheetView topLeftCell="A2007" workbookViewId="0">
      <selection activeCell="H31" sqref="H31"/>
    </sheetView>
  </sheetViews>
  <sheetFormatPr defaultRowHeight="12.75" x14ac:dyDescent="0.2"/>
  <cols>
    <col min="1" max="1" width="18.28515625" customWidth="1"/>
    <col min="2" max="2" width="19.42578125" bestFit="1" customWidth="1"/>
    <col min="3" max="3" width="12.28515625" customWidth="1"/>
    <col min="4" max="4" width="11.5703125" style="35" bestFit="1" customWidth="1"/>
    <col min="5" max="5" width="10.5703125" style="35" bestFit="1" customWidth="1"/>
    <col min="6" max="6" width="11.5703125" style="35" bestFit="1" customWidth="1"/>
    <col min="7" max="7" width="13.7109375" customWidth="1"/>
    <col min="8" max="8" width="12.42578125" style="65" customWidth="1"/>
    <col min="9" max="9" width="17.28515625" customWidth="1"/>
    <col min="10" max="10" width="11.140625" customWidth="1"/>
    <col min="11" max="11" width="14.7109375" customWidth="1"/>
    <col min="12" max="14" width="14.28515625" customWidth="1"/>
    <col min="15" max="15" width="11.7109375" style="36" customWidth="1"/>
    <col min="16" max="16" width="12.5703125" style="63" bestFit="1" customWidth="1"/>
    <col min="17" max="17" width="13.140625" customWidth="1"/>
  </cols>
  <sheetData>
    <row r="1" spans="1:17" ht="21" x14ac:dyDescent="0.35">
      <c r="A1" s="61" t="s">
        <v>1289</v>
      </c>
      <c r="B1" s="34"/>
      <c r="D1"/>
      <c r="E1"/>
      <c r="F1"/>
      <c r="H1"/>
      <c r="O1" s="2"/>
      <c r="P1" s="2"/>
    </row>
    <row r="2" spans="1:17" x14ac:dyDescent="0.2">
      <c r="D2"/>
      <c r="E2"/>
      <c r="F2"/>
      <c r="H2"/>
      <c r="O2" s="2"/>
      <c r="P2" s="2"/>
    </row>
    <row r="3" spans="1:17" s="52" customFormat="1" ht="15.75" x14ac:dyDescent="0.25">
      <c r="A3" t="s">
        <v>1264</v>
      </c>
      <c r="B3" s="39"/>
      <c r="C3" s="39"/>
      <c r="D3" s="40"/>
      <c r="E3" s="40"/>
      <c r="F3" s="40"/>
      <c r="G3" s="41"/>
      <c r="H3" s="41"/>
      <c r="I3" s="41"/>
      <c r="J3" s="42"/>
      <c r="K3" s="42"/>
      <c r="L3" s="42"/>
      <c r="M3" s="42"/>
      <c r="N3" s="42"/>
      <c r="O3" s="43"/>
      <c r="P3" s="62"/>
      <c r="Q3" s="42"/>
    </row>
    <row r="4" spans="1:17" x14ac:dyDescent="0.2">
      <c r="A4" t="s">
        <v>1290</v>
      </c>
      <c r="D4"/>
      <c r="E4"/>
      <c r="F4"/>
      <c r="H4"/>
      <c r="O4" s="2"/>
      <c r="P4" s="2"/>
    </row>
    <row r="5" spans="1:17" x14ac:dyDescent="0.2">
      <c r="A5" t="s">
        <v>1266</v>
      </c>
      <c r="D5"/>
      <c r="E5"/>
      <c r="F5"/>
      <c r="H5"/>
      <c r="O5" s="2"/>
      <c r="P5" s="2"/>
    </row>
    <row r="6" spans="1:17" x14ac:dyDescent="0.2">
      <c r="A6" t="s">
        <v>1291</v>
      </c>
      <c r="D6"/>
      <c r="E6"/>
      <c r="F6"/>
      <c r="H6"/>
      <c r="O6" s="2"/>
      <c r="P6" s="2"/>
    </row>
    <row r="7" spans="1:17" ht="12" customHeight="1" x14ac:dyDescent="0.2">
      <c r="D7"/>
      <c r="E7"/>
      <c r="F7"/>
      <c r="H7"/>
      <c r="L7" s="45"/>
      <c r="M7" s="45"/>
      <c r="N7" s="45"/>
      <c r="O7" s="2"/>
      <c r="P7" s="2"/>
    </row>
    <row r="8" spans="1:17" ht="12" customHeight="1" x14ac:dyDescent="0.2">
      <c r="D8"/>
      <c r="E8"/>
      <c r="F8"/>
      <c r="H8" s="46" t="s">
        <v>1292</v>
      </c>
      <c r="I8" s="47" t="e">
        <f>IF(G8=2,H8,IF(OR(G8=5,G8=6,G8=7),VLOOKUP(J8,[1]!PortPriceIndex[[Fishstock]:[Port Price Index (2) TACC]],8,FALSE),VLOOKUP(G8,'[1]Cost Recovery Rules Schedule'!$A$1:$D$15,3,FALSE)))</f>
        <v>#N/A</v>
      </c>
      <c r="M8" t="e">
        <v>#N/A</v>
      </c>
      <c r="N8" t="e">
        <v>#N/A</v>
      </c>
      <c r="O8" s="36">
        <f>IF(OR(G8=1,G8=2,G8=3,G8=4,G8="4A",G8="4B",G8=9,G8=10),VLOOKUP(J8,'[1]Port Price Index'!B:L,11,FALSE),IF(G8=8,L8, IF(OR(G8=5,G8=6,G8=7),IF(K8&gt;0,K8,VLOOKUP(J8,[1]!PortPriceIndex[[Fishstock]:[Port Price Index (2) TACC]],10,FALSE)),0)))</f>
        <v>0</v>
      </c>
      <c r="P8" s="63" t="e">
        <f>IF(G8="Crown",0,IF(#REF!=1,#REF!+#REF!,F8*I8*O8/SUMIF(B:B,B8,O:O)))</f>
        <v>#REF!</v>
      </c>
      <c r="Q8" s="31">
        <f>ROUND(SUMIF(J:J,J8,P:P)/100000000/12,6)</f>
        <v>0</v>
      </c>
    </row>
    <row r="9" spans="1:17" ht="12" customHeight="1" x14ac:dyDescent="0.2">
      <c r="D9"/>
      <c r="E9"/>
      <c r="F9"/>
      <c r="H9"/>
      <c r="O9" s="2"/>
      <c r="P9" s="2"/>
    </row>
    <row r="10" spans="1:17" ht="63" x14ac:dyDescent="0.25">
      <c r="A10" s="48" t="s">
        <v>839</v>
      </c>
      <c r="B10" s="49" t="s">
        <v>1239</v>
      </c>
      <c r="C10" s="48" t="s">
        <v>1240</v>
      </c>
      <c r="D10" s="50" t="s">
        <v>1269</v>
      </c>
      <c r="E10" s="50" t="s">
        <v>1270</v>
      </c>
      <c r="F10" s="50" t="s">
        <v>1271</v>
      </c>
      <c r="G10" s="51" t="s">
        <v>843</v>
      </c>
      <c r="H10" s="51" t="s">
        <v>1272</v>
      </c>
      <c r="I10" s="51" t="s">
        <v>1273</v>
      </c>
      <c r="J10" s="51" t="s">
        <v>813</v>
      </c>
      <c r="K10" s="51" t="s">
        <v>1274</v>
      </c>
      <c r="L10" s="51" t="s">
        <v>1275</v>
      </c>
      <c r="M10" s="51" t="s">
        <v>0</v>
      </c>
      <c r="N10" s="51" t="s">
        <v>1276</v>
      </c>
      <c r="O10" s="51" t="s">
        <v>1277</v>
      </c>
      <c r="P10" s="51" t="s">
        <v>1278</v>
      </c>
      <c r="Q10" s="51" t="s">
        <v>1238</v>
      </c>
    </row>
    <row r="11" spans="1:17" x14ac:dyDescent="0.2">
      <c r="A11" t="s">
        <v>1246</v>
      </c>
      <c r="B11" s="52" t="s">
        <v>1293</v>
      </c>
      <c r="C11" s="53" t="s">
        <v>1280</v>
      </c>
      <c r="D11" s="54">
        <v>27140.15</v>
      </c>
      <c r="E11" s="54">
        <v>3032</v>
      </c>
      <c r="F11" s="54">
        <v>30172.15</v>
      </c>
      <c r="G11">
        <v>8</v>
      </c>
      <c r="H11" s="55"/>
      <c r="I11" s="47" t="s">
        <v>1320</v>
      </c>
      <c r="J11" t="s">
        <v>147</v>
      </c>
      <c r="K11" s="64"/>
      <c r="L11">
        <v>2.57</v>
      </c>
      <c r="M11" t="s">
        <v>1334</v>
      </c>
      <c r="N11" t="s">
        <v>1325</v>
      </c>
      <c r="O11" s="36">
        <v>2.57</v>
      </c>
      <c r="P11" s="63">
        <v>1670.8128743805214</v>
      </c>
      <c r="Q11" s="31">
        <v>1.9999999999999999E-6</v>
      </c>
    </row>
    <row r="12" spans="1:17" x14ac:dyDescent="0.2">
      <c r="A12" t="s">
        <v>1246</v>
      </c>
      <c r="B12" t="s">
        <v>1293</v>
      </c>
      <c r="C12" t="s">
        <v>1280</v>
      </c>
      <c r="D12" s="35">
        <v>27140.15</v>
      </c>
      <c r="E12" s="35">
        <v>3032</v>
      </c>
      <c r="F12" s="54">
        <v>30172.15</v>
      </c>
      <c r="G12">
        <v>8</v>
      </c>
      <c r="H12" s="55"/>
      <c r="I12" s="47" t="s">
        <v>1320</v>
      </c>
      <c r="J12" t="s">
        <v>149</v>
      </c>
      <c r="K12" s="58"/>
      <c r="L12">
        <v>2.29</v>
      </c>
      <c r="M12" t="s">
        <v>1334</v>
      </c>
      <c r="N12" t="s">
        <v>1325</v>
      </c>
      <c r="O12" s="36">
        <v>2.29</v>
      </c>
      <c r="P12" s="63">
        <v>1488.7787868993753</v>
      </c>
      <c r="Q12" s="31">
        <v>9.9999999999999995E-7</v>
      </c>
    </row>
    <row r="13" spans="1:17" x14ac:dyDescent="0.2">
      <c r="A13" t="s">
        <v>1246</v>
      </c>
      <c r="B13" t="s">
        <v>1293</v>
      </c>
      <c r="C13" t="s">
        <v>1280</v>
      </c>
      <c r="D13" s="35">
        <v>27140.15</v>
      </c>
      <c r="E13" s="35">
        <v>3032</v>
      </c>
      <c r="F13" s="54">
        <v>30172.15</v>
      </c>
      <c r="G13">
        <v>8</v>
      </c>
      <c r="H13" s="55"/>
      <c r="I13" s="47" t="s">
        <v>1320</v>
      </c>
      <c r="J13" t="s">
        <v>158</v>
      </c>
      <c r="L13">
        <v>0.34</v>
      </c>
      <c r="M13" t="s">
        <v>1335</v>
      </c>
      <c r="N13" t="s">
        <v>1325</v>
      </c>
      <c r="O13" s="36">
        <v>0.34</v>
      </c>
      <c r="P13" s="63">
        <v>221.04139194139196</v>
      </c>
      <c r="Q13" s="31">
        <v>0</v>
      </c>
    </row>
    <row r="14" spans="1:17" x14ac:dyDescent="0.2">
      <c r="A14" t="s">
        <v>1246</v>
      </c>
      <c r="B14" t="s">
        <v>1293</v>
      </c>
      <c r="C14" t="s">
        <v>1280</v>
      </c>
      <c r="D14" s="35">
        <v>27140.15</v>
      </c>
      <c r="E14" s="35">
        <v>3032</v>
      </c>
      <c r="F14" s="35">
        <v>30172.15</v>
      </c>
      <c r="G14">
        <v>8</v>
      </c>
      <c r="I14" s="47" t="s">
        <v>1320</v>
      </c>
      <c r="J14" t="s">
        <v>450</v>
      </c>
      <c r="L14">
        <v>0.51</v>
      </c>
      <c r="M14" t="s">
        <v>1372</v>
      </c>
      <c r="N14" t="s">
        <v>1325</v>
      </c>
      <c r="O14" s="36">
        <v>0.51</v>
      </c>
      <c r="P14" s="63">
        <v>331.56208791208792</v>
      </c>
      <c r="Q14" s="31">
        <v>0</v>
      </c>
    </row>
    <row r="15" spans="1:17" x14ac:dyDescent="0.2">
      <c r="A15" t="s">
        <v>1246</v>
      </c>
      <c r="B15" t="s">
        <v>1293</v>
      </c>
      <c r="C15" t="s">
        <v>1280</v>
      </c>
      <c r="D15" s="35">
        <v>27140.15</v>
      </c>
      <c r="E15" s="35">
        <v>3032</v>
      </c>
      <c r="F15" s="35">
        <v>30172.15</v>
      </c>
      <c r="G15">
        <v>8</v>
      </c>
      <c r="I15" s="47" t="s">
        <v>1320</v>
      </c>
      <c r="J15" t="s">
        <v>452</v>
      </c>
      <c r="L15">
        <v>2.59</v>
      </c>
      <c r="M15" t="s">
        <v>1372</v>
      </c>
      <c r="N15" t="s">
        <v>1325</v>
      </c>
      <c r="O15" s="36">
        <v>2.59</v>
      </c>
      <c r="P15" s="63">
        <v>1683.8153092006035</v>
      </c>
      <c r="Q15" s="31">
        <v>1.9999999999999999E-6</v>
      </c>
    </row>
    <row r="16" spans="1:17" x14ac:dyDescent="0.2">
      <c r="A16" t="s">
        <v>1246</v>
      </c>
      <c r="B16" t="s">
        <v>1293</v>
      </c>
      <c r="C16" t="s">
        <v>1280</v>
      </c>
      <c r="D16" s="35">
        <v>27140.15</v>
      </c>
      <c r="E16" s="35">
        <v>3032</v>
      </c>
      <c r="F16" s="35">
        <v>30172.15</v>
      </c>
      <c r="G16">
        <v>8</v>
      </c>
      <c r="I16" s="47" t="s">
        <v>1320</v>
      </c>
      <c r="J16" t="s">
        <v>453</v>
      </c>
      <c r="L16">
        <v>1.96</v>
      </c>
      <c r="M16" t="s">
        <v>1372</v>
      </c>
      <c r="N16" t="s">
        <v>1325</v>
      </c>
      <c r="O16" s="36">
        <v>1.96</v>
      </c>
      <c r="P16" s="63">
        <v>1274.2386123680244</v>
      </c>
      <c r="Q16" s="31">
        <v>1.9999999999999999E-6</v>
      </c>
    </row>
    <row r="17" spans="1:17" x14ac:dyDescent="0.2">
      <c r="A17" t="s">
        <v>1246</v>
      </c>
      <c r="B17" t="s">
        <v>1293</v>
      </c>
      <c r="C17" t="s">
        <v>1280</v>
      </c>
      <c r="D17" s="35">
        <v>27140.15</v>
      </c>
      <c r="E17" s="35">
        <v>3032</v>
      </c>
      <c r="F17" s="35">
        <v>30172.15</v>
      </c>
      <c r="G17">
        <v>8</v>
      </c>
      <c r="I17" s="47" t="s">
        <v>1320</v>
      </c>
      <c r="J17" t="s">
        <v>454</v>
      </c>
      <c r="L17">
        <v>1.22</v>
      </c>
      <c r="M17" t="s">
        <v>1372</v>
      </c>
      <c r="N17" t="s">
        <v>1325</v>
      </c>
      <c r="O17" s="36">
        <v>1.22</v>
      </c>
      <c r="P17" s="63">
        <v>793.14852402499469</v>
      </c>
      <c r="Q17" s="31">
        <v>1.9999999999999999E-6</v>
      </c>
    </row>
    <row r="18" spans="1:17" x14ac:dyDescent="0.2">
      <c r="A18" t="s">
        <v>1246</v>
      </c>
      <c r="B18" t="s">
        <v>1293</v>
      </c>
      <c r="C18" t="s">
        <v>1280</v>
      </c>
      <c r="D18" s="35">
        <v>27140.15</v>
      </c>
      <c r="E18" s="35">
        <v>3032</v>
      </c>
      <c r="F18" s="35">
        <v>30172.15</v>
      </c>
      <c r="G18">
        <v>8</v>
      </c>
      <c r="I18" s="47" t="s">
        <v>1320</v>
      </c>
      <c r="J18" t="s">
        <v>455</v>
      </c>
      <c r="L18">
        <v>2.84</v>
      </c>
      <c r="M18" t="s">
        <v>1373</v>
      </c>
      <c r="N18" t="s">
        <v>1325</v>
      </c>
      <c r="O18" s="36">
        <v>2.84</v>
      </c>
      <c r="P18" s="63">
        <v>1846.3457444516271</v>
      </c>
      <c r="Q18" s="31">
        <v>3.0000000000000001E-6</v>
      </c>
    </row>
    <row r="19" spans="1:17" x14ac:dyDescent="0.2">
      <c r="A19" t="s">
        <v>1246</v>
      </c>
      <c r="B19" t="s">
        <v>1293</v>
      </c>
      <c r="C19" t="s">
        <v>1280</v>
      </c>
      <c r="D19" s="35">
        <v>27140.15</v>
      </c>
      <c r="E19" s="35">
        <v>3032</v>
      </c>
      <c r="F19" s="35">
        <v>30172.15</v>
      </c>
      <c r="G19">
        <v>8</v>
      </c>
      <c r="I19" s="47" t="s">
        <v>1320</v>
      </c>
      <c r="J19" t="s">
        <v>457</v>
      </c>
      <c r="L19">
        <v>1.1599999999999999</v>
      </c>
      <c r="M19" t="s">
        <v>1373</v>
      </c>
      <c r="N19" t="s">
        <v>1325</v>
      </c>
      <c r="O19" s="36">
        <v>1.1599999999999999</v>
      </c>
      <c r="P19" s="63">
        <v>754.14121956474889</v>
      </c>
      <c r="Q19" s="31">
        <v>9.9999999999999995E-7</v>
      </c>
    </row>
    <row r="20" spans="1:17" x14ac:dyDescent="0.2">
      <c r="A20" t="s">
        <v>1246</v>
      </c>
      <c r="B20" t="s">
        <v>1293</v>
      </c>
      <c r="C20" t="s">
        <v>1280</v>
      </c>
      <c r="D20" s="35">
        <v>27140.15</v>
      </c>
      <c r="E20" s="35">
        <v>3032</v>
      </c>
      <c r="F20" s="35">
        <v>30172.15</v>
      </c>
      <c r="G20">
        <v>8</v>
      </c>
      <c r="I20" s="47" t="s">
        <v>1320</v>
      </c>
      <c r="J20" t="s">
        <v>458</v>
      </c>
      <c r="L20">
        <v>0.15</v>
      </c>
      <c r="M20" t="s">
        <v>1373</v>
      </c>
      <c r="N20" t="s">
        <v>1325</v>
      </c>
      <c r="O20" s="36">
        <v>0.15</v>
      </c>
      <c r="P20" s="63">
        <v>97.518261150614109</v>
      </c>
      <c r="Q20" s="31">
        <v>0</v>
      </c>
    </row>
    <row r="21" spans="1:17" x14ac:dyDescent="0.2">
      <c r="A21" t="s">
        <v>1246</v>
      </c>
      <c r="B21" t="s">
        <v>1293</v>
      </c>
      <c r="C21" t="s">
        <v>1280</v>
      </c>
      <c r="D21" s="35">
        <v>27140.15</v>
      </c>
      <c r="E21" s="35">
        <v>3032</v>
      </c>
      <c r="F21" s="35">
        <v>30172.15</v>
      </c>
      <c r="G21">
        <v>8</v>
      </c>
      <c r="I21" s="47" t="s">
        <v>1320</v>
      </c>
      <c r="J21" t="s">
        <v>459</v>
      </c>
      <c r="L21">
        <v>0.44</v>
      </c>
      <c r="M21" t="s">
        <v>1373</v>
      </c>
      <c r="N21" t="s">
        <v>1325</v>
      </c>
      <c r="O21" s="36">
        <v>0.44</v>
      </c>
      <c r="P21" s="63">
        <v>286.05356604180139</v>
      </c>
      <c r="Q21" s="31">
        <v>0</v>
      </c>
    </row>
    <row r="22" spans="1:17" x14ac:dyDescent="0.2">
      <c r="A22" t="s">
        <v>1246</v>
      </c>
      <c r="B22" t="s">
        <v>1293</v>
      </c>
      <c r="C22" t="s">
        <v>1280</v>
      </c>
      <c r="D22" s="35">
        <v>27140.15</v>
      </c>
      <c r="E22" s="35">
        <v>3032</v>
      </c>
      <c r="F22" s="35">
        <v>30172.15</v>
      </c>
      <c r="G22">
        <v>8</v>
      </c>
      <c r="I22" s="47" t="s">
        <v>1320</v>
      </c>
      <c r="J22" t="s">
        <v>460</v>
      </c>
      <c r="L22">
        <v>24.34</v>
      </c>
      <c r="M22" t="s">
        <v>1373</v>
      </c>
      <c r="N22" t="s">
        <v>1325</v>
      </c>
      <c r="O22" s="36">
        <v>24.34</v>
      </c>
      <c r="P22" s="63">
        <v>15823.96317603965</v>
      </c>
      <c r="Q22" s="31">
        <v>2.1999999999999999E-5</v>
      </c>
    </row>
    <row r="23" spans="1:17" x14ac:dyDescent="0.2">
      <c r="A23" t="s">
        <v>1246</v>
      </c>
      <c r="B23" t="s">
        <v>1293</v>
      </c>
      <c r="C23" t="s">
        <v>1280</v>
      </c>
      <c r="D23" s="35">
        <v>27140.15</v>
      </c>
      <c r="E23" s="35">
        <v>3032</v>
      </c>
      <c r="F23" s="35">
        <v>30172.15</v>
      </c>
      <c r="G23">
        <v>8</v>
      </c>
      <c r="I23" s="47" t="s">
        <v>1320</v>
      </c>
      <c r="J23" t="s">
        <v>461</v>
      </c>
      <c r="L23">
        <v>6</v>
      </c>
      <c r="M23" t="s">
        <v>1373</v>
      </c>
      <c r="N23" t="s">
        <v>1325</v>
      </c>
      <c r="O23" s="36">
        <v>6</v>
      </c>
      <c r="P23" s="63">
        <v>3900.7304460245646</v>
      </c>
      <c r="Q23" s="31">
        <v>1.9999999999999999E-6</v>
      </c>
    </row>
    <row r="24" spans="1:17" x14ac:dyDescent="0.2">
      <c r="A24" t="s">
        <v>1246</v>
      </c>
      <c r="B24" t="s">
        <v>1258</v>
      </c>
      <c r="C24" t="s">
        <v>1259</v>
      </c>
      <c r="D24" s="35">
        <v>512267</v>
      </c>
      <c r="E24" s="35">
        <v>57232</v>
      </c>
      <c r="F24" s="35">
        <v>569499</v>
      </c>
      <c r="G24">
        <v>8</v>
      </c>
      <c r="I24" s="47" t="s">
        <v>1320</v>
      </c>
      <c r="J24" t="s">
        <v>34</v>
      </c>
      <c r="L24">
        <v>1.6</v>
      </c>
      <c r="M24" t="s">
        <v>1324</v>
      </c>
      <c r="N24" t="s">
        <v>1325</v>
      </c>
      <c r="O24" s="36">
        <v>1.6</v>
      </c>
      <c r="P24" s="63">
        <v>1049.4775638072424</v>
      </c>
      <c r="Q24" s="31">
        <v>0</v>
      </c>
    </row>
    <row r="25" spans="1:17" x14ac:dyDescent="0.2">
      <c r="A25" t="s">
        <v>1246</v>
      </c>
      <c r="B25" t="s">
        <v>1258</v>
      </c>
      <c r="C25" t="s">
        <v>1259</v>
      </c>
      <c r="D25" s="35">
        <v>512267</v>
      </c>
      <c r="E25" s="35">
        <v>57232</v>
      </c>
      <c r="F25" s="35">
        <v>569499</v>
      </c>
      <c r="G25">
        <v>8</v>
      </c>
      <c r="I25" s="47" t="s">
        <v>1320</v>
      </c>
      <c r="J25" t="s">
        <v>36</v>
      </c>
      <c r="L25">
        <v>64.87</v>
      </c>
      <c r="M25" t="s">
        <v>1324</v>
      </c>
      <c r="N25" t="s">
        <v>1325</v>
      </c>
      <c r="O25" s="36">
        <v>64.87</v>
      </c>
      <c r="P25" s="63">
        <v>42549.755977609886</v>
      </c>
      <c r="Q25" s="31">
        <v>4.1E-5</v>
      </c>
    </row>
    <row r="26" spans="1:17" x14ac:dyDescent="0.2">
      <c r="A26" t="s">
        <v>1246</v>
      </c>
      <c r="B26" t="s">
        <v>1258</v>
      </c>
      <c r="C26" t="s">
        <v>1259</v>
      </c>
      <c r="D26" s="35">
        <v>512267</v>
      </c>
      <c r="E26" s="35">
        <v>57232</v>
      </c>
      <c r="F26" s="35">
        <v>569499</v>
      </c>
      <c r="G26">
        <v>8</v>
      </c>
      <c r="I26" s="47" t="s">
        <v>1320</v>
      </c>
      <c r="J26" t="s">
        <v>255</v>
      </c>
      <c r="L26">
        <v>11.46</v>
      </c>
      <c r="M26" t="s">
        <v>1342</v>
      </c>
      <c r="N26" t="s">
        <v>1325</v>
      </c>
      <c r="O26" s="36">
        <v>11.46</v>
      </c>
      <c r="P26" s="63">
        <v>7516.8830507693738</v>
      </c>
      <c r="Q26" s="31">
        <v>6.9999999999999999E-6</v>
      </c>
    </row>
    <row r="27" spans="1:17" x14ac:dyDescent="0.2">
      <c r="A27" t="s">
        <v>1246</v>
      </c>
      <c r="B27" t="s">
        <v>1258</v>
      </c>
      <c r="C27" t="s">
        <v>1259</v>
      </c>
      <c r="D27" s="35">
        <v>512267</v>
      </c>
      <c r="E27" s="35">
        <v>57232</v>
      </c>
      <c r="F27" s="35">
        <v>569499</v>
      </c>
      <c r="G27">
        <v>8</v>
      </c>
      <c r="I27" s="47" t="s">
        <v>1320</v>
      </c>
      <c r="J27" t="s">
        <v>319</v>
      </c>
      <c r="L27">
        <v>6</v>
      </c>
      <c r="M27" t="s">
        <v>1352</v>
      </c>
      <c r="N27" t="s">
        <v>1325</v>
      </c>
      <c r="O27" s="36">
        <v>6</v>
      </c>
      <c r="P27" s="63">
        <v>3935.540864277159</v>
      </c>
      <c r="Q27" s="31">
        <v>3.9999999999999998E-6</v>
      </c>
    </row>
    <row r="28" spans="1:17" x14ac:dyDescent="0.2">
      <c r="A28" t="s">
        <v>1246</v>
      </c>
      <c r="B28" t="s">
        <v>1258</v>
      </c>
      <c r="C28" t="s">
        <v>1259</v>
      </c>
      <c r="D28" s="35">
        <v>512267</v>
      </c>
      <c r="E28" s="35">
        <v>57232</v>
      </c>
      <c r="F28" s="35">
        <v>569499</v>
      </c>
      <c r="G28">
        <v>8</v>
      </c>
      <c r="I28" s="47" t="s">
        <v>1320</v>
      </c>
      <c r="J28" t="s">
        <v>320</v>
      </c>
      <c r="L28">
        <v>203.75</v>
      </c>
      <c r="M28" t="s">
        <v>1353</v>
      </c>
      <c r="N28" t="s">
        <v>1325</v>
      </c>
      <c r="O28" s="36">
        <v>203.75</v>
      </c>
      <c r="P28" s="63">
        <v>133644.40851607852</v>
      </c>
      <c r="Q28" s="31">
        <v>1.5300000000000001E-4</v>
      </c>
    </row>
    <row r="29" spans="1:17" x14ac:dyDescent="0.2">
      <c r="A29" t="s">
        <v>1246</v>
      </c>
      <c r="B29" t="s">
        <v>1258</v>
      </c>
      <c r="C29" t="s">
        <v>1259</v>
      </c>
      <c r="D29" s="35">
        <v>512267</v>
      </c>
      <c r="E29" s="35">
        <v>57232</v>
      </c>
      <c r="F29" s="35">
        <v>569499</v>
      </c>
      <c r="G29">
        <v>8</v>
      </c>
      <c r="I29" s="47" t="s">
        <v>1320</v>
      </c>
      <c r="J29" t="s">
        <v>347</v>
      </c>
      <c r="L29">
        <v>1.34</v>
      </c>
      <c r="M29" t="s">
        <v>1357</v>
      </c>
      <c r="N29" t="s">
        <v>1325</v>
      </c>
      <c r="O29" s="36">
        <v>1.34</v>
      </c>
      <c r="P29" s="63">
        <v>878.93745968856547</v>
      </c>
      <c r="Q29" s="31">
        <v>0</v>
      </c>
    </row>
    <row r="30" spans="1:17" x14ac:dyDescent="0.2">
      <c r="A30" t="s">
        <v>1246</v>
      </c>
      <c r="B30" t="s">
        <v>1258</v>
      </c>
      <c r="C30" t="s">
        <v>1259</v>
      </c>
      <c r="D30" s="35">
        <v>512267</v>
      </c>
      <c r="E30" s="35">
        <v>57232</v>
      </c>
      <c r="F30" s="35">
        <v>569499</v>
      </c>
      <c r="G30">
        <v>8</v>
      </c>
      <c r="I30" s="47" t="s">
        <v>1320</v>
      </c>
      <c r="J30" t="s">
        <v>348</v>
      </c>
      <c r="L30">
        <v>54.91</v>
      </c>
      <c r="M30" t="s">
        <v>1357</v>
      </c>
      <c r="N30" t="s">
        <v>1325</v>
      </c>
      <c r="O30" s="36">
        <v>54.91</v>
      </c>
      <c r="P30" s="63">
        <v>36016.758142909799</v>
      </c>
      <c r="Q30" s="31">
        <v>3.8000000000000002E-5</v>
      </c>
    </row>
    <row r="31" spans="1:17" x14ac:dyDescent="0.2">
      <c r="A31" t="s">
        <v>1246</v>
      </c>
      <c r="B31" t="s">
        <v>1258</v>
      </c>
      <c r="C31" t="s">
        <v>1259</v>
      </c>
      <c r="D31" s="35">
        <v>512267</v>
      </c>
      <c r="E31" s="35">
        <v>57232</v>
      </c>
      <c r="F31" s="35">
        <v>569499</v>
      </c>
      <c r="G31">
        <v>8</v>
      </c>
      <c r="I31" s="47" t="s">
        <v>1320</v>
      </c>
      <c r="J31" t="s">
        <v>408</v>
      </c>
      <c r="L31">
        <v>6.88</v>
      </c>
      <c r="M31" t="s">
        <v>1366</v>
      </c>
      <c r="N31" t="s">
        <v>1325</v>
      </c>
      <c r="O31" s="36">
        <v>6.88</v>
      </c>
      <c r="P31" s="63">
        <v>4512.7535243711427</v>
      </c>
      <c r="Q31" s="31">
        <v>1.2999999999999999E-5</v>
      </c>
    </row>
    <row r="32" spans="1:17" x14ac:dyDescent="0.2">
      <c r="A32" t="s">
        <v>1246</v>
      </c>
      <c r="B32" t="s">
        <v>1258</v>
      </c>
      <c r="C32" t="s">
        <v>1259</v>
      </c>
      <c r="D32" s="35">
        <v>512267</v>
      </c>
      <c r="E32" s="35">
        <v>57232</v>
      </c>
      <c r="F32" s="35">
        <v>569499</v>
      </c>
      <c r="G32">
        <v>8</v>
      </c>
      <c r="I32" s="47" t="s">
        <v>1320</v>
      </c>
      <c r="J32" t="s">
        <v>409</v>
      </c>
      <c r="L32">
        <v>14.96</v>
      </c>
      <c r="M32" t="s">
        <v>1366</v>
      </c>
      <c r="N32" t="s">
        <v>1325</v>
      </c>
      <c r="O32" s="36">
        <v>14.96</v>
      </c>
      <c r="P32" s="63">
        <v>9812.6152215977181</v>
      </c>
      <c r="Q32" s="31">
        <v>2.8E-5</v>
      </c>
    </row>
    <row r="33" spans="1:17" x14ac:dyDescent="0.2">
      <c r="A33" t="s">
        <v>1246</v>
      </c>
      <c r="B33" t="s">
        <v>1258</v>
      </c>
      <c r="C33" t="s">
        <v>1259</v>
      </c>
      <c r="D33" s="35">
        <v>512267</v>
      </c>
      <c r="E33" s="35">
        <v>57232</v>
      </c>
      <c r="F33" s="35">
        <v>569499</v>
      </c>
      <c r="G33">
        <v>8</v>
      </c>
      <c r="I33" s="47" t="s">
        <v>1320</v>
      </c>
      <c r="J33" t="s">
        <v>410</v>
      </c>
      <c r="L33">
        <v>8.86</v>
      </c>
      <c r="M33" t="s">
        <v>1366</v>
      </c>
      <c r="N33" t="s">
        <v>1325</v>
      </c>
      <c r="O33" s="36">
        <v>8.86</v>
      </c>
      <c r="P33" s="63">
        <v>5811.4820095826044</v>
      </c>
      <c r="Q33" s="31">
        <v>2.3E-5</v>
      </c>
    </row>
    <row r="34" spans="1:17" x14ac:dyDescent="0.2">
      <c r="A34" t="s">
        <v>1246</v>
      </c>
      <c r="B34" t="s">
        <v>1258</v>
      </c>
      <c r="C34" t="s">
        <v>1259</v>
      </c>
      <c r="D34" s="35">
        <v>512267</v>
      </c>
      <c r="E34" s="35">
        <v>57232</v>
      </c>
      <c r="F34" s="35">
        <v>569499</v>
      </c>
      <c r="G34">
        <v>8</v>
      </c>
      <c r="I34" s="47" t="s">
        <v>1320</v>
      </c>
      <c r="J34" t="s">
        <v>602</v>
      </c>
      <c r="L34">
        <v>4.5999999999999996</v>
      </c>
      <c r="M34" t="s">
        <v>1397</v>
      </c>
      <c r="N34" t="s">
        <v>1325</v>
      </c>
      <c r="O34" s="36">
        <v>4.5999999999999996</v>
      </c>
      <c r="P34" s="63">
        <v>3017.2479959458219</v>
      </c>
      <c r="Q34" s="31">
        <v>3.0000000000000001E-6</v>
      </c>
    </row>
    <row r="35" spans="1:17" x14ac:dyDescent="0.2">
      <c r="A35" t="s">
        <v>1246</v>
      </c>
      <c r="B35" t="s">
        <v>1258</v>
      </c>
      <c r="C35" t="s">
        <v>1259</v>
      </c>
      <c r="D35" s="35">
        <v>512267</v>
      </c>
      <c r="E35" s="35">
        <v>57232</v>
      </c>
      <c r="F35" s="35">
        <v>569499</v>
      </c>
      <c r="G35">
        <v>8</v>
      </c>
      <c r="I35" s="47" t="s">
        <v>1320</v>
      </c>
      <c r="J35" t="s">
        <v>603</v>
      </c>
      <c r="L35">
        <v>85.4</v>
      </c>
      <c r="M35" t="s">
        <v>1397</v>
      </c>
      <c r="N35" t="s">
        <v>1325</v>
      </c>
      <c r="O35" s="36">
        <v>85.4</v>
      </c>
      <c r="P35" s="63">
        <v>56015.864968211565</v>
      </c>
      <c r="Q35" s="31">
        <v>4.8000000000000001E-5</v>
      </c>
    </row>
    <row r="36" spans="1:17" x14ac:dyDescent="0.2">
      <c r="A36" t="s">
        <v>1246</v>
      </c>
      <c r="B36" t="s">
        <v>1258</v>
      </c>
      <c r="C36" t="s">
        <v>1259</v>
      </c>
      <c r="D36" s="35">
        <v>512267</v>
      </c>
      <c r="E36" s="35">
        <v>57232</v>
      </c>
      <c r="F36" s="35">
        <v>569499</v>
      </c>
      <c r="G36">
        <v>8</v>
      </c>
      <c r="I36" s="47" t="s">
        <v>1320</v>
      </c>
      <c r="J36" t="s">
        <v>641</v>
      </c>
      <c r="L36">
        <v>7.52</v>
      </c>
      <c r="M36" t="s">
        <v>1401</v>
      </c>
      <c r="N36" t="s">
        <v>1325</v>
      </c>
      <c r="O36" s="36">
        <v>7.52</v>
      </c>
      <c r="P36" s="63">
        <v>4932.5445498940389</v>
      </c>
      <c r="Q36" s="31">
        <v>5.0000000000000004E-6</v>
      </c>
    </row>
    <row r="37" spans="1:17" x14ac:dyDescent="0.2">
      <c r="A37" t="s">
        <v>1246</v>
      </c>
      <c r="B37" t="s">
        <v>1258</v>
      </c>
      <c r="C37" t="s">
        <v>1259</v>
      </c>
      <c r="D37" s="35">
        <v>512267</v>
      </c>
      <c r="E37" s="35">
        <v>57232</v>
      </c>
      <c r="F37" s="35">
        <v>569499</v>
      </c>
      <c r="G37">
        <v>8</v>
      </c>
      <c r="I37" s="47" t="s">
        <v>1320</v>
      </c>
      <c r="J37" t="s">
        <v>643</v>
      </c>
      <c r="L37">
        <v>9.06</v>
      </c>
      <c r="M37" t="s">
        <v>1401</v>
      </c>
      <c r="N37" t="s">
        <v>1325</v>
      </c>
      <c r="O37" s="36">
        <v>9.06</v>
      </c>
      <c r="P37" s="63">
        <v>5942.6667050585102</v>
      </c>
      <c r="Q37" s="31">
        <v>6.0000000000000002E-6</v>
      </c>
    </row>
    <row r="38" spans="1:17" x14ac:dyDescent="0.2">
      <c r="A38" t="s">
        <v>1246</v>
      </c>
      <c r="B38" t="s">
        <v>1258</v>
      </c>
      <c r="C38" t="s">
        <v>1259</v>
      </c>
      <c r="D38" s="35">
        <v>512267</v>
      </c>
      <c r="E38" s="35">
        <v>57232</v>
      </c>
      <c r="F38" s="35">
        <v>569499</v>
      </c>
      <c r="G38">
        <v>8</v>
      </c>
      <c r="I38" s="47" t="s">
        <v>1320</v>
      </c>
      <c r="J38" t="s">
        <v>644</v>
      </c>
      <c r="L38">
        <v>22.42</v>
      </c>
      <c r="M38" t="s">
        <v>1401</v>
      </c>
      <c r="N38" t="s">
        <v>1325</v>
      </c>
      <c r="O38" s="36">
        <v>22.42</v>
      </c>
      <c r="P38" s="63">
        <v>14705.804362848983</v>
      </c>
      <c r="Q38" s="31">
        <v>1.2999999999999999E-5</v>
      </c>
    </row>
    <row r="39" spans="1:17" x14ac:dyDescent="0.2">
      <c r="A39" t="s">
        <v>1246</v>
      </c>
      <c r="B39" t="s">
        <v>1258</v>
      </c>
      <c r="C39" t="s">
        <v>1259</v>
      </c>
      <c r="D39" s="35">
        <v>512267</v>
      </c>
      <c r="E39" s="35">
        <v>57232</v>
      </c>
      <c r="F39" s="35">
        <v>569499</v>
      </c>
      <c r="G39">
        <v>8</v>
      </c>
      <c r="I39" s="47" t="s">
        <v>1320</v>
      </c>
      <c r="J39" t="s">
        <v>645</v>
      </c>
      <c r="L39">
        <v>7.14</v>
      </c>
      <c r="M39" t="s">
        <v>1401</v>
      </c>
      <c r="N39" t="s">
        <v>1325</v>
      </c>
      <c r="O39" s="36">
        <v>7.14</v>
      </c>
      <c r="P39" s="63">
        <v>4683.2936284898187</v>
      </c>
      <c r="Q39" s="31">
        <v>5.0000000000000004E-6</v>
      </c>
    </row>
    <row r="40" spans="1:17" x14ac:dyDescent="0.2">
      <c r="A40" t="s">
        <v>1246</v>
      </c>
      <c r="B40" t="s">
        <v>1258</v>
      </c>
      <c r="C40" t="s">
        <v>1259</v>
      </c>
      <c r="D40" s="35">
        <v>512267</v>
      </c>
      <c r="E40" s="35">
        <v>57232</v>
      </c>
      <c r="F40" s="35">
        <v>569499</v>
      </c>
      <c r="G40">
        <v>8</v>
      </c>
      <c r="I40" s="47" t="s">
        <v>1320</v>
      </c>
      <c r="J40" t="s">
        <v>646</v>
      </c>
      <c r="L40">
        <v>2.0299999999999998</v>
      </c>
      <c r="M40" t="s">
        <v>1401</v>
      </c>
      <c r="N40" t="s">
        <v>1325</v>
      </c>
      <c r="O40" s="36">
        <v>2.0299999999999998</v>
      </c>
      <c r="P40" s="63">
        <v>1331.5246590804388</v>
      </c>
      <c r="Q40" s="31">
        <v>9.9999999999999995E-7</v>
      </c>
    </row>
    <row r="41" spans="1:17" x14ac:dyDescent="0.2">
      <c r="A41" t="s">
        <v>1246</v>
      </c>
      <c r="B41" t="s">
        <v>1258</v>
      </c>
      <c r="C41" t="s">
        <v>1259</v>
      </c>
      <c r="D41" s="35">
        <v>512267</v>
      </c>
      <c r="E41" s="35">
        <v>57232</v>
      </c>
      <c r="F41" s="35">
        <v>569499</v>
      </c>
      <c r="G41">
        <v>8</v>
      </c>
      <c r="I41" s="47" t="s">
        <v>1320</v>
      </c>
      <c r="J41" t="s">
        <v>647</v>
      </c>
      <c r="L41">
        <v>17.16</v>
      </c>
      <c r="M41" t="s">
        <v>1401</v>
      </c>
      <c r="N41" t="s">
        <v>1325</v>
      </c>
      <c r="O41" s="36">
        <v>17.16</v>
      </c>
      <c r="P41" s="63">
        <v>11255.646871832674</v>
      </c>
      <c r="Q41" s="31">
        <v>2.0999999999999999E-5</v>
      </c>
    </row>
    <row r="42" spans="1:17" x14ac:dyDescent="0.2">
      <c r="A42" t="s">
        <v>1246</v>
      </c>
      <c r="B42" t="s">
        <v>1258</v>
      </c>
      <c r="C42" t="s">
        <v>1259</v>
      </c>
      <c r="D42" s="35">
        <v>512267</v>
      </c>
      <c r="E42" s="35">
        <v>57232</v>
      </c>
      <c r="F42" s="35">
        <v>569499</v>
      </c>
      <c r="G42">
        <v>8</v>
      </c>
      <c r="I42" s="47" t="s">
        <v>1320</v>
      </c>
      <c r="J42" t="s">
        <v>648</v>
      </c>
      <c r="L42">
        <v>2.54</v>
      </c>
      <c r="M42" t="s">
        <v>1401</v>
      </c>
      <c r="N42" t="s">
        <v>1325</v>
      </c>
      <c r="O42" s="36">
        <v>2.54</v>
      </c>
      <c r="P42" s="63">
        <v>1666.0456325439973</v>
      </c>
      <c r="Q42" s="31">
        <v>1.9999999999999999E-6</v>
      </c>
    </row>
    <row r="43" spans="1:17" x14ac:dyDescent="0.2">
      <c r="A43" t="s">
        <v>1246</v>
      </c>
      <c r="B43" t="s">
        <v>1258</v>
      </c>
      <c r="C43" t="s">
        <v>1259</v>
      </c>
      <c r="D43" s="35">
        <v>512267</v>
      </c>
      <c r="E43" s="35">
        <v>57232</v>
      </c>
      <c r="F43" s="35">
        <v>569499</v>
      </c>
      <c r="G43">
        <v>8</v>
      </c>
      <c r="I43" s="47" t="s">
        <v>1320</v>
      </c>
      <c r="J43" t="s">
        <v>649</v>
      </c>
      <c r="L43">
        <v>5.0999999999999996</v>
      </c>
      <c r="M43" t="s">
        <v>1401</v>
      </c>
      <c r="N43" t="s">
        <v>1325</v>
      </c>
      <c r="O43" s="36">
        <v>5.0999999999999996</v>
      </c>
      <c r="P43" s="63">
        <v>3345.2097346355849</v>
      </c>
      <c r="Q43" s="31">
        <v>3.0000000000000001E-6</v>
      </c>
    </row>
    <row r="44" spans="1:17" x14ac:dyDescent="0.2">
      <c r="A44" t="s">
        <v>1246</v>
      </c>
      <c r="B44" t="s">
        <v>1258</v>
      </c>
      <c r="C44" t="s">
        <v>1259</v>
      </c>
      <c r="D44" s="35">
        <v>512267</v>
      </c>
      <c r="E44" s="35">
        <v>57232</v>
      </c>
      <c r="F44" s="35">
        <v>569499</v>
      </c>
      <c r="G44">
        <v>8</v>
      </c>
      <c r="I44" s="47" t="s">
        <v>1320</v>
      </c>
      <c r="J44" t="s">
        <v>650</v>
      </c>
      <c r="L44">
        <v>0.25</v>
      </c>
      <c r="M44" t="s">
        <v>1401</v>
      </c>
      <c r="N44" t="s">
        <v>1325</v>
      </c>
      <c r="O44" s="36">
        <v>0.25</v>
      </c>
      <c r="P44" s="63">
        <v>163.98086934488163</v>
      </c>
      <c r="Q44" s="31">
        <v>0</v>
      </c>
    </row>
    <row r="45" spans="1:17" x14ac:dyDescent="0.2">
      <c r="A45" t="s">
        <v>1246</v>
      </c>
      <c r="B45" t="s">
        <v>1258</v>
      </c>
      <c r="C45" t="s">
        <v>1259</v>
      </c>
      <c r="D45" s="35">
        <v>512267</v>
      </c>
      <c r="E45" s="35">
        <v>57232</v>
      </c>
      <c r="F45" s="35">
        <v>569499</v>
      </c>
      <c r="G45">
        <v>8</v>
      </c>
      <c r="I45" s="47" t="s">
        <v>1320</v>
      </c>
      <c r="J45" t="s">
        <v>651</v>
      </c>
      <c r="L45">
        <v>1.78</v>
      </c>
      <c r="M45" t="s">
        <v>1401</v>
      </c>
      <c r="N45" t="s">
        <v>1325</v>
      </c>
      <c r="O45" s="36">
        <v>1.78</v>
      </c>
      <c r="P45" s="63">
        <v>1167.5437897355571</v>
      </c>
      <c r="Q45" s="31">
        <v>9.9999999999999995E-7</v>
      </c>
    </row>
    <row r="46" spans="1:17" x14ac:dyDescent="0.2">
      <c r="A46" t="s">
        <v>1246</v>
      </c>
      <c r="B46" t="s">
        <v>1258</v>
      </c>
      <c r="C46" t="s">
        <v>1259</v>
      </c>
      <c r="D46" s="35">
        <v>512267</v>
      </c>
      <c r="E46" s="35">
        <v>57232</v>
      </c>
      <c r="F46" s="35">
        <v>569499</v>
      </c>
      <c r="G46">
        <v>8</v>
      </c>
      <c r="I46" s="47" t="s">
        <v>1320</v>
      </c>
      <c r="J46" t="s">
        <v>705</v>
      </c>
      <c r="L46">
        <v>185.38</v>
      </c>
      <c r="M46" t="s">
        <v>1409</v>
      </c>
      <c r="N46" t="s">
        <v>1325</v>
      </c>
      <c r="O46" s="36">
        <v>185.38</v>
      </c>
      <c r="P46" s="63">
        <v>121595.09423661663</v>
      </c>
      <c r="Q46" s="31">
        <v>1.7699999999999999E-4</v>
      </c>
    </row>
    <row r="47" spans="1:17" x14ac:dyDescent="0.2">
      <c r="A47" t="s">
        <v>1246</v>
      </c>
      <c r="B47" t="s">
        <v>1258</v>
      </c>
      <c r="C47" t="s">
        <v>1259</v>
      </c>
      <c r="D47" s="35">
        <v>512267</v>
      </c>
      <c r="E47" s="35">
        <v>57232</v>
      </c>
      <c r="F47" s="35">
        <v>569499</v>
      </c>
      <c r="G47">
        <v>8</v>
      </c>
      <c r="I47" s="47" t="s">
        <v>1320</v>
      </c>
      <c r="J47" t="s">
        <v>706</v>
      </c>
      <c r="L47">
        <v>134.62</v>
      </c>
      <c r="M47" t="s">
        <v>1409</v>
      </c>
      <c r="N47" t="s">
        <v>1325</v>
      </c>
      <c r="O47" s="36">
        <v>134.62</v>
      </c>
      <c r="P47" s="63">
        <v>88300.418524831854</v>
      </c>
      <c r="Q47" s="31">
        <v>2.04E-4</v>
      </c>
    </row>
    <row r="48" spans="1:17" x14ac:dyDescent="0.2">
      <c r="A48" t="s">
        <v>1246</v>
      </c>
      <c r="B48" t="s">
        <v>1258</v>
      </c>
      <c r="C48" t="s">
        <v>1259</v>
      </c>
      <c r="D48" s="35">
        <v>512267</v>
      </c>
      <c r="E48" s="35">
        <v>57232</v>
      </c>
      <c r="F48" s="35">
        <v>569499</v>
      </c>
      <c r="G48">
        <v>8</v>
      </c>
      <c r="I48" s="47" t="s">
        <v>1320</v>
      </c>
      <c r="J48" t="s">
        <v>737</v>
      </c>
      <c r="L48">
        <v>2.4</v>
      </c>
      <c r="M48" t="s">
        <v>1414</v>
      </c>
      <c r="N48" t="s">
        <v>1325</v>
      </c>
      <c r="O48" s="36">
        <v>2.4</v>
      </c>
      <c r="P48" s="63">
        <v>1574.2163457108634</v>
      </c>
      <c r="Q48" s="31">
        <v>0</v>
      </c>
    </row>
    <row r="49" spans="1:17" x14ac:dyDescent="0.2">
      <c r="A49" t="s">
        <v>1246</v>
      </c>
      <c r="B49" t="s">
        <v>1258</v>
      </c>
      <c r="C49" t="s">
        <v>1259</v>
      </c>
      <c r="D49" s="35">
        <v>512267</v>
      </c>
      <c r="E49" s="35">
        <v>57232</v>
      </c>
      <c r="F49" s="35">
        <v>569499</v>
      </c>
      <c r="G49">
        <v>8</v>
      </c>
      <c r="I49" s="47" t="s">
        <v>1320</v>
      </c>
      <c r="J49" t="s">
        <v>740</v>
      </c>
      <c r="L49">
        <v>2.37</v>
      </c>
      <c r="M49" t="s">
        <v>1414</v>
      </c>
      <c r="N49" t="s">
        <v>1325</v>
      </c>
      <c r="O49" s="36">
        <v>2.37</v>
      </c>
      <c r="P49" s="63">
        <v>1554.5386413894778</v>
      </c>
      <c r="Q49" s="31">
        <v>3.0000000000000001E-6</v>
      </c>
    </row>
    <row r="50" spans="1:17" x14ac:dyDescent="0.2">
      <c r="A50" t="s">
        <v>1246</v>
      </c>
      <c r="B50" t="s">
        <v>1258</v>
      </c>
      <c r="C50" t="s">
        <v>1259</v>
      </c>
      <c r="D50" s="35">
        <v>512267</v>
      </c>
      <c r="E50" s="35">
        <v>57232</v>
      </c>
      <c r="F50" s="35">
        <v>569499</v>
      </c>
      <c r="G50">
        <v>8</v>
      </c>
      <c r="I50" s="47" t="s">
        <v>1320</v>
      </c>
      <c r="J50" t="s">
        <v>790</v>
      </c>
      <c r="L50">
        <v>3.84</v>
      </c>
      <c r="M50" t="s">
        <v>1422</v>
      </c>
      <c r="N50" t="s">
        <v>1325</v>
      </c>
      <c r="O50" s="36">
        <v>3.84</v>
      </c>
      <c r="P50" s="63">
        <v>2518.746153137382</v>
      </c>
      <c r="Q50" s="31">
        <v>3.9999999999999998E-6</v>
      </c>
    </row>
    <row r="51" spans="1:17" x14ac:dyDescent="0.2">
      <c r="A51" t="s">
        <v>1246</v>
      </c>
      <c r="B51" t="s">
        <v>1283</v>
      </c>
      <c r="C51" t="s">
        <v>1283</v>
      </c>
      <c r="D51" s="35">
        <v>26550</v>
      </c>
      <c r="E51" s="35">
        <v>2966</v>
      </c>
      <c r="F51" s="35">
        <v>29516</v>
      </c>
      <c r="G51">
        <v>8</v>
      </c>
      <c r="I51" s="47" t="s">
        <v>1320</v>
      </c>
      <c r="J51" t="s">
        <v>406</v>
      </c>
      <c r="L51">
        <v>4.42</v>
      </c>
      <c r="M51" t="s">
        <v>1366</v>
      </c>
      <c r="N51" t="s">
        <v>1325</v>
      </c>
      <c r="O51" s="36">
        <v>4.42</v>
      </c>
      <c r="P51" s="63">
        <v>2898.4830037769384</v>
      </c>
      <c r="Q51" s="31">
        <v>3.0000000000000001E-6</v>
      </c>
    </row>
    <row r="52" spans="1:17" x14ac:dyDescent="0.2">
      <c r="A52" t="s">
        <v>1246</v>
      </c>
      <c r="B52" t="s">
        <v>1283</v>
      </c>
      <c r="C52" t="s">
        <v>1283</v>
      </c>
      <c r="D52" s="35">
        <v>26550</v>
      </c>
      <c r="E52" s="35">
        <v>2966</v>
      </c>
      <c r="F52" s="35">
        <v>29516</v>
      </c>
      <c r="G52">
        <v>8</v>
      </c>
      <c r="I52" s="47" t="s">
        <v>1320</v>
      </c>
      <c r="J52" t="s">
        <v>407</v>
      </c>
      <c r="L52">
        <v>9.06</v>
      </c>
      <c r="M52" t="s">
        <v>1366</v>
      </c>
      <c r="N52" t="s">
        <v>1325</v>
      </c>
      <c r="O52" s="36">
        <v>9.06</v>
      </c>
      <c r="P52" s="63">
        <v>5941.2343923572544</v>
      </c>
      <c r="Q52" s="31">
        <v>7.9999999999999996E-6</v>
      </c>
    </row>
    <row r="53" spans="1:17" x14ac:dyDescent="0.2">
      <c r="A53" t="s">
        <v>1246</v>
      </c>
      <c r="B53" t="s">
        <v>1283</v>
      </c>
      <c r="C53" t="s">
        <v>1283</v>
      </c>
      <c r="D53" s="35">
        <v>26550</v>
      </c>
      <c r="E53" s="35">
        <v>2966</v>
      </c>
      <c r="F53" s="35">
        <v>29516</v>
      </c>
      <c r="G53">
        <v>8</v>
      </c>
      <c r="I53" s="47" t="s">
        <v>1320</v>
      </c>
      <c r="J53" t="s">
        <v>408</v>
      </c>
      <c r="L53">
        <v>7.91</v>
      </c>
      <c r="M53" t="s">
        <v>1366</v>
      </c>
      <c r="N53" t="s">
        <v>1325</v>
      </c>
      <c r="O53" s="36">
        <v>7.91</v>
      </c>
      <c r="P53" s="63">
        <v>5187.1041990668746</v>
      </c>
      <c r="Q53" s="31">
        <v>1.2999999999999999E-5</v>
      </c>
    </row>
    <row r="54" spans="1:17" x14ac:dyDescent="0.2">
      <c r="A54" t="s">
        <v>1246</v>
      </c>
      <c r="B54" t="s">
        <v>1283</v>
      </c>
      <c r="C54" t="s">
        <v>1283</v>
      </c>
      <c r="D54" s="35">
        <v>26550</v>
      </c>
      <c r="E54" s="35">
        <v>2966</v>
      </c>
      <c r="F54" s="35">
        <v>29516</v>
      </c>
      <c r="G54">
        <v>8</v>
      </c>
      <c r="I54" s="47" t="s">
        <v>1320</v>
      </c>
      <c r="J54" t="s">
        <v>409</v>
      </c>
      <c r="L54">
        <v>17.190000000000001</v>
      </c>
      <c r="M54" t="s">
        <v>1366</v>
      </c>
      <c r="N54" t="s">
        <v>1325</v>
      </c>
      <c r="O54" s="36">
        <v>17.190000000000001</v>
      </c>
      <c r="P54" s="63">
        <v>11272.606976227506</v>
      </c>
      <c r="Q54" s="31">
        <v>2.8E-5</v>
      </c>
    </row>
    <row r="55" spans="1:17" x14ac:dyDescent="0.2">
      <c r="A55" t="s">
        <v>1246</v>
      </c>
      <c r="B55" t="s">
        <v>1283</v>
      </c>
      <c r="C55" t="s">
        <v>1283</v>
      </c>
      <c r="D55" s="35">
        <v>26550</v>
      </c>
      <c r="E55" s="35">
        <v>2966</v>
      </c>
      <c r="F55" s="35">
        <v>29516</v>
      </c>
      <c r="G55">
        <v>8</v>
      </c>
      <c r="I55" s="47" t="s">
        <v>1320</v>
      </c>
      <c r="J55" t="s">
        <v>410</v>
      </c>
      <c r="L55">
        <v>6.43</v>
      </c>
      <c r="M55" t="s">
        <v>1366</v>
      </c>
      <c r="N55" t="s">
        <v>1325</v>
      </c>
      <c r="O55" s="36">
        <v>6.43</v>
      </c>
      <c r="P55" s="63">
        <v>4216.5714285714284</v>
      </c>
      <c r="Q55" s="31">
        <v>2.3E-5</v>
      </c>
    </row>
    <row r="56" spans="1:17" x14ac:dyDescent="0.2">
      <c r="A56" t="s">
        <v>1246</v>
      </c>
      <c r="B56" t="s">
        <v>1285</v>
      </c>
      <c r="C56" t="s">
        <v>1285</v>
      </c>
      <c r="D56" s="35">
        <v>46786</v>
      </c>
      <c r="E56" s="35">
        <v>4254</v>
      </c>
      <c r="F56" s="35">
        <v>51040</v>
      </c>
      <c r="G56">
        <v>8</v>
      </c>
      <c r="I56" s="47" t="s">
        <v>1320</v>
      </c>
      <c r="J56" t="s">
        <v>54</v>
      </c>
      <c r="L56">
        <v>12.18</v>
      </c>
      <c r="M56" t="s">
        <v>1327</v>
      </c>
      <c r="N56" t="s">
        <v>1328</v>
      </c>
      <c r="O56" s="36">
        <v>12.18</v>
      </c>
      <c r="P56" s="63">
        <v>9633.7703393770335</v>
      </c>
      <c r="Q56" s="31">
        <v>3.8999999999999999E-5</v>
      </c>
    </row>
    <row r="57" spans="1:17" x14ac:dyDescent="0.2">
      <c r="A57" t="s">
        <v>1246</v>
      </c>
      <c r="B57" t="s">
        <v>1285</v>
      </c>
      <c r="C57" t="s">
        <v>1285</v>
      </c>
      <c r="D57" s="35">
        <v>46786</v>
      </c>
      <c r="E57" s="35">
        <v>4254</v>
      </c>
      <c r="F57" s="35">
        <v>51040</v>
      </c>
      <c r="G57">
        <v>8</v>
      </c>
      <c r="I57" s="47" t="s">
        <v>1320</v>
      </c>
      <c r="J57" t="s">
        <v>724</v>
      </c>
      <c r="L57">
        <v>44.25</v>
      </c>
      <c r="M57" t="s">
        <v>1412</v>
      </c>
      <c r="N57" t="s">
        <v>1328</v>
      </c>
      <c r="O57" s="36">
        <v>44.25</v>
      </c>
      <c r="P57" s="63">
        <v>34999.535099953508</v>
      </c>
      <c r="Q57" s="31">
        <v>6.6000000000000005E-5</v>
      </c>
    </row>
    <row r="58" spans="1:17" x14ac:dyDescent="0.2">
      <c r="A58" t="s">
        <v>1246</v>
      </c>
      <c r="B58" t="s">
        <v>1285</v>
      </c>
      <c r="C58" t="s">
        <v>1285</v>
      </c>
      <c r="D58" s="35">
        <v>46786</v>
      </c>
      <c r="E58" s="35">
        <v>4254</v>
      </c>
      <c r="F58" s="35">
        <v>51040</v>
      </c>
      <c r="G58">
        <v>8</v>
      </c>
      <c r="I58" s="47" t="s">
        <v>1320</v>
      </c>
      <c r="J58" t="s">
        <v>741</v>
      </c>
      <c r="L58">
        <v>8.1</v>
      </c>
      <c r="M58" t="s">
        <v>1415</v>
      </c>
      <c r="N58" t="s">
        <v>1328</v>
      </c>
      <c r="O58" s="36">
        <v>8.1</v>
      </c>
      <c r="P58" s="63">
        <v>6406.6945606694562</v>
      </c>
      <c r="Q58" s="31">
        <v>1.8E-5</v>
      </c>
    </row>
    <row r="59" spans="1:17" x14ac:dyDescent="0.2">
      <c r="A59" t="s">
        <v>1246</v>
      </c>
      <c r="B59" t="s">
        <v>1294</v>
      </c>
      <c r="C59" t="s">
        <v>1287</v>
      </c>
      <c r="D59" s="35">
        <v>703050</v>
      </c>
      <c r="E59" s="35">
        <v>42516</v>
      </c>
      <c r="F59" s="35">
        <v>745566</v>
      </c>
      <c r="G59">
        <v>8</v>
      </c>
      <c r="I59" s="47" t="s">
        <v>1320</v>
      </c>
      <c r="J59" t="s">
        <v>57</v>
      </c>
      <c r="L59">
        <v>33.58</v>
      </c>
      <c r="M59" t="s">
        <v>1329</v>
      </c>
      <c r="N59" t="s">
        <v>1294</v>
      </c>
      <c r="O59" s="36">
        <v>33.58</v>
      </c>
      <c r="P59" s="63">
        <v>38816.270453805468</v>
      </c>
      <c r="Q59" s="31">
        <v>3.6999999999999998E-5</v>
      </c>
    </row>
    <row r="60" spans="1:17" x14ac:dyDescent="0.2">
      <c r="A60" t="s">
        <v>1246</v>
      </c>
      <c r="B60" t="s">
        <v>1294</v>
      </c>
      <c r="C60" t="s">
        <v>1287</v>
      </c>
      <c r="D60" s="35">
        <v>703050</v>
      </c>
      <c r="E60" s="35">
        <v>42516</v>
      </c>
      <c r="F60" s="35">
        <v>745566</v>
      </c>
      <c r="G60">
        <v>8</v>
      </c>
      <c r="I60" s="47" t="s">
        <v>1320</v>
      </c>
      <c r="J60" t="s">
        <v>66</v>
      </c>
      <c r="L60">
        <v>0.23</v>
      </c>
      <c r="M60" t="s">
        <v>1329</v>
      </c>
      <c r="N60" t="s">
        <v>1294</v>
      </c>
      <c r="O60" s="36">
        <v>0.23</v>
      </c>
      <c r="P60" s="63">
        <v>265.86486612195529</v>
      </c>
      <c r="Q60" s="31">
        <v>0</v>
      </c>
    </row>
    <row r="61" spans="1:17" x14ac:dyDescent="0.2">
      <c r="A61" t="s">
        <v>1246</v>
      </c>
      <c r="B61" t="s">
        <v>1294</v>
      </c>
      <c r="C61" t="s">
        <v>1287</v>
      </c>
      <c r="D61" s="35">
        <v>703050</v>
      </c>
      <c r="E61" s="35">
        <v>42516</v>
      </c>
      <c r="F61" s="35">
        <v>745566</v>
      </c>
      <c r="G61">
        <v>8</v>
      </c>
      <c r="I61" s="47" t="s">
        <v>1320</v>
      </c>
      <c r="J61" t="s">
        <v>106</v>
      </c>
      <c r="L61">
        <v>2.0299999999999998</v>
      </c>
      <c r="M61" t="s">
        <v>1330</v>
      </c>
      <c r="N61" t="s">
        <v>1294</v>
      </c>
      <c r="O61" s="36">
        <v>2.0299999999999998</v>
      </c>
      <c r="P61" s="63">
        <v>2346.5464270763873</v>
      </c>
      <c r="Q61" s="31">
        <v>1.9999999999999999E-6</v>
      </c>
    </row>
    <row r="62" spans="1:17" x14ac:dyDescent="0.2">
      <c r="A62" t="s">
        <v>1246</v>
      </c>
      <c r="B62" t="s">
        <v>1294</v>
      </c>
      <c r="C62" t="s">
        <v>1287</v>
      </c>
      <c r="D62" s="35">
        <v>703050</v>
      </c>
      <c r="E62" s="35">
        <v>42516</v>
      </c>
      <c r="F62" s="35">
        <v>745566</v>
      </c>
      <c r="G62">
        <v>8</v>
      </c>
      <c r="I62" s="47" t="s">
        <v>1320</v>
      </c>
      <c r="J62" t="s">
        <v>248</v>
      </c>
      <c r="L62">
        <v>50</v>
      </c>
      <c r="M62" t="s">
        <v>1341</v>
      </c>
      <c r="N62" t="s">
        <v>1294</v>
      </c>
      <c r="O62" s="36">
        <v>50</v>
      </c>
      <c r="P62" s="63">
        <v>57796.710026512017</v>
      </c>
      <c r="Q62" s="31">
        <v>5.3000000000000001E-5</v>
      </c>
    </row>
    <row r="63" spans="1:17" x14ac:dyDescent="0.2">
      <c r="A63" t="s">
        <v>1246</v>
      </c>
      <c r="B63" t="s">
        <v>1294</v>
      </c>
      <c r="C63" t="s">
        <v>1287</v>
      </c>
      <c r="D63" s="35">
        <v>703050</v>
      </c>
      <c r="E63" s="35">
        <v>42516</v>
      </c>
      <c r="F63" s="35">
        <v>745566</v>
      </c>
      <c r="G63">
        <v>8</v>
      </c>
      <c r="I63" s="47" t="s">
        <v>1320</v>
      </c>
      <c r="J63" t="s">
        <v>259</v>
      </c>
      <c r="L63">
        <v>74.25</v>
      </c>
      <c r="M63" t="s">
        <v>1343</v>
      </c>
      <c r="N63" t="s">
        <v>1294</v>
      </c>
      <c r="O63" s="36">
        <v>74.25</v>
      </c>
      <c r="P63" s="63">
        <v>85828.114389370341</v>
      </c>
      <c r="Q63" s="31">
        <v>7.2000000000000002E-5</v>
      </c>
    </row>
    <row r="64" spans="1:17" x14ac:dyDescent="0.2">
      <c r="A64" t="s">
        <v>1246</v>
      </c>
      <c r="B64" t="s">
        <v>1294</v>
      </c>
      <c r="C64" t="s">
        <v>1287</v>
      </c>
      <c r="D64" s="35">
        <v>703050</v>
      </c>
      <c r="E64" s="35">
        <v>42516</v>
      </c>
      <c r="F64" s="35">
        <v>745566</v>
      </c>
      <c r="G64">
        <v>8</v>
      </c>
      <c r="I64" s="47" t="s">
        <v>1320</v>
      </c>
      <c r="J64" t="s">
        <v>313</v>
      </c>
      <c r="L64">
        <v>27.13</v>
      </c>
      <c r="M64" t="s">
        <v>1351</v>
      </c>
      <c r="N64" t="s">
        <v>1294</v>
      </c>
      <c r="O64" s="36">
        <v>27.13</v>
      </c>
      <c r="P64" s="63">
        <v>31360.494860385417</v>
      </c>
      <c r="Q64" s="31">
        <v>2.5999999999999998E-5</v>
      </c>
    </row>
    <row r="65" spans="1:17" x14ac:dyDescent="0.2">
      <c r="A65" t="s">
        <v>1246</v>
      </c>
      <c r="B65" t="s">
        <v>1294</v>
      </c>
      <c r="C65" t="s">
        <v>1287</v>
      </c>
      <c r="D65" s="35">
        <v>703050</v>
      </c>
      <c r="E65" s="35">
        <v>42516</v>
      </c>
      <c r="F65" s="35">
        <v>745566</v>
      </c>
      <c r="G65">
        <v>8</v>
      </c>
      <c r="I65" s="47" t="s">
        <v>1320</v>
      </c>
      <c r="J65" t="s">
        <v>315</v>
      </c>
      <c r="L65">
        <v>2.76</v>
      </c>
      <c r="M65" t="s">
        <v>1351</v>
      </c>
      <c r="N65" t="s">
        <v>1294</v>
      </c>
      <c r="O65" s="36">
        <v>2.76</v>
      </c>
      <c r="P65" s="63">
        <v>3190.3783934634635</v>
      </c>
      <c r="Q65" s="31">
        <v>5.0000000000000004E-6</v>
      </c>
    </row>
    <row r="66" spans="1:17" x14ac:dyDescent="0.2">
      <c r="A66" t="s">
        <v>1246</v>
      </c>
      <c r="B66" t="s">
        <v>1294</v>
      </c>
      <c r="C66" t="s">
        <v>1287</v>
      </c>
      <c r="D66" s="35">
        <v>703050</v>
      </c>
      <c r="E66" s="35">
        <v>42516</v>
      </c>
      <c r="F66" s="35">
        <v>745566</v>
      </c>
      <c r="G66">
        <v>8</v>
      </c>
      <c r="I66" s="47" t="s">
        <v>1320</v>
      </c>
      <c r="J66" t="s">
        <v>332</v>
      </c>
      <c r="L66">
        <v>6.91</v>
      </c>
      <c r="M66" t="s">
        <v>1355</v>
      </c>
      <c r="N66" t="s">
        <v>1294</v>
      </c>
      <c r="O66" s="36">
        <v>6.91</v>
      </c>
      <c r="P66" s="63">
        <v>7987.5053256639612</v>
      </c>
      <c r="Q66" s="31">
        <v>2.0000000000000002E-5</v>
      </c>
    </row>
    <row r="67" spans="1:17" x14ac:dyDescent="0.2">
      <c r="A67" t="s">
        <v>1246</v>
      </c>
      <c r="B67" t="s">
        <v>1294</v>
      </c>
      <c r="C67" t="s">
        <v>1287</v>
      </c>
      <c r="D67" s="35">
        <v>703050</v>
      </c>
      <c r="E67" s="35">
        <v>42516</v>
      </c>
      <c r="F67" s="35">
        <v>745566</v>
      </c>
      <c r="G67">
        <v>8</v>
      </c>
      <c r="I67" s="47" t="s">
        <v>1320</v>
      </c>
      <c r="J67" t="s">
        <v>335</v>
      </c>
      <c r="L67">
        <v>16.36</v>
      </c>
      <c r="M67" t="s">
        <v>1355</v>
      </c>
      <c r="N67" t="s">
        <v>1294</v>
      </c>
      <c r="O67" s="36">
        <v>16.36</v>
      </c>
      <c r="P67" s="63">
        <v>18911.083520674732</v>
      </c>
      <c r="Q67" s="31">
        <v>1.5999999999999999E-5</v>
      </c>
    </row>
    <row r="68" spans="1:17" x14ac:dyDescent="0.2">
      <c r="A68" t="s">
        <v>1246</v>
      </c>
      <c r="B68" t="s">
        <v>1294</v>
      </c>
      <c r="C68" t="s">
        <v>1287</v>
      </c>
      <c r="D68" s="35">
        <v>703050</v>
      </c>
      <c r="E68" s="35">
        <v>42516</v>
      </c>
      <c r="F68" s="35">
        <v>745566</v>
      </c>
      <c r="G68">
        <v>8</v>
      </c>
      <c r="I68" s="47" t="s">
        <v>1320</v>
      </c>
      <c r="J68" t="s">
        <v>339</v>
      </c>
      <c r="L68">
        <v>0.85</v>
      </c>
      <c r="M68" t="s">
        <v>1355</v>
      </c>
      <c r="N68" t="s">
        <v>1294</v>
      </c>
      <c r="O68" s="36">
        <v>0.85</v>
      </c>
      <c r="P68" s="63">
        <v>982.54407045070423</v>
      </c>
      <c r="Q68" s="31">
        <v>9.9999999999999995E-7</v>
      </c>
    </row>
    <row r="69" spans="1:17" x14ac:dyDescent="0.2">
      <c r="A69" t="s">
        <v>1246</v>
      </c>
      <c r="B69" t="s">
        <v>1294</v>
      </c>
      <c r="C69" t="s">
        <v>1287</v>
      </c>
      <c r="D69" s="35">
        <v>703050</v>
      </c>
      <c r="E69" s="35">
        <v>42516</v>
      </c>
      <c r="F69" s="35">
        <v>745566</v>
      </c>
      <c r="G69">
        <v>8</v>
      </c>
      <c r="I69" s="47" t="s">
        <v>1320</v>
      </c>
      <c r="J69" t="s">
        <v>340</v>
      </c>
      <c r="L69">
        <v>8.56</v>
      </c>
      <c r="M69" t="s">
        <v>1356</v>
      </c>
      <c r="N69" t="s">
        <v>1294</v>
      </c>
      <c r="O69" s="36">
        <v>8.56</v>
      </c>
      <c r="P69" s="63">
        <v>9894.7967565388572</v>
      </c>
      <c r="Q69" s="31">
        <v>1.5999999999999999E-5</v>
      </c>
    </row>
    <row r="70" spans="1:17" x14ac:dyDescent="0.2">
      <c r="A70" t="s">
        <v>1246</v>
      </c>
      <c r="B70" t="s">
        <v>1294</v>
      </c>
      <c r="C70" t="s">
        <v>1287</v>
      </c>
      <c r="D70" s="35">
        <v>703050</v>
      </c>
      <c r="E70" s="35">
        <v>42516</v>
      </c>
      <c r="F70" s="35">
        <v>745566</v>
      </c>
      <c r="G70">
        <v>8</v>
      </c>
      <c r="I70" s="47" t="s">
        <v>1320</v>
      </c>
      <c r="J70" t="s">
        <v>354</v>
      </c>
      <c r="L70">
        <v>0.38</v>
      </c>
      <c r="M70" t="s">
        <v>1358</v>
      </c>
      <c r="N70" t="s">
        <v>1294</v>
      </c>
      <c r="O70" s="36">
        <v>0.38</v>
      </c>
      <c r="P70" s="63">
        <v>439.25499620149134</v>
      </c>
      <c r="Q70" s="31">
        <v>3.0000000000000001E-6</v>
      </c>
    </row>
    <row r="71" spans="1:17" x14ac:dyDescent="0.2">
      <c r="A71" t="s">
        <v>1246</v>
      </c>
      <c r="B71" t="s">
        <v>1294</v>
      </c>
      <c r="C71" t="s">
        <v>1287</v>
      </c>
      <c r="D71" s="35">
        <v>703050</v>
      </c>
      <c r="E71" s="35">
        <v>42516</v>
      </c>
      <c r="F71" s="35">
        <v>745566</v>
      </c>
      <c r="G71">
        <v>8</v>
      </c>
      <c r="I71" s="47" t="s">
        <v>1320</v>
      </c>
      <c r="J71" t="s">
        <v>572</v>
      </c>
      <c r="L71">
        <v>26.34</v>
      </c>
      <c r="M71" t="s">
        <v>1392</v>
      </c>
      <c r="N71" t="s">
        <v>1294</v>
      </c>
      <c r="O71" s="36">
        <v>26.34</v>
      </c>
      <c r="P71" s="63">
        <v>30447.306841966532</v>
      </c>
      <c r="Q71" s="31">
        <v>3.1000000000000001E-5</v>
      </c>
    </row>
    <row r="72" spans="1:17" x14ac:dyDescent="0.2">
      <c r="A72" t="s">
        <v>1246</v>
      </c>
      <c r="B72" t="s">
        <v>1294</v>
      </c>
      <c r="C72" t="s">
        <v>1287</v>
      </c>
      <c r="D72" s="35">
        <v>703050</v>
      </c>
      <c r="E72" s="35">
        <v>42516</v>
      </c>
      <c r="F72" s="35">
        <v>745566</v>
      </c>
      <c r="G72">
        <v>8</v>
      </c>
      <c r="I72" s="47" t="s">
        <v>1320</v>
      </c>
      <c r="J72" t="s">
        <v>633</v>
      </c>
      <c r="L72">
        <v>1.37</v>
      </c>
      <c r="M72" t="s">
        <v>1400</v>
      </c>
      <c r="N72" t="s">
        <v>1294</v>
      </c>
      <c r="O72" s="36">
        <v>1.37</v>
      </c>
      <c r="P72" s="63">
        <v>1583.6298547264294</v>
      </c>
      <c r="Q72" s="31">
        <v>5.0000000000000004E-6</v>
      </c>
    </row>
    <row r="73" spans="1:17" x14ac:dyDescent="0.2">
      <c r="A73" t="s">
        <v>1246</v>
      </c>
      <c r="B73" t="s">
        <v>1294</v>
      </c>
      <c r="C73" t="s">
        <v>1287</v>
      </c>
      <c r="D73" s="35">
        <v>703050</v>
      </c>
      <c r="E73" s="35">
        <v>42516</v>
      </c>
      <c r="F73" s="35">
        <v>745566</v>
      </c>
      <c r="G73">
        <v>8</v>
      </c>
      <c r="I73" s="47" t="s">
        <v>1320</v>
      </c>
      <c r="J73" t="s">
        <v>636</v>
      </c>
      <c r="L73">
        <v>9.07</v>
      </c>
      <c r="M73" t="s">
        <v>1400</v>
      </c>
      <c r="N73" t="s">
        <v>1294</v>
      </c>
      <c r="O73" s="36">
        <v>9.07</v>
      </c>
      <c r="P73" s="63">
        <v>10484.323198809279</v>
      </c>
      <c r="Q73" s="31">
        <v>1.0000000000000001E-5</v>
      </c>
    </row>
    <row r="74" spans="1:17" x14ac:dyDescent="0.2">
      <c r="A74" t="s">
        <v>1246</v>
      </c>
      <c r="B74" t="s">
        <v>1294</v>
      </c>
      <c r="C74" t="s">
        <v>1287</v>
      </c>
      <c r="D74" s="35">
        <v>703050</v>
      </c>
      <c r="E74" s="35">
        <v>42516</v>
      </c>
      <c r="F74" s="35">
        <v>745566</v>
      </c>
      <c r="G74">
        <v>8</v>
      </c>
      <c r="I74" s="47" t="s">
        <v>1320</v>
      </c>
      <c r="J74" t="s">
        <v>638</v>
      </c>
      <c r="L74">
        <v>17.28</v>
      </c>
      <c r="M74" t="s">
        <v>1400</v>
      </c>
      <c r="N74" t="s">
        <v>1294</v>
      </c>
      <c r="O74" s="36">
        <v>17.28</v>
      </c>
      <c r="P74" s="63">
        <v>19974.542985162552</v>
      </c>
      <c r="Q74" s="31">
        <v>2.4000000000000001E-5</v>
      </c>
    </row>
    <row r="75" spans="1:17" x14ac:dyDescent="0.2">
      <c r="A75" t="s">
        <v>1246</v>
      </c>
      <c r="B75" t="s">
        <v>1294</v>
      </c>
      <c r="C75" t="s">
        <v>1287</v>
      </c>
      <c r="D75" s="35">
        <v>703050</v>
      </c>
      <c r="E75" s="35">
        <v>42516</v>
      </c>
      <c r="F75" s="35">
        <v>745566</v>
      </c>
      <c r="G75">
        <v>8</v>
      </c>
      <c r="I75" s="47" t="s">
        <v>1320</v>
      </c>
      <c r="J75" t="s">
        <v>640</v>
      </c>
      <c r="L75">
        <v>2.74</v>
      </c>
      <c r="M75" t="s">
        <v>1400</v>
      </c>
      <c r="N75" t="s">
        <v>1294</v>
      </c>
      <c r="O75" s="36">
        <v>2.74</v>
      </c>
      <c r="P75" s="63">
        <v>3167.2597094528587</v>
      </c>
      <c r="Q75" s="31">
        <v>3.0000000000000001E-6</v>
      </c>
    </row>
    <row r="76" spans="1:17" x14ac:dyDescent="0.2">
      <c r="A76" t="s">
        <v>1246</v>
      </c>
      <c r="B76" t="s">
        <v>1294</v>
      </c>
      <c r="C76" t="s">
        <v>1287</v>
      </c>
      <c r="D76" s="35">
        <v>703050</v>
      </c>
      <c r="E76" s="35">
        <v>42516</v>
      </c>
      <c r="F76" s="35">
        <v>745566</v>
      </c>
      <c r="G76">
        <v>8</v>
      </c>
      <c r="I76" s="47" t="s">
        <v>1320</v>
      </c>
      <c r="J76" t="s">
        <v>669</v>
      </c>
      <c r="L76">
        <v>178.25</v>
      </c>
      <c r="M76" t="s">
        <v>1404</v>
      </c>
      <c r="N76" t="s">
        <v>1294</v>
      </c>
      <c r="O76" s="36">
        <v>178.25</v>
      </c>
      <c r="P76" s="63">
        <v>206045.27124451534</v>
      </c>
      <c r="Q76" s="31">
        <v>3.5399999999999999E-4</v>
      </c>
    </row>
    <row r="77" spans="1:17" x14ac:dyDescent="0.2">
      <c r="A77" t="s">
        <v>1246</v>
      </c>
      <c r="B77" t="s">
        <v>1294</v>
      </c>
      <c r="C77" t="s">
        <v>1287</v>
      </c>
      <c r="D77" s="35">
        <v>703050</v>
      </c>
      <c r="E77" s="35">
        <v>42516</v>
      </c>
      <c r="F77" s="35">
        <v>745566</v>
      </c>
      <c r="G77">
        <v>8</v>
      </c>
      <c r="I77" s="47" t="s">
        <v>1320</v>
      </c>
      <c r="J77" t="s">
        <v>674</v>
      </c>
      <c r="L77">
        <v>10.1</v>
      </c>
      <c r="M77" t="s">
        <v>1404</v>
      </c>
      <c r="N77" t="s">
        <v>1294</v>
      </c>
      <c r="O77" s="36">
        <v>10.1</v>
      </c>
      <c r="P77" s="63">
        <v>11674.935425355427</v>
      </c>
      <c r="Q77" s="31">
        <v>1.7E-5</v>
      </c>
    </row>
    <row r="78" spans="1:17" x14ac:dyDescent="0.2">
      <c r="A78" t="s">
        <v>1246</v>
      </c>
      <c r="B78" t="s">
        <v>1294</v>
      </c>
      <c r="C78" t="s">
        <v>1287</v>
      </c>
      <c r="D78" s="35">
        <v>703050</v>
      </c>
      <c r="E78" s="35">
        <v>42516</v>
      </c>
      <c r="F78" s="35">
        <v>745566</v>
      </c>
      <c r="G78">
        <v>8</v>
      </c>
      <c r="I78" s="47" t="s">
        <v>1320</v>
      </c>
      <c r="J78" t="s">
        <v>685</v>
      </c>
      <c r="L78">
        <v>5.66</v>
      </c>
      <c r="M78" t="s">
        <v>1406</v>
      </c>
      <c r="N78" t="s">
        <v>1325</v>
      </c>
      <c r="O78" s="36">
        <v>5.66</v>
      </c>
      <c r="P78" s="63">
        <v>6542.587575001161</v>
      </c>
      <c r="Q78" s="31">
        <v>6.0000000000000002E-6</v>
      </c>
    </row>
    <row r="79" spans="1:17" x14ac:dyDescent="0.2">
      <c r="A79" t="s">
        <v>1246</v>
      </c>
      <c r="B79" t="s">
        <v>1294</v>
      </c>
      <c r="C79" t="s">
        <v>1287</v>
      </c>
      <c r="D79" s="35">
        <v>703050</v>
      </c>
      <c r="E79" s="35">
        <v>42516</v>
      </c>
      <c r="F79" s="35">
        <v>745566</v>
      </c>
      <c r="G79">
        <v>8</v>
      </c>
      <c r="I79" s="47" t="s">
        <v>1320</v>
      </c>
      <c r="J79" t="s">
        <v>692</v>
      </c>
      <c r="L79">
        <v>5.74</v>
      </c>
      <c r="M79" t="s">
        <v>1407</v>
      </c>
      <c r="N79" t="s">
        <v>1294</v>
      </c>
      <c r="O79" s="36">
        <v>5.74</v>
      </c>
      <c r="P79" s="63">
        <v>6635.062311043579</v>
      </c>
      <c r="Q79" s="31">
        <v>6.0000000000000002E-6</v>
      </c>
    </row>
    <row r="80" spans="1:17" x14ac:dyDescent="0.2">
      <c r="A80" t="s">
        <v>1246</v>
      </c>
      <c r="B80" t="s">
        <v>1294</v>
      </c>
      <c r="C80" t="s">
        <v>1287</v>
      </c>
      <c r="D80" s="35">
        <v>703050</v>
      </c>
      <c r="E80" s="35">
        <v>42516</v>
      </c>
      <c r="F80" s="35">
        <v>745566</v>
      </c>
      <c r="G80">
        <v>8</v>
      </c>
      <c r="I80" s="47" t="s">
        <v>1320</v>
      </c>
      <c r="J80" t="s">
        <v>695</v>
      </c>
      <c r="L80">
        <v>51.67</v>
      </c>
      <c r="M80" t="s">
        <v>1407</v>
      </c>
      <c r="N80" t="s">
        <v>1294</v>
      </c>
      <c r="O80" s="36">
        <v>51.67</v>
      </c>
      <c r="P80" s="63">
        <v>59727.120141397514</v>
      </c>
      <c r="Q80" s="31">
        <v>5.8E-5</v>
      </c>
    </row>
    <row r="81" spans="1:17" x14ac:dyDescent="0.2">
      <c r="A81" t="s">
        <v>1246</v>
      </c>
      <c r="B81" t="s">
        <v>1294</v>
      </c>
      <c r="C81" t="s">
        <v>1287</v>
      </c>
      <c r="D81" s="35">
        <v>703050</v>
      </c>
      <c r="E81" s="35">
        <v>42516</v>
      </c>
      <c r="F81" s="35">
        <v>745566</v>
      </c>
      <c r="G81">
        <v>8</v>
      </c>
      <c r="I81" s="47" t="s">
        <v>1320</v>
      </c>
      <c r="J81" t="s">
        <v>697</v>
      </c>
      <c r="L81">
        <v>2.4700000000000002</v>
      </c>
      <c r="M81" t="s">
        <v>1407</v>
      </c>
      <c r="N81" t="s">
        <v>1294</v>
      </c>
      <c r="O81" s="36">
        <v>2.4700000000000002</v>
      </c>
      <c r="P81" s="63">
        <v>2855.1574753096943</v>
      </c>
      <c r="Q81" s="31">
        <v>3.0000000000000001E-6</v>
      </c>
    </row>
    <row r="82" spans="1:17" x14ac:dyDescent="0.2">
      <c r="A82" t="s">
        <v>1246</v>
      </c>
      <c r="B82" t="s">
        <v>1294</v>
      </c>
      <c r="C82" t="s">
        <v>1287</v>
      </c>
      <c r="D82" s="35">
        <v>703050</v>
      </c>
      <c r="E82" s="35">
        <v>42516</v>
      </c>
      <c r="F82" s="35">
        <v>745566</v>
      </c>
      <c r="G82">
        <v>8</v>
      </c>
      <c r="I82" s="47" t="s">
        <v>1320</v>
      </c>
      <c r="J82" t="s">
        <v>721</v>
      </c>
      <c r="L82">
        <v>7.36</v>
      </c>
      <c r="M82" t="s">
        <v>1411</v>
      </c>
      <c r="N82" t="s">
        <v>1294</v>
      </c>
      <c r="O82" s="36">
        <v>7.36</v>
      </c>
      <c r="P82" s="63">
        <v>8507.6757159025692</v>
      </c>
      <c r="Q82" s="31">
        <v>6.9999999999999999E-6</v>
      </c>
    </row>
    <row r="83" spans="1:17" x14ac:dyDescent="0.2">
      <c r="A83" t="s">
        <v>1246</v>
      </c>
      <c r="B83" t="s">
        <v>1294</v>
      </c>
      <c r="C83" t="s">
        <v>1287</v>
      </c>
      <c r="D83" s="35">
        <v>703050</v>
      </c>
      <c r="E83" s="35">
        <v>42516</v>
      </c>
      <c r="F83" s="35">
        <v>745566</v>
      </c>
      <c r="G83">
        <v>8</v>
      </c>
      <c r="I83" s="47" t="s">
        <v>1320</v>
      </c>
      <c r="J83" t="s">
        <v>742</v>
      </c>
      <c r="L83">
        <v>7.18</v>
      </c>
      <c r="M83" t="s">
        <v>1416</v>
      </c>
      <c r="N83" t="s">
        <v>1294</v>
      </c>
      <c r="O83" s="36">
        <v>7.18</v>
      </c>
      <c r="P83" s="63">
        <v>8299.6075598071257</v>
      </c>
      <c r="Q83" s="31">
        <v>1.9000000000000001E-5</v>
      </c>
    </row>
    <row r="84" spans="1:17" x14ac:dyDescent="0.2">
      <c r="A84" t="s">
        <v>1246</v>
      </c>
      <c r="B84" t="s">
        <v>1294</v>
      </c>
      <c r="C84" t="s">
        <v>1287</v>
      </c>
      <c r="D84" s="35">
        <v>703050</v>
      </c>
      <c r="E84" s="35">
        <v>42516</v>
      </c>
      <c r="F84" s="35">
        <v>745566</v>
      </c>
      <c r="G84">
        <v>8</v>
      </c>
      <c r="I84" s="47" t="s">
        <v>1320</v>
      </c>
      <c r="J84" t="s">
        <v>744</v>
      </c>
      <c r="L84">
        <v>38.5</v>
      </c>
      <c r="M84" t="s">
        <v>1416</v>
      </c>
      <c r="N84" t="s">
        <v>1294</v>
      </c>
      <c r="O84" s="36">
        <v>38.5</v>
      </c>
      <c r="P84" s="63">
        <v>44503.466720414253</v>
      </c>
      <c r="Q84" s="31">
        <v>4.6999999999999997E-5</v>
      </c>
    </row>
    <row r="85" spans="1:17" x14ac:dyDescent="0.2">
      <c r="A85" t="s">
        <v>1246</v>
      </c>
      <c r="B85" t="s">
        <v>1294</v>
      </c>
      <c r="C85" t="s">
        <v>1287</v>
      </c>
      <c r="D85" s="35">
        <v>703050</v>
      </c>
      <c r="E85" s="35">
        <v>42516</v>
      </c>
      <c r="F85" s="35">
        <v>745566</v>
      </c>
      <c r="G85">
        <v>8</v>
      </c>
      <c r="I85" s="47" t="s">
        <v>1320</v>
      </c>
      <c r="J85" t="s">
        <v>745</v>
      </c>
      <c r="L85">
        <v>52.59</v>
      </c>
      <c r="M85" t="s">
        <v>1416</v>
      </c>
      <c r="N85" t="s">
        <v>1294</v>
      </c>
      <c r="O85" s="36">
        <v>52.59</v>
      </c>
      <c r="P85" s="63">
        <v>60790.579605885345</v>
      </c>
      <c r="Q85" s="31">
        <v>5.5000000000000002E-5</v>
      </c>
    </row>
    <row r="86" spans="1:17" x14ac:dyDescent="0.2">
      <c r="A86" t="s">
        <v>1246</v>
      </c>
      <c r="B86" t="s">
        <v>1294</v>
      </c>
      <c r="C86" t="s">
        <v>1287</v>
      </c>
      <c r="D86" s="35">
        <v>703050</v>
      </c>
      <c r="E86" s="35">
        <v>42516</v>
      </c>
      <c r="F86" s="35">
        <v>745566</v>
      </c>
      <c r="G86">
        <v>8</v>
      </c>
      <c r="I86" s="47" t="s">
        <v>1320</v>
      </c>
      <c r="J86" t="s">
        <v>749</v>
      </c>
      <c r="L86">
        <v>1.22</v>
      </c>
      <c r="M86" t="s">
        <v>1416</v>
      </c>
      <c r="N86" t="s">
        <v>1294</v>
      </c>
      <c r="O86" s="36">
        <v>1.22</v>
      </c>
      <c r="P86" s="63">
        <v>1410.2397246468934</v>
      </c>
      <c r="Q86" s="31">
        <v>9.9999999999999995E-7</v>
      </c>
    </row>
    <row r="87" spans="1:17" x14ac:dyDescent="0.2">
      <c r="A87" t="s">
        <v>1246</v>
      </c>
      <c r="B87" t="s">
        <v>1294</v>
      </c>
      <c r="C87" t="s">
        <v>1287</v>
      </c>
      <c r="D87" s="35">
        <v>703050</v>
      </c>
      <c r="E87" s="35">
        <v>42516</v>
      </c>
      <c r="F87" s="35">
        <v>745566</v>
      </c>
      <c r="G87">
        <v>8</v>
      </c>
      <c r="I87" s="47" t="s">
        <v>1320</v>
      </c>
      <c r="J87" t="s">
        <v>755</v>
      </c>
      <c r="L87">
        <v>3.73</v>
      </c>
      <c r="M87" t="s">
        <v>1418</v>
      </c>
      <c r="N87" t="s">
        <v>1294</v>
      </c>
      <c r="O87" s="36">
        <v>3.73</v>
      </c>
      <c r="P87" s="63">
        <v>4311.6345679777969</v>
      </c>
      <c r="Q87" s="31">
        <v>1.9000000000000001E-5</v>
      </c>
    </row>
    <row r="88" spans="1:17" x14ac:dyDescent="0.2">
      <c r="A88" t="s">
        <v>1246</v>
      </c>
      <c r="B88" t="s">
        <v>1294</v>
      </c>
      <c r="C88" t="s">
        <v>1287</v>
      </c>
      <c r="D88" s="35">
        <v>703050</v>
      </c>
      <c r="E88" s="35">
        <v>42516</v>
      </c>
      <c r="F88" s="35">
        <v>745566</v>
      </c>
      <c r="G88">
        <v>8</v>
      </c>
      <c r="I88" s="47" t="s">
        <v>1320</v>
      </c>
      <c r="J88" t="s">
        <v>775</v>
      </c>
      <c r="L88">
        <v>0.1</v>
      </c>
      <c r="M88" t="s">
        <v>1421</v>
      </c>
      <c r="N88" t="s">
        <v>1294</v>
      </c>
      <c r="O88" s="36">
        <v>0.1</v>
      </c>
      <c r="P88" s="63">
        <v>115.59342005302405</v>
      </c>
      <c r="Q88" s="31">
        <v>0</v>
      </c>
    </row>
    <row r="89" spans="1:17" x14ac:dyDescent="0.2">
      <c r="A89" t="s">
        <v>1246</v>
      </c>
      <c r="B89" t="s">
        <v>1294</v>
      </c>
      <c r="C89" t="s">
        <v>1287</v>
      </c>
      <c r="D89" s="35">
        <v>703050</v>
      </c>
      <c r="E89" s="35">
        <v>42516</v>
      </c>
      <c r="F89" s="35">
        <v>745566</v>
      </c>
      <c r="G89">
        <v>8</v>
      </c>
      <c r="I89" s="47" t="s">
        <v>1320</v>
      </c>
      <c r="J89" t="s">
        <v>780</v>
      </c>
      <c r="L89">
        <v>0.57999999999999996</v>
      </c>
      <c r="M89" t="s">
        <v>1421</v>
      </c>
      <c r="N89" t="s">
        <v>1294</v>
      </c>
      <c r="O89" s="36">
        <v>0.57999999999999996</v>
      </c>
      <c r="P89" s="63">
        <v>670.44183630753935</v>
      </c>
      <c r="Q89" s="31">
        <v>9.9999999999999995E-7</v>
      </c>
    </row>
    <row r="90" spans="1:17" x14ac:dyDescent="0.2">
      <c r="A90" t="s">
        <v>1262</v>
      </c>
      <c r="B90" t="s">
        <v>1295</v>
      </c>
      <c r="C90" t="s">
        <v>1296</v>
      </c>
      <c r="D90" s="35">
        <v>100000</v>
      </c>
      <c r="E90" s="35">
        <v>12206.572769953051</v>
      </c>
      <c r="F90" s="35">
        <v>112206.57276995305</v>
      </c>
      <c r="G90">
        <v>2</v>
      </c>
      <c r="H90" s="65">
        <v>0.9</v>
      </c>
      <c r="I90" s="47">
        <v>0.9</v>
      </c>
      <c r="J90" t="s">
        <v>706</v>
      </c>
      <c r="M90" t="s">
        <v>1409</v>
      </c>
      <c r="N90" t="s">
        <v>1325</v>
      </c>
      <c r="O90" s="36">
        <v>39112.191868202004</v>
      </c>
      <c r="P90" s="63">
        <v>90219.93743768541</v>
      </c>
      <c r="Q90" s="31">
        <v>2.04E-4</v>
      </c>
    </row>
    <row r="91" spans="1:17" x14ac:dyDescent="0.2">
      <c r="A91" t="s">
        <v>1262</v>
      </c>
      <c r="B91" t="s">
        <v>1295</v>
      </c>
      <c r="C91" t="s">
        <v>1296</v>
      </c>
      <c r="D91" s="35">
        <v>100000</v>
      </c>
      <c r="E91" s="35">
        <v>12206.572769953051</v>
      </c>
      <c r="F91" s="35">
        <v>112206.57276995305</v>
      </c>
      <c r="G91">
        <v>2</v>
      </c>
      <c r="H91" s="65">
        <v>0.9</v>
      </c>
      <c r="I91" s="47">
        <v>0.9</v>
      </c>
      <c r="J91" t="s">
        <v>647</v>
      </c>
      <c r="M91" t="s">
        <v>1401</v>
      </c>
      <c r="N91" t="s">
        <v>1325</v>
      </c>
      <c r="O91" s="36">
        <v>4667.2721274884843</v>
      </c>
      <c r="P91" s="63">
        <v>10765.978055272337</v>
      </c>
      <c r="Q91" s="31">
        <v>2.0999999999999999E-5</v>
      </c>
    </row>
    <row r="92" spans="1:17" x14ac:dyDescent="0.2">
      <c r="A92" t="s">
        <v>1262</v>
      </c>
      <c r="B92" t="s">
        <v>1297</v>
      </c>
      <c r="C92" t="s">
        <v>1298</v>
      </c>
      <c r="D92" s="35">
        <v>100000</v>
      </c>
      <c r="E92" s="35">
        <v>12206.572769953051</v>
      </c>
      <c r="F92" s="35">
        <v>112206.57276995305</v>
      </c>
      <c r="G92">
        <v>3</v>
      </c>
      <c r="I92" s="47" t="s">
        <v>1430</v>
      </c>
      <c r="J92" t="s">
        <v>54</v>
      </c>
      <c r="M92" t="s">
        <v>1327</v>
      </c>
      <c r="N92" t="s">
        <v>1328</v>
      </c>
      <c r="O92" s="36">
        <v>7122.2005687552883</v>
      </c>
      <c r="P92" s="63">
        <v>10545.578507846207</v>
      </c>
      <c r="Q92" s="31">
        <v>3.8999999999999999E-5</v>
      </c>
    </row>
    <row r="93" spans="1:17" x14ac:dyDescent="0.2">
      <c r="A93" t="s">
        <v>1262</v>
      </c>
      <c r="B93" t="s">
        <v>1297</v>
      </c>
      <c r="C93" t="s">
        <v>1298</v>
      </c>
      <c r="D93" s="35">
        <v>100000</v>
      </c>
      <c r="E93" s="35">
        <v>12206.572769953051</v>
      </c>
      <c r="F93" s="35">
        <v>112206.57276995305</v>
      </c>
      <c r="G93">
        <v>3</v>
      </c>
      <c r="I93" s="47" t="s">
        <v>1430</v>
      </c>
      <c r="J93" t="s">
        <v>57</v>
      </c>
      <c r="M93" t="s">
        <v>1329</v>
      </c>
      <c r="N93" t="s">
        <v>1294</v>
      </c>
      <c r="O93" s="36">
        <v>1761.0179446338191</v>
      </c>
      <c r="P93" s="63">
        <v>2607.4740257009439</v>
      </c>
      <c r="Q93" s="31">
        <v>3.6999999999999998E-5</v>
      </c>
    </row>
    <row r="94" spans="1:17" x14ac:dyDescent="0.2">
      <c r="A94" t="s">
        <v>1262</v>
      </c>
      <c r="B94" t="s">
        <v>1297</v>
      </c>
      <c r="C94" t="s">
        <v>1298</v>
      </c>
      <c r="D94" s="35">
        <v>100000</v>
      </c>
      <c r="E94" s="35">
        <v>12206.572769953051</v>
      </c>
      <c r="F94" s="35">
        <v>112206.57276995305</v>
      </c>
      <c r="G94">
        <v>3</v>
      </c>
      <c r="I94" s="47" t="s">
        <v>1430</v>
      </c>
      <c r="J94" t="s">
        <v>669</v>
      </c>
      <c r="M94" t="s">
        <v>1404</v>
      </c>
      <c r="N94" t="s">
        <v>1294</v>
      </c>
      <c r="O94" s="36">
        <v>27603.720077909453</v>
      </c>
      <c r="P94" s="63">
        <v>40871.805614016623</v>
      </c>
      <c r="Q94" s="31">
        <v>3.5399999999999999E-4</v>
      </c>
    </row>
    <row r="95" spans="1:17" x14ac:dyDescent="0.2">
      <c r="A95" t="s">
        <v>1262</v>
      </c>
      <c r="B95" t="s">
        <v>1297</v>
      </c>
      <c r="C95" t="s">
        <v>1298</v>
      </c>
      <c r="D95" s="35">
        <v>100000</v>
      </c>
      <c r="E95" s="35">
        <v>12206.572769953051</v>
      </c>
      <c r="F95" s="35">
        <v>112206.57276995305</v>
      </c>
      <c r="G95">
        <v>3</v>
      </c>
      <c r="I95" s="47" t="s">
        <v>1430</v>
      </c>
      <c r="J95" t="s">
        <v>315</v>
      </c>
      <c r="M95" t="s">
        <v>1351</v>
      </c>
      <c r="N95" t="s">
        <v>1294</v>
      </c>
      <c r="O95" s="36">
        <v>1403.7146244375608</v>
      </c>
      <c r="P95" s="63">
        <v>2078.4282374127515</v>
      </c>
      <c r="Q95" s="31">
        <v>5.0000000000000004E-6</v>
      </c>
    </row>
    <row r="96" spans="1:17" x14ac:dyDescent="0.2">
      <c r="A96" t="s">
        <v>1262</v>
      </c>
      <c r="B96" t="s">
        <v>1260</v>
      </c>
      <c r="C96" t="s">
        <v>1261</v>
      </c>
      <c r="D96" s="35">
        <v>40000</v>
      </c>
      <c r="E96" s="35">
        <v>4882.6291079812208</v>
      </c>
      <c r="F96" s="35">
        <v>44882.629107981222</v>
      </c>
      <c r="G96">
        <v>3</v>
      </c>
      <c r="I96" s="47" t="s">
        <v>1430</v>
      </c>
      <c r="J96" t="s">
        <v>28</v>
      </c>
      <c r="M96" t="s">
        <v>1324</v>
      </c>
      <c r="N96" t="s">
        <v>1294</v>
      </c>
      <c r="O96" s="36">
        <v>3310.5160194947125</v>
      </c>
      <c r="P96" s="63">
        <v>311.26792268821106</v>
      </c>
      <c r="Q96" s="31">
        <v>3.0000000000000001E-6</v>
      </c>
    </row>
    <row r="97" spans="1:17" x14ac:dyDescent="0.2">
      <c r="A97" t="s">
        <v>1262</v>
      </c>
      <c r="B97" t="s">
        <v>1260</v>
      </c>
      <c r="C97" t="s">
        <v>1261</v>
      </c>
      <c r="D97" s="35">
        <v>40000</v>
      </c>
      <c r="E97" s="35">
        <v>4882.6291079812208</v>
      </c>
      <c r="F97" s="35">
        <v>44882.629107981222</v>
      </c>
      <c r="G97">
        <v>3</v>
      </c>
      <c r="I97" s="47" t="s">
        <v>1430</v>
      </c>
      <c r="J97" t="s">
        <v>32</v>
      </c>
      <c r="M97" t="s">
        <v>1324</v>
      </c>
      <c r="N97" t="s">
        <v>1325</v>
      </c>
      <c r="O97" s="36">
        <v>847.29019394612521</v>
      </c>
      <c r="P97" s="63">
        <v>79.665604102394852</v>
      </c>
      <c r="Q97" s="31">
        <v>0</v>
      </c>
    </row>
    <row r="98" spans="1:17" x14ac:dyDescent="0.2">
      <c r="A98" t="s">
        <v>1262</v>
      </c>
      <c r="B98" t="s">
        <v>1260</v>
      </c>
      <c r="C98" t="s">
        <v>1261</v>
      </c>
      <c r="D98" s="35">
        <v>40000</v>
      </c>
      <c r="E98" s="35">
        <v>4882.6291079812208</v>
      </c>
      <c r="F98" s="35">
        <v>44882.629107981222</v>
      </c>
      <c r="G98">
        <v>3</v>
      </c>
      <c r="I98" s="47" t="s">
        <v>1430</v>
      </c>
      <c r="J98" t="s">
        <v>34</v>
      </c>
      <c r="M98" t="s">
        <v>1324</v>
      </c>
      <c r="N98" t="s">
        <v>1325</v>
      </c>
      <c r="O98" s="36">
        <v>2189.0911107159804</v>
      </c>
      <c r="P98" s="63">
        <v>205.82707910043391</v>
      </c>
      <c r="Q98" s="31">
        <v>0</v>
      </c>
    </row>
    <row r="99" spans="1:17" x14ac:dyDescent="0.2">
      <c r="A99" t="s">
        <v>1262</v>
      </c>
      <c r="B99" t="s">
        <v>1260</v>
      </c>
      <c r="C99" t="s">
        <v>1261</v>
      </c>
      <c r="D99" s="35">
        <v>40000</v>
      </c>
      <c r="E99" s="35">
        <v>4882.6291079812208</v>
      </c>
      <c r="F99" s="35">
        <v>44882.629107981222</v>
      </c>
      <c r="G99">
        <v>3</v>
      </c>
      <c r="I99" s="47" t="s">
        <v>1430</v>
      </c>
      <c r="J99" t="s">
        <v>54</v>
      </c>
      <c r="M99" t="s">
        <v>1327</v>
      </c>
      <c r="N99" t="s">
        <v>1328</v>
      </c>
      <c r="O99" s="36">
        <v>7122.2005687552883</v>
      </c>
      <c r="P99" s="63">
        <v>669.6577098405412</v>
      </c>
      <c r="Q99" s="31">
        <v>3.8999999999999999E-5</v>
      </c>
    </row>
    <row r="100" spans="1:17" x14ac:dyDescent="0.2">
      <c r="A100" t="s">
        <v>1262</v>
      </c>
      <c r="B100" t="s">
        <v>1260</v>
      </c>
      <c r="C100" t="s">
        <v>1261</v>
      </c>
      <c r="D100" s="35">
        <v>40000</v>
      </c>
      <c r="E100" s="35">
        <v>4882.6291079812208</v>
      </c>
      <c r="F100" s="35">
        <v>44882.629107981222</v>
      </c>
      <c r="G100">
        <v>3</v>
      </c>
      <c r="I100" s="47" t="s">
        <v>1430</v>
      </c>
      <c r="J100" t="s">
        <v>320</v>
      </c>
      <c r="M100" t="s">
        <v>1353</v>
      </c>
      <c r="N100" t="s">
        <v>1325</v>
      </c>
      <c r="O100" s="36">
        <v>74157.33999578697</v>
      </c>
      <c r="P100" s="63">
        <v>6972.5689399005387</v>
      </c>
      <c r="Q100" s="31">
        <v>1.5300000000000001E-4</v>
      </c>
    </row>
    <row r="101" spans="1:17" x14ac:dyDescent="0.2">
      <c r="A101" t="s">
        <v>1262</v>
      </c>
      <c r="B101" t="s">
        <v>1260</v>
      </c>
      <c r="C101" t="s">
        <v>1261</v>
      </c>
      <c r="D101" s="35">
        <v>40000</v>
      </c>
      <c r="E101" s="35">
        <v>4882.6291079812208</v>
      </c>
      <c r="F101" s="35">
        <v>44882.629107981222</v>
      </c>
      <c r="G101">
        <v>3</v>
      </c>
      <c r="I101" s="47" t="s">
        <v>1430</v>
      </c>
      <c r="J101" t="s">
        <v>408</v>
      </c>
      <c r="M101" t="s">
        <v>1366</v>
      </c>
      <c r="N101" t="s">
        <v>1325</v>
      </c>
      <c r="O101" s="36">
        <v>13494.448218078351</v>
      </c>
      <c r="P101" s="63">
        <v>1268.80185443295</v>
      </c>
      <c r="Q101" s="31">
        <v>1.2999999999999999E-5</v>
      </c>
    </row>
    <row r="102" spans="1:17" x14ac:dyDescent="0.2">
      <c r="A102" t="s">
        <v>1262</v>
      </c>
      <c r="B102" t="s">
        <v>1260</v>
      </c>
      <c r="C102" t="s">
        <v>1261</v>
      </c>
      <c r="D102" s="35">
        <v>40000</v>
      </c>
      <c r="E102" s="35">
        <v>4882.6291079812208</v>
      </c>
      <c r="F102" s="35">
        <v>44882.629107981222</v>
      </c>
      <c r="G102">
        <v>3</v>
      </c>
      <c r="I102" s="47" t="s">
        <v>1430</v>
      </c>
      <c r="J102" t="s">
        <v>410</v>
      </c>
      <c r="M102" t="s">
        <v>1366</v>
      </c>
      <c r="N102" t="s">
        <v>1325</v>
      </c>
      <c r="O102" s="36">
        <v>10120.942896730847</v>
      </c>
      <c r="P102" s="63">
        <v>951.61142630333904</v>
      </c>
      <c r="Q102" s="31">
        <v>2.3E-5</v>
      </c>
    </row>
    <row r="103" spans="1:17" x14ac:dyDescent="0.2">
      <c r="A103" t="s">
        <v>1262</v>
      </c>
      <c r="B103" t="s">
        <v>1260</v>
      </c>
      <c r="C103" t="s">
        <v>1261</v>
      </c>
      <c r="D103" s="35">
        <v>40000</v>
      </c>
      <c r="E103" s="35">
        <v>4882.6291079812208</v>
      </c>
      <c r="F103" s="35">
        <v>44882.629107981222</v>
      </c>
      <c r="G103">
        <v>3</v>
      </c>
      <c r="I103" s="47" t="s">
        <v>1430</v>
      </c>
      <c r="J103" t="s">
        <v>644</v>
      </c>
      <c r="M103" t="s">
        <v>1401</v>
      </c>
      <c r="N103" t="s">
        <v>1325</v>
      </c>
      <c r="O103" s="36">
        <v>7317.8331792863455</v>
      </c>
      <c r="P103" s="63">
        <v>688.05186831356639</v>
      </c>
      <c r="Q103" s="31">
        <v>1.2999999999999999E-5</v>
      </c>
    </row>
    <row r="104" spans="1:17" x14ac:dyDescent="0.2">
      <c r="A104" t="s">
        <v>1262</v>
      </c>
      <c r="B104" t="s">
        <v>1260</v>
      </c>
      <c r="C104" t="s">
        <v>1261</v>
      </c>
      <c r="D104" s="35">
        <v>40000</v>
      </c>
      <c r="E104" s="35">
        <v>4882.6291079812208</v>
      </c>
      <c r="F104" s="35">
        <v>44882.629107981222</v>
      </c>
      <c r="G104">
        <v>3</v>
      </c>
      <c r="I104" s="47" t="s">
        <v>1430</v>
      </c>
      <c r="J104" t="s">
        <v>647</v>
      </c>
      <c r="M104" t="s">
        <v>1401</v>
      </c>
      <c r="N104" t="s">
        <v>1325</v>
      </c>
      <c r="O104" s="36">
        <v>4667.2721274884843</v>
      </c>
      <c r="P104" s="63">
        <v>438.83554442538718</v>
      </c>
      <c r="Q104" s="31">
        <v>2.0999999999999999E-5</v>
      </c>
    </row>
    <row r="105" spans="1:17" x14ac:dyDescent="0.2">
      <c r="A105" t="s">
        <v>1262</v>
      </c>
      <c r="B105" t="s">
        <v>1260</v>
      </c>
      <c r="C105" t="s">
        <v>1261</v>
      </c>
      <c r="D105" s="35">
        <v>40000</v>
      </c>
      <c r="E105" s="35">
        <v>4882.6291079812208</v>
      </c>
      <c r="F105" s="35">
        <v>44882.629107981222</v>
      </c>
      <c r="G105">
        <v>3</v>
      </c>
      <c r="I105" s="47" t="s">
        <v>1430</v>
      </c>
      <c r="J105" t="s">
        <v>705</v>
      </c>
      <c r="M105" t="s">
        <v>1409</v>
      </c>
      <c r="N105" t="s">
        <v>1325</v>
      </c>
      <c r="O105" s="36">
        <v>59430.480946412557</v>
      </c>
      <c r="P105" s="63">
        <v>5587.8909026921538</v>
      </c>
      <c r="Q105" s="31">
        <v>1.7699999999999999E-4</v>
      </c>
    </row>
    <row r="106" spans="1:17" x14ac:dyDescent="0.2">
      <c r="A106" t="s">
        <v>1262</v>
      </c>
      <c r="B106" t="s">
        <v>1260</v>
      </c>
      <c r="C106" t="s">
        <v>1261</v>
      </c>
      <c r="D106" s="35">
        <v>40000</v>
      </c>
      <c r="E106" s="35">
        <v>4882.6291079812208</v>
      </c>
      <c r="F106" s="35">
        <v>44882.629107981222</v>
      </c>
      <c r="G106">
        <v>3</v>
      </c>
      <c r="I106" s="47" t="s">
        <v>1430</v>
      </c>
      <c r="J106" t="s">
        <v>706</v>
      </c>
      <c r="M106" t="s">
        <v>1409</v>
      </c>
      <c r="N106" t="s">
        <v>1325</v>
      </c>
      <c r="O106" s="36">
        <v>39112.191868202004</v>
      </c>
      <c r="P106" s="63">
        <v>3677.4843084602157</v>
      </c>
      <c r="Q106" s="31">
        <v>2.04E-4</v>
      </c>
    </row>
    <row r="107" spans="1:17" x14ac:dyDescent="0.2">
      <c r="A107" t="s">
        <v>1262</v>
      </c>
      <c r="B107" t="s">
        <v>1260</v>
      </c>
      <c r="C107" t="s">
        <v>1261</v>
      </c>
      <c r="D107" s="35">
        <v>40000</v>
      </c>
      <c r="E107" s="35">
        <v>4882.6291079812208</v>
      </c>
      <c r="F107" s="35">
        <v>44882.629107981222</v>
      </c>
      <c r="G107">
        <v>3</v>
      </c>
      <c r="I107" s="47" t="s">
        <v>1430</v>
      </c>
      <c r="J107" t="s">
        <v>724</v>
      </c>
      <c r="M107" t="s">
        <v>1412</v>
      </c>
      <c r="N107" t="s">
        <v>1328</v>
      </c>
      <c r="O107" s="36">
        <v>8589.0079330623194</v>
      </c>
      <c r="P107" s="63">
        <v>807.57278972023505</v>
      </c>
      <c r="Q107" s="31">
        <v>6.6000000000000005E-5</v>
      </c>
    </row>
    <row r="108" spans="1:17" x14ac:dyDescent="0.2">
      <c r="A108" t="s">
        <v>1262</v>
      </c>
      <c r="B108" t="s">
        <v>1260</v>
      </c>
      <c r="C108" t="s">
        <v>1261</v>
      </c>
      <c r="D108" s="35">
        <v>40000</v>
      </c>
      <c r="E108" s="35">
        <v>4882.6291079812208</v>
      </c>
      <c r="F108" s="35">
        <v>44882.629107981222</v>
      </c>
      <c r="G108">
        <v>3</v>
      </c>
      <c r="I108" s="47" t="s">
        <v>1430</v>
      </c>
      <c r="J108" t="s">
        <v>740</v>
      </c>
      <c r="M108" t="s">
        <v>1414</v>
      </c>
      <c r="N108" t="s">
        <v>1325</v>
      </c>
      <c r="O108" s="36">
        <v>3037.8035399849359</v>
      </c>
      <c r="P108" s="63">
        <v>285.62640744155902</v>
      </c>
      <c r="Q108" s="31">
        <v>3.0000000000000001E-6</v>
      </c>
    </row>
    <row r="109" spans="1:17" x14ac:dyDescent="0.2">
      <c r="A109" t="s">
        <v>1262</v>
      </c>
      <c r="B109" t="s">
        <v>1260</v>
      </c>
      <c r="C109" t="s">
        <v>1261</v>
      </c>
      <c r="D109" s="35">
        <v>40000</v>
      </c>
      <c r="E109" s="35">
        <v>4882.6291079812208</v>
      </c>
      <c r="F109" s="35">
        <v>44882.629107981222</v>
      </c>
      <c r="G109">
        <v>3</v>
      </c>
      <c r="I109" s="47" t="s">
        <v>1430</v>
      </c>
      <c r="J109" t="s">
        <v>790</v>
      </c>
      <c r="M109" t="s">
        <v>1422</v>
      </c>
      <c r="N109" t="s">
        <v>1325</v>
      </c>
      <c r="O109" s="36">
        <v>5280.0588491784738</v>
      </c>
      <c r="P109" s="63">
        <v>496.45219656908375</v>
      </c>
      <c r="Q109" s="31">
        <v>3.9999999999999998E-6</v>
      </c>
    </row>
    <row r="110" spans="1:17" x14ac:dyDescent="0.2">
      <c r="A110" t="s">
        <v>1262</v>
      </c>
      <c r="B110" t="s">
        <v>1299</v>
      </c>
      <c r="C110" t="s">
        <v>1300</v>
      </c>
      <c r="D110" s="35">
        <v>120000</v>
      </c>
      <c r="E110" s="35">
        <v>14647.887323943662</v>
      </c>
      <c r="F110" s="35">
        <v>134647.88732394367</v>
      </c>
      <c r="G110">
        <v>3</v>
      </c>
      <c r="I110" s="47" t="s">
        <v>1430</v>
      </c>
      <c r="J110" t="s">
        <v>9</v>
      </c>
      <c r="M110" t="s">
        <v>1425</v>
      </c>
      <c r="N110" t="s">
        <v>1328</v>
      </c>
      <c r="O110" s="36">
        <v>8757.9</v>
      </c>
      <c r="P110" s="63">
        <v>2733.1979253103987</v>
      </c>
      <c r="Q110" s="31">
        <v>2.0000000000000002E-5</v>
      </c>
    </row>
    <row r="111" spans="1:17" x14ac:dyDescent="0.2">
      <c r="A111" t="s">
        <v>1262</v>
      </c>
      <c r="B111" t="s">
        <v>1299</v>
      </c>
      <c r="C111" t="s">
        <v>1300</v>
      </c>
      <c r="D111" s="35">
        <v>120000</v>
      </c>
      <c r="E111" s="35">
        <v>14647.887323943662</v>
      </c>
      <c r="F111" s="35">
        <v>134647.88732394367</v>
      </c>
      <c r="G111">
        <v>3</v>
      </c>
      <c r="I111" s="47" t="s">
        <v>1430</v>
      </c>
      <c r="J111" t="s">
        <v>54</v>
      </c>
      <c r="M111" t="s">
        <v>1327</v>
      </c>
      <c r="N111" t="s">
        <v>1328</v>
      </c>
      <c r="O111" s="36">
        <v>7122.2005687552883</v>
      </c>
      <c r="P111" s="63">
        <v>2222.722778082245</v>
      </c>
      <c r="Q111" s="31">
        <v>3.8999999999999999E-5</v>
      </c>
    </row>
    <row r="112" spans="1:17" x14ac:dyDescent="0.2">
      <c r="A112" t="s">
        <v>1262</v>
      </c>
      <c r="B112" t="s">
        <v>1299</v>
      </c>
      <c r="C112" t="s">
        <v>1300</v>
      </c>
      <c r="D112" s="35">
        <v>120000</v>
      </c>
      <c r="E112" s="35">
        <v>14647.887323943662</v>
      </c>
      <c r="F112" s="35">
        <v>134647.88732394367</v>
      </c>
      <c r="G112">
        <v>3</v>
      </c>
      <c r="I112" s="47" t="s">
        <v>1430</v>
      </c>
      <c r="J112" t="s">
        <v>724</v>
      </c>
      <c r="M112" t="s">
        <v>1412</v>
      </c>
      <c r="N112" t="s">
        <v>1328</v>
      </c>
      <c r="O112" s="36">
        <v>8589.0079330623194</v>
      </c>
      <c r="P112" s="63">
        <v>2680.4894624419653</v>
      </c>
      <c r="Q112" s="31">
        <v>6.6000000000000005E-5</v>
      </c>
    </row>
    <row r="113" spans="1:17" x14ac:dyDescent="0.2">
      <c r="A113" t="s">
        <v>1262</v>
      </c>
      <c r="B113" t="s">
        <v>1299</v>
      </c>
      <c r="C113" t="s">
        <v>1300</v>
      </c>
      <c r="D113" s="35">
        <v>120000</v>
      </c>
      <c r="E113" s="35">
        <v>14647.887323943662</v>
      </c>
      <c r="F113" s="35">
        <v>134647.88732394367</v>
      </c>
      <c r="G113">
        <v>3</v>
      </c>
      <c r="I113" s="47" t="s">
        <v>1430</v>
      </c>
      <c r="J113" t="s">
        <v>741</v>
      </c>
      <c r="M113" t="s">
        <v>1415</v>
      </c>
      <c r="N113" t="s">
        <v>1328</v>
      </c>
      <c r="O113" s="36">
        <v>5509.0682312845593</v>
      </c>
      <c r="P113" s="63">
        <v>1719.2904532068628</v>
      </c>
      <c r="Q113" s="31">
        <v>1.8E-5</v>
      </c>
    </row>
    <row r="114" spans="1:17" x14ac:dyDescent="0.2">
      <c r="A114" t="s">
        <v>1262</v>
      </c>
      <c r="B114" t="s">
        <v>1299</v>
      </c>
      <c r="C114" t="s">
        <v>1300</v>
      </c>
      <c r="D114" s="35">
        <v>120000</v>
      </c>
      <c r="E114" s="35">
        <v>14647.887323943662</v>
      </c>
      <c r="F114" s="35">
        <v>134647.88732394367</v>
      </c>
      <c r="G114">
        <v>3</v>
      </c>
      <c r="I114" s="47" t="s">
        <v>1430</v>
      </c>
      <c r="J114" t="s">
        <v>34</v>
      </c>
      <c r="M114" t="s">
        <v>1324</v>
      </c>
      <c r="N114" t="s">
        <v>1325</v>
      </c>
      <c r="O114" s="36">
        <v>2189.0911107159804</v>
      </c>
      <c r="P114" s="63">
        <v>683.17967573554779</v>
      </c>
      <c r="Q114" s="31">
        <v>0</v>
      </c>
    </row>
    <row r="115" spans="1:17" x14ac:dyDescent="0.2">
      <c r="A115" t="s">
        <v>1262</v>
      </c>
      <c r="B115" t="s">
        <v>1299</v>
      </c>
      <c r="C115" t="s">
        <v>1300</v>
      </c>
      <c r="D115" s="35">
        <v>120000</v>
      </c>
      <c r="E115" s="35">
        <v>14647.887323943662</v>
      </c>
      <c r="F115" s="35">
        <v>134647.88732394367</v>
      </c>
      <c r="G115">
        <v>3</v>
      </c>
      <c r="I115" s="47" t="s">
        <v>1430</v>
      </c>
      <c r="J115" t="s">
        <v>36</v>
      </c>
      <c r="M115" t="s">
        <v>1324</v>
      </c>
      <c r="N115" t="s">
        <v>1325</v>
      </c>
      <c r="O115" s="36">
        <v>3151.6352477146047</v>
      </c>
      <c r="P115" s="63">
        <v>983.57402121383916</v>
      </c>
      <c r="Q115" s="31">
        <v>4.1E-5</v>
      </c>
    </row>
    <row r="116" spans="1:17" x14ac:dyDescent="0.2">
      <c r="A116" t="s">
        <v>1262</v>
      </c>
      <c r="B116" t="s">
        <v>1299</v>
      </c>
      <c r="C116" t="s">
        <v>1300</v>
      </c>
      <c r="D116" s="35">
        <v>120000</v>
      </c>
      <c r="E116" s="35">
        <v>14647.887323943662</v>
      </c>
      <c r="F116" s="35">
        <v>134647.88732394367</v>
      </c>
      <c r="G116">
        <v>3</v>
      </c>
      <c r="I116" s="47" t="s">
        <v>1430</v>
      </c>
      <c r="J116" t="s">
        <v>320</v>
      </c>
      <c r="M116" t="s">
        <v>1353</v>
      </c>
      <c r="N116" t="s">
        <v>1325</v>
      </c>
      <c r="O116" s="36">
        <v>74157.33999578697</v>
      </c>
      <c r="P116" s="63">
        <v>23143.297802329645</v>
      </c>
      <c r="Q116" s="31">
        <v>1.5300000000000001E-4</v>
      </c>
    </row>
    <row r="117" spans="1:17" x14ac:dyDescent="0.2">
      <c r="A117" t="s">
        <v>1262</v>
      </c>
      <c r="B117" t="s">
        <v>1299</v>
      </c>
      <c r="C117" t="s">
        <v>1300</v>
      </c>
      <c r="D117" s="35">
        <v>120000</v>
      </c>
      <c r="E117" s="35">
        <v>14647.887323943662</v>
      </c>
      <c r="F117" s="35">
        <v>134647.88732394367</v>
      </c>
      <c r="G117">
        <v>3</v>
      </c>
      <c r="I117" s="47" t="s">
        <v>1430</v>
      </c>
      <c r="J117" t="s">
        <v>647</v>
      </c>
      <c r="M117" t="s">
        <v>1401</v>
      </c>
      <c r="N117" t="s">
        <v>1325</v>
      </c>
      <c r="O117" s="36">
        <v>4667.2721274884843</v>
      </c>
      <c r="P117" s="63">
        <v>1456.5796019263266</v>
      </c>
      <c r="Q117" s="31">
        <v>2.0999999999999999E-5</v>
      </c>
    </row>
    <row r="118" spans="1:17" x14ac:dyDescent="0.2">
      <c r="A118" t="s">
        <v>1262</v>
      </c>
      <c r="B118" t="s">
        <v>1299</v>
      </c>
      <c r="C118" t="s">
        <v>1300</v>
      </c>
      <c r="D118" s="35">
        <v>120000</v>
      </c>
      <c r="E118" s="35">
        <v>14647.887323943662</v>
      </c>
      <c r="F118" s="35">
        <v>134647.88732394367</v>
      </c>
      <c r="G118">
        <v>3</v>
      </c>
      <c r="I118" s="47" t="s">
        <v>1430</v>
      </c>
      <c r="J118" t="s">
        <v>706</v>
      </c>
      <c r="M118" t="s">
        <v>1409</v>
      </c>
      <c r="N118" t="s">
        <v>1325</v>
      </c>
      <c r="O118" s="36">
        <v>39112.191868202004</v>
      </c>
      <c r="P118" s="63">
        <v>12206.277951165459</v>
      </c>
      <c r="Q118" s="31">
        <v>2.04E-4</v>
      </c>
    </row>
    <row r="119" spans="1:17" x14ac:dyDescent="0.2">
      <c r="A119" t="s">
        <v>1262</v>
      </c>
      <c r="B119" t="s">
        <v>1299</v>
      </c>
      <c r="C119" t="s">
        <v>1300</v>
      </c>
      <c r="D119" s="35">
        <v>120000</v>
      </c>
      <c r="E119" s="35">
        <v>14647.887323943662</v>
      </c>
      <c r="F119" s="35">
        <v>134647.88732394367</v>
      </c>
      <c r="G119">
        <v>3</v>
      </c>
      <c r="I119" s="47" t="s">
        <v>1430</v>
      </c>
      <c r="J119" t="s">
        <v>705</v>
      </c>
      <c r="M119" t="s">
        <v>1409</v>
      </c>
      <c r="N119" t="s">
        <v>1325</v>
      </c>
      <c r="O119" s="36">
        <v>59430.480946412557</v>
      </c>
      <c r="P119" s="63">
        <v>18547.284991029126</v>
      </c>
      <c r="Q119" s="31">
        <v>1.7699999999999999E-4</v>
      </c>
    </row>
    <row r="120" spans="1:17" x14ac:dyDescent="0.2">
      <c r="A120" t="s">
        <v>1262</v>
      </c>
      <c r="B120" t="s">
        <v>1299</v>
      </c>
      <c r="C120" t="s">
        <v>1300</v>
      </c>
      <c r="D120" s="35">
        <v>120000</v>
      </c>
      <c r="E120" s="35">
        <v>14647.887323943662</v>
      </c>
      <c r="F120" s="35">
        <v>134647.88732394367</v>
      </c>
      <c r="G120">
        <v>3</v>
      </c>
      <c r="I120" s="47" t="s">
        <v>1430</v>
      </c>
      <c r="J120" t="s">
        <v>740</v>
      </c>
      <c r="M120" t="s">
        <v>1414</v>
      </c>
      <c r="N120" t="s">
        <v>1325</v>
      </c>
      <c r="O120" s="36">
        <v>3037.8035399849359</v>
      </c>
      <c r="P120" s="63">
        <v>948.04899953041388</v>
      </c>
      <c r="Q120" s="31">
        <v>3.0000000000000001E-6</v>
      </c>
    </row>
    <row r="121" spans="1:17" x14ac:dyDescent="0.2">
      <c r="A121" t="s">
        <v>1262</v>
      </c>
      <c r="B121" t="s">
        <v>1301</v>
      </c>
      <c r="C121" t="s">
        <v>1302</v>
      </c>
      <c r="D121" s="35">
        <v>30000</v>
      </c>
      <c r="E121" s="35">
        <v>3661.9718309859154</v>
      </c>
      <c r="F121" s="35">
        <v>33661.971830985916</v>
      </c>
      <c r="G121" t="s">
        <v>849</v>
      </c>
      <c r="I121" s="47" t="s">
        <v>1429</v>
      </c>
      <c r="J121">
        <v>0</v>
      </c>
      <c r="M121" t="e">
        <v>#N/A</v>
      </c>
      <c r="N121" t="e">
        <v>#N/A</v>
      </c>
      <c r="O121" s="36">
        <v>0</v>
      </c>
      <c r="P121" s="63">
        <v>0</v>
      </c>
      <c r="Q121" s="31">
        <v>0</v>
      </c>
    </row>
    <row r="122" spans="1:17" x14ac:dyDescent="0.2">
      <c r="A122" t="s">
        <v>1262</v>
      </c>
      <c r="B122" t="s">
        <v>1303</v>
      </c>
      <c r="C122" t="s">
        <v>1304</v>
      </c>
      <c r="D122" s="35">
        <v>30000</v>
      </c>
      <c r="E122" s="35">
        <v>3661.9718309859154</v>
      </c>
      <c r="F122" s="35">
        <v>33661.971830985916</v>
      </c>
      <c r="G122" t="s">
        <v>849</v>
      </c>
      <c r="I122" s="47" t="s">
        <v>1429</v>
      </c>
      <c r="J122">
        <v>0</v>
      </c>
      <c r="M122" t="e">
        <v>#N/A</v>
      </c>
      <c r="N122" t="e">
        <v>#N/A</v>
      </c>
      <c r="O122" s="36">
        <v>0</v>
      </c>
      <c r="P122" s="63">
        <v>0</v>
      </c>
      <c r="Q122" s="31">
        <v>0</v>
      </c>
    </row>
    <row r="123" spans="1:17" x14ac:dyDescent="0.2">
      <c r="A123" t="s">
        <v>1262</v>
      </c>
      <c r="B123" t="s">
        <v>1305</v>
      </c>
      <c r="C123" t="s">
        <v>1306</v>
      </c>
      <c r="D123" s="35">
        <v>20000</v>
      </c>
      <c r="E123" s="35">
        <v>2441.3145539906104</v>
      </c>
      <c r="F123" s="35">
        <v>22441.314553990611</v>
      </c>
      <c r="G123" t="s">
        <v>849</v>
      </c>
      <c r="I123" s="47" t="s">
        <v>1429</v>
      </c>
      <c r="J123">
        <v>0</v>
      </c>
      <c r="M123" t="e">
        <v>#N/A</v>
      </c>
      <c r="N123" t="e">
        <v>#N/A</v>
      </c>
      <c r="O123" s="36">
        <v>0</v>
      </c>
      <c r="P123" s="63">
        <v>0</v>
      </c>
      <c r="Q123" s="31">
        <v>0</v>
      </c>
    </row>
    <row r="124" spans="1:17" x14ac:dyDescent="0.2">
      <c r="A124" t="s">
        <v>1262</v>
      </c>
      <c r="B124" t="s">
        <v>1307</v>
      </c>
      <c r="C124" t="s">
        <v>1308</v>
      </c>
      <c r="D124" s="35">
        <v>30000</v>
      </c>
      <c r="E124" s="35">
        <v>3661.9718309859154</v>
      </c>
      <c r="F124" s="35">
        <v>33661.971830985916</v>
      </c>
      <c r="G124" t="s">
        <v>849</v>
      </c>
      <c r="I124" s="47" t="s">
        <v>1429</v>
      </c>
      <c r="J124">
        <v>0</v>
      </c>
      <c r="M124" t="e">
        <v>#N/A</v>
      </c>
      <c r="N124" t="e">
        <v>#N/A</v>
      </c>
      <c r="O124" s="36">
        <v>0</v>
      </c>
      <c r="P124" s="63">
        <v>0</v>
      </c>
      <c r="Q124" s="31">
        <v>0</v>
      </c>
    </row>
    <row r="125" spans="1:17" x14ac:dyDescent="0.2">
      <c r="A125" t="s">
        <v>1309</v>
      </c>
      <c r="B125" t="s">
        <v>907</v>
      </c>
      <c r="C125" t="s">
        <v>1254</v>
      </c>
      <c r="D125" s="35">
        <v>100000</v>
      </c>
      <c r="E125" s="35">
        <v>12207</v>
      </c>
      <c r="F125" s="35">
        <v>112207</v>
      </c>
      <c r="G125">
        <v>4</v>
      </c>
      <c r="I125" s="47" t="s">
        <v>1320</v>
      </c>
      <c r="J125" t="s">
        <v>28</v>
      </c>
      <c r="M125" t="s">
        <v>1324</v>
      </c>
      <c r="N125" t="s">
        <v>1294</v>
      </c>
      <c r="O125" s="36">
        <v>3310.5160194947125</v>
      </c>
      <c r="P125" s="63">
        <v>669.52277889990376</v>
      </c>
      <c r="Q125" s="31">
        <v>3.0000000000000001E-6</v>
      </c>
    </row>
    <row r="126" spans="1:17" x14ac:dyDescent="0.2">
      <c r="A126" t="s">
        <v>1309</v>
      </c>
      <c r="B126" t="s">
        <v>907</v>
      </c>
      <c r="C126" t="s">
        <v>1254</v>
      </c>
      <c r="D126" s="35">
        <v>100000</v>
      </c>
      <c r="E126" s="35">
        <v>12207</v>
      </c>
      <c r="F126" s="35">
        <v>112207</v>
      </c>
      <c r="G126">
        <v>4</v>
      </c>
      <c r="I126" s="47" t="s">
        <v>1320</v>
      </c>
      <c r="J126" t="s">
        <v>36</v>
      </c>
      <c r="M126" t="s">
        <v>1324</v>
      </c>
      <c r="N126" t="s">
        <v>1325</v>
      </c>
      <c r="O126" s="36">
        <v>3151.6352477146047</v>
      </c>
      <c r="P126" s="63">
        <v>637.39053872659827</v>
      </c>
      <c r="Q126" s="31">
        <v>4.1E-5</v>
      </c>
    </row>
    <row r="127" spans="1:17" x14ac:dyDescent="0.2">
      <c r="A127" t="s">
        <v>1309</v>
      </c>
      <c r="B127" t="s">
        <v>907</v>
      </c>
      <c r="C127" t="s">
        <v>1254</v>
      </c>
      <c r="D127" s="35">
        <v>100000</v>
      </c>
      <c r="E127" s="35">
        <v>12207</v>
      </c>
      <c r="F127" s="35">
        <v>112207</v>
      </c>
      <c r="G127">
        <v>4</v>
      </c>
      <c r="I127" s="47" t="s">
        <v>1320</v>
      </c>
      <c r="J127" t="s">
        <v>46</v>
      </c>
      <c r="M127" t="s">
        <v>1326</v>
      </c>
      <c r="N127" t="s">
        <v>1294</v>
      </c>
      <c r="O127" s="36">
        <v>4148.2294254346052</v>
      </c>
      <c r="P127" s="63">
        <v>838.94295513943325</v>
      </c>
      <c r="Q127" s="31">
        <v>9.9999999999999995E-7</v>
      </c>
    </row>
    <row r="128" spans="1:17" x14ac:dyDescent="0.2">
      <c r="A128" t="s">
        <v>1309</v>
      </c>
      <c r="B128" t="s">
        <v>907</v>
      </c>
      <c r="C128" t="s">
        <v>1254</v>
      </c>
      <c r="D128" s="35">
        <v>100000</v>
      </c>
      <c r="E128" s="35">
        <v>12207</v>
      </c>
      <c r="F128" s="35">
        <v>112207</v>
      </c>
      <c r="G128">
        <v>4</v>
      </c>
      <c r="I128" s="47" t="s">
        <v>1320</v>
      </c>
      <c r="J128" t="s">
        <v>54</v>
      </c>
      <c r="M128" t="s">
        <v>1327</v>
      </c>
      <c r="N128" t="s">
        <v>1328</v>
      </c>
      <c r="O128" s="36">
        <v>7122.2005687552883</v>
      </c>
      <c r="P128" s="63">
        <v>1440.4024897010868</v>
      </c>
      <c r="Q128" s="31">
        <v>3.8999999999999999E-5</v>
      </c>
    </row>
    <row r="129" spans="1:17" x14ac:dyDescent="0.2">
      <c r="A129" t="s">
        <v>1309</v>
      </c>
      <c r="B129" t="s">
        <v>907</v>
      </c>
      <c r="C129" t="s">
        <v>1254</v>
      </c>
      <c r="D129" s="35">
        <v>100000</v>
      </c>
      <c r="E129" s="35">
        <v>12207</v>
      </c>
      <c r="F129" s="35">
        <v>112207</v>
      </c>
      <c r="G129">
        <v>4</v>
      </c>
      <c r="I129" s="47" t="s">
        <v>1320</v>
      </c>
      <c r="J129" t="s">
        <v>57</v>
      </c>
      <c r="M129" t="s">
        <v>1329</v>
      </c>
      <c r="N129" t="s">
        <v>1294</v>
      </c>
      <c r="O129" s="36">
        <v>1761.0179446338191</v>
      </c>
      <c r="P129" s="63">
        <v>356.15040707877006</v>
      </c>
      <c r="Q129" s="31">
        <v>3.6999999999999998E-5</v>
      </c>
    </row>
    <row r="130" spans="1:17" x14ac:dyDescent="0.2">
      <c r="A130" t="s">
        <v>1309</v>
      </c>
      <c r="B130" t="s">
        <v>907</v>
      </c>
      <c r="C130" t="s">
        <v>1254</v>
      </c>
      <c r="D130" s="35">
        <v>100000</v>
      </c>
      <c r="E130" s="35">
        <v>12207</v>
      </c>
      <c r="F130" s="35">
        <v>112207</v>
      </c>
      <c r="G130">
        <v>4</v>
      </c>
      <c r="I130" s="47" t="s">
        <v>1320</v>
      </c>
      <c r="J130" t="s">
        <v>61</v>
      </c>
      <c r="M130" t="s">
        <v>1329</v>
      </c>
      <c r="N130" t="s">
        <v>1294</v>
      </c>
      <c r="O130" s="36">
        <v>1287.6535234111202</v>
      </c>
      <c r="P130" s="63">
        <v>260.41661184471496</v>
      </c>
      <c r="Q130" s="31">
        <v>0</v>
      </c>
    </row>
    <row r="131" spans="1:17" x14ac:dyDescent="0.2">
      <c r="A131" t="s">
        <v>1309</v>
      </c>
      <c r="B131" t="s">
        <v>907</v>
      </c>
      <c r="C131" t="s">
        <v>1254</v>
      </c>
      <c r="D131" s="35">
        <v>100000</v>
      </c>
      <c r="E131" s="35">
        <v>12207</v>
      </c>
      <c r="F131" s="35">
        <v>112207</v>
      </c>
      <c r="G131">
        <v>4</v>
      </c>
      <c r="I131" s="47" t="s">
        <v>1320</v>
      </c>
      <c r="J131" t="s">
        <v>63</v>
      </c>
      <c r="M131" t="s">
        <v>1329</v>
      </c>
      <c r="N131" t="s">
        <v>1294</v>
      </c>
      <c r="O131" s="36">
        <v>296.51038529840088</v>
      </c>
      <c r="P131" s="63">
        <v>59.966620299866989</v>
      </c>
      <c r="Q131" s="31">
        <v>0</v>
      </c>
    </row>
    <row r="132" spans="1:17" x14ac:dyDescent="0.2">
      <c r="A132" t="s">
        <v>1309</v>
      </c>
      <c r="B132" t="s">
        <v>907</v>
      </c>
      <c r="C132" t="s">
        <v>1254</v>
      </c>
      <c r="D132" s="35">
        <v>100000</v>
      </c>
      <c r="E132" s="35">
        <v>12207</v>
      </c>
      <c r="F132" s="35">
        <v>112207</v>
      </c>
      <c r="G132">
        <v>4</v>
      </c>
      <c r="I132" s="47" t="s">
        <v>1320</v>
      </c>
      <c r="J132" t="s">
        <v>64</v>
      </c>
      <c r="M132" t="s">
        <v>1329</v>
      </c>
      <c r="N132" t="s">
        <v>1294</v>
      </c>
      <c r="O132" s="36">
        <v>91.01611842940784</v>
      </c>
      <c r="P132" s="63">
        <v>18.40721028887841</v>
      </c>
      <c r="Q132" s="31">
        <v>0</v>
      </c>
    </row>
    <row r="133" spans="1:17" x14ac:dyDescent="0.2">
      <c r="A133" t="s">
        <v>1309</v>
      </c>
      <c r="B133" t="s">
        <v>907</v>
      </c>
      <c r="C133" t="s">
        <v>1254</v>
      </c>
      <c r="D133" s="35">
        <v>100000</v>
      </c>
      <c r="E133" s="35">
        <v>12207</v>
      </c>
      <c r="F133" s="35">
        <v>112207</v>
      </c>
      <c r="G133">
        <v>4</v>
      </c>
      <c r="I133" s="47" t="s">
        <v>1320</v>
      </c>
      <c r="J133" t="s">
        <v>106</v>
      </c>
      <c r="M133" t="s">
        <v>1330</v>
      </c>
      <c r="N133" t="s">
        <v>1294</v>
      </c>
      <c r="O133" s="36">
        <v>214.04681964442423</v>
      </c>
      <c r="P133" s="63">
        <v>43.289088667480556</v>
      </c>
      <c r="Q133" s="31">
        <v>1.9999999999999999E-6</v>
      </c>
    </row>
    <row r="134" spans="1:17" x14ac:dyDescent="0.2">
      <c r="A134" t="s">
        <v>1309</v>
      </c>
      <c r="B134" t="s">
        <v>907</v>
      </c>
      <c r="C134" t="s">
        <v>1254</v>
      </c>
      <c r="D134" s="35">
        <v>100000</v>
      </c>
      <c r="E134" s="35">
        <v>12207</v>
      </c>
      <c r="F134" s="35">
        <v>112207</v>
      </c>
      <c r="G134">
        <v>4</v>
      </c>
      <c r="I134" s="47" t="s">
        <v>1320</v>
      </c>
      <c r="J134" t="s">
        <v>110</v>
      </c>
      <c r="M134" t="s">
        <v>1330</v>
      </c>
      <c r="N134" t="s">
        <v>1294</v>
      </c>
      <c r="O134" s="36">
        <v>209.60943077346698</v>
      </c>
      <c r="P134" s="63">
        <v>42.391665755025883</v>
      </c>
      <c r="Q134" s="31">
        <v>0</v>
      </c>
    </row>
    <row r="135" spans="1:17" x14ac:dyDescent="0.2">
      <c r="A135" t="s">
        <v>1309</v>
      </c>
      <c r="B135" t="s">
        <v>907</v>
      </c>
      <c r="C135" t="s">
        <v>1254</v>
      </c>
      <c r="D135" s="35">
        <v>100000</v>
      </c>
      <c r="E135" s="35">
        <v>12207</v>
      </c>
      <c r="F135" s="35">
        <v>112207</v>
      </c>
      <c r="G135">
        <v>4</v>
      </c>
      <c r="I135" s="47" t="s">
        <v>1320</v>
      </c>
      <c r="J135" t="s">
        <v>124</v>
      </c>
      <c r="M135" t="s">
        <v>1331</v>
      </c>
      <c r="N135" t="s">
        <v>1328</v>
      </c>
      <c r="O135" s="36">
        <v>232.83135875345653</v>
      </c>
      <c r="P135" s="63">
        <v>47.088096662177655</v>
      </c>
      <c r="Q135" s="31">
        <v>0</v>
      </c>
    </row>
    <row r="136" spans="1:17" x14ac:dyDescent="0.2">
      <c r="A136" t="s">
        <v>1309</v>
      </c>
      <c r="B136" t="s">
        <v>907</v>
      </c>
      <c r="C136" t="s">
        <v>1254</v>
      </c>
      <c r="D136" s="35">
        <v>100000</v>
      </c>
      <c r="E136" s="35">
        <v>12207</v>
      </c>
      <c r="F136" s="35">
        <v>112207</v>
      </c>
      <c r="G136">
        <v>4</v>
      </c>
      <c r="I136" s="47" t="s">
        <v>1320</v>
      </c>
      <c r="J136" t="s">
        <v>248</v>
      </c>
      <c r="M136" t="s">
        <v>1341</v>
      </c>
      <c r="N136" t="s">
        <v>1294</v>
      </c>
      <c r="O136" s="36">
        <v>2949.0829503692189</v>
      </c>
      <c r="P136" s="63">
        <v>596.42611620374907</v>
      </c>
      <c r="Q136" s="31">
        <v>5.3000000000000001E-5</v>
      </c>
    </row>
    <row r="137" spans="1:17" x14ac:dyDescent="0.2">
      <c r="A137" t="s">
        <v>1309</v>
      </c>
      <c r="B137" t="s">
        <v>907</v>
      </c>
      <c r="C137" t="s">
        <v>1254</v>
      </c>
      <c r="D137" s="35">
        <v>100000</v>
      </c>
      <c r="E137" s="35">
        <v>12207</v>
      </c>
      <c r="F137" s="35">
        <v>112207</v>
      </c>
      <c r="G137">
        <v>4</v>
      </c>
      <c r="I137" s="47" t="s">
        <v>1320</v>
      </c>
      <c r="J137" t="s">
        <v>249</v>
      </c>
      <c r="M137" t="s">
        <v>1341</v>
      </c>
      <c r="N137" t="s">
        <v>1294</v>
      </c>
      <c r="O137" s="36">
        <v>399.60111703554639</v>
      </c>
      <c r="P137" s="63">
        <v>80.815815043233016</v>
      </c>
      <c r="Q137" s="31">
        <v>1.9999999999999999E-6</v>
      </c>
    </row>
    <row r="138" spans="1:17" x14ac:dyDescent="0.2">
      <c r="A138" t="s">
        <v>1309</v>
      </c>
      <c r="B138" t="s">
        <v>907</v>
      </c>
      <c r="C138" t="s">
        <v>1254</v>
      </c>
      <c r="D138" s="35">
        <v>100000</v>
      </c>
      <c r="E138" s="35">
        <v>12207</v>
      </c>
      <c r="F138" s="35">
        <v>112207</v>
      </c>
      <c r="G138">
        <v>4</v>
      </c>
      <c r="I138" s="47" t="s">
        <v>1320</v>
      </c>
      <c r="J138" t="s">
        <v>250</v>
      </c>
      <c r="M138" t="s">
        <v>1341</v>
      </c>
      <c r="N138" t="s">
        <v>1294</v>
      </c>
      <c r="O138" s="36">
        <v>249.43435621009181</v>
      </c>
      <c r="P138" s="63">
        <v>50.445907024603009</v>
      </c>
      <c r="Q138" s="31">
        <v>0</v>
      </c>
    </row>
    <row r="139" spans="1:17" x14ac:dyDescent="0.2">
      <c r="A139" t="s">
        <v>1309</v>
      </c>
      <c r="B139" t="s">
        <v>907</v>
      </c>
      <c r="C139" t="s">
        <v>1254</v>
      </c>
      <c r="D139" s="35">
        <v>100000</v>
      </c>
      <c r="E139" s="35">
        <v>12207</v>
      </c>
      <c r="F139" s="35">
        <v>112207</v>
      </c>
      <c r="G139">
        <v>4</v>
      </c>
      <c r="I139" s="47" t="s">
        <v>1320</v>
      </c>
      <c r="J139" t="s">
        <v>251</v>
      </c>
      <c r="M139" t="s">
        <v>1342</v>
      </c>
      <c r="N139" t="s">
        <v>1294</v>
      </c>
      <c r="O139" s="36">
        <v>3453.7459593685298</v>
      </c>
      <c r="P139" s="63">
        <v>698.48977582765781</v>
      </c>
      <c r="Q139" s="31">
        <v>9.9999999999999995E-7</v>
      </c>
    </row>
    <row r="140" spans="1:17" x14ac:dyDescent="0.2">
      <c r="A140" t="s">
        <v>1309</v>
      </c>
      <c r="B140" t="s">
        <v>907</v>
      </c>
      <c r="C140" t="s">
        <v>1254</v>
      </c>
      <c r="D140" s="35">
        <v>100000</v>
      </c>
      <c r="E140" s="35">
        <v>12207</v>
      </c>
      <c r="F140" s="35">
        <v>112207</v>
      </c>
      <c r="G140">
        <v>4</v>
      </c>
      <c r="I140" s="47" t="s">
        <v>1320</v>
      </c>
      <c r="J140" t="s">
        <v>254</v>
      </c>
      <c r="M140" t="s">
        <v>1342</v>
      </c>
      <c r="N140" t="s">
        <v>1325</v>
      </c>
      <c r="O140" s="36">
        <v>163.43276526694044</v>
      </c>
      <c r="P140" s="63">
        <v>33.052840862409965</v>
      </c>
      <c r="Q140" s="31">
        <v>0</v>
      </c>
    </row>
    <row r="141" spans="1:17" x14ac:dyDescent="0.2">
      <c r="A141" t="s">
        <v>1309</v>
      </c>
      <c r="B141" t="s">
        <v>907</v>
      </c>
      <c r="C141" t="s">
        <v>1254</v>
      </c>
      <c r="D141" s="35">
        <v>100000</v>
      </c>
      <c r="E141" s="35">
        <v>12207</v>
      </c>
      <c r="F141" s="35">
        <v>112207</v>
      </c>
      <c r="G141">
        <v>4</v>
      </c>
      <c r="I141" s="47" t="s">
        <v>1320</v>
      </c>
      <c r="J141" t="s">
        <v>255</v>
      </c>
      <c r="M141" t="s">
        <v>1342</v>
      </c>
      <c r="N141" t="s">
        <v>1325</v>
      </c>
      <c r="O141" s="36">
        <v>1049.7841741434829</v>
      </c>
      <c r="P141" s="63">
        <v>212.30962586459935</v>
      </c>
      <c r="Q141" s="31">
        <v>6.9999999999999999E-6</v>
      </c>
    </row>
    <row r="142" spans="1:17" x14ac:dyDescent="0.2">
      <c r="A142" t="s">
        <v>1309</v>
      </c>
      <c r="B142" t="s">
        <v>907</v>
      </c>
      <c r="C142" t="s">
        <v>1254</v>
      </c>
      <c r="D142" s="35">
        <v>100000</v>
      </c>
      <c r="E142" s="35">
        <v>12207</v>
      </c>
      <c r="F142" s="35">
        <v>112207</v>
      </c>
      <c r="G142">
        <v>4</v>
      </c>
      <c r="I142" s="47" t="s">
        <v>1320</v>
      </c>
      <c r="J142" t="s">
        <v>256</v>
      </c>
      <c r="M142" t="s">
        <v>1343</v>
      </c>
      <c r="N142" t="s">
        <v>1294</v>
      </c>
      <c r="O142" s="36">
        <v>8753.4863094392767</v>
      </c>
      <c r="P142" s="63">
        <v>1770.315698352236</v>
      </c>
      <c r="Q142" s="31">
        <v>1.9000000000000001E-5</v>
      </c>
    </row>
    <row r="143" spans="1:17" x14ac:dyDescent="0.2">
      <c r="A143" t="s">
        <v>1309</v>
      </c>
      <c r="B143" t="s">
        <v>907</v>
      </c>
      <c r="C143" t="s">
        <v>1254</v>
      </c>
      <c r="D143" s="35">
        <v>100000</v>
      </c>
      <c r="E143" s="35">
        <v>12207</v>
      </c>
      <c r="F143" s="35">
        <v>112207</v>
      </c>
      <c r="G143">
        <v>4</v>
      </c>
      <c r="I143" s="47" t="s">
        <v>1320</v>
      </c>
      <c r="J143" t="s">
        <v>258</v>
      </c>
      <c r="M143" t="s">
        <v>1343</v>
      </c>
      <c r="N143" t="s">
        <v>1294</v>
      </c>
      <c r="O143" s="36">
        <v>3006.0553377287429</v>
      </c>
      <c r="P143" s="63">
        <v>607.94828099041342</v>
      </c>
      <c r="Q143" s="31">
        <v>9.9999999999999995E-7</v>
      </c>
    </row>
    <row r="144" spans="1:17" x14ac:dyDescent="0.2">
      <c r="A144" t="s">
        <v>1309</v>
      </c>
      <c r="B144" t="s">
        <v>907</v>
      </c>
      <c r="C144" t="s">
        <v>1254</v>
      </c>
      <c r="D144" s="35">
        <v>100000</v>
      </c>
      <c r="E144" s="35">
        <v>12207</v>
      </c>
      <c r="F144" s="35">
        <v>112207</v>
      </c>
      <c r="G144">
        <v>4</v>
      </c>
      <c r="I144" s="47" t="s">
        <v>1320</v>
      </c>
      <c r="J144" t="s">
        <v>259</v>
      </c>
      <c r="M144" t="s">
        <v>1343</v>
      </c>
      <c r="N144" t="s">
        <v>1294</v>
      </c>
      <c r="O144" s="36">
        <v>4709.7634361584514</v>
      </c>
      <c r="P144" s="63">
        <v>952.50827519609948</v>
      </c>
      <c r="Q144" s="31">
        <v>7.2000000000000002E-5</v>
      </c>
    </row>
    <row r="145" spans="1:17" x14ac:dyDescent="0.2">
      <c r="A145" t="s">
        <v>1309</v>
      </c>
      <c r="B145" t="s">
        <v>907</v>
      </c>
      <c r="C145" t="s">
        <v>1254</v>
      </c>
      <c r="D145" s="35">
        <v>100000</v>
      </c>
      <c r="E145" s="35">
        <v>12207</v>
      </c>
      <c r="F145" s="35">
        <v>112207</v>
      </c>
      <c r="G145">
        <v>4</v>
      </c>
      <c r="I145" s="47" t="s">
        <v>1320</v>
      </c>
      <c r="J145" t="s">
        <v>260</v>
      </c>
      <c r="M145" t="s">
        <v>1343</v>
      </c>
      <c r="N145" t="s">
        <v>1294</v>
      </c>
      <c r="O145" s="36">
        <v>6840.9179008242054</v>
      </c>
      <c r="P145" s="63">
        <v>1383.5155414487288</v>
      </c>
      <c r="Q145" s="31">
        <v>9.9999999999999995E-7</v>
      </c>
    </row>
    <row r="146" spans="1:17" x14ac:dyDescent="0.2">
      <c r="A146" t="s">
        <v>1309</v>
      </c>
      <c r="B146" t="s">
        <v>907</v>
      </c>
      <c r="C146" t="s">
        <v>1254</v>
      </c>
      <c r="D146" s="35">
        <v>100000</v>
      </c>
      <c r="E146" s="35">
        <v>12207</v>
      </c>
      <c r="F146" s="35">
        <v>112207</v>
      </c>
      <c r="G146">
        <v>4</v>
      </c>
      <c r="I146" s="47" t="s">
        <v>1320</v>
      </c>
      <c r="J146" t="s">
        <v>286</v>
      </c>
      <c r="M146" t="s">
        <v>1347</v>
      </c>
      <c r="N146" t="s">
        <v>1294</v>
      </c>
      <c r="O146" s="36">
        <v>4413.798751916107</v>
      </c>
      <c r="P146" s="63">
        <v>892.65201814031536</v>
      </c>
      <c r="Q146" s="31">
        <v>9.9999999999999995E-7</v>
      </c>
    </row>
    <row r="147" spans="1:17" x14ac:dyDescent="0.2">
      <c r="A147" t="s">
        <v>1309</v>
      </c>
      <c r="B147" t="s">
        <v>907</v>
      </c>
      <c r="C147" t="s">
        <v>1254</v>
      </c>
      <c r="D147" s="35">
        <v>100000</v>
      </c>
      <c r="E147" s="35">
        <v>12207</v>
      </c>
      <c r="F147" s="35">
        <v>112207</v>
      </c>
      <c r="G147">
        <v>4</v>
      </c>
      <c r="I147" s="47" t="s">
        <v>1320</v>
      </c>
      <c r="J147" t="s">
        <v>297</v>
      </c>
      <c r="M147" t="s">
        <v>1349</v>
      </c>
      <c r="N147" t="s">
        <v>1294</v>
      </c>
      <c r="O147" s="36">
        <v>11.702867313636519</v>
      </c>
      <c r="P147" s="63">
        <v>2.3668020933240155</v>
      </c>
      <c r="Q147" s="31">
        <v>0</v>
      </c>
    </row>
    <row r="148" spans="1:17" x14ac:dyDescent="0.2">
      <c r="A148" t="s">
        <v>1309</v>
      </c>
      <c r="B148" t="s">
        <v>907</v>
      </c>
      <c r="C148" t="s">
        <v>1254</v>
      </c>
      <c r="D148" s="35">
        <v>100000</v>
      </c>
      <c r="E148" s="35">
        <v>12207</v>
      </c>
      <c r="F148" s="35">
        <v>112207</v>
      </c>
      <c r="G148">
        <v>4</v>
      </c>
      <c r="I148" s="47" t="s">
        <v>1320</v>
      </c>
      <c r="J148" t="s">
        <v>300</v>
      </c>
      <c r="M148" t="s">
        <v>1349</v>
      </c>
      <c r="N148" t="s">
        <v>1294</v>
      </c>
      <c r="O148" s="36">
        <v>545.66924959424693</v>
      </c>
      <c r="P148" s="63">
        <v>110.3568115052732</v>
      </c>
      <c r="Q148" s="31">
        <v>0</v>
      </c>
    </row>
    <row r="149" spans="1:17" x14ac:dyDescent="0.2">
      <c r="A149" t="s">
        <v>1309</v>
      </c>
      <c r="B149" t="s">
        <v>907</v>
      </c>
      <c r="C149" t="s">
        <v>1254</v>
      </c>
      <c r="D149" s="35">
        <v>100000</v>
      </c>
      <c r="E149" s="35">
        <v>12207</v>
      </c>
      <c r="F149" s="35">
        <v>112207</v>
      </c>
      <c r="G149">
        <v>4</v>
      </c>
      <c r="I149" s="47" t="s">
        <v>1320</v>
      </c>
      <c r="J149" t="s">
        <v>301</v>
      </c>
      <c r="M149" t="s">
        <v>1349</v>
      </c>
      <c r="N149" t="s">
        <v>1325</v>
      </c>
      <c r="O149" s="36">
        <v>190.96179046757698</v>
      </c>
      <c r="P149" s="63">
        <v>38.620344340477672</v>
      </c>
      <c r="Q149" s="31">
        <v>0</v>
      </c>
    </row>
    <row r="150" spans="1:17" x14ac:dyDescent="0.2">
      <c r="A150" t="s">
        <v>1309</v>
      </c>
      <c r="B150" t="s">
        <v>907</v>
      </c>
      <c r="C150" t="s">
        <v>1254</v>
      </c>
      <c r="D150" s="35">
        <v>100000</v>
      </c>
      <c r="E150" s="35">
        <v>12207</v>
      </c>
      <c r="F150" s="35">
        <v>112207</v>
      </c>
      <c r="G150">
        <v>4</v>
      </c>
      <c r="I150" s="47" t="s">
        <v>1320</v>
      </c>
      <c r="J150" t="s">
        <v>304</v>
      </c>
      <c r="M150" t="s">
        <v>1349</v>
      </c>
      <c r="N150" t="s">
        <v>1294</v>
      </c>
      <c r="O150" s="36">
        <v>503.74599840663649</v>
      </c>
      <c r="P150" s="63">
        <v>101.87820228835368</v>
      </c>
      <c r="Q150" s="31">
        <v>0</v>
      </c>
    </row>
    <row r="151" spans="1:17" x14ac:dyDescent="0.2">
      <c r="A151" t="s">
        <v>1309</v>
      </c>
      <c r="B151" t="s">
        <v>907</v>
      </c>
      <c r="C151" t="s">
        <v>1254</v>
      </c>
      <c r="D151" s="35">
        <v>100000</v>
      </c>
      <c r="E151" s="35">
        <v>12207</v>
      </c>
      <c r="F151" s="35">
        <v>112207</v>
      </c>
      <c r="G151">
        <v>4</v>
      </c>
      <c r="I151" s="47" t="s">
        <v>1320</v>
      </c>
      <c r="J151" t="s">
        <v>305</v>
      </c>
      <c r="M151" t="s">
        <v>1349</v>
      </c>
      <c r="N151" t="s">
        <v>1294</v>
      </c>
      <c r="O151" s="36">
        <v>14.715744357018586</v>
      </c>
      <c r="P151" s="63">
        <v>2.9761300043476187</v>
      </c>
      <c r="Q151" s="31">
        <v>0</v>
      </c>
    </row>
    <row r="152" spans="1:17" x14ac:dyDescent="0.2">
      <c r="A152" t="s">
        <v>1309</v>
      </c>
      <c r="B152" t="s">
        <v>907</v>
      </c>
      <c r="C152" t="s">
        <v>1254</v>
      </c>
      <c r="D152" s="35">
        <v>100000</v>
      </c>
      <c r="E152" s="35">
        <v>12207</v>
      </c>
      <c r="F152" s="35">
        <v>112207</v>
      </c>
      <c r="G152">
        <v>4</v>
      </c>
      <c r="I152" s="47" t="s">
        <v>1320</v>
      </c>
      <c r="J152" t="s">
        <v>306</v>
      </c>
      <c r="M152" t="s">
        <v>1349</v>
      </c>
      <c r="N152" t="s">
        <v>1294</v>
      </c>
      <c r="O152" s="36">
        <v>5.9425314042771369</v>
      </c>
      <c r="P152" s="63">
        <v>1.2018247657049073</v>
      </c>
      <c r="Q152" s="31">
        <v>0</v>
      </c>
    </row>
    <row r="153" spans="1:17" x14ac:dyDescent="0.2">
      <c r="A153" t="s">
        <v>1309</v>
      </c>
      <c r="B153" t="s">
        <v>907</v>
      </c>
      <c r="C153" t="s">
        <v>1254</v>
      </c>
      <c r="D153" s="35">
        <v>100000</v>
      </c>
      <c r="E153" s="35">
        <v>12207</v>
      </c>
      <c r="F153" s="35">
        <v>112207</v>
      </c>
      <c r="G153">
        <v>4</v>
      </c>
      <c r="I153" s="47" t="s">
        <v>1320</v>
      </c>
      <c r="J153" t="s">
        <v>307</v>
      </c>
      <c r="M153" t="s">
        <v>1350</v>
      </c>
      <c r="N153" t="s">
        <v>1325</v>
      </c>
      <c r="O153" s="36">
        <v>508.7130592888409</v>
      </c>
      <c r="P153" s="63">
        <v>102.88274671140894</v>
      </c>
      <c r="Q153" s="31">
        <v>0</v>
      </c>
    </row>
    <row r="154" spans="1:17" x14ac:dyDescent="0.2">
      <c r="A154" t="s">
        <v>1309</v>
      </c>
      <c r="B154" t="s">
        <v>907</v>
      </c>
      <c r="C154" t="s">
        <v>1254</v>
      </c>
      <c r="D154" s="35">
        <v>100000</v>
      </c>
      <c r="E154" s="35">
        <v>12207</v>
      </c>
      <c r="F154" s="35">
        <v>112207</v>
      </c>
      <c r="G154">
        <v>4</v>
      </c>
      <c r="I154" s="47" t="s">
        <v>1320</v>
      </c>
      <c r="J154" t="s">
        <v>309</v>
      </c>
      <c r="M154" t="s">
        <v>1350</v>
      </c>
      <c r="N154" t="s">
        <v>1325</v>
      </c>
      <c r="O154" s="36">
        <v>64.532096570116437</v>
      </c>
      <c r="P154" s="63">
        <v>13.051049555246022</v>
      </c>
      <c r="Q154" s="31">
        <v>0</v>
      </c>
    </row>
    <row r="155" spans="1:17" x14ac:dyDescent="0.2">
      <c r="A155" t="s">
        <v>1309</v>
      </c>
      <c r="B155" t="s">
        <v>907</v>
      </c>
      <c r="C155" t="s">
        <v>1254</v>
      </c>
      <c r="D155" s="35">
        <v>100000</v>
      </c>
      <c r="E155" s="35">
        <v>12207</v>
      </c>
      <c r="F155" s="35">
        <v>112207</v>
      </c>
      <c r="G155">
        <v>4</v>
      </c>
      <c r="I155" s="47" t="s">
        <v>1320</v>
      </c>
      <c r="J155" t="s">
        <v>310</v>
      </c>
      <c r="M155" t="s">
        <v>1351</v>
      </c>
      <c r="N155" t="s">
        <v>1294</v>
      </c>
      <c r="O155" s="36">
        <v>6701.7698190156016</v>
      </c>
      <c r="P155" s="63">
        <v>1355.3740644516452</v>
      </c>
      <c r="Q155" s="31">
        <v>2.4000000000000001E-5</v>
      </c>
    </row>
    <row r="156" spans="1:17" x14ac:dyDescent="0.2">
      <c r="A156" t="s">
        <v>1309</v>
      </c>
      <c r="B156" t="s">
        <v>907</v>
      </c>
      <c r="C156" t="s">
        <v>1254</v>
      </c>
      <c r="D156" s="35">
        <v>100000</v>
      </c>
      <c r="E156" s="35">
        <v>12207</v>
      </c>
      <c r="F156" s="35">
        <v>112207</v>
      </c>
      <c r="G156">
        <v>4</v>
      </c>
      <c r="I156" s="47" t="s">
        <v>1320</v>
      </c>
      <c r="J156" t="s">
        <v>312</v>
      </c>
      <c r="M156" t="s">
        <v>1351</v>
      </c>
      <c r="N156" t="s">
        <v>1294</v>
      </c>
      <c r="O156" s="36">
        <v>2446.4916057330552</v>
      </c>
      <c r="P156" s="63">
        <v>494.78143249573804</v>
      </c>
      <c r="Q156" s="31">
        <v>0</v>
      </c>
    </row>
    <row r="157" spans="1:17" x14ac:dyDescent="0.2">
      <c r="A157" t="s">
        <v>1309</v>
      </c>
      <c r="B157" t="s">
        <v>907</v>
      </c>
      <c r="C157" t="s">
        <v>1254</v>
      </c>
      <c r="D157" s="35">
        <v>100000</v>
      </c>
      <c r="E157" s="35">
        <v>12207</v>
      </c>
      <c r="F157" s="35">
        <v>112207</v>
      </c>
      <c r="G157">
        <v>4</v>
      </c>
      <c r="I157" s="47" t="s">
        <v>1320</v>
      </c>
      <c r="J157" t="s">
        <v>313</v>
      </c>
      <c r="M157" t="s">
        <v>1351</v>
      </c>
      <c r="N157" t="s">
        <v>1294</v>
      </c>
      <c r="O157" s="36">
        <v>3188.4660589608652</v>
      </c>
      <c r="P157" s="63">
        <v>644.83924670732506</v>
      </c>
      <c r="Q157" s="31">
        <v>2.5999999999999998E-5</v>
      </c>
    </row>
    <row r="158" spans="1:17" x14ac:dyDescent="0.2">
      <c r="A158" t="s">
        <v>1309</v>
      </c>
      <c r="B158" t="s">
        <v>907</v>
      </c>
      <c r="C158" t="s">
        <v>1254</v>
      </c>
      <c r="D158" s="35">
        <v>100000</v>
      </c>
      <c r="E158" s="35">
        <v>12207</v>
      </c>
      <c r="F158" s="35">
        <v>112207</v>
      </c>
      <c r="G158">
        <v>4</v>
      </c>
      <c r="I158" s="47" t="s">
        <v>1320</v>
      </c>
      <c r="J158" t="s">
        <v>314</v>
      </c>
      <c r="M158" t="s">
        <v>1351</v>
      </c>
      <c r="N158" t="s">
        <v>1294</v>
      </c>
      <c r="O158" s="36">
        <v>2377.3254968618517</v>
      </c>
      <c r="P158" s="63">
        <v>480.79319466681812</v>
      </c>
      <c r="Q158" s="31">
        <v>0</v>
      </c>
    </row>
    <row r="159" spans="1:17" x14ac:dyDescent="0.2">
      <c r="A159" t="s">
        <v>1309</v>
      </c>
      <c r="B159" t="s">
        <v>907</v>
      </c>
      <c r="C159" t="s">
        <v>1254</v>
      </c>
      <c r="D159" s="35">
        <v>100000</v>
      </c>
      <c r="E159" s="35">
        <v>12207</v>
      </c>
      <c r="F159" s="35">
        <v>112207</v>
      </c>
      <c r="G159">
        <v>4</v>
      </c>
      <c r="I159" s="47" t="s">
        <v>1320</v>
      </c>
      <c r="J159" t="s">
        <v>315</v>
      </c>
      <c r="M159" t="s">
        <v>1351</v>
      </c>
      <c r="N159" t="s">
        <v>1294</v>
      </c>
      <c r="O159" s="36">
        <v>1403.7146244375608</v>
      </c>
      <c r="P159" s="63">
        <v>283.88894981976733</v>
      </c>
      <c r="Q159" s="31">
        <v>5.0000000000000004E-6</v>
      </c>
    </row>
    <row r="160" spans="1:17" x14ac:dyDescent="0.2">
      <c r="A160" t="s">
        <v>1309</v>
      </c>
      <c r="B160" t="s">
        <v>907</v>
      </c>
      <c r="C160" t="s">
        <v>1254</v>
      </c>
      <c r="D160" s="35">
        <v>100000</v>
      </c>
      <c r="E160" s="35">
        <v>12207</v>
      </c>
      <c r="F160" s="35">
        <v>112207</v>
      </c>
      <c r="G160">
        <v>4</v>
      </c>
      <c r="I160" s="47" t="s">
        <v>1320</v>
      </c>
      <c r="J160" t="s">
        <v>316</v>
      </c>
      <c r="M160" t="s">
        <v>1352</v>
      </c>
      <c r="N160" t="s">
        <v>1325</v>
      </c>
      <c r="O160" s="36">
        <v>5454.3838744023078</v>
      </c>
      <c r="P160" s="63">
        <v>1103.101216629678</v>
      </c>
      <c r="Q160" s="31">
        <v>3.0000000000000001E-6</v>
      </c>
    </row>
    <row r="161" spans="1:17" x14ac:dyDescent="0.2">
      <c r="A161" t="s">
        <v>1309</v>
      </c>
      <c r="B161" t="s">
        <v>907</v>
      </c>
      <c r="C161" t="s">
        <v>1254</v>
      </c>
      <c r="D161" s="35">
        <v>100000</v>
      </c>
      <c r="E161" s="35">
        <v>12207</v>
      </c>
      <c r="F161" s="35">
        <v>112207</v>
      </c>
      <c r="G161">
        <v>4</v>
      </c>
      <c r="I161" s="47" t="s">
        <v>1320</v>
      </c>
      <c r="J161" t="s">
        <v>318</v>
      </c>
      <c r="M161" t="s">
        <v>1352</v>
      </c>
      <c r="N161" t="s">
        <v>1325</v>
      </c>
      <c r="O161" s="36">
        <v>2635.3412972515926</v>
      </c>
      <c r="P161" s="63">
        <v>532.97462338057767</v>
      </c>
      <c r="Q161" s="31">
        <v>9.9999999999999995E-7</v>
      </c>
    </row>
    <row r="162" spans="1:17" x14ac:dyDescent="0.2">
      <c r="A162" t="s">
        <v>1309</v>
      </c>
      <c r="B162" t="s">
        <v>907</v>
      </c>
      <c r="C162" t="s">
        <v>1254</v>
      </c>
      <c r="D162" s="35">
        <v>100000</v>
      </c>
      <c r="E162" s="35">
        <v>12207</v>
      </c>
      <c r="F162" s="35">
        <v>112207</v>
      </c>
      <c r="G162">
        <v>4</v>
      </c>
      <c r="I162" s="47" t="s">
        <v>1320</v>
      </c>
      <c r="J162" t="s">
        <v>319</v>
      </c>
      <c r="M162" t="s">
        <v>1352</v>
      </c>
      <c r="N162" t="s">
        <v>1325</v>
      </c>
      <c r="O162" s="36">
        <v>3105.6409394293473</v>
      </c>
      <c r="P162" s="63">
        <v>628.08859397980177</v>
      </c>
      <c r="Q162" s="31">
        <v>3.9999999999999998E-6</v>
      </c>
    </row>
    <row r="163" spans="1:17" x14ac:dyDescent="0.2">
      <c r="A163" t="s">
        <v>1309</v>
      </c>
      <c r="B163" t="s">
        <v>907</v>
      </c>
      <c r="C163" t="s">
        <v>1254</v>
      </c>
      <c r="D163" s="35">
        <v>100000</v>
      </c>
      <c r="E163" s="35">
        <v>12207</v>
      </c>
      <c r="F163" s="35">
        <v>112207</v>
      </c>
      <c r="G163">
        <v>4</v>
      </c>
      <c r="I163" s="47" t="s">
        <v>1320</v>
      </c>
      <c r="J163" t="s">
        <v>320</v>
      </c>
      <c r="M163" t="s">
        <v>1353</v>
      </c>
      <c r="N163" t="s">
        <v>1325</v>
      </c>
      <c r="O163" s="36">
        <v>74157.33999578697</v>
      </c>
      <c r="P163" s="63">
        <v>14997.67047113773</v>
      </c>
      <c r="Q163" s="31">
        <v>1.5300000000000001E-4</v>
      </c>
    </row>
    <row r="164" spans="1:17" x14ac:dyDescent="0.2">
      <c r="A164" t="s">
        <v>1309</v>
      </c>
      <c r="B164" t="s">
        <v>907</v>
      </c>
      <c r="C164" t="s">
        <v>1254</v>
      </c>
      <c r="D164" s="35">
        <v>100000</v>
      </c>
      <c r="E164" s="35">
        <v>12207</v>
      </c>
      <c r="F164" s="35">
        <v>112207</v>
      </c>
      <c r="G164">
        <v>4</v>
      </c>
      <c r="I164" s="47" t="s">
        <v>1320</v>
      </c>
      <c r="J164" t="s">
        <v>332</v>
      </c>
      <c r="M164" t="s">
        <v>1355</v>
      </c>
      <c r="N164" t="s">
        <v>1294</v>
      </c>
      <c r="O164" s="36">
        <v>3916.0931676266819</v>
      </c>
      <c r="P164" s="63">
        <v>791.99543653636454</v>
      </c>
      <c r="Q164" s="31">
        <v>2.0000000000000002E-5</v>
      </c>
    </row>
    <row r="165" spans="1:17" x14ac:dyDescent="0.2">
      <c r="A165" t="s">
        <v>1309</v>
      </c>
      <c r="B165" t="s">
        <v>907</v>
      </c>
      <c r="C165" t="s">
        <v>1254</v>
      </c>
      <c r="D165" s="35">
        <v>100000</v>
      </c>
      <c r="E165" s="35">
        <v>12207</v>
      </c>
      <c r="F165" s="35">
        <v>112207</v>
      </c>
      <c r="G165">
        <v>4</v>
      </c>
      <c r="I165" s="47" t="s">
        <v>1320</v>
      </c>
      <c r="J165" t="s">
        <v>334</v>
      </c>
      <c r="M165" t="s">
        <v>1355</v>
      </c>
      <c r="N165" t="s">
        <v>1294</v>
      </c>
      <c r="O165" s="36">
        <v>1815.7473861585074</v>
      </c>
      <c r="P165" s="63">
        <v>367.21895577675878</v>
      </c>
      <c r="Q165" s="31">
        <v>0</v>
      </c>
    </row>
    <row r="166" spans="1:17" x14ac:dyDescent="0.2">
      <c r="A166" t="s">
        <v>1309</v>
      </c>
      <c r="B166" t="s">
        <v>907</v>
      </c>
      <c r="C166" t="s">
        <v>1254</v>
      </c>
      <c r="D166" s="35">
        <v>100000</v>
      </c>
      <c r="E166" s="35">
        <v>12207</v>
      </c>
      <c r="F166" s="35">
        <v>112207</v>
      </c>
      <c r="G166">
        <v>4</v>
      </c>
      <c r="I166" s="47" t="s">
        <v>1320</v>
      </c>
      <c r="J166" t="s">
        <v>335</v>
      </c>
      <c r="M166" t="s">
        <v>1355</v>
      </c>
      <c r="N166" t="s">
        <v>1294</v>
      </c>
      <c r="O166" s="36">
        <v>1797.4747566072649</v>
      </c>
      <c r="P166" s="63">
        <v>363.52347699251061</v>
      </c>
      <c r="Q166" s="31">
        <v>1.5999999999999999E-5</v>
      </c>
    </row>
    <row r="167" spans="1:17" x14ac:dyDescent="0.2">
      <c r="A167" t="s">
        <v>1309</v>
      </c>
      <c r="B167" t="s">
        <v>907</v>
      </c>
      <c r="C167" t="s">
        <v>1254</v>
      </c>
      <c r="D167" s="35">
        <v>100000</v>
      </c>
      <c r="E167" s="35">
        <v>12207</v>
      </c>
      <c r="F167" s="35">
        <v>112207</v>
      </c>
      <c r="G167">
        <v>4</v>
      </c>
      <c r="I167" s="47" t="s">
        <v>1320</v>
      </c>
      <c r="J167" t="s">
        <v>336</v>
      </c>
      <c r="M167" t="s">
        <v>1355</v>
      </c>
      <c r="N167" t="s">
        <v>1294</v>
      </c>
      <c r="O167" s="36">
        <v>1942.2174561655272</v>
      </c>
      <c r="P167" s="63">
        <v>392.79641627540616</v>
      </c>
      <c r="Q167" s="31">
        <v>9.9999999999999995E-7</v>
      </c>
    </row>
    <row r="168" spans="1:17" x14ac:dyDescent="0.2">
      <c r="A168" t="s">
        <v>1309</v>
      </c>
      <c r="B168" t="s">
        <v>907</v>
      </c>
      <c r="C168" t="s">
        <v>1254</v>
      </c>
      <c r="D168" s="35">
        <v>100000</v>
      </c>
      <c r="E168" s="35">
        <v>12207</v>
      </c>
      <c r="F168" s="35">
        <v>112207</v>
      </c>
      <c r="G168">
        <v>4</v>
      </c>
      <c r="I168" s="47" t="s">
        <v>1320</v>
      </c>
      <c r="J168" t="s">
        <v>338</v>
      </c>
      <c r="M168" t="s">
        <v>1355</v>
      </c>
      <c r="N168" t="s">
        <v>1294</v>
      </c>
      <c r="O168" s="36">
        <v>1014.4031188474552</v>
      </c>
      <c r="P168" s="63">
        <v>205.1541182873174</v>
      </c>
      <c r="Q168" s="31">
        <v>0</v>
      </c>
    </row>
    <row r="169" spans="1:17" x14ac:dyDescent="0.2">
      <c r="A169" t="s">
        <v>1309</v>
      </c>
      <c r="B169" t="s">
        <v>907</v>
      </c>
      <c r="C169" t="s">
        <v>1254</v>
      </c>
      <c r="D169" s="35">
        <v>100000</v>
      </c>
      <c r="E169" s="35">
        <v>12207</v>
      </c>
      <c r="F169" s="35">
        <v>112207</v>
      </c>
      <c r="G169">
        <v>4</v>
      </c>
      <c r="I169" s="47" t="s">
        <v>1320</v>
      </c>
      <c r="J169" t="s">
        <v>339</v>
      </c>
      <c r="M169" t="s">
        <v>1355</v>
      </c>
      <c r="N169" t="s">
        <v>1294</v>
      </c>
      <c r="O169" s="36">
        <v>506.31374305231321</v>
      </c>
      <c r="P169" s="63">
        <v>102.39750608285433</v>
      </c>
      <c r="Q169" s="31">
        <v>9.9999999999999995E-7</v>
      </c>
    </row>
    <row r="170" spans="1:17" x14ac:dyDescent="0.2">
      <c r="A170" t="s">
        <v>1309</v>
      </c>
      <c r="B170" t="s">
        <v>907</v>
      </c>
      <c r="C170" t="s">
        <v>1254</v>
      </c>
      <c r="D170" s="35">
        <v>100000</v>
      </c>
      <c r="E170" s="35">
        <v>12207</v>
      </c>
      <c r="F170" s="35">
        <v>112207</v>
      </c>
      <c r="G170">
        <v>4</v>
      </c>
      <c r="I170" s="47" t="s">
        <v>1320</v>
      </c>
      <c r="J170" t="s">
        <v>340</v>
      </c>
      <c r="M170" t="s">
        <v>1356</v>
      </c>
      <c r="N170" t="s">
        <v>1294</v>
      </c>
      <c r="O170" s="36">
        <v>2055.7732838506481</v>
      </c>
      <c r="P170" s="63">
        <v>415.76208472839409</v>
      </c>
      <c r="Q170" s="31">
        <v>1.5999999999999999E-5</v>
      </c>
    </row>
    <row r="171" spans="1:17" x14ac:dyDescent="0.2">
      <c r="A171" t="s">
        <v>1309</v>
      </c>
      <c r="B171" t="s">
        <v>907</v>
      </c>
      <c r="C171" t="s">
        <v>1254</v>
      </c>
      <c r="D171" s="35">
        <v>100000</v>
      </c>
      <c r="E171" s="35">
        <v>12207</v>
      </c>
      <c r="F171" s="35">
        <v>112207</v>
      </c>
      <c r="G171">
        <v>4</v>
      </c>
      <c r="I171" s="47" t="s">
        <v>1320</v>
      </c>
      <c r="J171" t="s">
        <v>342</v>
      </c>
      <c r="M171" t="s">
        <v>1356</v>
      </c>
      <c r="N171" t="s">
        <v>1294</v>
      </c>
      <c r="O171" s="36">
        <v>1700.7543681902491</v>
      </c>
      <c r="P171" s="63">
        <v>343.96262821609469</v>
      </c>
      <c r="Q171" s="31">
        <v>0</v>
      </c>
    </row>
    <row r="172" spans="1:17" x14ac:dyDescent="0.2">
      <c r="A172" t="s">
        <v>1309</v>
      </c>
      <c r="B172" t="s">
        <v>907</v>
      </c>
      <c r="C172" t="s">
        <v>1254</v>
      </c>
      <c r="D172" s="35">
        <v>100000</v>
      </c>
      <c r="E172" s="35">
        <v>12207</v>
      </c>
      <c r="F172" s="35">
        <v>112207</v>
      </c>
      <c r="G172">
        <v>4</v>
      </c>
      <c r="I172" s="47" t="s">
        <v>1320</v>
      </c>
      <c r="J172" t="s">
        <v>343</v>
      </c>
      <c r="M172" t="s">
        <v>1356</v>
      </c>
      <c r="N172" t="s">
        <v>1294</v>
      </c>
      <c r="O172" s="36">
        <v>191.16152693784639</v>
      </c>
      <c r="P172" s="63">
        <v>38.660739286714133</v>
      </c>
      <c r="Q172" s="31">
        <v>0</v>
      </c>
    </row>
    <row r="173" spans="1:17" x14ac:dyDescent="0.2">
      <c r="A173" t="s">
        <v>1309</v>
      </c>
      <c r="B173" t="s">
        <v>907</v>
      </c>
      <c r="C173" t="s">
        <v>1254</v>
      </c>
      <c r="D173" s="35">
        <v>100000</v>
      </c>
      <c r="E173" s="35">
        <v>12207</v>
      </c>
      <c r="F173" s="35">
        <v>112207</v>
      </c>
      <c r="G173">
        <v>4</v>
      </c>
      <c r="I173" s="47" t="s">
        <v>1320</v>
      </c>
      <c r="J173" t="s">
        <v>344</v>
      </c>
      <c r="M173" t="s">
        <v>1356</v>
      </c>
      <c r="N173" t="s">
        <v>1294</v>
      </c>
      <c r="O173" s="36">
        <v>1406.2859468869567</v>
      </c>
      <c r="P173" s="63">
        <v>284.40897719363579</v>
      </c>
      <c r="Q173" s="31">
        <v>0</v>
      </c>
    </row>
    <row r="174" spans="1:17" x14ac:dyDescent="0.2">
      <c r="A174" t="s">
        <v>1309</v>
      </c>
      <c r="B174" t="s">
        <v>907</v>
      </c>
      <c r="C174" t="s">
        <v>1254</v>
      </c>
      <c r="D174" s="35">
        <v>100000</v>
      </c>
      <c r="E174" s="35">
        <v>12207</v>
      </c>
      <c r="F174" s="35">
        <v>112207</v>
      </c>
      <c r="G174">
        <v>4</v>
      </c>
      <c r="I174" s="47" t="s">
        <v>1320</v>
      </c>
      <c r="J174" t="s">
        <v>345</v>
      </c>
      <c r="M174" t="s">
        <v>1357</v>
      </c>
      <c r="N174" t="s">
        <v>1294</v>
      </c>
      <c r="O174" s="36">
        <v>2233.5199069010409</v>
      </c>
      <c r="P174" s="63">
        <v>451.70977756660494</v>
      </c>
      <c r="Q174" s="31">
        <v>0</v>
      </c>
    </row>
    <row r="175" spans="1:17" x14ac:dyDescent="0.2">
      <c r="A175" t="s">
        <v>1309</v>
      </c>
      <c r="B175" t="s">
        <v>907</v>
      </c>
      <c r="C175" t="s">
        <v>1254</v>
      </c>
      <c r="D175" s="35">
        <v>100000</v>
      </c>
      <c r="E175" s="35">
        <v>12207</v>
      </c>
      <c r="F175" s="35">
        <v>112207</v>
      </c>
      <c r="G175">
        <v>4</v>
      </c>
      <c r="I175" s="47" t="s">
        <v>1320</v>
      </c>
      <c r="J175" t="s">
        <v>347</v>
      </c>
      <c r="M175" t="s">
        <v>1357</v>
      </c>
      <c r="N175" t="s">
        <v>1325</v>
      </c>
      <c r="O175" s="36">
        <v>1960.9420397731203</v>
      </c>
      <c r="P175" s="63">
        <v>396.5832987967035</v>
      </c>
      <c r="Q175" s="31">
        <v>0</v>
      </c>
    </row>
    <row r="176" spans="1:17" x14ac:dyDescent="0.2">
      <c r="A176" t="s">
        <v>1309</v>
      </c>
      <c r="B176" t="s">
        <v>907</v>
      </c>
      <c r="C176" t="s">
        <v>1254</v>
      </c>
      <c r="D176" s="35">
        <v>100000</v>
      </c>
      <c r="E176" s="35">
        <v>12207</v>
      </c>
      <c r="F176" s="35">
        <v>112207</v>
      </c>
      <c r="G176">
        <v>4</v>
      </c>
      <c r="I176" s="47" t="s">
        <v>1320</v>
      </c>
      <c r="J176" t="s">
        <v>348</v>
      </c>
      <c r="M176" t="s">
        <v>1357</v>
      </c>
      <c r="N176" t="s">
        <v>1325</v>
      </c>
      <c r="O176" s="36">
        <v>6761.1885246750298</v>
      </c>
      <c r="P176" s="63">
        <v>1367.390975621224</v>
      </c>
      <c r="Q176" s="31">
        <v>3.8000000000000002E-5</v>
      </c>
    </row>
    <row r="177" spans="1:17" x14ac:dyDescent="0.2">
      <c r="A177" t="s">
        <v>1309</v>
      </c>
      <c r="B177" t="s">
        <v>907</v>
      </c>
      <c r="C177" t="s">
        <v>1254</v>
      </c>
      <c r="D177" s="35">
        <v>100000</v>
      </c>
      <c r="E177" s="35">
        <v>12207</v>
      </c>
      <c r="F177" s="35">
        <v>112207</v>
      </c>
      <c r="G177">
        <v>4</v>
      </c>
      <c r="I177" s="47" t="s">
        <v>1320</v>
      </c>
      <c r="J177" t="s">
        <v>367</v>
      </c>
      <c r="M177" t="s">
        <v>1361</v>
      </c>
      <c r="N177" t="s">
        <v>1294</v>
      </c>
      <c r="O177" s="36">
        <v>557.64949472849787</v>
      </c>
      <c r="P177" s="63">
        <v>112.7797108257876</v>
      </c>
      <c r="Q177" s="31">
        <v>0</v>
      </c>
    </row>
    <row r="178" spans="1:17" x14ac:dyDescent="0.2">
      <c r="A178" t="s">
        <v>1309</v>
      </c>
      <c r="B178" t="s">
        <v>907</v>
      </c>
      <c r="C178" t="s">
        <v>1254</v>
      </c>
      <c r="D178" s="35">
        <v>100000</v>
      </c>
      <c r="E178" s="35">
        <v>12207</v>
      </c>
      <c r="F178" s="35">
        <v>112207</v>
      </c>
      <c r="G178">
        <v>4</v>
      </c>
      <c r="I178" s="47" t="s">
        <v>1320</v>
      </c>
      <c r="J178" t="s">
        <v>372</v>
      </c>
      <c r="M178" t="s">
        <v>1361</v>
      </c>
      <c r="N178" t="s">
        <v>1294</v>
      </c>
      <c r="O178" s="36">
        <v>29.467327628739575</v>
      </c>
      <c r="P178" s="63">
        <v>5.959508114314727</v>
      </c>
      <c r="Q178" s="31">
        <v>0</v>
      </c>
    </row>
    <row r="179" spans="1:17" x14ac:dyDescent="0.2">
      <c r="A179" t="s">
        <v>1309</v>
      </c>
      <c r="B179" t="s">
        <v>907</v>
      </c>
      <c r="C179" t="s">
        <v>1254</v>
      </c>
      <c r="D179" s="35">
        <v>100000</v>
      </c>
      <c r="E179" s="35">
        <v>12207</v>
      </c>
      <c r="F179" s="35">
        <v>112207</v>
      </c>
      <c r="G179">
        <v>4</v>
      </c>
      <c r="I179" s="47" t="s">
        <v>1320</v>
      </c>
      <c r="J179" t="s">
        <v>373</v>
      </c>
      <c r="M179" t="s">
        <v>1361</v>
      </c>
      <c r="N179" t="s">
        <v>1294</v>
      </c>
      <c r="O179" s="36">
        <v>193.27518607625768</v>
      </c>
      <c r="P179" s="63">
        <v>39.088208276944933</v>
      </c>
      <c r="Q179" s="31">
        <v>0</v>
      </c>
    </row>
    <row r="180" spans="1:17" x14ac:dyDescent="0.2">
      <c r="A180" t="s">
        <v>1309</v>
      </c>
      <c r="B180" t="s">
        <v>907</v>
      </c>
      <c r="C180" t="s">
        <v>1254</v>
      </c>
      <c r="D180" s="35">
        <v>100000</v>
      </c>
      <c r="E180" s="35">
        <v>12207</v>
      </c>
      <c r="F180" s="35">
        <v>112207</v>
      </c>
      <c r="G180">
        <v>4</v>
      </c>
      <c r="I180" s="47" t="s">
        <v>1320</v>
      </c>
      <c r="J180" t="s">
        <v>388</v>
      </c>
      <c r="M180" t="s">
        <v>1364</v>
      </c>
      <c r="N180" t="s">
        <v>1294</v>
      </c>
      <c r="O180" s="36">
        <v>143.09794543446517</v>
      </c>
      <c r="P180" s="63">
        <v>28.940302212092327</v>
      </c>
      <c r="Q180" s="31">
        <v>0</v>
      </c>
    </row>
    <row r="181" spans="1:17" x14ac:dyDescent="0.2">
      <c r="A181" t="s">
        <v>1309</v>
      </c>
      <c r="B181" t="s">
        <v>907</v>
      </c>
      <c r="C181" t="s">
        <v>1254</v>
      </c>
      <c r="D181" s="35">
        <v>100000</v>
      </c>
      <c r="E181" s="35">
        <v>12207</v>
      </c>
      <c r="F181" s="35">
        <v>112207</v>
      </c>
      <c r="G181">
        <v>4</v>
      </c>
      <c r="I181" s="47" t="s">
        <v>1320</v>
      </c>
      <c r="J181" t="s">
        <v>390</v>
      </c>
      <c r="M181" t="s">
        <v>1364</v>
      </c>
      <c r="N181" t="s">
        <v>1294</v>
      </c>
      <c r="O181" s="36">
        <v>837.65486891317403</v>
      </c>
      <c r="P181" s="63">
        <v>169.40833764017935</v>
      </c>
      <c r="Q181" s="31">
        <v>0</v>
      </c>
    </row>
    <row r="182" spans="1:17" x14ac:dyDescent="0.2">
      <c r="A182" t="s">
        <v>1309</v>
      </c>
      <c r="B182" t="s">
        <v>907</v>
      </c>
      <c r="C182" t="s">
        <v>1254</v>
      </c>
      <c r="D182" s="35">
        <v>100000</v>
      </c>
      <c r="E182" s="35">
        <v>12207</v>
      </c>
      <c r="F182" s="35">
        <v>112207</v>
      </c>
      <c r="G182">
        <v>4</v>
      </c>
      <c r="I182" s="47" t="s">
        <v>1320</v>
      </c>
      <c r="J182" t="s">
        <v>391</v>
      </c>
      <c r="M182" t="s">
        <v>1364</v>
      </c>
      <c r="N182" t="s">
        <v>1294</v>
      </c>
      <c r="O182" s="36">
        <v>85.238426884233547</v>
      </c>
      <c r="P182" s="63">
        <v>17.238722936401562</v>
      </c>
      <c r="Q182" s="31">
        <v>0</v>
      </c>
    </row>
    <row r="183" spans="1:17" x14ac:dyDescent="0.2">
      <c r="A183" t="s">
        <v>1309</v>
      </c>
      <c r="B183" t="s">
        <v>907</v>
      </c>
      <c r="C183" t="s">
        <v>1254</v>
      </c>
      <c r="D183" s="35">
        <v>100000</v>
      </c>
      <c r="E183" s="35">
        <v>12207</v>
      </c>
      <c r="F183" s="35">
        <v>112207</v>
      </c>
      <c r="G183">
        <v>4</v>
      </c>
      <c r="I183" s="47" t="s">
        <v>1320</v>
      </c>
      <c r="J183" t="s">
        <v>403</v>
      </c>
      <c r="M183" t="s">
        <v>1366</v>
      </c>
      <c r="N183" t="s">
        <v>1294</v>
      </c>
      <c r="O183" s="36">
        <v>1257.339673432499</v>
      </c>
      <c r="P183" s="63">
        <v>254.28590202264351</v>
      </c>
      <c r="Q183" s="31">
        <v>3.0000000000000001E-6</v>
      </c>
    </row>
    <row r="184" spans="1:17" x14ac:dyDescent="0.2">
      <c r="A184" t="s">
        <v>1309</v>
      </c>
      <c r="B184" t="s">
        <v>907</v>
      </c>
      <c r="C184" t="s">
        <v>1254</v>
      </c>
      <c r="D184" s="35">
        <v>100000</v>
      </c>
      <c r="E184" s="35">
        <v>12207</v>
      </c>
      <c r="F184" s="35">
        <v>112207</v>
      </c>
      <c r="G184">
        <v>4</v>
      </c>
      <c r="I184" s="47" t="s">
        <v>1320</v>
      </c>
      <c r="J184" t="s">
        <v>405</v>
      </c>
      <c r="M184" t="s">
        <v>1366</v>
      </c>
      <c r="N184" t="s">
        <v>1294</v>
      </c>
      <c r="O184" s="36">
        <v>3087.9154667969119</v>
      </c>
      <c r="P184" s="63">
        <v>624.50377287508661</v>
      </c>
      <c r="Q184" s="31">
        <v>1.1E-5</v>
      </c>
    </row>
    <row r="185" spans="1:17" x14ac:dyDescent="0.2">
      <c r="A185" t="s">
        <v>1309</v>
      </c>
      <c r="B185" t="s">
        <v>907</v>
      </c>
      <c r="C185" t="s">
        <v>1254</v>
      </c>
      <c r="D185" s="35">
        <v>100000</v>
      </c>
      <c r="E185" s="35">
        <v>12207</v>
      </c>
      <c r="F185" s="35">
        <v>112207</v>
      </c>
      <c r="G185">
        <v>4</v>
      </c>
      <c r="I185" s="47" t="s">
        <v>1320</v>
      </c>
      <c r="J185" t="s">
        <v>406</v>
      </c>
      <c r="M185" t="s">
        <v>1366</v>
      </c>
      <c r="N185" t="s">
        <v>1325</v>
      </c>
      <c r="O185" s="36">
        <v>5886.2493831897482</v>
      </c>
      <c r="P185" s="63">
        <v>1190.442221431256</v>
      </c>
      <c r="Q185" s="31">
        <v>3.0000000000000001E-6</v>
      </c>
    </row>
    <row r="186" spans="1:17" x14ac:dyDescent="0.2">
      <c r="A186" t="s">
        <v>1309</v>
      </c>
      <c r="B186" t="s">
        <v>907</v>
      </c>
      <c r="C186" t="s">
        <v>1254</v>
      </c>
      <c r="D186" s="35">
        <v>100000</v>
      </c>
      <c r="E186" s="35">
        <v>12207</v>
      </c>
      <c r="F186" s="35">
        <v>112207</v>
      </c>
      <c r="G186">
        <v>4</v>
      </c>
      <c r="I186" s="47" t="s">
        <v>1320</v>
      </c>
      <c r="J186" t="s">
        <v>407</v>
      </c>
      <c r="M186" t="s">
        <v>1366</v>
      </c>
      <c r="N186" t="s">
        <v>1325</v>
      </c>
      <c r="O186" s="36">
        <v>11434.717413794324</v>
      </c>
      <c r="P186" s="63">
        <v>2312.5711320337332</v>
      </c>
      <c r="Q186" s="31">
        <v>7.9999999999999996E-6</v>
      </c>
    </row>
    <row r="187" spans="1:17" x14ac:dyDescent="0.2">
      <c r="A187" t="s">
        <v>1309</v>
      </c>
      <c r="B187" t="s">
        <v>907</v>
      </c>
      <c r="C187" t="s">
        <v>1254</v>
      </c>
      <c r="D187" s="35">
        <v>100000</v>
      </c>
      <c r="E187" s="35">
        <v>12207</v>
      </c>
      <c r="F187" s="35">
        <v>112207</v>
      </c>
      <c r="G187">
        <v>4</v>
      </c>
      <c r="I187" s="47" t="s">
        <v>1320</v>
      </c>
      <c r="J187" t="s">
        <v>408</v>
      </c>
      <c r="M187" t="s">
        <v>1366</v>
      </c>
      <c r="N187" t="s">
        <v>1325</v>
      </c>
      <c r="O187" s="36">
        <v>13494.448218078351</v>
      </c>
      <c r="P187" s="63">
        <v>2729.1335904991843</v>
      </c>
      <c r="Q187" s="31">
        <v>1.2999999999999999E-5</v>
      </c>
    </row>
    <row r="188" spans="1:17" x14ac:dyDescent="0.2">
      <c r="A188" t="s">
        <v>1309</v>
      </c>
      <c r="B188" t="s">
        <v>907</v>
      </c>
      <c r="C188" t="s">
        <v>1254</v>
      </c>
      <c r="D188" s="35">
        <v>100000</v>
      </c>
      <c r="E188" s="35">
        <v>12207</v>
      </c>
      <c r="F188" s="35">
        <v>112207</v>
      </c>
      <c r="G188">
        <v>4</v>
      </c>
      <c r="I188" s="47" t="s">
        <v>1320</v>
      </c>
      <c r="J188" t="s">
        <v>409</v>
      </c>
      <c r="M188" t="s">
        <v>1366</v>
      </c>
      <c r="N188" t="s">
        <v>1325</v>
      </c>
      <c r="O188" s="36">
        <v>22654.287901645508</v>
      </c>
      <c r="P188" s="63">
        <v>4581.6306885665545</v>
      </c>
      <c r="Q188" s="31">
        <v>2.8E-5</v>
      </c>
    </row>
    <row r="189" spans="1:17" x14ac:dyDescent="0.2">
      <c r="A189" t="s">
        <v>1309</v>
      </c>
      <c r="B189" t="s">
        <v>907</v>
      </c>
      <c r="C189" t="s">
        <v>1254</v>
      </c>
      <c r="D189" s="35">
        <v>100000</v>
      </c>
      <c r="E189" s="35">
        <v>12207</v>
      </c>
      <c r="F189" s="35">
        <v>112207</v>
      </c>
      <c r="G189">
        <v>4</v>
      </c>
      <c r="I189" s="47" t="s">
        <v>1320</v>
      </c>
      <c r="J189" t="s">
        <v>411</v>
      </c>
      <c r="M189" t="s">
        <v>1367</v>
      </c>
      <c r="N189" t="s">
        <v>1328</v>
      </c>
      <c r="O189" s="36">
        <v>58.399603067023357</v>
      </c>
      <c r="P189" s="63">
        <v>11.810806624053935</v>
      </c>
      <c r="Q189" s="31">
        <v>0</v>
      </c>
    </row>
    <row r="190" spans="1:17" x14ac:dyDescent="0.2">
      <c r="A190" t="s">
        <v>1309</v>
      </c>
      <c r="B190" t="s">
        <v>907</v>
      </c>
      <c r="C190" t="s">
        <v>1254</v>
      </c>
      <c r="D190" s="35">
        <v>100000</v>
      </c>
      <c r="E190" s="35">
        <v>12207</v>
      </c>
      <c r="F190" s="35">
        <v>112207</v>
      </c>
      <c r="G190">
        <v>4</v>
      </c>
      <c r="I190" s="47" t="s">
        <v>1320</v>
      </c>
      <c r="J190" t="s">
        <v>428</v>
      </c>
      <c r="M190" t="s">
        <v>1370</v>
      </c>
      <c r="N190" t="s">
        <v>1294</v>
      </c>
      <c r="O190" s="36">
        <v>954.69388774478909</v>
      </c>
      <c r="P190" s="63">
        <v>193.07845089938698</v>
      </c>
      <c r="Q190" s="31">
        <v>0</v>
      </c>
    </row>
    <row r="191" spans="1:17" x14ac:dyDescent="0.2">
      <c r="A191" t="s">
        <v>1309</v>
      </c>
      <c r="B191" t="s">
        <v>907</v>
      </c>
      <c r="C191" t="s">
        <v>1254</v>
      </c>
      <c r="D191" s="35">
        <v>100000</v>
      </c>
      <c r="E191" s="35">
        <v>12207</v>
      </c>
      <c r="F191" s="35">
        <v>112207</v>
      </c>
      <c r="G191">
        <v>4</v>
      </c>
      <c r="I191" s="47" t="s">
        <v>1320</v>
      </c>
      <c r="J191" t="s">
        <v>430</v>
      </c>
      <c r="M191" t="s">
        <v>1370</v>
      </c>
      <c r="N191" t="s">
        <v>1294</v>
      </c>
      <c r="O191" s="36">
        <v>220.7797831656552</v>
      </c>
      <c r="P191" s="63">
        <v>44.650771384138814</v>
      </c>
      <c r="Q191" s="31">
        <v>0</v>
      </c>
    </row>
    <row r="192" spans="1:17" x14ac:dyDescent="0.2">
      <c r="A192" t="s">
        <v>1309</v>
      </c>
      <c r="B192" t="s">
        <v>907</v>
      </c>
      <c r="C192" t="s">
        <v>1254</v>
      </c>
      <c r="D192" s="35">
        <v>100000</v>
      </c>
      <c r="E192" s="35">
        <v>12207</v>
      </c>
      <c r="F192" s="35">
        <v>112207</v>
      </c>
      <c r="G192">
        <v>4</v>
      </c>
      <c r="I192" s="47" t="s">
        <v>1320</v>
      </c>
      <c r="J192" t="s">
        <v>432</v>
      </c>
      <c r="M192" t="s">
        <v>1370</v>
      </c>
      <c r="N192" t="s">
        <v>1294</v>
      </c>
      <c r="O192" s="36">
        <v>87.774314110873206</v>
      </c>
      <c r="P192" s="63">
        <v>17.751583847799807</v>
      </c>
      <c r="Q192" s="31">
        <v>0</v>
      </c>
    </row>
    <row r="193" spans="1:17" x14ac:dyDescent="0.2">
      <c r="A193" t="s">
        <v>1309</v>
      </c>
      <c r="B193" t="s">
        <v>907</v>
      </c>
      <c r="C193" t="s">
        <v>1254</v>
      </c>
      <c r="D193" s="35">
        <v>100000</v>
      </c>
      <c r="E193" s="35">
        <v>12207</v>
      </c>
      <c r="F193" s="35">
        <v>112207</v>
      </c>
      <c r="G193">
        <v>4</v>
      </c>
      <c r="I193" s="47" t="s">
        <v>1320</v>
      </c>
      <c r="J193" t="s">
        <v>433</v>
      </c>
      <c r="M193" t="s">
        <v>1371</v>
      </c>
      <c r="N193" t="s">
        <v>1328</v>
      </c>
      <c r="O193" s="36">
        <v>1072.4211812871458</v>
      </c>
      <c r="P193" s="63">
        <v>216.88776167169189</v>
      </c>
      <c r="Q193" s="31">
        <v>0</v>
      </c>
    </row>
    <row r="194" spans="1:17" x14ac:dyDescent="0.2">
      <c r="A194" t="s">
        <v>1309</v>
      </c>
      <c r="B194" t="s">
        <v>907</v>
      </c>
      <c r="C194" t="s">
        <v>1254</v>
      </c>
      <c r="D194" s="35">
        <v>100000</v>
      </c>
      <c r="E194" s="35">
        <v>12207</v>
      </c>
      <c r="F194" s="35">
        <v>112207</v>
      </c>
      <c r="G194">
        <v>4</v>
      </c>
      <c r="I194" s="47" t="s">
        <v>1320</v>
      </c>
      <c r="J194" t="s">
        <v>455</v>
      </c>
      <c r="M194" t="s">
        <v>1373</v>
      </c>
      <c r="N194" t="s">
        <v>1325</v>
      </c>
      <c r="O194" s="36">
        <v>3502.8542609035103</v>
      </c>
      <c r="P194" s="63">
        <v>708.42149834980808</v>
      </c>
      <c r="Q194" s="31">
        <v>3.0000000000000001E-6</v>
      </c>
    </row>
    <row r="195" spans="1:17" x14ac:dyDescent="0.2">
      <c r="A195" t="s">
        <v>1309</v>
      </c>
      <c r="B195" t="s">
        <v>907</v>
      </c>
      <c r="C195" t="s">
        <v>1254</v>
      </c>
      <c r="D195" s="35">
        <v>100000</v>
      </c>
      <c r="E195" s="35">
        <v>12207</v>
      </c>
      <c r="F195" s="35">
        <v>112207</v>
      </c>
      <c r="G195">
        <v>4</v>
      </c>
      <c r="I195" s="47" t="s">
        <v>1320</v>
      </c>
      <c r="J195" t="s">
        <v>457</v>
      </c>
      <c r="M195" t="s">
        <v>1373</v>
      </c>
      <c r="N195" t="s">
        <v>1325</v>
      </c>
      <c r="O195" s="36">
        <v>1284.3150327180197</v>
      </c>
      <c r="P195" s="63">
        <v>259.74143143386249</v>
      </c>
      <c r="Q195" s="31">
        <v>9.9999999999999995E-7</v>
      </c>
    </row>
    <row r="196" spans="1:17" x14ac:dyDescent="0.2">
      <c r="A196" t="s">
        <v>1309</v>
      </c>
      <c r="B196" t="s">
        <v>907</v>
      </c>
      <c r="C196" t="s">
        <v>1254</v>
      </c>
      <c r="D196" s="35">
        <v>100000</v>
      </c>
      <c r="E196" s="35">
        <v>12207</v>
      </c>
      <c r="F196" s="35">
        <v>112207</v>
      </c>
      <c r="G196">
        <v>4</v>
      </c>
      <c r="I196" s="47" t="s">
        <v>1320</v>
      </c>
      <c r="J196" t="s">
        <v>458</v>
      </c>
      <c r="M196" t="s">
        <v>1373</v>
      </c>
      <c r="N196" t="s">
        <v>1325</v>
      </c>
      <c r="O196" s="36">
        <v>138.80505600317656</v>
      </c>
      <c r="P196" s="63">
        <v>28.072103041745141</v>
      </c>
      <c r="Q196" s="31">
        <v>0</v>
      </c>
    </row>
    <row r="197" spans="1:17" x14ac:dyDescent="0.2">
      <c r="A197" t="s">
        <v>1309</v>
      </c>
      <c r="B197" t="s">
        <v>907</v>
      </c>
      <c r="C197" t="s">
        <v>1254</v>
      </c>
      <c r="D197" s="35">
        <v>100000</v>
      </c>
      <c r="E197" s="35">
        <v>12207</v>
      </c>
      <c r="F197" s="35">
        <v>112207</v>
      </c>
      <c r="G197">
        <v>4</v>
      </c>
      <c r="I197" s="47" t="s">
        <v>1320</v>
      </c>
      <c r="J197" t="s">
        <v>459</v>
      </c>
      <c r="M197" t="s">
        <v>1373</v>
      </c>
      <c r="N197" t="s">
        <v>1325</v>
      </c>
      <c r="O197" s="36">
        <v>403.82691814459525</v>
      </c>
      <c r="P197" s="63">
        <v>81.670446189842153</v>
      </c>
      <c r="Q197" s="31">
        <v>0</v>
      </c>
    </row>
    <row r="198" spans="1:17" x14ac:dyDescent="0.2">
      <c r="A198" t="s">
        <v>1309</v>
      </c>
      <c r="B198" t="s">
        <v>907</v>
      </c>
      <c r="C198" t="s">
        <v>1254</v>
      </c>
      <c r="D198" s="35">
        <v>100000</v>
      </c>
      <c r="E198" s="35">
        <v>12207</v>
      </c>
      <c r="F198" s="35">
        <v>112207</v>
      </c>
      <c r="G198">
        <v>4</v>
      </c>
      <c r="I198" s="47" t="s">
        <v>1320</v>
      </c>
      <c r="J198" t="s">
        <v>460</v>
      </c>
      <c r="M198" t="s">
        <v>1373</v>
      </c>
      <c r="N198" t="s">
        <v>1325</v>
      </c>
      <c r="O198" s="36">
        <v>15784.390091433366</v>
      </c>
      <c r="P198" s="63">
        <v>3192.254215060279</v>
      </c>
      <c r="Q198" s="31">
        <v>2.1999999999999999E-5</v>
      </c>
    </row>
    <row r="199" spans="1:17" x14ac:dyDescent="0.2">
      <c r="A199" t="s">
        <v>1309</v>
      </c>
      <c r="B199" t="s">
        <v>907</v>
      </c>
      <c r="C199" t="s">
        <v>1254</v>
      </c>
      <c r="D199" s="35">
        <v>100000</v>
      </c>
      <c r="E199" s="35">
        <v>12207</v>
      </c>
      <c r="F199" s="35">
        <v>112207</v>
      </c>
      <c r="G199">
        <v>4</v>
      </c>
      <c r="I199" s="47" t="s">
        <v>1320</v>
      </c>
      <c r="J199" t="s">
        <v>450</v>
      </c>
      <c r="M199" t="s">
        <v>1372</v>
      </c>
      <c r="N199" t="s">
        <v>1325</v>
      </c>
      <c r="O199" s="36">
        <v>1783.3161553464247</v>
      </c>
      <c r="P199" s="63">
        <v>360.66002428433126</v>
      </c>
      <c r="Q199" s="31">
        <v>0</v>
      </c>
    </row>
    <row r="200" spans="1:17" x14ac:dyDescent="0.2">
      <c r="A200" t="s">
        <v>1309</v>
      </c>
      <c r="B200" t="s">
        <v>907</v>
      </c>
      <c r="C200" t="s">
        <v>1254</v>
      </c>
      <c r="D200" s="35">
        <v>100000</v>
      </c>
      <c r="E200" s="35">
        <v>12207</v>
      </c>
      <c r="F200" s="35">
        <v>112207</v>
      </c>
      <c r="G200">
        <v>4</v>
      </c>
      <c r="I200" s="47" t="s">
        <v>1320</v>
      </c>
      <c r="J200" t="s">
        <v>452</v>
      </c>
      <c r="M200" t="s">
        <v>1372</v>
      </c>
      <c r="N200" t="s">
        <v>1325</v>
      </c>
      <c r="O200" s="36">
        <v>2389.643648164209</v>
      </c>
      <c r="P200" s="63">
        <v>483.28443254100387</v>
      </c>
      <c r="Q200" s="31">
        <v>1.9999999999999999E-6</v>
      </c>
    </row>
    <row r="201" spans="1:17" x14ac:dyDescent="0.2">
      <c r="A201" t="s">
        <v>1309</v>
      </c>
      <c r="B201" t="s">
        <v>907</v>
      </c>
      <c r="C201" t="s">
        <v>1254</v>
      </c>
      <c r="D201" s="35">
        <v>100000</v>
      </c>
      <c r="E201" s="35">
        <v>12207</v>
      </c>
      <c r="F201" s="35">
        <v>112207</v>
      </c>
      <c r="G201">
        <v>4</v>
      </c>
      <c r="I201" s="47" t="s">
        <v>1320</v>
      </c>
      <c r="J201" t="s">
        <v>453</v>
      </c>
      <c r="M201" t="s">
        <v>1372</v>
      </c>
      <c r="N201" t="s">
        <v>1325</v>
      </c>
      <c r="O201" s="36">
        <v>2567.9752636988514</v>
      </c>
      <c r="P201" s="63">
        <v>519.35043496943695</v>
      </c>
      <c r="Q201" s="31">
        <v>1.9999999999999999E-6</v>
      </c>
    </row>
    <row r="202" spans="1:17" x14ac:dyDescent="0.2">
      <c r="A202" t="s">
        <v>1309</v>
      </c>
      <c r="B202" t="s">
        <v>907</v>
      </c>
      <c r="C202" t="s">
        <v>1254</v>
      </c>
      <c r="D202" s="35">
        <v>100000</v>
      </c>
      <c r="E202" s="35">
        <v>12207</v>
      </c>
      <c r="F202" s="35">
        <v>112207</v>
      </c>
      <c r="G202">
        <v>4</v>
      </c>
      <c r="I202" s="47" t="s">
        <v>1320</v>
      </c>
      <c r="J202" t="s">
        <v>454</v>
      </c>
      <c r="M202" t="s">
        <v>1372</v>
      </c>
      <c r="N202" t="s">
        <v>1325</v>
      </c>
      <c r="O202" s="36">
        <v>4279.9587728314191</v>
      </c>
      <c r="P202" s="63">
        <v>865.58405828239495</v>
      </c>
      <c r="Q202" s="31">
        <v>1.9999999999999999E-6</v>
      </c>
    </row>
    <row r="203" spans="1:17" x14ac:dyDescent="0.2">
      <c r="A203" t="s">
        <v>1309</v>
      </c>
      <c r="B203" t="s">
        <v>907</v>
      </c>
      <c r="C203" t="s">
        <v>1254</v>
      </c>
      <c r="D203" s="35">
        <v>100000</v>
      </c>
      <c r="E203" s="35">
        <v>12207</v>
      </c>
      <c r="F203" s="35">
        <v>112207</v>
      </c>
      <c r="G203">
        <v>4</v>
      </c>
      <c r="I203" s="47" t="s">
        <v>1320</v>
      </c>
      <c r="J203" t="s">
        <v>485</v>
      </c>
      <c r="M203" t="s">
        <v>1377</v>
      </c>
      <c r="N203" t="s">
        <v>1294</v>
      </c>
      <c r="O203" s="36">
        <v>148.36298387748485</v>
      </c>
      <c r="P203" s="63">
        <v>30.005109978805201</v>
      </c>
      <c r="Q203" s="31">
        <v>0</v>
      </c>
    </row>
    <row r="204" spans="1:17" x14ac:dyDescent="0.2">
      <c r="A204" t="s">
        <v>1309</v>
      </c>
      <c r="B204" t="s">
        <v>907</v>
      </c>
      <c r="C204" t="s">
        <v>1254</v>
      </c>
      <c r="D204" s="35">
        <v>100000</v>
      </c>
      <c r="E204" s="35">
        <v>12207</v>
      </c>
      <c r="F204" s="35">
        <v>112207</v>
      </c>
      <c r="G204">
        <v>4</v>
      </c>
      <c r="I204" s="47" t="s">
        <v>1320</v>
      </c>
      <c r="J204" t="s">
        <v>489</v>
      </c>
      <c r="M204" t="s">
        <v>1377</v>
      </c>
      <c r="N204" t="s">
        <v>1294</v>
      </c>
      <c r="O204" s="36">
        <v>54.364324669787592</v>
      </c>
      <c r="P204" s="63">
        <v>10.99470702198513</v>
      </c>
      <c r="Q204" s="31">
        <v>0</v>
      </c>
    </row>
    <row r="205" spans="1:17" x14ac:dyDescent="0.2">
      <c r="A205" t="s">
        <v>1309</v>
      </c>
      <c r="B205" t="s">
        <v>907</v>
      </c>
      <c r="C205" t="s">
        <v>1254</v>
      </c>
      <c r="D205" s="35">
        <v>100000</v>
      </c>
      <c r="E205" s="35">
        <v>12207</v>
      </c>
      <c r="F205" s="35">
        <v>112207</v>
      </c>
      <c r="G205">
        <v>4</v>
      </c>
      <c r="I205" s="47" t="s">
        <v>1320</v>
      </c>
      <c r="J205" t="s">
        <v>517</v>
      </c>
      <c r="M205" t="s">
        <v>1382</v>
      </c>
      <c r="N205" t="s">
        <v>1294</v>
      </c>
      <c r="O205" s="36">
        <v>248.15525805359786</v>
      </c>
      <c r="P205" s="63">
        <v>50.187220660550231</v>
      </c>
      <c r="Q205" s="31">
        <v>0</v>
      </c>
    </row>
    <row r="206" spans="1:17" x14ac:dyDescent="0.2">
      <c r="A206" t="s">
        <v>1309</v>
      </c>
      <c r="B206" t="s">
        <v>907</v>
      </c>
      <c r="C206" t="s">
        <v>1254</v>
      </c>
      <c r="D206" s="35">
        <v>100000</v>
      </c>
      <c r="E206" s="35">
        <v>12207</v>
      </c>
      <c r="F206" s="35">
        <v>112207</v>
      </c>
      <c r="G206">
        <v>4</v>
      </c>
      <c r="I206" s="47" t="s">
        <v>1320</v>
      </c>
      <c r="J206" t="s">
        <v>521</v>
      </c>
      <c r="M206" t="s">
        <v>1383</v>
      </c>
      <c r="N206" t="s">
        <v>1328</v>
      </c>
      <c r="O206" s="36">
        <v>44.768568076428842</v>
      </c>
      <c r="P206" s="63">
        <v>9.0540495588585159</v>
      </c>
      <c r="Q206" s="31">
        <v>0</v>
      </c>
    </row>
    <row r="207" spans="1:17" x14ac:dyDescent="0.2">
      <c r="A207" t="s">
        <v>1309</v>
      </c>
      <c r="B207" t="s">
        <v>907</v>
      </c>
      <c r="C207" t="s">
        <v>1254</v>
      </c>
      <c r="D207" s="35">
        <v>100000</v>
      </c>
      <c r="E207" s="35">
        <v>12207</v>
      </c>
      <c r="F207" s="35">
        <v>112207</v>
      </c>
      <c r="G207">
        <v>4</v>
      </c>
      <c r="I207" s="47" t="s">
        <v>1320</v>
      </c>
      <c r="J207" t="s">
        <v>553</v>
      </c>
      <c r="M207" t="s">
        <v>1389</v>
      </c>
      <c r="N207" t="s">
        <v>1328</v>
      </c>
      <c r="O207" s="36">
        <v>756.35613125591306</v>
      </c>
      <c r="P207" s="63">
        <v>152.96638223600294</v>
      </c>
      <c r="Q207" s="31">
        <v>0</v>
      </c>
    </row>
    <row r="208" spans="1:17" x14ac:dyDescent="0.2">
      <c r="A208" t="s">
        <v>1309</v>
      </c>
      <c r="B208" t="s">
        <v>907</v>
      </c>
      <c r="C208" t="s">
        <v>1254</v>
      </c>
      <c r="D208" s="35">
        <v>100000</v>
      </c>
      <c r="E208" s="35">
        <v>12207</v>
      </c>
      <c r="F208" s="35">
        <v>112207</v>
      </c>
      <c r="G208">
        <v>4</v>
      </c>
      <c r="I208" s="47" t="s">
        <v>1320</v>
      </c>
      <c r="J208" t="s">
        <v>589</v>
      </c>
      <c r="M208" t="s">
        <v>1395</v>
      </c>
      <c r="N208" t="s">
        <v>1294</v>
      </c>
      <c r="O208" s="36">
        <v>596.69983763482617</v>
      </c>
      <c r="P208" s="63">
        <v>120.67729958405907</v>
      </c>
      <c r="Q208" s="31">
        <v>0</v>
      </c>
    </row>
    <row r="209" spans="1:17" x14ac:dyDescent="0.2">
      <c r="A209" t="s">
        <v>1309</v>
      </c>
      <c r="B209" t="s">
        <v>907</v>
      </c>
      <c r="C209" t="s">
        <v>1254</v>
      </c>
      <c r="D209" s="35">
        <v>100000</v>
      </c>
      <c r="E209" s="35">
        <v>12207</v>
      </c>
      <c r="F209" s="35">
        <v>112207</v>
      </c>
      <c r="G209">
        <v>4</v>
      </c>
      <c r="I209" s="47" t="s">
        <v>1320</v>
      </c>
      <c r="J209" t="s">
        <v>591</v>
      </c>
      <c r="M209" t="s">
        <v>1395</v>
      </c>
      <c r="N209" t="s">
        <v>1294</v>
      </c>
      <c r="O209" s="36">
        <v>442.03223055771161</v>
      </c>
      <c r="P209" s="63">
        <v>89.397134955260924</v>
      </c>
      <c r="Q209" s="31">
        <v>0</v>
      </c>
    </row>
    <row r="210" spans="1:17" x14ac:dyDescent="0.2">
      <c r="A210" t="s">
        <v>1309</v>
      </c>
      <c r="B210" t="s">
        <v>907</v>
      </c>
      <c r="C210" t="s">
        <v>1254</v>
      </c>
      <c r="D210" s="35">
        <v>100000</v>
      </c>
      <c r="E210" s="35">
        <v>12207</v>
      </c>
      <c r="F210" s="35">
        <v>112207</v>
      </c>
      <c r="G210">
        <v>4</v>
      </c>
      <c r="I210" s="47" t="s">
        <v>1320</v>
      </c>
      <c r="J210" t="s">
        <v>574</v>
      </c>
      <c r="M210" t="s">
        <v>1393</v>
      </c>
      <c r="N210" t="s">
        <v>1294</v>
      </c>
      <c r="O210" s="36">
        <v>215.08752484883235</v>
      </c>
      <c r="P210" s="63">
        <v>43.499562151483595</v>
      </c>
      <c r="Q210" s="31">
        <v>0</v>
      </c>
    </row>
    <row r="211" spans="1:17" x14ac:dyDescent="0.2">
      <c r="A211" t="s">
        <v>1309</v>
      </c>
      <c r="B211" t="s">
        <v>907</v>
      </c>
      <c r="C211" t="s">
        <v>1254</v>
      </c>
      <c r="D211" s="35">
        <v>100000</v>
      </c>
      <c r="E211" s="35">
        <v>12207</v>
      </c>
      <c r="F211" s="35">
        <v>112207</v>
      </c>
      <c r="G211">
        <v>4</v>
      </c>
      <c r="I211" s="47" t="s">
        <v>1320</v>
      </c>
      <c r="J211" t="s">
        <v>576</v>
      </c>
      <c r="M211" t="s">
        <v>1393</v>
      </c>
      <c r="N211" t="s">
        <v>1294</v>
      </c>
      <c r="O211" s="36">
        <v>284.91503642800814</v>
      </c>
      <c r="P211" s="63">
        <v>57.621562867036893</v>
      </c>
      <c r="Q211" s="31">
        <v>0</v>
      </c>
    </row>
    <row r="212" spans="1:17" x14ac:dyDescent="0.2">
      <c r="A212" t="s">
        <v>1309</v>
      </c>
      <c r="B212" t="s">
        <v>907</v>
      </c>
      <c r="C212" t="s">
        <v>1254</v>
      </c>
      <c r="D212" s="35">
        <v>100000</v>
      </c>
      <c r="E212" s="35">
        <v>12207</v>
      </c>
      <c r="F212" s="35">
        <v>112207</v>
      </c>
      <c r="G212">
        <v>4</v>
      </c>
      <c r="I212" s="47" t="s">
        <v>1320</v>
      </c>
      <c r="J212" t="s">
        <v>569</v>
      </c>
      <c r="M212" t="s">
        <v>1392</v>
      </c>
      <c r="N212" t="s">
        <v>1294</v>
      </c>
      <c r="O212" s="36">
        <v>29.079474208499253</v>
      </c>
      <c r="P212" s="63">
        <v>5.8810681677335994</v>
      </c>
      <c r="Q212" s="31">
        <v>0</v>
      </c>
    </row>
    <row r="213" spans="1:17" x14ac:dyDescent="0.2">
      <c r="A213" t="s">
        <v>1309</v>
      </c>
      <c r="B213" t="s">
        <v>907</v>
      </c>
      <c r="C213" t="s">
        <v>1254</v>
      </c>
      <c r="D213" s="35">
        <v>100000</v>
      </c>
      <c r="E213" s="35">
        <v>12207</v>
      </c>
      <c r="F213" s="35">
        <v>112207</v>
      </c>
      <c r="G213">
        <v>4</v>
      </c>
      <c r="I213" s="47" t="s">
        <v>1320</v>
      </c>
      <c r="J213" t="s">
        <v>572</v>
      </c>
      <c r="M213" t="s">
        <v>1392</v>
      </c>
      <c r="N213" t="s">
        <v>1294</v>
      </c>
      <c r="O213" s="36">
        <v>3375.5010887016924</v>
      </c>
      <c r="P213" s="63">
        <v>682.66543819115839</v>
      </c>
      <c r="Q213" s="31">
        <v>3.1000000000000001E-5</v>
      </c>
    </row>
    <row r="214" spans="1:17" x14ac:dyDescent="0.2">
      <c r="A214" t="s">
        <v>1309</v>
      </c>
      <c r="B214" t="s">
        <v>907</v>
      </c>
      <c r="C214" t="s">
        <v>1254</v>
      </c>
      <c r="D214" s="35">
        <v>100000</v>
      </c>
      <c r="E214" s="35">
        <v>12207</v>
      </c>
      <c r="F214" s="35">
        <v>112207</v>
      </c>
      <c r="G214">
        <v>4</v>
      </c>
      <c r="I214" s="47" t="s">
        <v>1320</v>
      </c>
      <c r="J214" t="s">
        <v>573</v>
      </c>
      <c r="M214" t="s">
        <v>1392</v>
      </c>
      <c r="N214" t="s">
        <v>1294</v>
      </c>
      <c r="O214" s="36">
        <v>1888.0150842589733</v>
      </c>
      <c r="P214" s="63">
        <v>381.8344627768754</v>
      </c>
      <c r="Q214" s="31">
        <v>0</v>
      </c>
    </row>
    <row r="215" spans="1:17" x14ac:dyDescent="0.2">
      <c r="A215" t="s">
        <v>1309</v>
      </c>
      <c r="B215" t="s">
        <v>907</v>
      </c>
      <c r="C215" t="s">
        <v>1254</v>
      </c>
      <c r="D215" s="35">
        <v>100000</v>
      </c>
      <c r="E215" s="35">
        <v>12207</v>
      </c>
      <c r="F215" s="35">
        <v>112207</v>
      </c>
      <c r="G215">
        <v>4</v>
      </c>
      <c r="I215" s="47" t="s">
        <v>1320</v>
      </c>
      <c r="J215" t="s">
        <v>584</v>
      </c>
      <c r="M215" t="s">
        <v>1394</v>
      </c>
      <c r="N215" t="s">
        <v>1294</v>
      </c>
      <c r="O215" s="36">
        <v>52.226248845697846</v>
      </c>
      <c r="P215" s="63">
        <v>10.562299971599746</v>
      </c>
      <c r="Q215" s="31">
        <v>0</v>
      </c>
    </row>
    <row r="216" spans="1:17" x14ac:dyDescent="0.2">
      <c r="A216" t="s">
        <v>1309</v>
      </c>
      <c r="B216" t="s">
        <v>907</v>
      </c>
      <c r="C216" t="s">
        <v>1254</v>
      </c>
      <c r="D216" s="35">
        <v>100000</v>
      </c>
      <c r="E216" s="35">
        <v>12207</v>
      </c>
      <c r="F216" s="35">
        <v>112207</v>
      </c>
      <c r="G216">
        <v>4</v>
      </c>
      <c r="I216" s="47" t="s">
        <v>1320</v>
      </c>
      <c r="J216" t="s">
        <v>586</v>
      </c>
      <c r="M216" t="s">
        <v>1394</v>
      </c>
      <c r="N216" t="s">
        <v>1294</v>
      </c>
      <c r="O216" s="36">
        <v>774.22873733338884</v>
      </c>
      <c r="P216" s="63">
        <v>156.58095978726982</v>
      </c>
      <c r="Q216" s="31">
        <v>0</v>
      </c>
    </row>
    <row r="217" spans="1:17" x14ac:dyDescent="0.2">
      <c r="A217" t="s">
        <v>1309</v>
      </c>
      <c r="B217" t="s">
        <v>907</v>
      </c>
      <c r="C217" t="s">
        <v>1254</v>
      </c>
      <c r="D217" s="35">
        <v>100000</v>
      </c>
      <c r="E217" s="35">
        <v>12207</v>
      </c>
      <c r="F217" s="35">
        <v>112207</v>
      </c>
      <c r="G217">
        <v>4</v>
      </c>
      <c r="I217" s="47" t="s">
        <v>1320</v>
      </c>
      <c r="J217" t="s">
        <v>587</v>
      </c>
      <c r="M217" t="s">
        <v>1394</v>
      </c>
      <c r="N217" t="s">
        <v>1294</v>
      </c>
      <c r="O217" s="36">
        <v>99.645126512696493</v>
      </c>
      <c r="P217" s="63">
        <v>20.152351359651707</v>
      </c>
      <c r="Q217" s="31">
        <v>0</v>
      </c>
    </row>
    <row r="218" spans="1:17" x14ac:dyDescent="0.2">
      <c r="A218" t="s">
        <v>1309</v>
      </c>
      <c r="B218" t="s">
        <v>907</v>
      </c>
      <c r="C218" t="s">
        <v>1254</v>
      </c>
      <c r="D218" s="35">
        <v>100000</v>
      </c>
      <c r="E218" s="35">
        <v>12207</v>
      </c>
      <c r="F218" s="35">
        <v>112207</v>
      </c>
      <c r="G218">
        <v>4</v>
      </c>
      <c r="I218" s="47" t="s">
        <v>1320</v>
      </c>
      <c r="J218" t="s">
        <v>588</v>
      </c>
      <c r="M218" t="s">
        <v>1394</v>
      </c>
      <c r="N218" t="s">
        <v>1294</v>
      </c>
      <c r="O218" s="36">
        <v>9.186585655548587</v>
      </c>
      <c r="P218" s="63">
        <v>1.8579062359117235</v>
      </c>
      <c r="Q218" s="31">
        <v>0</v>
      </c>
    </row>
    <row r="219" spans="1:17" x14ac:dyDescent="0.2">
      <c r="A219" t="s">
        <v>1309</v>
      </c>
      <c r="B219" t="s">
        <v>907</v>
      </c>
      <c r="C219" t="s">
        <v>1254</v>
      </c>
      <c r="D219" s="35">
        <v>100000</v>
      </c>
      <c r="E219" s="35">
        <v>12207</v>
      </c>
      <c r="F219" s="35">
        <v>112207</v>
      </c>
      <c r="G219">
        <v>4</v>
      </c>
      <c r="I219" s="47" t="s">
        <v>1320</v>
      </c>
      <c r="J219" t="s">
        <v>601</v>
      </c>
      <c r="M219" t="s">
        <v>1397</v>
      </c>
      <c r="N219" t="s">
        <v>1325</v>
      </c>
      <c r="O219" s="36">
        <v>688.8</v>
      </c>
      <c r="P219" s="63">
        <v>139.30374823458553</v>
      </c>
      <c r="Q219" s="31">
        <v>0</v>
      </c>
    </row>
    <row r="220" spans="1:17" x14ac:dyDescent="0.2">
      <c r="A220" t="s">
        <v>1309</v>
      </c>
      <c r="B220" t="s">
        <v>907</v>
      </c>
      <c r="C220" t="s">
        <v>1254</v>
      </c>
      <c r="D220" s="35">
        <v>100000</v>
      </c>
      <c r="E220" s="35">
        <v>12207</v>
      </c>
      <c r="F220" s="35">
        <v>112207</v>
      </c>
      <c r="G220">
        <v>4</v>
      </c>
      <c r="I220" s="47" t="s">
        <v>1320</v>
      </c>
      <c r="J220" t="s">
        <v>604</v>
      </c>
      <c r="M220" t="s">
        <v>1397</v>
      </c>
      <c r="N220" t="s">
        <v>1325</v>
      </c>
      <c r="O220" s="36">
        <v>3080.0000000000005</v>
      </c>
      <c r="P220" s="63">
        <v>622.9029392603419</v>
      </c>
      <c r="Q220" s="31">
        <v>0</v>
      </c>
    </row>
    <row r="221" spans="1:17" x14ac:dyDescent="0.2">
      <c r="A221" t="s">
        <v>1309</v>
      </c>
      <c r="B221" t="s">
        <v>907</v>
      </c>
      <c r="C221" t="s">
        <v>1254</v>
      </c>
      <c r="D221" s="35">
        <v>100000</v>
      </c>
      <c r="E221" s="35">
        <v>12207</v>
      </c>
      <c r="F221" s="35">
        <v>112207</v>
      </c>
      <c r="G221">
        <v>4</v>
      </c>
      <c r="I221" s="47" t="s">
        <v>1320</v>
      </c>
      <c r="J221" t="s">
        <v>603</v>
      </c>
      <c r="M221" t="s">
        <v>1397</v>
      </c>
      <c r="N221" t="s">
        <v>1325</v>
      </c>
      <c r="O221" s="36">
        <v>24696</v>
      </c>
      <c r="P221" s="63">
        <v>4994.5490220692864</v>
      </c>
      <c r="Q221" s="31">
        <v>4.8000000000000001E-5</v>
      </c>
    </row>
    <row r="222" spans="1:17" x14ac:dyDescent="0.2">
      <c r="A222" t="s">
        <v>1309</v>
      </c>
      <c r="B222" t="s">
        <v>907</v>
      </c>
      <c r="C222" t="s">
        <v>1254</v>
      </c>
      <c r="D222" s="35">
        <v>100000</v>
      </c>
      <c r="E222" s="35">
        <v>12207</v>
      </c>
      <c r="F222" s="35">
        <v>112207</v>
      </c>
      <c r="G222">
        <v>4</v>
      </c>
      <c r="I222" s="47" t="s">
        <v>1320</v>
      </c>
      <c r="J222" t="s">
        <v>602</v>
      </c>
      <c r="M222" t="s">
        <v>1397</v>
      </c>
      <c r="N222" t="s">
        <v>1325</v>
      </c>
      <c r="O222" s="36">
        <v>1761.2000000000003</v>
      </c>
      <c r="P222" s="63">
        <v>356.18722617705004</v>
      </c>
      <c r="Q222" s="31">
        <v>3.0000000000000001E-6</v>
      </c>
    </row>
    <row r="223" spans="1:17" x14ac:dyDescent="0.2">
      <c r="A223" t="s">
        <v>1309</v>
      </c>
      <c r="B223" t="s">
        <v>907</v>
      </c>
      <c r="C223" t="s">
        <v>1254</v>
      </c>
      <c r="D223" s="35">
        <v>100000</v>
      </c>
      <c r="E223" s="35">
        <v>12207</v>
      </c>
      <c r="F223" s="35">
        <v>112207</v>
      </c>
      <c r="G223">
        <v>4</v>
      </c>
      <c r="I223" s="47" t="s">
        <v>1320</v>
      </c>
      <c r="J223" t="s">
        <v>633</v>
      </c>
      <c r="M223" t="s">
        <v>1400</v>
      </c>
      <c r="N223" t="s">
        <v>1294</v>
      </c>
      <c r="O223" s="36">
        <v>1415.0644064506102</v>
      </c>
      <c r="P223" s="63">
        <v>286.18434351323896</v>
      </c>
      <c r="Q223" s="31">
        <v>5.0000000000000004E-6</v>
      </c>
    </row>
    <row r="224" spans="1:17" x14ac:dyDescent="0.2">
      <c r="A224" t="s">
        <v>1309</v>
      </c>
      <c r="B224" t="s">
        <v>907</v>
      </c>
      <c r="C224" t="s">
        <v>1254</v>
      </c>
      <c r="D224" s="35">
        <v>100000</v>
      </c>
      <c r="E224" s="35">
        <v>12207</v>
      </c>
      <c r="F224" s="35">
        <v>112207</v>
      </c>
      <c r="G224">
        <v>4</v>
      </c>
      <c r="I224" s="47" t="s">
        <v>1320</v>
      </c>
      <c r="J224" t="s">
        <v>635</v>
      </c>
      <c r="M224" t="s">
        <v>1400</v>
      </c>
      <c r="N224" t="s">
        <v>1294</v>
      </c>
      <c r="O224" s="36">
        <v>425.5990761942507</v>
      </c>
      <c r="P224" s="63">
        <v>86.073673866196401</v>
      </c>
      <c r="Q224" s="31">
        <v>0</v>
      </c>
    </row>
    <row r="225" spans="1:17" x14ac:dyDescent="0.2">
      <c r="A225" t="s">
        <v>1309</v>
      </c>
      <c r="B225" t="s">
        <v>907</v>
      </c>
      <c r="C225" t="s">
        <v>1254</v>
      </c>
      <c r="D225" s="35">
        <v>100000</v>
      </c>
      <c r="E225" s="35">
        <v>12207</v>
      </c>
      <c r="F225" s="35">
        <v>112207</v>
      </c>
      <c r="G225">
        <v>4</v>
      </c>
      <c r="I225" s="47" t="s">
        <v>1320</v>
      </c>
      <c r="J225" t="s">
        <v>636</v>
      </c>
      <c r="M225" t="s">
        <v>1400</v>
      </c>
      <c r="N225" t="s">
        <v>1294</v>
      </c>
      <c r="O225" s="36">
        <v>891.46344422209506</v>
      </c>
      <c r="P225" s="63">
        <v>180.2906492367178</v>
      </c>
      <c r="Q225" s="31">
        <v>1.0000000000000001E-5</v>
      </c>
    </row>
    <row r="226" spans="1:17" x14ac:dyDescent="0.2">
      <c r="A226" t="s">
        <v>1309</v>
      </c>
      <c r="B226" t="s">
        <v>907</v>
      </c>
      <c r="C226" t="s">
        <v>1254</v>
      </c>
      <c r="D226" s="35">
        <v>100000</v>
      </c>
      <c r="E226" s="35">
        <v>12207</v>
      </c>
      <c r="F226" s="35">
        <v>112207</v>
      </c>
      <c r="G226">
        <v>4</v>
      </c>
      <c r="I226" s="47" t="s">
        <v>1320</v>
      </c>
      <c r="J226" t="s">
        <v>637</v>
      </c>
      <c r="M226" t="s">
        <v>1400</v>
      </c>
      <c r="N226" t="s">
        <v>1294</v>
      </c>
      <c r="O226" s="36">
        <v>519.22192327090909</v>
      </c>
      <c r="P226" s="63">
        <v>105.00807212138211</v>
      </c>
      <c r="Q226" s="31">
        <v>0</v>
      </c>
    </row>
    <row r="227" spans="1:17" x14ac:dyDescent="0.2">
      <c r="A227" t="s">
        <v>1309</v>
      </c>
      <c r="B227" t="s">
        <v>907</v>
      </c>
      <c r="C227" t="s">
        <v>1254</v>
      </c>
      <c r="D227" s="35">
        <v>100000</v>
      </c>
      <c r="E227" s="35">
        <v>12207</v>
      </c>
      <c r="F227" s="35">
        <v>112207</v>
      </c>
      <c r="G227">
        <v>4</v>
      </c>
      <c r="I227" s="47" t="s">
        <v>1320</v>
      </c>
      <c r="J227" t="s">
        <v>638</v>
      </c>
      <c r="M227" t="s">
        <v>1400</v>
      </c>
      <c r="N227" t="s">
        <v>1294</v>
      </c>
      <c r="O227" s="36">
        <v>1653.0472042839522</v>
      </c>
      <c r="P227" s="63">
        <v>334.31427346901444</v>
      </c>
      <c r="Q227" s="31">
        <v>2.4000000000000001E-5</v>
      </c>
    </row>
    <row r="228" spans="1:17" x14ac:dyDescent="0.2">
      <c r="A228" t="s">
        <v>1309</v>
      </c>
      <c r="B228" t="s">
        <v>907</v>
      </c>
      <c r="C228" t="s">
        <v>1254</v>
      </c>
      <c r="D228" s="35">
        <v>100000</v>
      </c>
      <c r="E228" s="35">
        <v>12207</v>
      </c>
      <c r="F228" s="35">
        <v>112207</v>
      </c>
      <c r="G228">
        <v>4</v>
      </c>
      <c r="I228" s="47" t="s">
        <v>1320</v>
      </c>
      <c r="J228" t="s">
        <v>639</v>
      </c>
      <c r="M228" t="s">
        <v>1400</v>
      </c>
      <c r="N228" t="s">
        <v>1294</v>
      </c>
      <c r="O228" s="36">
        <v>1337.9937034554346</v>
      </c>
      <c r="P228" s="63">
        <v>270.59747097214944</v>
      </c>
      <c r="Q228" s="31">
        <v>0</v>
      </c>
    </row>
    <row r="229" spans="1:17" x14ac:dyDescent="0.2">
      <c r="A229" t="s">
        <v>1309</v>
      </c>
      <c r="B229" t="s">
        <v>907</v>
      </c>
      <c r="C229" t="s">
        <v>1254</v>
      </c>
      <c r="D229" s="35">
        <v>100000</v>
      </c>
      <c r="E229" s="35">
        <v>12207</v>
      </c>
      <c r="F229" s="35">
        <v>112207</v>
      </c>
      <c r="G229">
        <v>4</v>
      </c>
      <c r="I229" s="47" t="s">
        <v>1320</v>
      </c>
      <c r="J229" t="s">
        <v>641</v>
      </c>
      <c r="M229" t="s">
        <v>1401</v>
      </c>
      <c r="N229" t="s">
        <v>1325</v>
      </c>
      <c r="O229" s="36">
        <v>2044.9352186600722</v>
      </c>
      <c r="P229" s="63">
        <v>413.57018126634699</v>
      </c>
      <c r="Q229" s="31">
        <v>5.0000000000000004E-6</v>
      </c>
    </row>
    <row r="230" spans="1:17" x14ac:dyDescent="0.2">
      <c r="A230" t="s">
        <v>1309</v>
      </c>
      <c r="B230" t="s">
        <v>907</v>
      </c>
      <c r="C230" t="s">
        <v>1254</v>
      </c>
      <c r="D230" s="35">
        <v>100000</v>
      </c>
      <c r="E230" s="35">
        <v>12207</v>
      </c>
      <c r="F230" s="35">
        <v>112207</v>
      </c>
      <c r="G230">
        <v>4</v>
      </c>
      <c r="I230" s="47" t="s">
        <v>1320</v>
      </c>
      <c r="J230" t="s">
        <v>643</v>
      </c>
      <c r="M230" t="s">
        <v>1401</v>
      </c>
      <c r="N230" t="s">
        <v>1325</v>
      </c>
      <c r="O230" s="36">
        <v>2463.2693452897956</v>
      </c>
      <c r="P230" s="63">
        <v>498.17458291263358</v>
      </c>
      <c r="Q230" s="31">
        <v>6.0000000000000002E-6</v>
      </c>
    </row>
    <row r="231" spans="1:17" x14ac:dyDescent="0.2">
      <c r="A231" t="s">
        <v>1309</v>
      </c>
      <c r="B231" t="s">
        <v>907</v>
      </c>
      <c r="C231" t="s">
        <v>1254</v>
      </c>
      <c r="D231" s="35">
        <v>100000</v>
      </c>
      <c r="E231" s="35">
        <v>12207</v>
      </c>
      <c r="F231" s="35">
        <v>112207</v>
      </c>
      <c r="G231">
        <v>4</v>
      </c>
      <c r="I231" s="47" t="s">
        <v>1320</v>
      </c>
      <c r="J231" t="s">
        <v>645</v>
      </c>
      <c r="M231" t="s">
        <v>1401</v>
      </c>
      <c r="N231" t="s">
        <v>1325</v>
      </c>
      <c r="O231" s="36">
        <v>1941.8250110585548</v>
      </c>
      <c r="P231" s="63">
        <v>392.71704770052582</v>
      </c>
      <c r="Q231" s="31">
        <v>5.0000000000000004E-6</v>
      </c>
    </row>
    <row r="232" spans="1:17" x14ac:dyDescent="0.2">
      <c r="A232" t="s">
        <v>1309</v>
      </c>
      <c r="B232" t="s">
        <v>907</v>
      </c>
      <c r="C232" t="s">
        <v>1254</v>
      </c>
      <c r="D232" s="35">
        <v>100000</v>
      </c>
      <c r="E232" s="35">
        <v>12207</v>
      </c>
      <c r="F232" s="35">
        <v>112207</v>
      </c>
      <c r="G232">
        <v>4</v>
      </c>
      <c r="I232" s="47" t="s">
        <v>1320</v>
      </c>
      <c r="J232" t="s">
        <v>647</v>
      </c>
      <c r="M232" t="s">
        <v>1401</v>
      </c>
      <c r="N232" t="s">
        <v>1325</v>
      </c>
      <c r="O232" s="36">
        <v>4667.2721274884843</v>
      </c>
      <c r="P232" s="63">
        <v>943.91478134430042</v>
      </c>
      <c r="Q232" s="31">
        <v>2.0999999999999999E-5</v>
      </c>
    </row>
    <row r="233" spans="1:17" x14ac:dyDescent="0.2">
      <c r="A233" t="s">
        <v>1309</v>
      </c>
      <c r="B233" t="s">
        <v>907</v>
      </c>
      <c r="C233" t="s">
        <v>1254</v>
      </c>
      <c r="D233" s="35">
        <v>100000</v>
      </c>
      <c r="E233" s="35">
        <v>12207</v>
      </c>
      <c r="F233" s="35">
        <v>112207</v>
      </c>
      <c r="G233">
        <v>4</v>
      </c>
      <c r="I233" s="47" t="s">
        <v>1320</v>
      </c>
      <c r="J233" t="s">
        <v>648</v>
      </c>
      <c r="M233" t="s">
        <v>1401</v>
      </c>
      <c r="N233" t="s">
        <v>1325</v>
      </c>
      <c r="O233" s="36">
        <v>691.5</v>
      </c>
      <c r="P233" s="63">
        <v>139.84979951250855</v>
      </c>
      <c r="Q233" s="31">
        <v>1.9999999999999999E-6</v>
      </c>
    </row>
    <row r="234" spans="1:17" x14ac:dyDescent="0.2">
      <c r="A234" t="s">
        <v>1309</v>
      </c>
      <c r="B234" t="s">
        <v>907</v>
      </c>
      <c r="C234" t="s">
        <v>1254</v>
      </c>
      <c r="D234" s="35">
        <v>100000</v>
      </c>
      <c r="E234" s="35">
        <v>12207</v>
      </c>
      <c r="F234" s="35">
        <v>112207</v>
      </c>
      <c r="G234">
        <v>4</v>
      </c>
      <c r="I234" s="47" t="s">
        <v>1320</v>
      </c>
      <c r="J234" t="s">
        <v>663</v>
      </c>
      <c r="M234" t="s">
        <v>1403</v>
      </c>
      <c r="N234" t="s">
        <v>1294</v>
      </c>
      <c r="O234" s="36">
        <v>562.2772358006581</v>
      </c>
      <c r="P234" s="63">
        <v>113.71563079850981</v>
      </c>
      <c r="Q234" s="31">
        <v>0</v>
      </c>
    </row>
    <row r="235" spans="1:17" x14ac:dyDescent="0.2">
      <c r="A235" t="s">
        <v>1309</v>
      </c>
      <c r="B235" t="s">
        <v>907</v>
      </c>
      <c r="C235" t="s">
        <v>1254</v>
      </c>
      <c r="D235" s="35">
        <v>100000</v>
      </c>
      <c r="E235" s="35">
        <v>12207</v>
      </c>
      <c r="F235" s="35">
        <v>112207</v>
      </c>
      <c r="G235">
        <v>4</v>
      </c>
      <c r="I235" s="47" t="s">
        <v>1320</v>
      </c>
      <c r="J235" t="s">
        <v>666</v>
      </c>
      <c r="M235" t="s">
        <v>1403</v>
      </c>
      <c r="N235" t="s">
        <v>1325</v>
      </c>
      <c r="O235" s="36">
        <v>805.65457009794943</v>
      </c>
      <c r="P235" s="63">
        <v>162.93655835796747</v>
      </c>
      <c r="Q235" s="31">
        <v>0</v>
      </c>
    </row>
    <row r="236" spans="1:17" x14ac:dyDescent="0.2">
      <c r="A236" t="s">
        <v>1309</v>
      </c>
      <c r="B236" t="s">
        <v>907</v>
      </c>
      <c r="C236" t="s">
        <v>1254</v>
      </c>
      <c r="D236" s="35">
        <v>100000</v>
      </c>
      <c r="E236" s="35">
        <v>12207</v>
      </c>
      <c r="F236" s="35">
        <v>112207</v>
      </c>
      <c r="G236">
        <v>4</v>
      </c>
      <c r="I236" s="47" t="s">
        <v>1320</v>
      </c>
      <c r="J236" t="s">
        <v>667</v>
      </c>
      <c r="M236" t="s">
        <v>1403</v>
      </c>
      <c r="N236" t="s">
        <v>1325</v>
      </c>
      <c r="O236" s="36">
        <v>449.86170608958781</v>
      </c>
      <c r="P236" s="63">
        <v>90.980577592167606</v>
      </c>
      <c r="Q236" s="31">
        <v>0</v>
      </c>
    </row>
    <row r="237" spans="1:17" x14ac:dyDescent="0.2">
      <c r="A237" t="s">
        <v>1309</v>
      </c>
      <c r="B237" t="s">
        <v>907</v>
      </c>
      <c r="C237" t="s">
        <v>1254</v>
      </c>
      <c r="D237" s="35">
        <v>100000</v>
      </c>
      <c r="E237" s="35">
        <v>12207</v>
      </c>
      <c r="F237" s="35">
        <v>112207</v>
      </c>
      <c r="G237">
        <v>4</v>
      </c>
      <c r="I237" s="47" t="s">
        <v>1320</v>
      </c>
      <c r="J237" t="s">
        <v>669</v>
      </c>
      <c r="M237" t="s">
        <v>1404</v>
      </c>
      <c r="N237" t="s">
        <v>1294</v>
      </c>
      <c r="O237" s="36">
        <v>27603.720077909453</v>
      </c>
      <c r="P237" s="63">
        <v>5582.6098607303593</v>
      </c>
      <c r="Q237" s="31">
        <v>3.5399999999999999E-4</v>
      </c>
    </row>
    <row r="238" spans="1:17" x14ac:dyDescent="0.2">
      <c r="A238" t="s">
        <v>1309</v>
      </c>
      <c r="B238" t="s">
        <v>907</v>
      </c>
      <c r="C238" t="s">
        <v>1254</v>
      </c>
      <c r="D238" s="35">
        <v>100000</v>
      </c>
      <c r="E238" s="35">
        <v>12207</v>
      </c>
      <c r="F238" s="35">
        <v>112207</v>
      </c>
      <c r="G238">
        <v>4</v>
      </c>
      <c r="I238" s="47" t="s">
        <v>1320</v>
      </c>
      <c r="J238" t="s">
        <v>671</v>
      </c>
      <c r="M238" t="s">
        <v>1404</v>
      </c>
      <c r="N238" t="s">
        <v>1294</v>
      </c>
      <c r="O238" s="36">
        <v>1704.7834184729736</v>
      </c>
      <c r="P238" s="63">
        <v>344.77746823672356</v>
      </c>
      <c r="Q238" s="31">
        <v>3.0000000000000001E-6</v>
      </c>
    </row>
    <row r="239" spans="1:17" x14ac:dyDescent="0.2">
      <c r="A239" t="s">
        <v>1309</v>
      </c>
      <c r="B239" t="s">
        <v>907</v>
      </c>
      <c r="C239" t="s">
        <v>1254</v>
      </c>
      <c r="D239" s="35">
        <v>100000</v>
      </c>
      <c r="E239" s="35">
        <v>12207</v>
      </c>
      <c r="F239" s="35">
        <v>112207</v>
      </c>
      <c r="G239">
        <v>4</v>
      </c>
      <c r="I239" s="47" t="s">
        <v>1320</v>
      </c>
      <c r="J239" t="s">
        <v>672</v>
      </c>
      <c r="M239" t="s">
        <v>1404</v>
      </c>
      <c r="N239" t="s">
        <v>1294</v>
      </c>
      <c r="O239" s="36">
        <v>186.86368662271087</v>
      </c>
      <c r="P239" s="63">
        <v>37.79153884360715</v>
      </c>
      <c r="Q239" s="31">
        <v>0</v>
      </c>
    </row>
    <row r="240" spans="1:17" x14ac:dyDescent="0.2">
      <c r="A240" t="s">
        <v>1309</v>
      </c>
      <c r="B240" t="s">
        <v>907</v>
      </c>
      <c r="C240" t="s">
        <v>1254</v>
      </c>
      <c r="D240" s="35">
        <v>100000</v>
      </c>
      <c r="E240" s="35">
        <v>12207</v>
      </c>
      <c r="F240" s="35">
        <v>112207</v>
      </c>
      <c r="G240">
        <v>4</v>
      </c>
      <c r="I240" s="47" t="s">
        <v>1320</v>
      </c>
      <c r="J240" t="s">
        <v>673</v>
      </c>
      <c r="M240" t="s">
        <v>1404</v>
      </c>
      <c r="N240" t="s">
        <v>1294</v>
      </c>
      <c r="O240" s="36">
        <v>1097.6201965309956</v>
      </c>
      <c r="P240" s="63">
        <v>221.98404110736078</v>
      </c>
      <c r="Q240" s="31">
        <v>0</v>
      </c>
    </row>
    <row r="241" spans="1:17" x14ac:dyDescent="0.2">
      <c r="A241" t="s">
        <v>1309</v>
      </c>
      <c r="B241" t="s">
        <v>907</v>
      </c>
      <c r="C241" t="s">
        <v>1254</v>
      </c>
      <c r="D241" s="35">
        <v>100000</v>
      </c>
      <c r="E241" s="35">
        <v>12207</v>
      </c>
      <c r="F241" s="35">
        <v>112207</v>
      </c>
      <c r="G241">
        <v>4</v>
      </c>
      <c r="I241" s="47" t="s">
        <v>1320</v>
      </c>
      <c r="J241" t="s">
        <v>674</v>
      </c>
      <c r="M241" t="s">
        <v>1404</v>
      </c>
      <c r="N241" t="s">
        <v>1294</v>
      </c>
      <c r="O241" s="36">
        <v>6407.724397415137</v>
      </c>
      <c r="P241" s="63">
        <v>1295.9059614026269</v>
      </c>
      <c r="Q241" s="31">
        <v>1.7E-5</v>
      </c>
    </row>
    <row r="242" spans="1:17" x14ac:dyDescent="0.2">
      <c r="A242" t="s">
        <v>1309</v>
      </c>
      <c r="B242" t="s">
        <v>907</v>
      </c>
      <c r="C242" t="s">
        <v>1254</v>
      </c>
      <c r="D242" s="35">
        <v>100000</v>
      </c>
      <c r="E242" s="35">
        <v>12207</v>
      </c>
      <c r="F242" s="35">
        <v>112207</v>
      </c>
      <c r="G242">
        <v>4</v>
      </c>
      <c r="I242" s="47" t="s">
        <v>1320</v>
      </c>
      <c r="J242" t="s">
        <v>675</v>
      </c>
      <c r="M242" t="s">
        <v>1405</v>
      </c>
      <c r="N242" t="s">
        <v>1294</v>
      </c>
      <c r="O242" s="36">
        <v>192.53071423714317</v>
      </c>
      <c r="P242" s="63">
        <v>38.937645388379678</v>
      </c>
      <c r="Q242" s="31">
        <v>0</v>
      </c>
    </row>
    <row r="243" spans="1:17" x14ac:dyDescent="0.2">
      <c r="A243" t="s">
        <v>1309</v>
      </c>
      <c r="B243" t="s">
        <v>907</v>
      </c>
      <c r="C243" t="s">
        <v>1254</v>
      </c>
      <c r="D243" s="35">
        <v>100000</v>
      </c>
      <c r="E243" s="35">
        <v>12207</v>
      </c>
      <c r="F243" s="35">
        <v>112207</v>
      </c>
      <c r="G243">
        <v>4</v>
      </c>
      <c r="I243" s="47" t="s">
        <v>1320</v>
      </c>
      <c r="J243" t="s">
        <v>677</v>
      </c>
      <c r="M243" t="s">
        <v>1405</v>
      </c>
      <c r="N243" t="s">
        <v>1294</v>
      </c>
      <c r="O243" s="36">
        <v>814.98</v>
      </c>
      <c r="P243" s="63">
        <v>164.82254462285499</v>
      </c>
      <c r="Q243" s="31">
        <v>0</v>
      </c>
    </row>
    <row r="244" spans="1:17" x14ac:dyDescent="0.2">
      <c r="A244" t="s">
        <v>1309</v>
      </c>
      <c r="B244" t="s">
        <v>907</v>
      </c>
      <c r="C244" t="s">
        <v>1254</v>
      </c>
      <c r="D244" s="35">
        <v>100000</v>
      </c>
      <c r="E244" s="35">
        <v>12207</v>
      </c>
      <c r="F244" s="35">
        <v>112207</v>
      </c>
      <c r="G244">
        <v>4</v>
      </c>
      <c r="I244" s="47" t="s">
        <v>1320</v>
      </c>
      <c r="J244" t="s">
        <v>678</v>
      </c>
      <c r="M244" t="s">
        <v>1405</v>
      </c>
      <c r="N244" t="s">
        <v>1325</v>
      </c>
      <c r="O244" s="36">
        <v>152.84049306493566</v>
      </c>
      <c r="P244" s="63">
        <v>30.910646872775423</v>
      </c>
      <c r="Q244" s="31">
        <v>0</v>
      </c>
    </row>
    <row r="245" spans="1:17" x14ac:dyDescent="0.2">
      <c r="A245" t="s">
        <v>1309</v>
      </c>
      <c r="B245" t="s">
        <v>907</v>
      </c>
      <c r="C245" t="s">
        <v>1254</v>
      </c>
      <c r="D245" s="35">
        <v>100000</v>
      </c>
      <c r="E245" s="35">
        <v>12207</v>
      </c>
      <c r="F245" s="35">
        <v>112207</v>
      </c>
      <c r="G245">
        <v>4</v>
      </c>
      <c r="I245" s="47" t="s">
        <v>1320</v>
      </c>
      <c r="J245" t="s">
        <v>679</v>
      </c>
      <c r="M245" t="s">
        <v>1405</v>
      </c>
      <c r="N245" t="s">
        <v>1325</v>
      </c>
      <c r="O245" s="36">
        <v>629</v>
      </c>
      <c r="P245" s="63">
        <v>127.2097236346607</v>
      </c>
      <c r="Q245" s="31">
        <v>2.0000000000000002E-5</v>
      </c>
    </row>
    <row r="246" spans="1:17" x14ac:dyDescent="0.2">
      <c r="A246" t="s">
        <v>1309</v>
      </c>
      <c r="B246" t="s">
        <v>907</v>
      </c>
      <c r="C246" t="s">
        <v>1254</v>
      </c>
      <c r="D246" s="35">
        <v>100000</v>
      </c>
      <c r="E246" s="35">
        <v>12207</v>
      </c>
      <c r="F246" s="35">
        <v>112207</v>
      </c>
      <c r="G246">
        <v>4</v>
      </c>
      <c r="I246" s="47" t="s">
        <v>1320</v>
      </c>
      <c r="J246" t="s">
        <v>680</v>
      </c>
      <c r="M246" t="s">
        <v>1405</v>
      </c>
      <c r="N246" t="s">
        <v>1294</v>
      </c>
      <c r="O246" s="36">
        <v>304.32</v>
      </c>
      <c r="P246" s="63">
        <v>61.5460462583465</v>
      </c>
      <c r="Q246" s="31">
        <v>0</v>
      </c>
    </row>
    <row r="247" spans="1:17" x14ac:dyDescent="0.2">
      <c r="A247" t="s">
        <v>1309</v>
      </c>
      <c r="B247" t="s">
        <v>907</v>
      </c>
      <c r="C247" t="s">
        <v>1254</v>
      </c>
      <c r="D247" s="35">
        <v>100000</v>
      </c>
      <c r="E247" s="35">
        <v>12207</v>
      </c>
      <c r="F247" s="35">
        <v>112207</v>
      </c>
      <c r="G247">
        <v>4</v>
      </c>
      <c r="I247" s="47" t="s">
        <v>1320</v>
      </c>
      <c r="J247" t="s">
        <v>681</v>
      </c>
      <c r="M247" t="s">
        <v>1405</v>
      </c>
      <c r="N247" t="s">
        <v>1294</v>
      </c>
      <c r="O247" s="36">
        <v>98.240000000000009</v>
      </c>
      <c r="P247" s="63">
        <v>19.868176867836358</v>
      </c>
      <c r="Q247" s="31">
        <v>0</v>
      </c>
    </row>
    <row r="248" spans="1:17" x14ac:dyDescent="0.2">
      <c r="A248" t="s">
        <v>1309</v>
      </c>
      <c r="B248" t="s">
        <v>907</v>
      </c>
      <c r="C248" t="s">
        <v>1254</v>
      </c>
      <c r="D248" s="35">
        <v>100000</v>
      </c>
      <c r="E248" s="35">
        <v>12207</v>
      </c>
      <c r="F248" s="35">
        <v>112207</v>
      </c>
      <c r="G248">
        <v>4</v>
      </c>
      <c r="I248" s="47" t="s">
        <v>1320</v>
      </c>
      <c r="J248" t="s">
        <v>682</v>
      </c>
      <c r="M248" t="s">
        <v>1406</v>
      </c>
      <c r="N248" t="s">
        <v>1294</v>
      </c>
      <c r="O248" s="36">
        <v>69.640572690871778</v>
      </c>
      <c r="P248" s="63">
        <v>14.084193967830364</v>
      </c>
      <c r="Q248" s="31">
        <v>0</v>
      </c>
    </row>
    <row r="249" spans="1:17" x14ac:dyDescent="0.2">
      <c r="A249" t="s">
        <v>1309</v>
      </c>
      <c r="B249" t="s">
        <v>907</v>
      </c>
      <c r="C249" t="s">
        <v>1254</v>
      </c>
      <c r="D249" s="35">
        <v>100000</v>
      </c>
      <c r="E249" s="35">
        <v>12207</v>
      </c>
      <c r="F249" s="35">
        <v>112207</v>
      </c>
      <c r="G249">
        <v>4</v>
      </c>
      <c r="I249" s="47" t="s">
        <v>1320</v>
      </c>
      <c r="J249" t="s">
        <v>685</v>
      </c>
      <c r="M249" t="s">
        <v>1406</v>
      </c>
      <c r="N249" t="s">
        <v>1325</v>
      </c>
      <c r="O249" s="36">
        <v>756.47363306945465</v>
      </c>
      <c r="P249" s="63">
        <v>152.99014594542615</v>
      </c>
      <c r="Q249" s="31">
        <v>6.0000000000000002E-6</v>
      </c>
    </row>
    <row r="250" spans="1:17" x14ac:dyDescent="0.2">
      <c r="A250" t="s">
        <v>1309</v>
      </c>
      <c r="B250" t="s">
        <v>907</v>
      </c>
      <c r="C250" t="s">
        <v>1254</v>
      </c>
      <c r="D250" s="35">
        <v>100000</v>
      </c>
      <c r="E250" s="35">
        <v>12207</v>
      </c>
      <c r="F250" s="35">
        <v>112207</v>
      </c>
      <c r="G250">
        <v>4</v>
      </c>
      <c r="I250" s="47" t="s">
        <v>1320</v>
      </c>
      <c r="J250" t="s">
        <v>686</v>
      </c>
      <c r="M250" t="s">
        <v>1406</v>
      </c>
      <c r="N250" t="s">
        <v>1325</v>
      </c>
      <c r="O250" s="36">
        <v>590.07653642287687</v>
      </c>
      <c r="P250" s="63">
        <v>119.33779510596499</v>
      </c>
      <c r="Q250" s="31">
        <v>0</v>
      </c>
    </row>
    <row r="251" spans="1:17" x14ac:dyDescent="0.2">
      <c r="A251" t="s">
        <v>1309</v>
      </c>
      <c r="B251" t="s">
        <v>907</v>
      </c>
      <c r="C251" t="s">
        <v>1254</v>
      </c>
      <c r="D251" s="35">
        <v>100000</v>
      </c>
      <c r="E251" s="35">
        <v>12207</v>
      </c>
      <c r="F251" s="35">
        <v>112207</v>
      </c>
      <c r="G251">
        <v>4</v>
      </c>
      <c r="I251" s="47" t="s">
        <v>1320</v>
      </c>
      <c r="J251" t="s">
        <v>689</v>
      </c>
      <c r="M251" t="s">
        <v>1406</v>
      </c>
      <c r="N251" t="s">
        <v>1325</v>
      </c>
      <c r="O251" s="36">
        <v>56.136724817662127</v>
      </c>
      <c r="P251" s="63">
        <v>11.353159379665815</v>
      </c>
      <c r="Q251" s="31">
        <v>0</v>
      </c>
    </row>
    <row r="252" spans="1:17" x14ac:dyDescent="0.2">
      <c r="A252" t="s">
        <v>1309</v>
      </c>
      <c r="B252" t="s">
        <v>907</v>
      </c>
      <c r="C252" t="s">
        <v>1254</v>
      </c>
      <c r="D252" s="35">
        <v>100000</v>
      </c>
      <c r="E252" s="35">
        <v>12207</v>
      </c>
      <c r="F252" s="35">
        <v>112207</v>
      </c>
      <c r="G252">
        <v>4</v>
      </c>
      <c r="I252" s="47" t="s">
        <v>1320</v>
      </c>
      <c r="J252" t="s">
        <v>692</v>
      </c>
      <c r="M252" t="s">
        <v>1407</v>
      </c>
      <c r="N252" t="s">
        <v>1294</v>
      </c>
      <c r="O252" s="36">
        <v>2454.8641541498641</v>
      </c>
      <c r="P252" s="63">
        <v>496.47470685220878</v>
      </c>
      <c r="Q252" s="31">
        <v>6.0000000000000002E-6</v>
      </c>
    </row>
    <row r="253" spans="1:17" x14ac:dyDescent="0.2">
      <c r="A253" t="s">
        <v>1309</v>
      </c>
      <c r="B253" t="s">
        <v>907</v>
      </c>
      <c r="C253" t="s">
        <v>1254</v>
      </c>
      <c r="D253" s="35">
        <v>100000</v>
      </c>
      <c r="E253" s="35">
        <v>12207</v>
      </c>
      <c r="F253" s="35">
        <v>112207</v>
      </c>
      <c r="G253">
        <v>4</v>
      </c>
      <c r="I253" s="47" t="s">
        <v>1320</v>
      </c>
      <c r="J253" t="s">
        <v>695</v>
      </c>
      <c r="M253" t="s">
        <v>1407</v>
      </c>
      <c r="N253" t="s">
        <v>1294</v>
      </c>
      <c r="O253" s="36">
        <v>2332.2169363275766</v>
      </c>
      <c r="P253" s="63">
        <v>471.67038462051846</v>
      </c>
      <c r="Q253" s="31">
        <v>5.8E-5</v>
      </c>
    </row>
    <row r="254" spans="1:17" x14ac:dyDescent="0.2">
      <c r="A254" t="s">
        <v>1309</v>
      </c>
      <c r="B254" t="s">
        <v>907</v>
      </c>
      <c r="C254" t="s">
        <v>1254</v>
      </c>
      <c r="D254" s="35">
        <v>100000</v>
      </c>
      <c r="E254" s="35">
        <v>12207</v>
      </c>
      <c r="F254" s="35">
        <v>112207</v>
      </c>
      <c r="G254">
        <v>4</v>
      </c>
      <c r="I254" s="47" t="s">
        <v>1320</v>
      </c>
      <c r="J254" t="s">
        <v>696</v>
      </c>
      <c r="M254" t="s">
        <v>1407</v>
      </c>
      <c r="N254" t="s">
        <v>1294</v>
      </c>
      <c r="O254" s="36">
        <v>1079.2081631429089</v>
      </c>
      <c r="P254" s="63">
        <v>218.26036912190662</v>
      </c>
      <c r="Q254" s="31">
        <v>0</v>
      </c>
    </row>
    <row r="255" spans="1:17" x14ac:dyDescent="0.2">
      <c r="A255" t="s">
        <v>1309</v>
      </c>
      <c r="B255" t="s">
        <v>907</v>
      </c>
      <c r="C255" t="s">
        <v>1254</v>
      </c>
      <c r="D255" s="35">
        <v>100000</v>
      </c>
      <c r="E255" s="35">
        <v>12207</v>
      </c>
      <c r="F255" s="35">
        <v>112207</v>
      </c>
      <c r="G255">
        <v>4</v>
      </c>
      <c r="I255" s="47" t="s">
        <v>1320</v>
      </c>
      <c r="J255" t="s">
        <v>697</v>
      </c>
      <c r="M255" t="s">
        <v>1407</v>
      </c>
      <c r="N255" t="s">
        <v>1294</v>
      </c>
      <c r="O255" s="36">
        <v>1177.093448835134</v>
      </c>
      <c r="P255" s="63">
        <v>238.05680813749925</v>
      </c>
      <c r="Q255" s="31">
        <v>3.0000000000000001E-6</v>
      </c>
    </row>
    <row r="256" spans="1:17" x14ac:dyDescent="0.2">
      <c r="A256" t="s">
        <v>1309</v>
      </c>
      <c r="B256" t="s">
        <v>907</v>
      </c>
      <c r="C256" t="s">
        <v>1254</v>
      </c>
      <c r="D256" s="35">
        <v>100000</v>
      </c>
      <c r="E256" s="35">
        <v>12207</v>
      </c>
      <c r="F256" s="35">
        <v>112207</v>
      </c>
      <c r="G256">
        <v>4</v>
      </c>
      <c r="I256" s="47" t="s">
        <v>1320</v>
      </c>
      <c r="J256" t="s">
        <v>705</v>
      </c>
      <c r="M256" t="s">
        <v>1409</v>
      </c>
      <c r="N256" t="s">
        <v>1325</v>
      </c>
      <c r="O256" s="36">
        <v>59430.480946412557</v>
      </c>
      <c r="P256" s="63">
        <v>12019.292617914325</v>
      </c>
      <c r="Q256" s="31">
        <v>1.7699999999999999E-4</v>
      </c>
    </row>
    <row r="257" spans="1:17" x14ac:dyDescent="0.2">
      <c r="A257" t="s">
        <v>1309</v>
      </c>
      <c r="B257" t="s">
        <v>907</v>
      </c>
      <c r="C257" t="s">
        <v>1254</v>
      </c>
      <c r="D257" s="35">
        <v>100000</v>
      </c>
      <c r="E257" s="35">
        <v>12207</v>
      </c>
      <c r="F257" s="35">
        <v>112207</v>
      </c>
      <c r="G257">
        <v>4</v>
      </c>
      <c r="I257" s="47" t="s">
        <v>1320</v>
      </c>
      <c r="J257" t="s">
        <v>706</v>
      </c>
      <c r="M257" t="s">
        <v>1409</v>
      </c>
      <c r="N257" t="s">
        <v>1325</v>
      </c>
      <c r="O257" s="36">
        <v>39112.191868202004</v>
      </c>
      <c r="P257" s="63">
        <v>7910.0971674082684</v>
      </c>
      <c r="Q257" s="31">
        <v>2.04E-4</v>
      </c>
    </row>
    <row r="258" spans="1:17" x14ac:dyDescent="0.2">
      <c r="A258" t="s">
        <v>1309</v>
      </c>
      <c r="B258" t="s">
        <v>907</v>
      </c>
      <c r="C258" t="s">
        <v>1254</v>
      </c>
      <c r="D258" s="35">
        <v>100000</v>
      </c>
      <c r="E258" s="35">
        <v>12207</v>
      </c>
      <c r="F258" s="35">
        <v>112207</v>
      </c>
      <c r="G258">
        <v>4</v>
      </c>
      <c r="I258" s="47" t="s">
        <v>1320</v>
      </c>
      <c r="J258" t="s">
        <v>707</v>
      </c>
      <c r="M258" t="s">
        <v>1410</v>
      </c>
      <c r="N258" t="s">
        <v>1294</v>
      </c>
      <c r="O258" s="36">
        <v>16.216656404605608</v>
      </c>
      <c r="P258" s="63">
        <v>3.2796762790272336</v>
      </c>
      <c r="Q258" s="31">
        <v>0</v>
      </c>
    </row>
    <row r="259" spans="1:17" x14ac:dyDescent="0.2">
      <c r="A259" t="s">
        <v>1309</v>
      </c>
      <c r="B259" t="s">
        <v>907</v>
      </c>
      <c r="C259" t="s">
        <v>1254</v>
      </c>
      <c r="D259" s="35">
        <v>100000</v>
      </c>
      <c r="E259" s="35">
        <v>12207</v>
      </c>
      <c r="F259" s="35">
        <v>112207</v>
      </c>
      <c r="G259">
        <v>4</v>
      </c>
      <c r="I259" s="47" t="s">
        <v>1320</v>
      </c>
      <c r="J259" t="s">
        <v>709</v>
      </c>
      <c r="M259" t="s">
        <v>1410</v>
      </c>
      <c r="N259" t="s">
        <v>1294</v>
      </c>
      <c r="O259" s="36">
        <v>256.42663821674915</v>
      </c>
      <c r="P259" s="63">
        <v>51.860034626578354</v>
      </c>
      <c r="Q259" s="31">
        <v>0</v>
      </c>
    </row>
    <row r="260" spans="1:17" x14ac:dyDescent="0.2">
      <c r="A260" t="s">
        <v>1309</v>
      </c>
      <c r="B260" t="s">
        <v>907</v>
      </c>
      <c r="C260" t="s">
        <v>1254</v>
      </c>
      <c r="D260" s="35">
        <v>100000</v>
      </c>
      <c r="E260" s="35">
        <v>12207</v>
      </c>
      <c r="F260" s="35">
        <v>112207</v>
      </c>
      <c r="G260">
        <v>4</v>
      </c>
      <c r="I260" s="47" t="s">
        <v>1320</v>
      </c>
      <c r="J260" t="s">
        <v>710</v>
      </c>
      <c r="M260" t="s">
        <v>1410</v>
      </c>
      <c r="N260" t="s">
        <v>1294</v>
      </c>
      <c r="O260" s="36">
        <v>101.23313557571716</v>
      </c>
      <c r="P260" s="63">
        <v>20.473512240472367</v>
      </c>
      <c r="Q260" s="31">
        <v>0</v>
      </c>
    </row>
    <row r="261" spans="1:17" x14ac:dyDescent="0.2">
      <c r="A261" t="s">
        <v>1309</v>
      </c>
      <c r="B261" t="s">
        <v>907</v>
      </c>
      <c r="C261" t="s">
        <v>1254</v>
      </c>
      <c r="D261" s="35">
        <v>100000</v>
      </c>
      <c r="E261" s="35">
        <v>12207</v>
      </c>
      <c r="F261" s="35">
        <v>112207</v>
      </c>
      <c r="G261">
        <v>4</v>
      </c>
      <c r="I261" s="47" t="s">
        <v>1320</v>
      </c>
      <c r="J261" t="s">
        <v>711</v>
      </c>
      <c r="M261" t="s">
        <v>1410</v>
      </c>
      <c r="N261" t="s">
        <v>1294</v>
      </c>
      <c r="O261" s="36">
        <v>9.0577779793381055</v>
      </c>
      <c r="P261" s="63">
        <v>1.8318560150965275</v>
      </c>
      <c r="Q261" s="31">
        <v>0</v>
      </c>
    </row>
    <row r="262" spans="1:17" x14ac:dyDescent="0.2">
      <c r="A262" t="s">
        <v>1309</v>
      </c>
      <c r="B262" t="s">
        <v>907</v>
      </c>
      <c r="C262" t="s">
        <v>1254</v>
      </c>
      <c r="D262" s="35">
        <v>100000</v>
      </c>
      <c r="E262" s="35">
        <v>12207</v>
      </c>
      <c r="F262" s="35">
        <v>112207</v>
      </c>
      <c r="G262">
        <v>4</v>
      </c>
      <c r="I262" s="47" t="s">
        <v>1320</v>
      </c>
      <c r="J262" t="s">
        <v>712</v>
      </c>
      <c r="M262" t="s">
        <v>1411</v>
      </c>
      <c r="N262" t="s">
        <v>1294</v>
      </c>
      <c r="O262" s="36">
        <v>42.80266656986133</v>
      </c>
      <c r="P262" s="63">
        <v>8.6564632514762963</v>
      </c>
      <c r="Q262" s="31">
        <v>0</v>
      </c>
    </row>
    <row r="263" spans="1:17" x14ac:dyDescent="0.2">
      <c r="A263" t="s">
        <v>1309</v>
      </c>
      <c r="B263" t="s">
        <v>907</v>
      </c>
      <c r="C263" t="s">
        <v>1254</v>
      </c>
      <c r="D263" s="35">
        <v>100000</v>
      </c>
      <c r="E263" s="35">
        <v>12207</v>
      </c>
      <c r="F263" s="35">
        <v>112207</v>
      </c>
      <c r="G263">
        <v>4</v>
      </c>
      <c r="I263" s="47" t="s">
        <v>1320</v>
      </c>
      <c r="J263" t="s">
        <v>715</v>
      </c>
      <c r="M263" t="s">
        <v>1411</v>
      </c>
      <c r="N263" t="s">
        <v>1294</v>
      </c>
      <c r="O263" s="36">
        <v>1183.945934271045</v>
      </c>
      <c r="P263" s="63">
        <v>239.44266311128746</v>
      </c>
      <c r="Q263" s="31">
        <v>0</v>
      </c>
    </row>
    <row r="264" spans="1:17" x14ac:dyDescent="0.2">
      <c r="A264" t="s">
        <v>1309</v>
      </c>
      <c r="B264" t="s">
        <v>907</v>
      </c>
      <c r="C264" t="s">
        <v>1254</v>
      </c>
      <c r="D264" s="35">
        <v>100000</v>
      </c>
      <c r="E264" s="35">
        <v>12207</v>
      </c>
      <c r="F264" s="35">
        <v>112207</v>
      </c>
      <c r="G264">
        <v>4</v>
      </c>
      <c r="I264" s="47" t="s">
        <v>1320</v>
      </c>
      <c r="J264" t="s">
        <v>720</v>
      </c>
      <c r="M264" t="s">
        <v>1411</v>
      </c>
      <c r="N264" t="s">
        <v>1294</v>
      </c>
      <c r="O264" s="36">
        <v>2644.4201976399399</v>
      </c>
      <c r="P264" s="63">
        <v>534.81075121731567</v>
      </c>
      <c r="Q264" s="31">
        <v>9.9999999999999995E-7</v>
      </c>
    </row>
    <row r="265" spans="1:17" x14ac:dyDescent="0.2">
      <c r="A265" t="s">
        <v>1309</v>
      </c>
      <c r="B265" t="s">
        <v>907</v>
      </c>
      <c r="C265" t="s">
        <v>1254</v>
      </c>
      <c r="D265" s="35">
        <v>100000</v>
      </c>
      <c r="E265" s="35">
        <v>12207</v>
      </c>
      <c r="F265" s="35">
        <v>112207</v>
      </c>
      <c r="G265">
        <v>4</v>
      </c>
      <c r="I265" s="47" t="s">
        <v>1320</v>
      </c>
      <c r="J265" t="s">
        <v>721</v>
      </c>
      <c r="M265" t="s">
        <v>1411</v>
      </c>
      <c r="N265" t="s">
        <v>1294</v>
      </c>
      <c r="O265" s="36">
        <v>1491.5256828192296</v>
      </c>
      <c r="P265" s="63">
        <v>301.64796487350208</v>
      </c>
      <c r="Q265" s="31">
        <v>6.9999999999999999E-6</v>
      </c>
    </row>
    <row r="266" spans="1:17" x14ac:dyDescent="0.2">
      <c r="A266" t="s">
        <v>1309</v>
      </c>
      <c r="B266" t="s">
        <v>907</v>
      </c>
      <c r="C266" t="s">
        <v>1254</v>
      </c>
      <c r="D266" s="35">
        <v>100000</v>
      </c>
      <c r="E266" s="35">
        <v>12207</v>
      </c>
      <c r="F266" s="35">
        <v>112207</v>
      </c>
      <c r="G266">
        <v>4</v>
      </c>
      <c r="I266" s="47" t="s">
        <v>1320</v>
      </c>
      <c r="J266" t="s">
        <v>722</v>
      </c>
      <c r="M266" t="s">
        <v>1411</v>
      </c>
      <c r="N266" t="s">
        <v>1294</v>
      </c>
      <c r="O266" s="36">
        <v>1341.6995806943403</v>
      </c>
      <c r="P266" s="63">
        <v>271.34695208404958</v>
      </c>
      <c r="Q266" s="31">
        <v>0</v>
      </c>
    </row>
    <row r="267" spans="1:17" x14ac:dyDescent="0.2">
      <c r="A267" t="s">
        <v>1309</v>
      </c>
      <c r="B267" t="s">
        <v>907</v>
      </c>
      <c r="C267" t="s">
        <v>1254</v>
      </c>
      <c r="D267" s="35">
        <v>100000</v>
      </c>
      <c r="E267" s="35">
        <v>12207</v>
      </c>
      <c r="F267" s="35">
        <v>112207</v>
      </c>
      <c r="G267">
        <v>4</v>
      </c>
      <c r="I267" s="47" t="s">
        <v>1320</v>
      </c>
      <c r="J267" t="s">
        <v>724</v>
      </c>
      <c r="M267" t="s">
        <v>1412</v>
      </c>
      <c r="N267" t="s">
        <v>1328</v>
      </c>
      <c r="O267" s="36">
        <v>8589.0079330623194</v>
      </c>
      <c r="P267" s="63">
        <v>1737.0513918295169</v>
      </c>
      <c r="Q267" s="31">
        <v>6.6000000000000005E-5</v>
      </c>
    </row>
    <row r="268" spans="1:17" x14ac:dyDescent="0.2">
      <c r="A268" t="s">
        <v>1309</v>
      </c>
      <c r="B268" t="s">
        <v>907</v>
      </c>
      <c r="C268" t="s">
        <v>1254</v>
      </c>
      <c r="D268" s="35">
        <v>100000</v>
      </c>
      <c r="E268" s="35">
        <v>12207</v>
      </c>
      <c r="F268" s="35">
        <v>112207</v>
      </c>
      <c r="G268">
        <v>4</v>
      </c>
      <c r="I268" s="47" t="s">
        <v>1320</v>
      </c>
      <c r="J268" t="s">
        <v>737</v>
      </c>
      <c r="M268" t="s">
        <v>1414</v>
      </c>
      <c r="N268" t="s">
        <v>1325</v>
      </c>
      <c r="O268" s="36">
        <v>2259.0703945956138</v>
      </c>
      <c r="P268" s="63">
        <v>456.8771392174117</v>
      </c>
      <c r="Q268" s="31">
        <v>0</v>
      </c>
    </row>
    <row r="269" spans="1:17" x14ac:dyDescent="0.2">
      <c r="A269" t="s">
        <v>1309</v>
      </c>
      <c r="B269" t="s">
        <v>907</v>
      </c>
      <c r="C269" t="s">
        <v>1254</v>
      </c>
      <c r="D269" s="35">
        <v>100000</v>
      </c>
      <c r="E269" s="35">
        <v>12207</v>
      </c>
      <c r="F269" s="35">
        <v>112207</v>
      </c>
      <c r="G269">
        <v>4</v>
      </c>
      <c r="I269" s="47" t="s">
        <v>1320</v>
      </c>
      <c r="J269" t="s">
        <v>739</v>
      </c>
      <c r="M269" t="s">
        <v>1414</v>
      </c>
      <c r="N269" t="s">
        <v>1325</v>
      </c>
      <c r="O269" s="36">
        <v>2550.8715440720744</v>
      </c>
      <c r="P269" s="63">
        <v>515.89135794742265</v>
      </c>
      <c r="Q269" s="31">
        <v>9.9999999999999995E-7</v>
      </c>
    </row>
    <row r="270" spans="1:17" x14ac:dyDescent="0.2">
      <c r="A270" t="s">
        <v>1309</v>
      </c>
      <c r="B270" t="s">
        <v>907</v>
      </c>
      <c r="C270" t="s">
        <v>1254</v>
      </c>
      <c r="D270" s="35">
        <v>100000</v>
      </c>
      <c r="E270" s="35">
        <v>12207</v>
      </c>
      <c r="F270" s="35">
        <v>112207</v>
      </c>
      <c r="G270">
        <v>4</v>
      </c>
      <c r="I270" s="47" t="s">
        <v>1320</v>
      </c>
      <c r="J270" t="s">
        <v>740</v>
      </c>
      <c r="M270" t="s">
        <v>1414</v>
      </c>
      <c r="N270" t="s">
        <v>1325</v>
      </c>
      <c r="O270" s="36">
        <v>3037.8035399849359</v>
      </c>
      <c r="P270" s="63">
        <v>614.36907595847003</v>
      </c>
      <c r="Q270" s="31">
        <v>3.0000000000000001E-6</v>
      </c>
    </row>
    <row r="271" spans="1:17" x14ac:dyDescent="0.2">
      <c r="A271" t="s">
        <v>1309</v>
      </c>
      <c r="B271" t="s">
        <v>907</v>
      </c>
      <c r="C271" t="s">
        <v>1254</v>
      </c>
      <c r="D271" s="35">
        <v>100000</v>
      </c>
      <c r="E271" s="35">
        <v>12207</v>
      </c>
      <c r="F271" s="35">
        <v>112207</v>
      </c>
      <c r="G271">
        <v>4</v>
      </c>
      <c r="I271" s="47" t="s">
        <v>1320</v>
      </c>
      <c r="J271" t="s">
        <v>741</v>
      </c>
      <c r="M271" t="s">
        <v>1415</v>
      </c>
      <c r="N271" t="s">
        <v>1328</v>
      </c>
      <c r="O271" s="36">
        <v>5509.0682312845593</v>
      </c>
      <c r="P271" s="63">
        <v>1114.1606473548457</v>
      </c>
      <c r="Q271" s="31">
        <v>1.8E-5</v>
      </c>
    </row>
    <row r="272" spans="1:17" x14ac:dyDescent="0.2">
      <c r="A272" t="s">
        <v>1309</v>
      </c>
      <c r="B272" t="s">
        <v>907</v>
      </c>
      <c r="C272" t="s">
        <v>1254</v>
      </c>
      <c r="D272" s="35">
        <v>100000</v>
      </c>
      <c r="E272" s="35">
        <v>12207</v>
      </c>
      <c r="F272" s="35">
        <v>112207</v>
      </c>
      <c r="G272">
        <v>4</v>
      </c>
      <c r="I272" s="47" t="s">
        <v>1320</v>
      </c>
      <c r="J272" t="s">
        <v>742</v>
      </c>
      <c r="M272" t="s">
        <v>1416</v>
      </c>
      <c r="N272" t="s">
        <v>1294</v>
      </c>
      <c r="O272" s="36">
        <v>2864.7385465703437</v>
      </c>
      <c r="P272" s="63">
        <v>579.36820158151511</v>
      </c>
      <c r="Q272" s="31">
        <v>1.9000000000000001E-5</v>
      </c>
    </row>
    <row r="273" spans="1:17" x14ac:dyDescent="0.2">
      <c r="A273" t="s">
        <v>1309</v>
      </c>
      <c r="B273" t="s">
        <v>907</v>
      </c>
      <c r="C273" t="s">
        <v>1254</v>
      </c>
      <c r="D273" s="35">
        <v>100000</v>
      </c>
      <c r="E273" s="35">
        <v>12207</v>
      </c>
      <c r="F273" s="35">
        <v>112207</v>
      </c>
      <c r="G273">
        <v>4</v>
      </c>
      <c r="I273" s="47" t="s">
        <v>1320</v>
      </c>
      <c r="J273" t="s">
        <v>744</v>
      </c>
      <c r="M273" t="s">
        <v>1416</v>
      </c>
      <c r="N273" t="s">
        <v>1294</v>
      </c>
      <c r="O273" s="36">
        <v>4832.9094432549227</v>
      </c>
      <c r="P273" s="63">
        <v>977.41347317615373</v>
      </c>
      <c r="Q273" s="31">
        <v>4.6999999999999997E-5</v>
      </c>
    </row>
    <row r="274" spans="1:17" x14ac:dyDescent="0.2">
      <c r="A274" t="s">
        <v>1309</v>
      </c>
      <c r="B274" t="s">
        <v>907</v>
      </c>
      <c r="C274" t="s">
        <v>1254</v>
      </c>
      <c r="D274" s="35">
        <v>100000</v>
      </c>
      <c r="E274" s="35">
        <v>12207</v>
      </c>
      <c r="F274" s="35">
        <v>112207</v>
      </c>
      <c r="G274">
        <v>4</v>
      </c>
      <c r="I274" s="47" t="s">
        <v>1320</v>
      </c>
      <c r="J274" t="s">
        <v>745</v>
      </c>
      <c r="M274" t="s">
        <v>1416</v>
      </c>
      <c r="N274" t="s">
        <v>1294</v>
      </c>
      <c r="O274" s="36">
        <v>2287.7901530345116</v>
      </c>
      <c r="P274" s="63">
        <v>462.68545803118974</v>
      </c>
      <c r="Q274" s="31">
        <v>5.5000000000000002E-5</v>
      </c>
    </row>
    <row r="275" spans="1:17" x14ac:dyDescent="0.2">
      <c r="A275" t="s">
        <v>1309</v>
      </c>
      <c r="B275" t="s">
        <v>907</v>
      </c>
      <c r="C275" t="s">
        <v>1254</v>
      </c>
      <c r="D275" s="35">
        <v>100000</v>
      </c>
      <c r="E275" s="35">
        <v>12207</v>
      </c>
      <c r="F275" s="35">
        <v>112207</v>
      </c>
      <c r="G275">
        <v>4</v>
      </c>
      <c r="I275" s="47" t="s">
        <v>1320</v>
      </c>
      <c r="J275" t="s">
        <v>746</v>
      </c>
      <c r="M275" t="s">
        <v>1416</v>
      </c>
      <c r="N275" t="s">
        <v>1294</v>
      </c>
      <c r="O275" s="36">
        <v>600.78947486909465</v>
      </c>
      <c r="P275" s="63">
        <v>121.50439278332348</v>
      </c>
      <c r="Q275" s="31">
        <v>0</v>
      </c>
    </row>
    <row r="276" spans="1:17" x14ac:dyDescent="0.2">
      <c r="A276" t="s">
        <v>1309</v>
      </c>
      <c r="B276" t="s">
        <v>907</v>
      </c>
      <c r="C276" t="s">
        <v>1254</v>
      </c>
      <c r="D276" s="35">
        <v>100000</v>
      </c>
      <c r="E276" s="35">
        <v>12207</v>
      </c>
      <c r="F276" s="35">
        <v>112207</v>
      </c>
      <c r="G276">
        <v>4</v>
      </c>
      <c r="I276" s="47" t="s">
        <v>1320</v>
      </c>
      <c r="J276" t="s">
        <v>747</v>
      </c>
      <c r="M276" t="s">
        <v>1416</v>
      </c>
      <c r="N276" t="s">
        <v>1294</v>
      </c>
      <c r="O276" s="36">
        <v>304.28601644003118</v>
      </c>
      <c r="P276" s="63">
        <v>61.539173381920804</v>
      </c>
      <c r="Q276" s="31">
        <v>0</v>
      </c>
    </row>
    <row r="277" spans="1:17" x14ac:dyDescent="0.2">
      <c r="A277" t="s">
        <v>1309</v>
      </c>
      <c r="B277" t="s">
        <v>907</v>
      </c>
      <c r="C277" t="s">
        <v>1254</v>
      </c>
      <c r="D277" s="35">
        <v>100000</v>
      </c>
      <c r="E277" s="35">
        <v>12207</v>
      </c>
      <c r="F277" s="35">
        <v>112207</v>
      </c>
      <c r="G277">
        <v>4</v>
      </c>
      <c r="I277" s="47" t="s">
        <v>1320</v>
      </c>
      <c r="J277" t="s">
        <v>748</v>
      </c>
      <c r="M277" t="s">
        <v>1416</v>
      </c>
      <c r="N277" t="s">
        <v>1294</v>
      </c>
      <c r="O277" s="36">
        <v>2474.219595817025</v>
      </c>
      <c r="P277" s="63">
        <v>500.38917487336357</v>
      </c>
      <c r="Q277" s="31">
        <v>0</v>
      </c>
    </row>
    <row r="278" spans="1:17" x14ac:dyDescent="0.2">
      <c r="A278" t="s">
        <v>1309</v>
      </c>
      <c r="B278" t="s">
        <v>907</v>
      </c>
      <c r="C278" t="s">
        <v>1254</v>
      </c>
      <c r="D278" s="35">
        <v>100000</v>
      </c>
      <c r="E278" s="35">
        <v>12207</v>
      </c>
      <c r="F278" s="35">
        <v>112207</v>
      </c>
      <c r="G278">
        <v>4</v>
      </c>
      <c r="I278" s="47" t="s">
        <v>1320</v>
      </c>
      <c r="J278" t="s">
        <v>749</v>
      </c>
      <c r="M278" t="s">
        <v>1416</v>
      </c>
      <c r="N278" t="s">
        <v>1294</v>
      </c>
      <c r="O278" s="36">
        <v>686.59096162493188</v>
      </c>
      <c r="P278" s="63">
        <v>138.85698963173851</v>
      </c>
      <c r="Q278" s="31">
        <v>9.9999999999999995E-7</v>
      </c>
    </row>
    <row r="279" spans="1:17" x14ac:dyDescent="0.2">
      <c r="A279" t="s">
        <v>1309</v>
      </c>
      <c r="B279" t="s">
        <v>907</v>
      </c>
      <c r="C279" t="s">
        <v>1254</v>
      </c>
      <c r="D279" s="35">
        <v>100000</v>
      </c>
      <c r="E279" s="35">
        <v>12207</v>
      </c>
      <c r="F279" s="35">
        <v>112207</v>
      </c>
      <c r="G279">
        <v>4</v>
      </c>
      <c r="I279" s="47" t="s">
        <v>1320</v>
      </c>
      <c r="J279" t="s">
        <v>750</v>
      </c>
      <c r="M279" t="s">
        <v>1417</v>
      </c>
      <c r="N279" t="s">
        <v>1328</v>
      </c>
      <c r="O279" s="36">
        <v>3631.96</v>
      </c>
      <c r="P279" s="63">
        <v>734.53199976493215</v>
      </c>
      <c r="Q279" s="31">
        <v>9.9999999999999995E-7</v>
      </c>
    </row>
    <row r="280" spans="1:17" x14ac:dyDescent="0.2">
      <c r="A280" t="s">
        <v>1309</v>
      </c>
      <c r="B280" t="s">
        <v>907</v>
      </c>
      <c r="C280" t="s">
        <v>1254</v>
      </c>
      <c r="D280" s="35">
        <v>100000</v>
      </c>
      <c r="E280" s="35">
        <v>12207</v>
      </c>
      <c r="F280" s="35">
        <v>112207</v>
      </c>
      <c r="G280">
        <v>4</v>
      </c>
      <c r="I280" s="47" t="s">
        <v>1320</v>
      </c>
      <c r="J280" t="s">
        <v>751</v>
      </c>
      <c r="M280" t="s">
        <v>1418</v>
      </c>
      <c r="N280" t="s">
        <v>1294</v>
      </c>
      <c r="O280" s="36">
        <v>2382.5214441982639</v>
      </c>
      <c r="P280" s="63">
        <v>481.84402936425096</v>
      </c>
      <c r="Q280" s="31">
        <v>5.0000000000000004E-6</v>
      </c>
    </row>
    <row r="281" spans="1:17" x14ac:dyDescent="0.2">
      <c r="A281" t="s">
        <v>1309</v>
      </c>
      <c r="B281" t="s">
        <v>907</v>
      </c>
      <c r="C281" t="s">
        <v>1254</v>
      </c>
      <c r="D281" s="35">
        <v>100000</v>
      </c>
      <c r="E281" s="35">
        <v>12207</v>
      </c>
      <c r="F281" s="35">
        <v>112207</v>
      </c>
      <c r="G281">
        <v>4</v>
      </c>
      <c r="I281" s="47" t="s">
        <v>1320</v>
      </c>
      <c r="J281" t="s">
        <v>753</v>
      </c>
      <c r="M281" t="s">
        <v>1418</v>
      </c>
      <c r="N281" t="s">
        <v>1294</v>
      </c>
      <c r="O281" s="36">
        <v>488.11319690976609</v>
      </c>
      <c r="P281" s="63">
        <v>98.716605534693272</v>
      </c>
      <c r="Q281" s="31">
        <v>0</v>
      </c>
    </row>
    <row r="282" spans="1:17" x14ac:dyDescent="0.2">
      <c r="A282" t="s">
        <v>1309</v>
      </c>
      <c r="B282" t="s">
        <v>907</v>
      </c>
      <c r="C282" t="s">
        <v>1254</v>
      </c>
      <c r="D282" s="35">
        <v>100000</v>
      </c>
      <c r="E282" s="35">
        <v>12207</v>
      </c>
      <c r="F282" s="35">
        <v>112207</v>
      </c>
      <c r="G282">
        <v>4</v>
      </c>
      <c r="I282" s="47" t="s">
        <v>1320</v>
      </c>
      <c r="J282" t="s">
        <v>755</v>
      </c>
      <c r="M282" t="s">
        <v>1418</v>
      </c>
      <c r="N282" t="s">
        <v>1294</v>
      </c>
      <c r="O282" s="36">
        <v>2950.6268742092748</v>
      </c>
      <c r="P282" s="63">
        <v>596.73836123555589</v>
      </c>
      <c r="Q282" s="31">
        <v>1.9000000000000001E-5</v>
      </c>
    </row>
    <row r="283" spans="1:17" x14ac:dyDescent="0.2">
      <c r="A283" t="s">
        <v>1309</v>
      </c>
      <c r="B283" t="s">
        <v>907</v>
      </c>
      <c r="C283" t="s">
        <v>1254</v>
      </c>
      <c r="D283" s="35">
        <v>100000</v>
      </c>
      <c r="E283" s="35">
        <v>12207</v>
      </c>
      <c r="F283" s="35">
        <v>112207</v>
      </c>
      <c r="G283">
        <v>4</v>
      </c>
      <c r="I283" s="47" t="s">
        <v>1320</v>
      </c>
      <c r="J283" t="s">
        <v>759</v>
      </c>
      <c r="M283" t="s">
        <v>1419</v>
      </c>
      <c r="N283" t="s">
        <v>1294</v>
      </c>
      <c r="O283" s="36">
        <v>113.16617389059631</v>
      </c>
      <c r="P283" s="63">
        <v>22.886864396525777</v>
      </c>
      <c r="Q283" s="31">
        <v>0</v>
      </c>
    </row>
    <row r="284" spans="1:17" x14ac:dyDescent="0.2">
      <c r="A284" t="s">
        <v>1309</v>
      </c>
      <c r="B284" t="s">
        <v>907</v>
      </c>
      <c r="C284" t="s">
        <v>1254</v>
      </c>
      <c r="D284" s="35">
        <v>100000</v>
      </c>
      <c r="E284" s="35">
        <v>12207</v>
      </c>
      <c r="F284" s="35">
        <v>112207</v>
      </c>
      <c r="G284">
        <v>4</v>
      </c>
      <c r="I284" s="47" t="s">
        <v>1320</v>
      </c>
      <c r="J284" t="s">
        <v>760</v>
      </c>
      <c r="M284" t="s">
        <v>1419</v>
      </c>
      <c r="N284" t="s">
        <v>1294</v>
      </c>
      <c r="O284" s="36">
        <v>177.22102862924081</v>
      </c>
      <c r="P284" s="63">
        <v>35.841395984381585</v>
      </c>
      <c r="Q284" s="31">
        <v>0</v>
      </c>
    </row>
    <row r="285" spans="1:17" x14ac:dyDescent="0.2">
      <c r="A285" t="s">
        <v>1309</v>
      </c>
      <c r="B285" t="s">
        <v>907</v>
      </c>
      <c r="C285" t="s">
        <v>1254</v>
      </c>
      <c r="D285" s="35">
        <v>100000</v>
      </c>
      <c r="E285" s="35">
        <v>12207</v>
      </c>
      <c r="F285" s="35">
        <v>112207</v>
      </c>
      <c r="G285">
        <v>4</v>
      </c>
      <c r="I285" s="47" t="s">
        <v>1320</v>
      </c>
      <c r="J285" t="s">
        <v>775</v>
      </c>
      <c r="M285" t="s">
        <v>1421</v>
      </c>
      <c r="N285" t="s">
        <v>1294</v>
      </c>
      <c r="O285" s="36">
        <v>60.184548717887012</v>
      </c>
      <c r="P285" s="63">
        <v>12.171796199489952</v>
      </c>
      <c r="Q285" s="31">
        <v>0</v>
      </c>
    </row>
    <row r="286" spans="1:17" x14ac:dyDescent="0.2">
      <c r="A286" t="s">
        <v>1309</v>
      </c>
      <c r="B286" t="s">
        <v>907</v>
      </c>
      <c r="C286" t="s">
        <v>1254</v>
      </c>
      <c r="D286" s="35">
        <v>100000</v>
      </c>
      <c r="E286" s="35">
        <v>12207</v>
      </c>
      <c r="F286" s="35">
        <v>112207</v>
      </c>
      <c r="G286">
        <v>4</v>
      </c>
      <c r="I286" s="47" t="s">
        <v>1320</v>
      </c>
      <c r="J286" t="s">
        <v>777</v>
      </c>
      <c r="M286" t="s">
        <v>1421</v>
      </c>
      <c r="N286" t="s">
        <v>1294</v>
      </c>
      <c r="O286" s="36">
        <v>844.09559971845249</v>
      </c>
      <c r="P286" s="63">
        <v>170.71091885757954</v>
      </c>
      <c r="Q286" s="31">
        <v>0</v>
      </c>
    </row>
    <row r="287" spans="1:17" x14ac:dyDescent="0.2">
      <c r="A287" t="s">
        <v>1309</v>
      </c>
      <c r="B287" t="s">
        <v>907</v>
      </c>
      <c r="C287" t="s">
        <v>1254</v>
      </c>
      <c r="D287" s="35">
        <v>100000</v>
      </c>
      <c r="E287" s="35">
        <v>12207</v>
      </c>
      <c r="F287" s="35">
        <v>112207</v>
      </c>
      <c r="G287">
        <v>4</v>
      </c>
      <c r="I287" s="47" t="s">
        <v>1320</v>
      </c>
      <c r="J287" t="s">
        <v>778</v>
      </c>
      <c r="M287" t="s">
        <v>1421</v>
      </c>
      <c r="N287" t="s">
        <v>1294</v>
      </c>
      <c r="O287" s="36">
        <v>3309.4522944457626</v>
      </c>
      <c r="P287" s="63">
        <v>669.30764985459348</v>
      </c>
      <c r="Q287" s="31">
        <v>9.9999999999999995E-7</v>
      </c>
    </row>
    <row r="288" spans="1:17" x14ac:dyDescent="0.2">
      <c r="A288" t="s">
        <v>1309</v>
      </c>
      <c r="B288" t="s">
        <v>907</v>
      </c>
      <c r="C288" t="s">
        <v>1254</v>
      </c>
      <c r="D288" s="35">
        <v>100000</v>
      </c>
      <c r="E288" s="35">
        <v>12207</v>
      </c>
      <c r="F288" s="35">
        <v>112207</v>
      </c>
      <c r="G288">
        <v>4</v>
      </c>
      <c r="I288" s="47" t="s">
        <v>1320</v>
      </c>
      <c r="J288" t="s">
        <v>779</v>
      </c>
      <c r="M288" t="s">
        <v>1421</v>
      </c>
      <c r="N288" t="s">
        <v>1294</v>
      </c>
      <c r="O288" s="36">
        <v>1885.9130058483518</v>
      </c>
      <c r="P288" s="63">
        <v>381.40933588709237</v>
      </c>
      <c r="Q288" s="31">
        <v>0</v>
      </c>
    </row>
    <row r="289" spans="1:17" x14ac:dyDescent="0.2">
      <c r="A289" t="s">
        <v>1309</v>
      </c>
      <c r="B289" t="s">
        <v>907</v>
      </c>
      <c r="C289" t="s">
        <v>1254</v>
      </c>
      <c r="D289" s="35">
        <v>100000</v>
      </c>
      <c r="E289" s="35">
        <v>12207</v>
      </c>
      <c r="F289" s="35">
        <v>112207</v>
      </c>
      <c r="G289">
        <v>4</v>
      </c>
      <c r="I289" s="47" t="s">
        <v>1320</v>
      </c>
      <c r="J289" t="s">
        <v>780</v>
      </c>
      <c r="M289" t="s">
        <v>1421</v>
      </c>
      <c r="N289" t="s">
        <v>1294</v>
      </c>
      <c r="O289" s="36">
        <v>340.07191605641009</v>
      </c>
      <c r="P289" s="63">
        <v>68.776557166050026</v>
      </c>
      <c r="Q289" s="31">
        <v>9.9999999999999995E-7</v>
      </c>
    </row>
    <row r="290" spans="1:17" x14ac:dyDescent="0.2">
      <c r="A290" t="s">
        <v>1309</v>
      </c>
      <c r="B290" t="s">
        <v>907</v>
      </c>
      <c r="C290" t="s">
        <v>1254</v>
      </c>
      <c r="D290" s="35">
        <v>100000</v>
      </c>
      <c r="E290" s="35">
        <v>12207</v>
      </c>
      <c r="F290" s="35">
        <v>112207</v>
      </c>
      <c r="G290">
        <v>4</v>
      </c>
      <c r="I290" s="47" t="s">
        <v>1320</v>
      </c>
      <c r="J290" t="s">
        <v>787</v>
      </c>
      <c r="M290" t="s">
        <v>1422</v>
      </c>
      <c r="N290" t="s">
        <v>1325</v>
      </c>
      <c r="O290" s="36">
        <v>141.04445592391139</v>
      </c>
      <c r="P290" s="63">
        <v>28.525002000448094</v>
      </c>
      <c r="Q290" s="31">
        <v>0</v>
      </c>
    </row>
    <row r="291" spans="1:17" x14ac:dyDescent="0.2">
      <c r="A291" t="s">
        <v>1309</v>
      </c>
      <c r="B291" t="s">
        <v>907</v>
      </c>
      <c r="C291" t="s">
        <v>1254</v>
      </c>
      <c r="D291" s="35">
        <v>100000</v>
      </c>
      <c r="E291" s="35">
        <v>12207</v>
      </c>
      <c r="F291" s="35">
        <v>112207</v>
      </c>
      <c r="G291">
        <v>4</v>
      </c>
      <c r="I291" s="47" t="s">
        <v>1320</v>
      </c>
      <c r="J291" t="s">
        <v>788</v>
      </c>
      <c r="M291" t="s">
        <v>1422</v>
      </c>
      <c r="N291" t="s">
        <v>1325</v>
      </c>
      <c r="O291" s="36">
        <v>1057.0233751959506</v>
      </c>
      <c r="P291" s="63">
        <v>213.77369067417035</v>
      </c>
      <c r="Q291" s="31">
        <v>0</v>
      </c>
    </row>
    <row r="292" spans="1:17" x14ac:dyDescent="0.2">
      <c r="A292" t="s">
        <v>1309</v>
      </c>
      <c r="B292" t="s">
        <v>907</v>
      </c>
      <c r="C292" t="s">
        <v>1254</v>
      </c>
      <c r="D292" s="35">
        <v>100000</v>
      </c>
      <c r="E292" s="35">
        <v>12207</v>
      </c>
      <c r="F292" s="35">
        <v>112207</v>
      </c>
      <c r="G292">
        <v>4</v>
      </c>
      <c r="I292" s="47" t="s">
        <v>1320</v>
      </c>
      <c r="J292" t="s">
        <v>789</v>
      </c>
      <c r="M292" t="s">
        <v>1422</v>
      </c>
      <c r="N292" t="s">
        <v>1325</v>
      </c>
      <c r="O292" s="36">
        <v>625.27210897520774</v>
      </c>
      <c r="P292" s="63">
        <v>126.45579042797716</v>
      </c>
      <c r="Q292" s="31">
        <v>0</v>
      </c>
    </row>
    <row r="293" spans="1:17" x14ac:dyDescent="0.2">
      <c r="A293" t="s">
        <v>1309</v>
      </c>
      <c r="B293" t="s">
        <v>907</v>
      </c>
      <c r="C293" t="s">
        <v>1254</v>
      </c>
      <c r="D293" s="35">
        <v>100000</v>
      </c>
      <c r="E293" s="35">
        <v>12207</v>
      </c>
      <c r="F293" s="35">
        <v>112207</v>
      </c>
      <c r="G293">
        <v>4</v>
      </c>
      <c r="I293" s="47" t="s">
        <v>1320</v>
      </c>
      <c r="J293" t="s">
        <v>790</v>
      </c>
      <c r="M293" t="s">
        <v>1422</v>
      </c>
      <c r="N293" t="s">
        <v>1325</v>
      </c>
      <c r="O293" s="36">
        <v>5280.0588491784738</v>
      </c>
      <c r="P293" s="63">
        <v>1067.8455118898862</v>
      </c>
      <c r="Q293" s="31">
        <v>3.9999999999999998E-6</v>
      </c>
    </row>
    <row r="294" spans="1:17" x14ac:dyDescent="0.2">
      <c r="A294" t="s">
        <v>1309</v>
      </c>
      <c r="B294" t="s">
        <v>907</v>
      </c>
      <c r="C294" t="s">
        <v>1254</v>
      </c>
      <c r="D294" s="35">
        <v>100000</v>
      </c>
      <c r="E294" s="35">
        <v>12207</v>
      </c>
      <c r="F294" s="35">
        <v>112207</v>
      </c>
      <c r="G294">
        <v>4</v>
      </c>
      <c r="I294" s="47" t="s">
        <v>1320</v>
      </c>
      <c r="J294" t="s">
        <v>791</v>
      </c>
      <c r="M294" t="s">
        <v>1422</v>
      </c>
      <c r="N294" t="s">
        <v>1325</v>
      </c>
      <c r="O294" s="36">
        <v>256.36294581454746</v>
      </c>
      <c r="P294" s="63">
        <v>51.847153397831612</v>
      </c>
      <c r="Q294" s="31">
        <v>0</v>
      </c>
    </row>
    <row r="295" spans="1:17" x14ac:dyDescent="0.2">
      <c r="A295" t="s">
        <v>1309</v>
      </c>
      <c r="B295" t="s">
        <v>907</v>
      </c>
      <c r="C295" t="s">
        <v>1254</v>
      </c>
      <c r="D295" s="35">
        <v>100000</v>
      </c>
      <c r="E295" s="35">
        <v>12207</v>
      </c>
      <c r="F295" s="35">
        <v>112207</v>
      </c>
      <c r="G295">
        <v>4</v>
      </c>
      <c r="I295" s="47" t="s">
        <v>1320</v>
      </c>
      <c r="J295" t="s">
        <v>794</v>
      </c>
      <c r="M295" t="s">
        <v>1423</v>
      </c>
      <c r="N295" t="s">
        <v>1294</v>
      </c>
      <c r="O295" s="36">
        <v>69.472957759115431</v>
      </c>
      <c r="P295" s="63">
        <v>14.050295320539796</v>
      </c>
      <c r="Q295" s="31">
        <v>0</v>
      </c>
    </row>
    <row r="296" spans="1:17" x14ac:dyDescent="0.2">
      <c r="A296" t="s">
        <v>1309</v>
      </c>
      <c r="B296" t="s">
        <v>907</v>
      </c>
      <c r="C296" t="s">
        <v>1254</v>
      </c>
      <c r="D296" s="35">
        <v>100000</v>
      </c>
      <c r="E296" s="35">
        <v>12207</v>
      </c>
      <c r="F296" s="35">
        <v>112207</v>
      </c>
      <c r="G296">
        <v>4</v>
      </c>
      <c r="I296" s="47" t="s">
        <v>1320</v>
      </c>
      <c r="J296" t="s">
        <v>802</v>
      </c>
      <c r="M296" t="s">
        <v>1423</v>
      </c>
      <c r="N296" t="s">
        <v>1294</v>
      </c>
      <c r="O296" s="36">
        <v>11.16</v>
      </c>
      <c r="P296" s="63">
        <v>2.2570119487485112</v>
      </c>
      <c r="Q296" s="31">
        <v>0</v>
      </c>
    </row>
    <row r="297" spans="1:17" x14ac:dyDescent="0.2">
      <c r="A297" t="s">
        <v>1309</v>
      </c>
      <c r="B297" t="s">
        <v>907</v>
      </c>
      <c r="C297" t="s">
        <v>1254</v>
      </c>
      <c r="D297" s="35">
        <v>100000</v>
      </c>
      <c r="E297" s="35">
        <v>12207</v>
      </c>
      <c r="F297" s="35">
        <v>112207</v>
      </c>
      <c r="G297">
        <v>4</v>
      </c>
      <c r="I297" s="47" t="s">
        <v>1320</v>
      </c>
      <c r="J297" t="s">
        <v>803</v>
      </c>
      <c r="M297" t="s">
        <v>1423</v>
      </c>
      <c r="N297" t="s">
        <v>1294</v>
      </c>
      <c r="O297" s="36">
        <v>121.66666666666666</v>
      </c>
      <c r="P297" s="63">
        <v>24.606014375543804</v>
      </c>
      <c r="Q297" s="31">
        <v>0</v>
      </c>
    </row>
    <row r="298" spans="1:17" x14ac:dyDescent="0.2">
      <c r="A298" t="s">
        <v>1309</v>
      </c>
      <c r="B298" t="s">
        <v>1255</v>
      </c>
      <c r="C298" t="s">
        <v>1256</v>
      </c>
      <c r="D298" s="35">
        <v>60000</v>
      </c>
      <c r="E298" s="35">
        <v>7324</v>
      </c>
      <c r="F298" s="35">
        <v>67324</v>
      </c>
      <c r="G298" t="s">
        <v>1257</v>
      </c>
      <c r="I298" s="47">
        <v>1</v>
      </c>
      <c r="J298" t="s">
        <v>28</v>
      </c>
      <c r="M298" t="s">
        <v>1324</v>
      </c>
      <c r="N298" t="s">
        <v>1294</v>
      </c>
      <c r="O298" s="36">
        <v>3310.5160194947125</v>
      </c>
      <c r="P298" s="63">
        <v>748.29974061371991</v>
      </c>
      <c r="Q298" s="31">
        <v>3.0000000000000001E-6</v>
      </c>
    </row>
    <row r="299" spans="1:17" x14ac:dyDescent="0.2">
      <c r="A299" t="s">
        <v>1309</v>
      </c>
      <c r="B299" t="s">
        <v>1255</v>
      </c>
      <c r="C299" t="s">
        <v>1256</v>
      </c>
      <c r="D299" s="35">
        <v>60000</v>
      </c>
      <c r="E299" s="35">
        <v>7324</v>
      </c>
      <c r="F299" s="35">
        <v>67324</v>
      </c>
      <c r="G299" t="s">
        <v>1257</v>
      </c>
      <c r="I299" s="47">
        <v>1</v>
      </c>
      <c r="J299" t="s">
        <v>34</v>
      </c>
      <c r="M299" t="s">
        <v>1324</v>
      </c>
      <c r="N299" t="s">
        <v>1325</v>
      </c>
      <c r="O299" s="36">
        <v>2189.0911107159804</v>
      </c>
      <c r="P299" s="63">
        <v>494.81600472019238</v>
      </c>
      <c r="Q299" s="31">
        <v>0</v>
      </c>
    </row>
    <row r="300" spans="1:17" x14ac:dyDescent="0.2">
      <c r="A300" t="s">
        <v>1309</v>
      </c>
      <c r="B300" t="s">
        <v>1255</v>
      </c>
      <c r="C300" t="s">
        <v>1256</v>
      </c>
      <c r="D300" s="35">
        <v>60000</v>
      </c>
      <c r="E300" s="35">
        <v>7324</v>
      </c>
      <c r="F300" s="35">
        <v>67324</v>
      </c>
      <c r="G300" t="s">
        <v>1257</v>
      </c>
      <c r="I300" s="47">
        <v>1</v>
      </c>
      <c r="J300" t="s">
        <v>143</v>
      </c>
      <c r="M300" t="s">
        <v>1334</v>
      </c>
      <c r="N300" t="s">
        <v>1325</v>
      </c>
      <c r="O300" s="36">
        <v>627.45216633751477</v>
      </c>
      <c r="P300" s="63">
        <v>141.82752493961428</v>
      </c>
      <c r="Q300" s="31">
        <v>0</v>
      </c>
    </row>
    <row r="301" spans="1:17" x14ac:dyDescent="0.2">
      <c r="A301" t="s">
        <v>1309</v>
      </c>
      <c r="B301" t="s">
        <v>1255</v>
      </c>
      <c r="C301" t="s">
        <v>1256</v>
      </c>
      <c r="D301" s="35">
        <v>60000</v>
      </c>
      <c r="E301" s="35">
        <v>7324</v>
      </c>
      <c r="F301" s="35">
        <v>67324</v>
      </c>
      <c r="G301" t="s">
        <v>1257</v>
      </c>
      <c r="I301" s="47">
        <v>1</v>
      </c>
      <c r="J301" t="s">
        <v>147</v>
      </c>
      <c r="M301" t="s">
        <v>1334</v>
      </c>
      <c r="N301" t="s">
        <v>1325</v>
      </c>
      <c r="O301" s="36">
        <v>3197.6337116738837</v>
      </c>
      <c r="P301" s="63">
        <v>722.78414088099396</v>
      </c>
      <c r="Q301" s="31">
        <v>1.9999999999999999E-6</v>
      </c>
    </row>
    <row r="302" spans="1:17" x14ac:dyDescent="0.2">
      <c r="A302" t="s">
        <v>1309</v>
      </c>
      <c r="B302" t="s">
        <v>1255</v>
      </c>
      <c r="C302" t="s">
        <v>1256</v>
      </c>
      <c r="D302" s="35">
        <v>60000</v>
      </c>
      <c r="E302" s="35">
        <v>7324</v>
      </c>
      <c r="F302" s="35">
        <v>67324</v>
      </c>
      <c r="G302" t="s">
        <v>1257</v>
      </c>
      <c r="I302" s="47">
        <v>1</v>
      </c>
      <c r="J302" t="s">
        <v>316</v>
      </c>
      <c r="M302" t="s">
        <v>1352</v>
      </c>
      <c r="N302" t="s">
        <v>1325</v>
      </c>
      <c r="O302" s="36">
        <v>5454.3838744023078</v>
      </c>
      <c r="P302" s="63">
        <v>1232.8936076394125</v>
      </c>
      <c r="Q302" s="31">
        <v>3.0000000000000001E-6</v>
      </c>
    </row>
    <row r="303" spans="1:17" x14ac:dyDescent="0.2">
      <c r="A303" t="s">
        <v>1309</v>
      </c>
      <c r="B303" t="s">
        <v>1255</v>
      </c>
      <c r="C303" t="s">
        <v>1256</v>
      </c>
      <c r="D303" s="35">
        <v>60000</v>
      </c>
      <c r="E303" s="35">
        <v>7324</v>
      </c>
      <c r="F303" s="35">
        <v>67324</v>
      </c>
      <c r="G303" t="s">
        <v>1257</v>
      </c>
      <c r="I303" s="47">
        <v>1</v>
      </c>
      <c r="J303" t="s">
        <v>320</v>
      </c>
      <c r="M303" t="s">
        <v>1353</v>
      </c>
      <c r="N303" t="s">
        <v>1325</v>
      </c>
      <c r="O303" s="36">
        <v>74157.33999578697</v>
      </c>
      <c r="P303" s="63">
        <v>16762.316797947595</v>
      </c>
      <c r="Q303" s="31">
        <v>1.5300000000000001E-4</v>
      </c>
    </row>
    <row r="304" spans="1:17" x14ac:dyDescent="0.2">
      <c r="A304" t="s">
        <v>1309</v>
      </c>
      <c r="B304" t="s">
        <v>1255</v>
      </c>
      <c r="C304" t="s">
        <v>1256</v>
      </c>
      <c r="D304" s="35">
        <v>60000</v>
      </c>
      <c r="E304" s="35">
        <v>7324</v>
      </c>
      <c r="F304" s="35">
        <v>67324</v>
      </c>
      <c r="G304" t="s">
        <v>1257</v>
      </c>
      <c r="I304" s="47">
        <v>1</v>
      </c>
      <c r="J304" t="s">
        <v>347</v>
      </c>
      <c r="M304" t="s">
        <v>1357</v>
      </c>
      <c r="N304" t="s">
        <v>1325</v>
      </c>
      <c r="O304" s="36">
        <v>1960.9420397731203</v>
      </c>
      <c r="P304" s="63">
        <v>443.24582967725109</v>
      </c>
      <c r="Q304" s="31">
        <v>0</v>
      </c>
    </row>
    <row r="305" spans="1:17" x14ac:dyDescent="0.2">
      <c r="A305" t="s">
        <v>1309</v>
      </c>
      <c r="B305" t="s">
        <v>1255</v>
      </c>
      <c r="C305" t="s">
        <v>1256</v>
      </c>
      <c r="D305" s="35">
        <v>60000</v>
      </c>
      <c r="E305" s="35">
        <v>7324</v>
      </c>
      <c r="F305" s="35">
        <v>67324</v>
      </c>
      <c r="G305" t="s">
        <v>1257</v>
      </c>
      <c r="I305" s="47">
        <v>1</v>
      </c>
      <c r="J305" t="s">
        <v>403</v>
      </c>
      <c r="M305" t="s">
        <v>1366</v>
      </c>
      <c r="N305" t="s">
        <v>1294</v>
      </c>
      <c r="O305" s="36">
        <v>1257.339673432499</v>
      </c>
      <c r="P305" s="63">
        <v>284.20552746229691</v>
      </c>
      <c r="Q305" s="31">
        <v>3.0000000000000001E-6</v>
      </c>
    </row>
    <row r="306" spans="1:17" x14ac:dyDescent="0.2">
      <c r="A306" t="s">
        <v>1309</v>
      </c>
      <c r="B306" t="s">
        <v>1255</v>
      </c>
      <c r="C306" t="s">
        <v>1256</v>
      </c>
      <c r="D306" s="35">
        <v>60000</v>
      </c>
      <c r="E306" s="35">
        <v>7324</v>
      </c>
      <c r="F306" s="35">
        <v>67324</v>
      </c>
      <c r="G306" t="s">
        <v>1257</v>
      </c>
      <c r="I306" s="47">
        <v>1</v>
      </c>
      <c r="J306" t="s">
        <v>408</v>
      </c>
      <c r="M306" t="s">
        <v>1366</v>
      </c>
      <c r="N306" t="s">
        <v>1325</v>
      </c>
      <c r="O306" s="36">
        <v>13494.448218078351</v>
      </c>
      <c r="P306" s="63">
        <v>3050.2471644449424</v>
      </c>
      <c r="Q306" s="31">
        <v>1.2999999999999999E-5</v>
      </c>
    </row>
    <row r="307" spans="1:17" x14ac:dyDescent="0.2">
      <c r="A307" t="s">
        <v>1309</v>
      </c>
      <c r="B307" t="s">
        <v>1255</v>
      </c>
      <c r="C307" t="s">
        <v>1256</v>
      </c>
      <c r="D307" s="35">
        <v>60000</v>
      </c>
      <c r="E307" s="35">
        <v>7324</v>
      </c>
      <c r="F307" s="35">
        <v>67324</v>
      </c>
      <c r="G307" t="s">
        <v>1257</v>
      </c>
      <c r="I307" s="47">
        <v>1</v>
      </c>
      <c r="J307" t="s">
        <v>409</v>
      </c>
      <c r="M307" t="s">
        <v>1366</v>
      </c>
      <c r="N307" t="s">
        <v>1325</v>
      </c>
      <c r="O307" s="36">
        <v>22654.287901645508</v>
      </c>
      <c r="P307" s="63">
        <v>5120.7115932268771</v>
      </c>
      <c r="Q307" s="31">
        <v>2.8E-5</v>
      </c>
    </row>
    <row r="308" spans="1:17" x14ac:dyDescent="0.2">
      <c r="A308" t="s">
        <v>1309</v>
      </c>
      <c r="B308" t="s">
        <v>1255</v>
      </c>
      <c r="C308" t="s">
        <v>1256</v>
      </c>
      <c r="D308" s="35">
        <v>60000</v>
      </c>
      <c r="E308" s="35">
        <v>7324</v>
      </c>
      <c r="F308" s="35">
        <v>67324</v>
      </c>
      <c r="G308" t="s">
        <v>1257</v>
      </c>
      <c r="I308" s="47">
        <v>1</v>
      </c>
      <c r="J308" t="s">
        <v>455</v>
      </c>
      <c r="M308" t="s">
        <v>1373</v>
      </c>
      <c r="N308" t="s">
        <v>1325</v>
      </c>
      <c r="O308" s="36">
        <v>3502.8542609035103</v>
      </c>
      <c r="P308" s="63">
        <v>791.77533635431087</v>
      </c>
      <c r="Q308" s="31">
        <v>3.0000000000000001E-6</v>
      </c>
    </row>
    <row r="309" spans="1:17" x14ac:dyDescent="0.2">
      <c r="A309" t="s">
        <v>1309</v>
      </c>
      <c r="B309" t="s">
        <v>1255</v>
      </c>
      <c r="C309" t="s">
        <v>1256</v>
      </c>
      <c r="D309" s="35">
        <v>60000</v>
      </c>
      <c r="E309" s="35">
        <v>7324</v>
      </c>
      <c r="F309" s="35">
        <v>67324</v>
      </c>
      <c r="G309" t="s">
        <v>1257</v>
      </c>
      <c r="I309" s="47">
        <v>1</v>
      </c>
      <c r="J309" t="s">
        <v>457</v>
      </c>
      <c r="M309" t="s">
        <v>1373</v>
      </c>
      <c r="N309" t="s">
        <v>1325</v>
      </c>
      <c r="O309" s="36">
        <v>1284.3150327180197</v>
      </c>
      <c r="P309" s="63">
        <v>290.30296189168769</v>
      </c>
      <c r="Q309" s="31">
        <v>9.9999999999999995E-7</v>
      </c>
    </row>
    <row r="310" spans="1:17" x14ac:dyDescent="0.2">
      <c r="A310" t="s">
        <v>1309</v>
      </c>
      <c r="B310" t="s">
        <v>1255</v>
      </c>
      <c r="C310" t="s">
        <v>1256</v>
      </c>
      <c r="D310" s="35">
        <v>60000</v>
      </c>
      <c r="E310" s="35">
        <v>7324</v>
      </c>
      <c r="F310" s="35">
        <v>67324</v>
      </c>
      <c r="G310" t="s">
        <v>1257</v>
      </c>
      <c r="I310" s="47">
        <v>1</v>
      </c>
      <c r="J310" t="s">
        <v>458</v>
      </c>
      <c r="M310" t="s">
        <v>1373</v>
      </c>
      <c r="N310" t="s">
        <v>1325</v>
      </c>
      <c r="O310" s="36">
        <v>138.80505600317656</v>
      </c>
      <c r="P310" s="63">
        <v>31.375104905519635</v>
      </c>
      <c r="Q310" s="31">
        <v>0</v>
      </c>
    </row>
    <row r="311" spans="1:17" x14ac:dyDescent="0.2">
      <c r="A311" t="s">
        <v>1309</v>
      </c>
      <c r="B311" t="s">
        <v>1255</v>
      </c>
      <c r="C311" t="s">
        <v>1256</v>
      </c>
      <c r="D311" s="35">
        <v>60000</v>
      </c>
      <c r="E311" s="35">
        <v>7324</v>
      </c>
      <c r="F311" s="35">
        <v>67324</v>
      </c>
      <c r="G311" t="s">
        <v>1257</v>
      </c>
      <c r="I311" s="47">
        <v>1</v>
      </c>
      <c r="J311" t="s">
        <v>459</v>
      </c>
      <c r="M311" t="s">
        <v>1373</v>
      </c>
      <c r="N311" t="s">
        <v>1325</v>
      </c>
      <c r="O311" s="36">
        <v>403.82691814459525</v>
      </c>
      <c r="P311" s="63">
        <v>91.279902082020769</v>
      </c>
      <c r="Q311" s="31">
        <v>0</v>
      </c>
    </row>
    <row r="312" spans="1:17" x14ac:dyDescent="0.2">
      <c r="A312" t="s">
        <v>1309</v>
      </c>
      <c r="B312" t="s">
        <v>1255</v>
      </c>
      <c r="C312" t="s">
        <v>1256</v>
      </c>
      <c r="D312" s="35">
        <v>60000</v>
      </c>
      <c r="E312" s="35">
        <v>7324</v>
      </c>
      <c r="F312" s="35">
        <v>67324</v>
      </c>
      <c r="G312" t="s">
        <v>1257</v>
      </c>
      <c r="I312" s="47">
        <v>1</v>
      </c>
      <c r="J312" t="s">
        <v>460</v>
      </c>
      <c r="M312" t="s">
        <v>1373</v>
      </c>
      <c r="N312" t="s">
        <v>1325</v>
      </c>
      <c r="O312" s="36">
        <v>15784.390091433366</v>
      </c>
      <c r="P312" s="63">
        <v>3567.8591922259156</v>
      </c>
      <c r="Q312" s="31">
        <v>2.1999999999999999E-5</v>
      </c>
    </row>
    <row r="313" spans="1:17" x14ac:dyDescent="0.2">
      <c r="A313" t="s">
        <v>1309</v>
      </c>
      <c r="B313" t="s">
        <v>1255</v>
      </c>
      <c r="C313" t="s">
        <v>1256</v>
      </c>
      <c r="D313" s="35">
        <v>60000</v>
      </c>
      <c r="E313" s="35">
        <v>7324</v>
      </c>
      <c r="F313" s="35">
        <v>67324</v>
      </c>
      <c r="G313" t="s">
        <v>1257</v>
      </c>
      <c r="I313" s="47">
        <v>1</v>
      </c>
      <c r="J313" t="s">
        <v>453</v>
      </c>
      <c r="M313" t="s">
        <v>1372</v>
      </c>
      <c r="N313" t="s">
        <v>1325</v>
      </c>
      <c r="O313" s="36">
        <v>2567.9752636988514</v>
      </c>
      <c r="P313" s="63">
        <v>580.45791423827563</v>
      </c>
      <c r="Q313" s="31">
        <v>1.9999999999999999E-6</v>
      </c>
    </row>
    <row r="314" spans="1:17" x14ac:dyDescent="0.2">
      <c r="A314" t="s">
        <v>1309</v>
      </c>
      <c r="B314" t="s">
        <v>1255</v>
      </c>
      <c r="C314" t="s">
        <v>1256</v>
      </c>
      <c r="D314" s="35">
        <v>60000</v>
      </c>
      <c r="E314" s="35">
        <v>7324</v>
      </c>
      <c r="F314" s="35">
        <v>67324</v>
      </c>
      <c r="G314" t="s">
        <v>1257</v>
      </c>
      <c r="I314" s="47">
        <v>1</v>
      </c>
      <c r="J314" t="s">
        <v>454</v>
      </c>
      <c r="M314" t="s">
        <v>1372</v>
      </c>
      <c r="N314" t="s">
        <v>1325</v>
      </c>
      <c r="O314" s="36">
        <v>4279.9587728314191</v>
      </c>
      <c r="P314" s="63">
        <v>967.42985706379272</v>
      </c>
      <c r="Q314" s="31">
        <v>1.9999999999999999E-6</v>
      </c>
    </row>
    <row r="315" spans="1:17" x14ac:dyDescent="0.2">
      <c r="A315" t="s">
        <v>1309</v>
      </c>
      <c r="B315" t="s">
        <v>1255</v>
      </c>
      <c r="C315" t="s">
        <v>1256</v>
      </c>
      <c r="D315" s="35">
        <v>60000</v>
      </c>
      <c r="E315" s="35">
        <v>7324</v>
      </c>
      <c r="F315" s="35">
        <v>67324</v>
      </c>
      <c r="G315" t="s">
        <v>1257</v>
      </c>
      <c r="I315" s="47">
        <v>1</v>
      </c>
      <c r="J315" t="s">
        <v>601</v>
      </c>
      <c r="M315" t="s">
        <v>1397</v>
      </c>
      <c r="N315" t="s">
        <v>1325</v>
      </c>
      <c r="O315" s="36">
        <v>688.8</v>
      </c>
      <c r="P315" s="63">
        <v>155.69441691250316</v>
      </c>
      <c r="Q315" s="31">
        <v>0</v>
      </c>
    </row>
    <row r="316" spans="1:17" x14ac:dyDescent="0.2">
      <c r="A316" t="s">
        <v>1309</v>
      </c>
      <c r="B316" t="s">
        <v>1255</v>
      </c>
      <c r="C316" t="s">
        <v>1256</v>
      </c>
      <c r="D316" s="35">
        <v>60000</v>
      </c>
      <c r="E316" s="35">
        <v>7324</v>
      </c>
      <c r="F316" s="35">
        <v>67324</v>
      </c>
      <c r="G316" t="s">
        <v>1257</v>
      </c>
      <c r="I316" s="47">
        <v>1</v>
      </c>
      <c r="J316" t="s">
        <v>604</v>
      </c>
      <c r="M316" t="s">
        <v>1397</v>
      </c>
      <c r="N316" t="s">
        <v>1325</v>
      </c>
      <c r="O316" s="36">
        <v>3080.0000000000005</v>
      </c>
      <c r="P316" s="63">
        <v>696.19454716972973</v>
      </c>
      <c r="Q316" s="31">
        <v>0</v>
      </c>
    </row>
    <row r="317" spans="1:17" x14ac:dyDescent="0.2">
      <c r="A317" t="s">
        <v>1309</v>
      </c>
      <c r="B317" t="s">
        <v>1255</v>
      </c>
      <c r="C317" t="s">
        <v>1256</v>
      </c>
      <c r="D317" s="35">
        <v>60000</v>
      </c>
      <c r="E317" s="35">
        <v>7324</v>
      </c>
      <c r="F317" s="35">
        <v>67324</v>
      </c>
      <c r="G317" t="s">
        <v>1257</v>
      </c>
      <c r="I317" s="47">
        <v>1</v>
      </c>
      <c r="J317" t="s">
        <v>603</v>
      </c>
      <c r="M317" t="s">
        <v>1397</v>
      </c>
      <c r="N317" t="s">
        <v>1325</v>
      </c>
      <c r="O317" s="36">
        <v>24696</v>
      </c>
      <c r="P317" s="63">
        <v>5582.2144600336505</v>
      </c>
      <c r="Q317" s="31">
        <v>4.8000000000000001E-5</v>
      </c>
    </row>
    <row r="318" spans="1:17" x14ac:dyDescent="0.2">
      <c r="A318" t="s">
        <v>1309</v>
      </c>
      <c r="B318" t="s">
        <v>1255</v>
      </c>
      <c r="C318" t="s">
        <v>1256</v>
      </c>
      <c r="D318" s="35">
        <v>60000</v>
      </c>
      <c r="E318" s="35">
        <v>7324</v>
      </c>
      <c r="F318" s="35">
        <v>67324</v>
      </c>
      <c r="G318" t="s">
        <v>1257</v>
      </c>
      <c r="I318" s="47">
        <v>1</v>
      </c>
      <c r="J318" t="s">
        <v>602</v>
      </c>
      <c r="M318" t="s">
        <v>1397</v>
      </c>
      <c r="N318" t="s">
        <v>1325</v>
      </c>
      <c r="O318" s="36">
        <v>1761.2000000000003</v>
      </c>
      <c r="P318" s="63">
        <v>398.09670015432727</v>
      </c>
      <c r="Q318" s="31">
        <v>3.0000000000000001E-6</v>
      </c>
    </row>
    <row r="319" spans="1:17" x14ac:dyDescent="0.2">
      <c r="A319" t="s">
        <v>1309</v>
      </c>
      <c r="B319" t="s">
        <v>1255</v>
      </c>
      <c r="C319" t="s">
        <v>1256</v>
      </c>
      <c r="D319" s="35">
        <v>60000</v>
      </c>
      <c r="E319" s="35">
        <v>7324</v>
      </c>
      <c r="F319" s="35">
        <v>67324</v>
      </c>
      <c r="G319" t="s">
        <v>1257</v>
      </c>
      <c r="I319" s="47">
        <v>1</v>
      </c>
      <c r="J319" t="s">
        <v>645</v>
      </c>
      <c r="M319" t="s">
        <v>1401</v>
      </c>
      <c r="N319" t="s">
        <v>1325</v>
      </c>
      <c r="O319" s="36">
        <v>1941.8250110585548</v>
      </c>
      <c r="P319" s="63">
        <v>438.92467021323569</v>
      </c>
      <c r="Q319" s="31">
        <v>5.0000000000000004E-6</v>
      </c>
    </row>
    <row r="320" spans="1:17" x14ac:dyDescent="0.2">
      <c r="A320" t="s">
        <v>1309</v>
      </c>
      <c r="B320" t="s">
        <v>1255</v>
      </c>
      <c r="C320" t="s">
        <v>1256</v>
      </c>
      <c r="D320" s="35">
        <v>60000</v>
      </c>
      <c r="E320" s="35">
        <v>7324</v>
      </c>
      <c r="F320" s="35">
        <v>67324</v>
      </c>
      <c r="G320" t="s">
        <v>1257</v>
      </c>
      <c r="I320" s="47">
        <v>1</v>
      </c>
      <c r="J320" t="s">
        <v>705</v>
      </c>
      <c r="M320" t="s">
        <v>1409</v>
      </c>
      <c r="N320" t="s">
        <v>1325</v>
      </c>
      <c r="O320" s="36">
        <v>59430.480946412557</v>
      </c>
      <c r="P320" s="63">
        <v>13433.498951482772</v>
      </c>
      <c r="Q320" s="31">
        <v>1.7699999999999999E-4</v>
      </c>
    </row>
    <row r="321" spans="1:17" x14ac:dyDescent="0.2">
      <c r="A321" t="s">
        <v>1309</v>
      </c>
      <c r="B321" t="s">
        <v>1255</v>
      </c>
      <c r="C321" t="s">
        <v>1256</v>
      </c>
      <c r="D321" s="35">
        <v>60000</v>
      </c>
      <c r="E321" s="35">
        <v>7324</v>
      </c>
      <c r="F321" s="35">
        <v>67324</v>
      </c>
      <c r="G321" t="s">
        <v>1257</v>
      </c>
      <c r="I321" s="47">
        <v>1</v>
      </c>
      <c r="J321" t="s">
        <v>706</v>
      </c>
      <c r="M321" t="s">
        <v>1409</v>
      </c>
      <c r="N321" t="s">
        <v>1325</v>
      </c>
      <c r="O321" s="36">
        <v>39112.191868202004</v>
      </c>
      <c r="P321" s="63">
        <v>8840.8099696423633</v>
      </c>
      <c r="Q321" s="31">
        <v>2.04E-4</v>
      </c>
    </row>
    <row r="322" spans="1:17" x14ac:dyDescent="0.2">
      <c r="A322" t="s">
        <v>1309</v>
      </c>
      <c r="B322" t="s">
        <v>1255</v>
      </c>
      <c r="C322" t="s">
        <v>1256</v>
      </c>
      <c r="D322" s="35">
        <v>60000</v>
      </c>
      <c r="E322" s="35">
        <v>7324</v>
      </c>
      <c r="F322" s="35">
        <v>67324</v>
      </c>
      <c r="G322" t="s">
        <v>1257</v>
      </c>
      <c r="I322" s="47">
        <v>1</v>
      </c>
      <c r="J322" t="s">
        <v>739</v>
      </c>
      <c r="M322" t="s">
        <v>1414</v>
      </c>
      <c r="N322" t="s">
        <v>1325</v>
      </c>
      <c r="O322" s="36">
        <v>2550.8715440720744</v>
      </c>
      <c r="P322" s="63">
        <v>576.59183750435284</v>
      </c>
      <c r="Q322" s="31">
        <v>9.9999999999999995E-7</v>
      </c>
    </row>
    <row r="323" spans="1:17" x14ac:dyDescent="0.2">
      <c r="A323" t="s">
        <v>1309</v>
      </c>
      <c r="B323" t="s">
        <v>1255</v>
      </c>
      <c r="C323" t="s">
        <v>1256</v>
      </c>
      <c r="D323" s="35">
        <v>60000</v>
      </c>
      <c r="E323" s="35">
        <v>7324</v>
      </c>
      <c r="F323" s="35">
        <v>67324</v>
      </c>
      <c r="G323" t="s">
        <v>1257</v>
      </c>
      <c r="I323" s="47">
        <v>1</v>
      </c>
      <c r="J323" t="s">
        <v>740</v>
      </c>
      <c r="M323" t="s">
        <v>1414</v>
      </c>
      <c r="N323" t="s">
        <v>1325</v>
      </c>
      <c r="O323" s="36">
        <v>3037.8035399849359</v>
      </c>
      <c r="P323" s="63">
        <v>686.65657789299155</v>
      </c>
      <c r="Q323" s="31">
        <v>3.0000000000000001E-6</v>
      </c>
    </row>
    <row r="324" spans="1:17" x14ac:dyDescent="0.2">
      <c r="A324" t="s">
        <v>1309</v>
      </c>
      <c r="B324" t="s">
        <v>1255</v>
      </c>
      <c r="C324" t="s">
        <v>1256</v>
      </c>
      <c r="D324" s="35">
        <v>60000</v>
      </c>
      <c r="E324" s="35">
        <v>7324</v>
      </c>
      <c r="F324" s="35">
        <v>67324</v>
      </c>
      <c r="G324" t="s">
        <v>1257</v>
      </c>
      <c r="I324" s="47">
        <v>1</v>
      </c>
      <c r="J324" t="s">
        <v>790</v>
      </c>
      <c r="M324" t="s">
        <v>1422</v>
      </c>
      <c r="N324" t="s">
        <v>1325</v>
      </c>
      <c r="O324" s="36">
        <v>5280.0588491784738</v>
      </c>
      <c r="P324" s="63">
        <v>1193.4896686796531</v>
      </c>
      <c r="Q324" s="31">
        <v>3.9999999999999998E-6</v>
      </c>
    </row>
    <row r="325" spans="1:17" x14ac:dyDescent="0.2">
      <c r="A325" t="s">
        <v>1309</v>
      </c>
      <c r="B325" t="s">
        <v>1056</v>
      </c>
      <c r="C325" t="s">
        <v>1253</v>
      </c>
      <c r="D325" s="35">
        <v>15000</v>
      </c>
      <c r="E325" s="35">
        <v>1831</v>
      </c>
      <c r="F325" s="35">
        <v>16831</v>
      </c>
      <c r="G325">
        <v>4</v>
      </c>
      <c r="I325" s="47" t="s">
        <v>1320</v>
      </c>
      <c r="J325" t="s">
        <v>28</v>
      </c>
      <c r="M325" t="s">
        <v>1324</v>
      </c>
      <c r="N325" t="s">
        <v>1294</v>
      </c>
      <c r="O325" s="36">
        <v>3310.5160194947125</v>
      </c>
      <c r="P325" s="63">
        <v>69.396539991188547</v>
      </c>
      <c r="Q325" s="31">
        <v>3.0000000000000001E-6</v>
      </c>
    </row>
    <row r="326" spans="1:17" x14ac:dyDescent="0.2">
      <c r="A326" t="s">
        <v>1309</v>
      </c>
      <c r="B326" t="s">
        <v>1056</v>
      </c>
      <c r="C326" t="s">
        <v>1253</v>
      </c>
      <c r="D326" s="35">
        <v>15000</v>
      </c>
      <c r="E326" s="35">
        <v>1831</v>
      </c>
      <c r="F326" s="35">
        <v>16831</v>
      </c>
      <c r="G326">
        <v>4</v>
      </c>
      <c r="I326" s="47" t="s">
        <v>1320</v>
      </c>
      <c r="J326" t="s">
        <v>36</v>
      </c>
      <c r="M326" t="s">
        <v>1324</v>
      </c>
      <c r="N326" t="s">
        <v>1325</v>
      </c>
      <c r="O326" s="36">
        <v>3151.6352477146047</v>
      </c>
      <c r="P326" s="63">
        <v>66.066009110884266</v>
      </c>
      <c r="Q326" s="31">
        <v>4.1E-5</v>
      </c>
    </row>
    <row r="327" spans="1:17" x14ac:dyDescent="0.2">
      <c r="A327" t="s">
        <v>1309</v>
      </c>
      <c r="B327" t="s">
        <v>1056</v>
      </c>
      <c r="C327" t="s">
        <v>1253</v>
      </c>
      <c r="D327" s="35">
        <v>15000</v>
      </c>
      <c r="E327" s="35">
        <v>1831</v>
      </c>
      <c r="F327" s="35">
        <v>16831</v>
      </c>
      <c r="G327">
        <v>4</v>
      </c>
      <c r="I327" s="47" t="s">
        <v>1320</v>
      </c>
      <c r="J327" t="s">
        <v>46</v>
      </c>
      <c r="M327" t="s">
        <v>1326</v>
      </c>
      <c r="N327" t="s">
        <v>1294</v>
      </c>
      <c r="O327" s="36">
        <v>4148.2294254346052</v>
      </c>
      <c r="P327" s="63">
        <v>86.957068783112547</v>
      </c>
      <c r="Q327" s="31">
        <v>9.9999999999999995E-7</v>
      </c>
    </row>
    <row r="328" spans="1:17" x14ac:dyDescent="0.2">
      <c r="A328" t="s">
        <v>1309</v>
      </c>
      <c r="B328" t="s">
        <v>1056</v>
      </c>
      <c r="C328" t="s">
        <v>1253</v>
      </c>
      <c r="D328" s="35">
        <v>15000</v>
      </c>
      <c r="E328" s="35">
        <v>1831</v>
      </c>
      <c r="F328" s="35">
        <v>16831</v>
      </c>
      <c r="G328">
        <v>4</v>
      </c>
      <c r="I328" s="47" t="s">
        <v>1320</v>
      </c>
      <c r="J328" t="s">
        <v>54</v>
      </c>
      <c r="M328" t="s">
        <v>1327</v>
      </c>
      <c r="N328" t="s">
        <v>1328</v>
      </c>
      <c r="O328" s="36">
        <v>7122.2005687552883</v>
      </c>
      <c r="P328" s="63">
        <v>149.2988022665817</v>
      </c>
      <c r="Q328" s="31">
        <v>3.8999999999999999E-5</v>
      </c>
    </row>
    <row r="329" spans="1:17" x14ac:dyDescent="0.2">
      <c r="A329" t="s">
        <v>1309</v>
      </c>
      <c r="B329" t="s">
        <v>1056</v>
      </c>
      <c r="C329" t="s">
        <v>1253</v>
      </c>
      <c r="D329" s="35">
        <v>15000</v>
      </c>
      <c r="E329" s="35">
        <v>1831</v>
      </c>
      <c r="F329" s="35">
        <v>16831</v>
      </c>
      <c r="G329">
        <v>4</v>
      </c>
      <c r="I329" s="47" t="s">
        <v>1320</v>
      </c>
      <c r="J329" t="s">
        <v>57</v>
      </c>
      <c r="M329" t="s">
        <v>1329</v>
      </c>
      <c r="N329" t="s">
        <v>1294</v>
      </c>
      <c r="O329" s="36">
        <v>1761.0179446338191</v>
      </c>
      <c r="P329" s="63">
        <v>36.915257772603773</v>
      </c>
      <c r="Q329" s="31">
        <v>3.6999999999999998E-5</v>
      </c>
    </row>
    <row r="330" spans="1:17" x14ac:dyDescent="0.2">
      <c r="A330" t="s">
        <v>1309</v>
      </c>
      <c r="B330" t="s">
        <v>1056</v>
      </c>
      <c r="C330" t="s">
        <v>1253</v>
      </c>
      <c r="D330" s="35">
        <v>15000</v>
      </c>
      <c r="E330" s="35">
        <v>1831</v>
      </c>
      <c r="F330" s="35">
        <v>16831</v>
      </c>
      <c r="G330">
        <v>4</v>
      </c>
      <c r="I330" s="47" t="s">
        <v>1320</v>
      </c>
      <c r="J330" t="s">
        <v>61</v>
      </c>
      <c r="M330" t="s">
        <v>1329</v>
      </c>
      <c r="N330" t="s">
        <v>1294</v>
      </c>
      <c r="O330" s="36">
        <v>1287.6535234111202</v>
      </c>
      <c r="P330" s="63">
        <v>26.992377836562635</v>
      </c>
      <c r="Q330" s="31">
        <v>0</v>
      </c>
    </row>
    <row r="331" spans="1:17" x14ac:dyDescent="0.2">
      <c r="A331" t="s">
        <v>1309</v>
      </c>
      <c r="B331" t="s">
        <v>1056</v>
      </c>
      <c r="C331" t="s">
        <v>1253</v>
      </c>
      <c r="D331" s="35">
        <v>15000</v>
      </c>
      <c r="E331" s="35">
        <v>1831</v>
      </c>
      <c r="F331" s="35">
        <v>16831</v>
      </c>
      <c r="G331">
        <v>4</v>
      </c>
      <c r="I331" s="47" t="s">
        <v>1320</v>
      </c>
      <c r="J331" t="s">
        <v>63</v>
      </c>
      <c r="M331" t="s">
        <v>1329</v>
      </c>
      <c r="N331" t="s">
        <v>1294</v>
      </c>
      <c r="O331" s="36">
        <v>296.51038529840088</v>
      </c>
      <c r="P331" s="63">
        <v>6.2155853317102689</v>
      </c>
      <c r="Q331" s="31">
        <v>0</v>
      </c>
    </row>
    <row r="332" spans="1:17" x14ac:dyDescent="0.2">
      <c r="A332" t="s">
        <v>1309</v>
      </c>
      <c r="B332" t="s">
        <v>1056</v>
      </c>
      <c r="C332" t="s">
        <v>1253</v>
      </c>
      <c r="D332" s="35">
        <v>15000</v>
      </c>
      <c r="E332" s="35">
        <v>1831</v>
      </c>
      <c r="F332" s="35">
        <v>16831</v>
      </c>
      <c r="G332">
        <v>4</v>
      </c>
      <c r="I332" s="47" t="s">
        <v>1320</v>
      </c>
      <c r="J332" t="s">
        <v>64</v>
      </c>
      <c r="M332" t="s">
        <v>1329</v>
      </c>
      <c r="N332" t="s">
        <v>1294</v>
      </c>
      <c r="O332" s="36">
        <v>91.01611842940784</v>
      </c>
      <c r="P332" s="63">
        <v>1.907921201780864</v>
      </c>
      <c r="Q332" s="31">
        <v>0</v>
      </c>
    </row>
    <row r="333" spans="1:17" x14ac:dyDescent="0.2">
      <c r="A333" t="s">
        <v>1309</v>
      </c>
      <c r="B333" t="s">
        <v>1056</v>
      </c>
      <c r="C333" t="s">
        <v>1253</v>
      </c>
      <c r="D333" s="35">
        <v>15000</v>
      </c>
      <c r="E333" s="35">
        <v>1831</v>
      </c>
      <c r="F333" s="35">
        <v>16831</v>
      </c>
      <c r="G333">
        <v>4</v>
      </c>
      <c r="I333" s="47" t="s">
        <v>1320</v>
      </c>
      <c r="J333" t="s">
        <v>106</v>
      </c>
      <c r="M333" t="s">
        <v>1330</v>
      </c>
      <c r="N333" t="s">
        <v>1294</v>
      </c>
      <c r="O333" s="36">
        <v>214.04681964442423</v>
      </c>
      <c r="P333" s="63">
        <v>4.48694662462567</v>
      </c>
      <c r="Q333" s="31">
        <v>1.9999999999999999E-6</v>
      </c>
    </row>
    <row r="334" spans="1:17" x14ac:dyDescent="0.2">
      <c r="A334" t="s">
        <v>1309</v>
      </c>
      <c r="B334" t="s">
        <v>1056</v>
      </c>
      <c r="C334" t="s">
        <v>1253</v>
      </c>
      <c r="D334" s="35">
        <v>15000</v>
      </c>
      <c r="E334" s="35">
        <v>1831</v>
      </c>
      <c r="F334" s="35">
        <v>16831</v>
      </c>
      <c r="G334">
        <v>4</v>
      </c>
      <c r="I334" s="47" t="s">
        <v>1320</v>
      </c>
      <c r="J334" t="s">
        <v>110</v>
      </c>
      <c r="M334" t="s">
        <v>1330</v>
      </c>
      <c r="N334" t="s">
        <v>1294</v>
      </c>
      <c r="O334" s="36">
        <v>209.60943077346698</v>
      </c>
      <c r="P334" s="63">
        <v>4.3939280642482332</v>
      </c>
      <c r="Q334" s="31">
        <v>0</v>
      </c>
    </row>
    <row r="335" spans="1:17" x14ac:dyDescent="0.2">
      <c r="A335" t="s">
        <v>1309</v>
      </c>
      <c r="B335" t="s">
        <v>1056</v>
      </c>
      <c r="C335" t="s">
        <v>1253</v>
      </c>
      <c r="D335" s="35">
        <v>15000</v>
      </c>
      <c r="E335" s="35">
        <v>1831</v>
      </c>
      <c r="F335" s="35">
        <v>16831</v>
      </c>
      <c r="G335">
        <v>4</v>
      </c>
      <c r="I335" s="47" t="s">
        <v>1320</v>
      </c>
      <c r="J335" t="s">
        <v>124</v>
      </c>
      <c r="M335" t="s">
        <v>1331</v>
      </c>
      <c r="N335" t="s">
        <v>1328</v>
      </c>
      <c r="O335" s="36">
        <v>232.83135875345653</v>
      </c>
      <c r="P335" s="63">
        <v>4.8807166628371057</v>
      </c>
      <c r="Q335" s="31">
        <v>0</v>
      </c>
    </row>
    <row r="336" spans="1:17" x14ac:dyDescent="0.2">
      <c r="A336" t="s">
        <v>1309</v>
      </c>
      <c r="B336" t="s">
        <v>1056</v>
      </c>
      <c r="C336" t="s">
        <v>1253</v>
      </c>
      <c r="D336" s="35">
        <v>15000</v>
      </c>
      <c r="E336" s="35">
        <v>1831</v>
      </c>
      <c r="F336" s="35">
        <v>16831</v>
      </c>
      <c r="G336">
        <v>4</v>
      </c>
      <c r="I336" s="47" t="s">
        <v>1320</v>
      </c>
      <c r="J336" t="s">
        <v>248</v>
      </c>
      <c r="M336" t="s">
        <v>1341</v>
      </c>
      <c r="N336" t="s">
        <v>1294</v>
      </c>
      <c r="O336" s="36">
        <v>2949.0829503692189</v>
      </c>
      <c r="P336" s="63">
        <v>61.820015881955072</v>
      </c>
      <c r="Q336" s="31">
        <v>5.3000000000000001E-5</v>
      </c>
    </row>
    <row r="337" spans="1:17" x14ac:dyDescent="0.2">
      <c r="A337" t="s">
        <v>1309</v>
      </c>
      <c r="B337" t="s">
        <v>1056</v>
      </c>
      <c r="C337" t="s">
        <v>1253</v>
      </c>
      <c r="D337" s="35">
        <v>15000</v>
      </c>
      <c r="E337" s="35">
        <v>1831</v>
      </c>
      <c r="F337" s="35">
        <v>16831</v>
      </c>
      <c r="G337">
        <v>4</v>
      </c>
      <c r="I337" s="47" t="s">
        <v>1320</v>
      </c>
      <c r="J337" t="s">
        <v>249</v>
      </c>
      <c r="M337" t="s">
        <v>1341</v>
      </c>
      <c r="N337" t="s">
        <v>1294</v>
      </c>
      <c r="O337" s="36">
        <v>399.60111703554639</v>
      </c>
      <c r="P337" s="63">
        <v>8.3766200603111756</v>
      </c>
      <c r="Q337" s="31">
        <v>1.9999999999999999E-6</v>
      </c>
    </row>
    <row r="338" spans="1:17" x14ac:dyDescent="0.2">
      <c r="A338" t="s">
        <v>1309</v>
      </c>
      <c r="B338" t="s">
        <v>1056</v>
      </c>
      <c r="C338" t="s">
        <v>1253</v>
      </c>
      <c r="D338" s="35">
        <v>15000</v>
      </c>
      <c r="E338" s="35">
        <v>1831</v>
      </c>
      <c r="F338" s="35">
        <v>16831</v>
      </c>
      <c r="G338">
        <v>4</v>
      </c>
      <c r="I338" s="47" t="s">
        <v>1320</v>
      </c>
      <c r="J338" t="s">
        <v>250</v>
      </c>
      <c r="M338" t="s">
        <v>1341</v>
      </c>
      <c r="N338" t="s">
        <v>1294</v>
      </c>
      <c r="O338" s="36">
        <v>249.43435621009181</v>
      </c>
      <c r="P338" s="63">
        <v>5.2287562343685714</v>
      </c>
      <c r="Q338" s="31">
        <v>0</v>
      </c>
    </row>
    <row r="339" spans="1:17" x14ac:dyDescent="0.2">
      <c r="A339" t="s">
        <v>1309</v>
      </c>
      <c r="B339" t="s">
        <v>1056</v>
      </c>
      <c r="C339" t="s">
        <v>1253</v>
      </c>
      <c r="D339" s="35">
        <v>15000</v>
      </c>
      <c r="E339" s="35">
        <v>1831</v>
      </c>
      <c r="F339" s="35">
        <v>16831</v>
      </c>
      <c r="G339">
        <v>4</v>
      </c>
      <c r="I339" s="47" t="s">
        <v>1320</v>
      </c>
      <c r="J339" t="s">
        <v>251</v>
      </c>
      <c r="M339" t="s">
        <v>1342</v>
      </c>
      <c r="N339" t="s">
        <v>1294</v>
      </c>
      <c r="O339" s="36">
        <v>3453.7459593685298</v>
      </c>
      <c r="P339" s="63">
        <v>72.398991026573057</v>
      </c>
      <c r="Q339" s="31">
        <v>9.9999999999999995E-7</v>
      </c>
    </row>
    <row r="340" spans="1:17" x14ac:dyDescent="0.2">
      <c r="A340" t="s">
        <v>1309</v>
      </c>
      <c r="B340" t="s">
        <v>1056</v>
      </c>
      <c r="C340" t="s">
        <v>1253</v>
      </c>
      <c r="D340" s="35">
        <v>15000</v>
      </c>
      <c r="E340" s="35">
        <v>1831</v>
      </c>
      <c r="F340" s="35">
        <v>16831</v>
      </c>
      <c r="G340">
        <v>4</v>
      </c>
      <c r="I340" s="47" t="s">
        <v>1320</v>
      </c>
      <c r="J340" t="s">
        <v>254</v>
      </c>
      <c r="M340" t="s">
        <v>1342</v>
      </c>
      <c r="N340" t="s">
        <v>1325</v>
      </c>
      <c r="O340" s="36">
        <v>163.43276526694044</v>
      </c>
      <c r="P340" s="63">
        <v>3.4259518346776807</v>
      </c>
      <c r="Q340" s="31">
        <v>0</v>
      </c>
    </row>
    <row r="341" spans="1:17" x14ac:dyDescent="0.2">
      <c r="A341" t="s">
        <v>1309</v>
      </c>
      <c r="B341" t="s">
        <v>1056</v>
      </c>
      <c r="C341" t="s">
        <v>1253</v>
      </c>
      <c r="D341" s="35">
        <v>15000</v>
      </c>
      <c r="E341" s="35">
        <v>1831</v>
      </c>
      <c r="F341" s="35">
        <v>16831</v>
      </c>
      <c r="G341">
        <v>4</v>
      </c>
      <c r="I341" s="47" t="s">
        <v>1320</v>
      </c>
      <c r="J341" t="s">
        <v>255</v>
      </c>
      <c r="M341" t="s">
        <v>1342</v>
      </c>
      <c r="N341" t="s">
        <v>1325</v>
      </c>
      <c r="O341" s="36">
        <v>1049.7841741434829</v>
      </c>
      <c r="P341" s="63">
        <v>22.006052528990462</v>
      </c>
      <c r="Q341" s="31">
        <v>6.9999999999999999E-6</v>
      </c>
    </row>
    <row r="342" spans="1:17" x14ac:dyDescent="0.2">
      <c r="A342" t="s">
        <v>1309</v>
      </c>
      <c r="B342" t="s">
        <v>1056</v>
      </c>
      <c r="C342" t="s">
        <v>1253</v>
      </c>
      <c r="D342" s="35">
        <v>15000</v>
      </c>
      <c r="E342" s="35">
        <v>1831</v>
      </c>
      <c r="F342" s="35">
        <v>16831</v>
      </c>
      <c r="G342">
        <v>4</v>
      </c>
      <c r="I342" s="47" t="s">
        <v>1320</v>
      </c>
      <c r="J342" t="s">
        <v>256</v>
      </c>
      <c r="M342" t="s">
        <v>1343</v>
      </c>
      <c r="N342" t="s">
        <v>1294</v>
      </c>
      <c r="O342" s="36">
        <v>8753.4863094392767</v>
      </c>
      <c r="P342" s="63">
        <v>183.49455467309346</v>
      </c>
      <c r="Q342" s="31">
        <v>1.9000000000000001E-5</v>
      </c>
    </row>
    <row r="343" spans="1:17" x14ac:dyDescent="0.2">
      <c r="A343" t="s">
        <v>1309</v>
      </c>
      <c r="B343" t="s">
        <v>1056</v>
      </c>
      <c r="C343" t="s">
        <v>1253</v>
      </c>
      <c r="D343" s="35">
        <v>15000</v>
      </c>
      <c r="E343" s="35">
        <v>1831</v>
      </c>
      <c r="F343" s="35">
        <v>16831</v>
      </c>
      <c r="G343">
        <v>4</v>
      </c>
      <c r="I343" s="47" t="s">
        <v>1320</v>
      </c>
      <c r="J343" t="s">
        <v>258</v>
      </c>
      <c r="M343" t="s">
        <v>1343</v>
      </c>
      <c r="N343" t="s">
        <v>1294</v>
      </c>
      <c r="O343" s="36">
        <v>3006.0553377287429</v>
      </c>
      <c r="P343" s="63">
        <v>63.014296934971128</v>
      </c>
      <c r="Q343" s="31">
        <v>9.9999999999999995E-7</v>
      </c>
    </row>
    <row r="344" spans="1:17" x14ac:dyDescent="0.2">
      <c r="A344" t="s">
        <v>1309</v>
      </c>
      <c r="B344" t="s">
        <v>1056</v>
      </c>
      <c r="C344" t="s">
        <v>1253</v>
      </c>
      <c r="D344" s="35">
        <v>15000</v>
      </c>
      <c r="E344" s="35">
        <v>1831</v>
      </c>
      <c r="F344" s="35">
        <v>16831</v>
      </c>
      <c r="G344">
        <v>4</v>
      </c>
      <c r="I344" s="47" t="s">
        <v>1320</v>
      </c>
      <c r="J344" t="s">
        <v>259</v>
      </c>
      <c r="M344" t="s">
        <v>1343</v>
      </c>
      <c r="N344" t="s">
        <v>1294</v>
      </c>
      <c r="O344" s="36">
        <v>4709.7634361584514</v>
      </c>
      <c r="P344" s="63">
        <v>98.728199689030262</v>
      </c>
      <c r="Q344" s="31">
        <v>7.2000000000000002E-5</v>
      </c>
    </row>
    <row r="345" spans="1:17" x14ac:dyDescent="0.2">
      <c r="A345" t="s">
        <v>1309</v>
      </c>
      <c r="B345" t="s">
        <v>1056</v>
      </c>
      <c r="C345" t="s">
        <v>1253</v>
      </c>
      <c r="D345" s="35">
        <v>15000</v>
      </c>
      <c r="E345" s="35">
        <v>1831</v>
      </c>
      <c r="F345" s="35">
        <v>16831</v>
      </c>
      <c r="G345">
        <v>4</v>
      </c>
      <c r="I345" s="47" t="s">
        <v>1320</v>
      </c>
      <c r="J345" t="s">
        <v>260</v>
      </c>
      <c r="M345" t="s">
        <v>1343</v>
      </c>
      <c r="N345" t="s">
        <v>1294</v>
      </c>
      <c r="O345" s="36">
        <v>6840.9179008242054</v>
      </c>
      <c r="P345" s="63">
        <v>143.4024272607036</v>
      </c>
      <c r="Q345" s="31">
        <v>9.9999999999999995E-7</v>
      </c>
    </row>
    <row r="346" spans="1:17" x14ac:dyDescent="0.2">
      <c r="A346" t="s">
        <v>1309</v>
      </c>
      <c r="B346" t="s">
        <v>1056</v>
      </c>
      <c r="C346" t="s">
        <v>1253</v>
      </c>
      <c r="D346" s="35">
        <v>15000</v>
      </c>
      <c r="E346" s="35">
        <v>1831</v>
      </c>
      <c r="F346" s="35">
        <v>16831</v>
      </c>
      <c r="G346">
        <v>4</v>
      </c>
      <c r="I346" s="47" t="s">
        <v>1320</v>
      </c>
      <c r="J346" t="s">
        <v>286</v>
      </c>
      <c r="M346" t="s">
        <v>1347</v>
      </c>
      <c r="N346" t="s">
        <v>1294</v>
      </c>
      <c r="O346" s="36">
        <v>4413.798751916107</v>
      </c>
      <c r="P346" s="63">
        <v>92.52405359064096</v>
      </c>
      <c r="Q346" s="31">
        <v>9.9999999999999995E-7</v>
      </c>
    </row>
    <row r="347" spans="1:17" x14ac:dyDescent="0.2">
      <c r="A347" t="s">
        <v>1309</v>
      </c>
      <c r="B347" t="s">
        <v>1056</v>
      </c>
      <c r="C347" t="s">
        <v>1253</v>
      </c>
      <c r="D347" s="35">
        <v>15000</v>
      </c>
      <c r="E347" s="35">
        <v>1831</v>
      </c>
      <c r="F347" s="35">
        <v>16831</v>
      </c>
      <c r="G347">
        <v>4</v>
      </c>
      <c r="I347" s="47" t="s">
        <v>1320</v>
      </c>
      <c r="J347" t="s">
        <v>297</v>
      </c>
      <c r="M347" t="s">
        <v>1349</v>
      </c>
      <c r="N347" t="s">
        <v>1294</v>
      </c>
      <c r="O347" s="36">
        <v>11.702867313636519</v>
      </c>
      <c r="P347" s="63">
        <v>0.24532081849472742</v>
      </c>
      <c r="Q347" s="31">
        <v>0</v>
      </c>
    </row>
    <row r="348" spans="1:17" x14ac:dyDescent="0.2">
      <c r="A348" t="s">
        <v>1309</v>
      </c>
      <c r="B348" t="s">
        <v>1056</v>
      </c>
      <c r="C348" t="s">
        <v>1253</v>
      </c>
      <c r="D348" s="35">
        <v>15000</v>
      </c>
      <c r="E348" s="35">
        <v>1831</v>
      </c>
      <c r="F348" s="35">
        <v>16831</v>
      </c>
      <c r="G348">
        <v>4</v>
      </c>
      <c r="I348" s="47" t="s">
        <v>1320</v>
      </c>
      <c r="J348" t="s">
        <v>300</v>
      </c>
      <c r="M348" t="s">
        <v>1349</v>
      </c>
      <c r="N348" t="s">
        <v>1294</v>
      </c>
      <c r="O348" s="36">
        <v>545.66924959424693</v>
      </c>
      <c r="P348" s="63">
        <v>11.438566579481094</v>
      </c>
      <c r="Q348" s="31">
        <v>0</v>
      </c>
    </row>
    <row r="349" spans="1:17" x14ac:dyDescent="0.2">
      <c r="A349" t="s">
        <v>1309</v>
      </c>
      <c r="B349" t="s">
        <v>1056</v>
      </c>
      <c r="C349" t="s">
        <v>1253</v>
      </c>
      <c r="D349" s="35">
        <v>15000</v>
      </c>
      <c r="E349" s="35">
        <v>1831</v>
      </c>
      <c r="F349" s="35">
        <v>16831</v>
      </c>
      <c r="G349">
        <v>4</v>
      </c>
      <c r="I349" s="47" t="s">
        <v>1320</v>
      </c>
      <c r="J349" t="s">
        <v>301</v>
      </c>
      <c r="M349" t="s">
        <v>1349</v>
      </c>
      <c r="N349" t="s">
        <v>1325</v>
      </c>
      <c r="O349" s="36">
        <v>190.96179046757698</v>
      </c>
      <c r="P349" s="63">
        <v>4.0030277609092657</v>
      </c>
      <c r="Q349" s="31">
        <v>0</v>
      </c>
    </row>
    <row r="350" spans="1:17" x14ac:dyDescent="0.2">
      <c r="A350" t="s">
        <v>1309</v>
      </c>
      <c r="B350" t="s">
        <v>1056</v>
      </c>
      <c r="C350" t="s">
        <v>1253</v>
      </c>
      <c r="D350" s="35">
        <v>15000</v>
      </c>
      <c r="E350" s="35">
        <v>1831</v>
      </c>
      <c r="F350" s="35">
        <v>16831</v>
      </c>
      <c r="G350">
        <v>4</v>
      </c>
      <c r="I350" s="47" t="s">
        <v>1320</v>
      </c>
      <c r="J350" t="s">
        <v>304</v>
      </c>
      <c r="M350" t="s">
        <v>1349</v>
      </c>
      <c r="N350" t="s">
        <v>1294</v>
      </c>
      <c r="O350" s="36">
        <v>503.74599840663649</v>
      </c>
      <c r="P350" s="63">
        <v>10.559752352191627</v>
      </c>
      <c r="Q350" s="31">
        <v>0</v>
      </c>
    </row>
    <row r="351" spans="1:17" x14ac:dyDescent="0.2">
      <c r="A351" t="s">
        <v>1309</v>
      </c>
      <c r="B351" t="s">
        <v>1056</v>
      </c>
      <c r="C351" t="s">
        <v>1253</v>
      </c>
      <c r="D351" s="35">
        <v>15000</v>
      </c>
      <c r="E351" s="35">
        <v>1831</v>
      </c>
      <c r="F351" s="35">
        <v>16831</v>
      </c>
      <c r="G351">
        <v>4</v>
      </c>
      <c r="I351" s="47" t="s">
        <v>1320</v>
      </c>
      <c r="J351" t="s">
        <v>305</v>
      </c>
      <c r="M351" t="s">
        <v>1349</v>
      </c>
      <c r="N351" t="s">
        <v>1294</v>
      </c>
      <c r="O351" s="36">
        <v>14.715744357018586</v>
      </c>
      <c r="P351" s="63">
        <v>0.30847811512110357</v>
      </c>
      <c r="Q351" s="31">
        <v>0</v>
      </c>
    </row>
    <row r="352" spans="1:17" x14ac:dyDescent="0.2">
      <c r="A352" t="s">
        <v>1309</v>
      </c>
      <c r="B352" t="s">
        <v>1056</v>
      </c>
      <c r="C352" t="s">
        <v>1253</v>
      </c>
      <c r="D352" s="35">
        <v>15000</v>
      </c>
      <c r="E352" s="35">
        <v>1831</v>
      </c>
      <c r="F352" s="35">
        <v>16831</v>
      </c>
      <c r="G352">
        <v>4</v>
      </c>
      <c r="I352" s="47" t="s">
        <v>1320</v>
      </c>
      <c r="J352" t="s">
        <v>306</v>
      </c>
      <c r="M352" t="s">
        <v>1349</v>
      </c>
      <c r="N352" t="s">
        <v>1294</v>
      </c>
      <c r="O352" s="36">
        <v>5.9425314042771369</v>
      </c>
      <c r="P352" s="63">
        <v>0.12457004159392525</v>
      </c>
      <c r="Q352" s="31">
        <v>0</v>
      </c>
    </row>
    <row r="353" spans="1:17" x14ac:dyDescent="0.2">
      <c r="A353" t="s">
        <v>1309</v>
      </c>
      <c r="B353" t="s">
        <v>1056</v>
      </c>
      <c r="C353" t="s">
        <v>1253</v>
      </c>
      <c r="D353" s="35">
        <v>15000</v>
      </c>
      <c r="E353" s="35">
        <v>1831</v>
      </c>
      <c r="F353" s="35">
        <v>16831</v>
      </c>
      <c r="G353">
        <v>4</v>
      </c>
      <c r="I353" s="47" t="s">
        <v>1320</v>
      </c>
      <c r="J353" t="s">
        <v>307</v>
      </c>
      <c r="M353" t="s">
        <v>1350</v>
      </c>
      <c r="N353" t="s">
        <v>1325</v>
      </c>
      <c r="O353" s="36">
        <v>508.7130592888409</v>
      </c>
      <c r="P353" s="63">
        <v>10.663874137774521</v>
      </c>
      <c r="Q353" s="31">
        <v>0</v>
      </c>
    </row>
    <row r="354" spans="1:17" x14ac:dyDescent="0.2">
      <c r="A354" t="s">
        <v>1309</v>
      </c>
      <c r="B354" t="s">
        <v>1056</v>
      </c>
      <c r="C354" t="s">
        <v>1253</v>
      </c>
      <c r="D354" s="35">
        <v>15000</v>
      </c>
      <c r="E354" s="35">
        <v>1831</v>
      </c>
      <c r="F354" s="35">
        <v>16831</v>
      </c>
      <c r="G354">
        <v>4</v>
      </c>
      <c r="I354" s="47" t="s">
        <v>1320</v>
      </c>
      <c r="J354" t="s">
        <v>309</v>
      </c>
      <c r="M354" t="s">
        <v>1350</v>
      </c>
      <c r="N354" t="s">
        <v>1325</v>
      </c>
      <c r="O354" s="36">
        <v>64.532096570116437</v>
      </c>
      <c r="P354" s="63">
        <v>1.3527511100903402</v>
      </c>
      <c r="Q354" s="31">
        <v>0</v>
      </c>
    </row>
    <row r="355" spans="1:17" x14ac:dyDescent="0.2">
      <c r="A355" t="s">
        <v>1309</v>
      </c>
      <c r="B355" t="s">
        <v>1056</v>
      </c>
      <c r="C355" t="s">
        <v>1253</v>
      </c>
      <c r="D355" s="35">
        <v>15000</v>
      </c>
      <c r="E355" s="35">
        <v>1831</v>
      </c>
      <c r="F355" s="35">
        <v>16831</v>
      </c>
      <c r="G355">
        <v>4</v>
      </c>
      <c r="I355" s="47" t="s">
        <v>1320</v>
      </c>
      <c r="J355" t="s">
        <v>310</v>
      </c>
      <c r="M355" t="s">
        <v>1351</v>
      </c>
      <c r="N355" t="s">
        <v>1294</v>
      </c>
      <c r="O355" s="36">
        <v>6701.7698190156016</v>
      </c>
      <c r="P355" s="63">
        <v>140.48554198751233</v>
      </c>
      <c r="Q355" s="31">
        <v>2.4000000000000001E-5</v>
      </c>
    </row>
    <row r="356" spans="1:17" x14ac:dyDescent="0.2">
      <c r="A356" t="s">
        <v>1309</v>
      </c>
      <c r="B356" t="s">
        <v>1056</v>
      </c>
      <c r="C356" t="s">
        <v>1253</v>
      </c>
      <c r="D356" s="35">
        <v>15000</v>
      </c>
      <c r="E356" s="35">
        <v>1831</v>
      </c>
      <c r="F356" s="35">
        <v>16831</v>
      </c>
      <c r="G356">
        <v>4</v>
      </c>
      <c r="I356" s="47" t="s">
        <v>1320</v>
      </c>
      <c r="J356" t="s">
        <v>312</v>
      </c>
      <c r="M356" t="s">
        <v>1351</v>
      </c>
      <c r="N356" t="s">
        <v>1294</v>
      </c>
      <c r="O356" s="36">
        <v>2446.4916057330552</v>
      </c>
      <c r="P356" s="63">
        <v>51.284467906388329</v>
      </c>
      <c r="Q356" s="31">
        <v>0</v>
      </c>
    </row>
    <row r="357" spans="1:17" x14ac:dyDescent="0.2">
      <c r="A357" t="s">
        <v>1309</v>
      </c>
      <c r="B357" t="s">
        <v>1056</v>
      </c>
      <c r="C357" t="s">
        <v>1253</v>
      </c>
      <c r="D357" s="35">
        <v>15000</v>
      </c>
      <c r="E357" s="35">
        <v>1831</v>
      </c>
      <c r="F357" s="35">
        <v>16831</v>
      </c>
      <c r="G357">
        <v>4</v>
      </c>
      <c r="I357" s="47" t="s">
        <v>1320</v>
      </c>
      <c r="J357" t="s">
        <v>313</v>
      </c>
      <c r="M357" t="s">
        <v>1351</v>
      </c>
      <c r="N357" t="s">
        <v>1294</v>
      </c>
      <c r="O357" s="36">
        <v>3188.4660589608652</v>
      </c>
      <c r="P357" s="63">
        <v>66.838073299822739</v>
      </c>
      <c r="Q357" s="31">
        <v>2.5999999999999998E-5</v>
      </c>
    </row>
    <row r="358" spans="1:17" x14ac:dyDescent="0.2">
      <c r="A358" t="s">
        <v>1309</v>
      </c>
      <c r="B358" t="s">
        <v>1056</v>
      </c>
      <c r="C358" t="s">
        <v>1253</v>
      </c>
      <c r="D358" s="35">
        <v>15000</v>
      </c>
      <c r="E358" s="35">
        <v>1831</v>
      </c>
      <c r="F358" s="35">
        <v>16831</v>
      </c>
      <c r="G358">
        <v>4</v>
      </c>
      <c r="I358" s="47" t="s">
        <v>1320</v>
      </c>
      <c r="J358" t="s">
        <v>314</v>
      </c>
      <c r="M358" t="s">
        <v>1351</v>
      </c>
      <c r="N358" t="s">
        <v>1294</v>
      </c>
      <c r="O358" s="36">
        <v>2377.3254968618517</v>
      </c>
      <c r="P358" s="63">
        <v>49.834576526298292</v>
      </c>
      <c r="Q358" s="31">
        <v>0</v>
      </c>
    </row>
    <row r="359" spans="1:17" x14ac:dyDescent="0.2">
      <c r="A359" t="s">
        <v>1309</v>
      </c>
      <c r="B359" t="s">
        <v>1056</v>
      </c>
      <c r="C359" t="s">
        <v>1253</v>
      </c>
      <c r="D359" s="35">
        <v>15000</v>
      </c>
      <c r="E359" s="35">
        <v>1831</v>
      </c>
      <c r="F359" s="35">
        <v>16831</v>
      </c>
      <c r="G359">
        <v>4</v>
      </c>
      <c r="I359" s="47" t="s">
        <v>1320</v>
      </c>
      <c r="J359" t="s">
        <v>315</v>
      </c>
      <c r="M359" t="s">
        <v>1351</v>
      </c>
      <c r="N359" t="s">
        <v>1294</v>
      </c>
      <c r="O359" s="36">
        <v>1403.7146244375608</v>
      </c>
      <c r="P359" s="63">
        <v>29.425303335600724</v>
      </c>
      <c r="Q359" s="31">
        <v>5.0000000000000004E-6</v>
      </c>
    </row>
    <row r="360" spans="1:17" x14ac:dyDescent="0.2">
      <c r="A360" t="s">
        <v>1309</v>
      </c>
      <c r="B360" t="s">
        <v>1056</v>
      </c>
      <c r="C360" t="s">
        <v>1253</v>
      </c>
      <c r="D360" s="35">
        <v>15000</v>
      </c>
      <c r="E360" s="35">
        <v>1831</v>
      </c>
      <c r="F360" s="35">
        <v>16831</v>
      </c>
      <c r="G360">
        <v>4</v>
      </c>
      <c r="I360" s="47" t="s">
        <v>1320</v>
      </c>
      <c r="J360" t="s">
        <v>316</v>
      </c>
      <c r="M360" t="s">
        <v>1352</v>
      </c>
      <c r="N360" t="s">
        <v>1325</v>
      </c>
      <c r="O360" s="36">
        <v>5454.3838744023078</v>
      </c>
      <c r="P360" s="63">
        <v>114.33727142182109</v>
      </c>
      <c r="Q360" s="31">
        <v>3.0000000000000001E-6</v>
      </c>
    </row>
    <row r="361" spans="1:17" x14ac:dyDescent="0.2">
      <c r="A361" t="s">
        <v>1309</v>
      </c>
      <c r="B361" t="s">
        <v>1056</v>
      </c>
      <c r="C361" t="s">
        <v>1253</v>
      </c>
      <c r="D361" s="35">
        <v>15000</v>
      </c>
      <c r="E361" s="35">
        <v>1831</v>
      </c>
      <c r="F361" s="35">
        <v>16831</v>
      </c>
      <c r="G361">
        <v>4</v>
      </c>
      <c r="I361" s="47" t="s">
        <v>1320</v>
      </c>
      <c r="J361" t="s">
        <v>318</v>
      </c>
      <c r="M361" t="s">
        <v>1352</v>
      </c>
      <c r="N361" t="s">
        <v>1325</v>
      </c>
      <c r="O361" s="36">
        <v>2635.3412972515926</v>
      </c>
      <c r="P361" s="63">
        <v>55.243220890096936</v>
      </c>
      <c r="Q361" s="31">
        <v>9.9999999999999995E-7</v>
      </c>
    </row>
    <row r="362" spans="1:17" x14ac:dyDescent="0.2">
      <c r="A362" t="s">
        <v>1309</v>
      </c>
      <c r="B362" t="s">
        <v>1056</v>
      </c>
      <c r="C362" t="s">
        <v>1253</v>
      </c>
      <c r="D362" s="35">
        <v>15000</v>
      </c>
      <c r="E362" s="35">
        <v>1831</v>
      </c>
      <c r="F362" s="35">
        <v>16831</v>
      </c>
      <c r="G362">
        <v>4</v>
      </c>
      <c r="I362" s="47" t="s">
        <v>1320</v>
      </c>
      <c r="J362" t="s">
        <v>319</v>
      </c>
      <c r="M362" t="s">
        <v>1352</v>
      </c>
      <c r="N362" t="s">
        <v>1325</v>
      </c>
      <c r="O362" s="36">
        <v>3105.6409394293473</v>
      </c>
      <c r="P362" s="63">
        <v>65.101855536188054</v>
      </c>
      <c r="Q362" s="31">
        <v>3.9999999999999998E-6</v>
      </c>
    </row>
    <row r="363" spans="1:17" x14ac:dyDescent="0.2">
      <c r="A363" t="s">
        <v>1309</v>
      </c>
      <c r="B363" t="s">
        <v>1056</v>
      </c>
      <c r="C363" t="s">
        <v>1253</v>
      </c>
      <c r="D363" s="35">
        <v>15000</v>
      </c>
      <c r="E363" s="35">
        <v>1831</v>
      </c>
      <c r="F363" s="35">
        <v>16831</v>
      </c>
      <c r="G363">
        <v>4</v>
      </c>
      <c r="I363" s="47" t="s">
        <v>1320</v>
      </c>
      <c r="J363" t="s">
        <v>320</v>
      </c>
      <c r="M363" t="s">
        <v>1353</v>
      </c>
      <c r="N363" t="s">
        <v>1325</v>
      </c>
      <c r="O363" s="36">
        <v>74157.33999578697</v>
      </c>
      <c r="P363" s="63">
        <v>1554.5198332685536</v>
      </c>
      <c r="Q363" s="31">
        <v>1.5300000000000001E-4</v>
      </c>
    </row>
    <row r="364" spans="1:17" x14ac:dyDescent="0.2">
      <c r="A364" t="s">
        <v>1309</v>
      </c>
      <c r="B364" t="s">
        <v>1056</v>
      </c>
      <c r="C364" t="s">
        <v>1253</v>
      </c>
      <c r="D364" s="35">
        <v>15000</v>
      </c>
      <c r="E364" s="35">
        <v>1831</v>
      </c>
      <c r="F364" s="35">
        <v>16831</v>
      </c>
      <c r="G364">
        <v>4</v>
      </c>
      <c r="I364" s="47" t="s">
        <v>1320</v>
      </c>
      <c r="J364" t="s">
        <v>332</v>
      </c>
      <c r="M364" t="s">
        <v>1355</v>
      </c>
      <c r="N364" t="s">
        <v>1294</v>
      </c>
      <c r="O364" s="36">
        <v>3916.0931676266819</v>
      </c>
      <c r="P364" s="63">
        <v>82.090923141916946</v>
      </c>
      <c r="Q364" s="31">
        <v>2.0000000000000002E-5</v>
      </c>
    </row>
    <row r="365" spans="1:17" x14ac:dyDescent="0.2">
      <c r="A365" t="s">
        <v>1309</v>
      </c>
      <c r="B365" t="s">
        <v>1056</v>
      </c>
      <c r="C365" t="s">
        <v>1253</v>
      </c>
      <c r="D365" s="35">
        <v>15000</v>
      </c>
      <c r="E365" s="35">
        <v>1831</v>
      </c>
      <c r="F365" s="35">
        <v>16831</v>
      </c>
      <c r="G365">
        <v>4</v>
      </c>
      <c r="I365" s="47" t="s">
        <v>1320</v>
      </c>
      <c r="J365" t="s">
        <v>334</v>
      </c>
      <c r="M365" t="s">
        <v>1355</v>
      </c>
      <c r="N365" t="s">
        <v>1294</v>
      </c>
      <c r="O365" s="36">
        <v>1815.7473861585074</v>
      </c>
      <c r="P365" s="63">
        <v>38.062521176586074</v>
      </c>
      <c r="Q365" s="31">
        <v>0</v>
      </c>
    </row>
    <row r="366" spans="1:17" x14ac:dyDescent="0.2">
      <c r="A366" t="s">
        <v>1309</v>
      </c>
      <c r="B366" t="s">
        <v>1056</v>
      </c>
      <c r="C366" t="s">
        <v>1253</v>
      </c>
      <c r="D366" s="35">
        <v>15000</v>
      </c>
      <c r="E366" s="35">
        <v>1831</v>
      </c>
      <c r="F366" s="35">
        <v>16831</v>
      </c>
      <c r="G366">
        <v>4</v>
      </c>
      <c r="I366" s="47" t="s">
        <v>1320</v>
      </c>
      <c r="J366" t="s">
        <v>335</v>
      </c>
      <c r="M366" t="s">
        <v>1355</v>
      </c>
      <c r="N366" t="s">
        <v>1294</v>
      </c>
      <c r="O366" s="36">
        <v>1797.4747566072649</v>
      </c>
      <c r="P366" s="63">
        <v>37.679482018965409</v>
      </c>
      <c r="Q366" s="31">
        <v>1.5999999999999999E-5</v>
      </c>
    </row>
    <row r="367" spans="1:17" x14ac:dyDescent="0.2">
      <c r="A367" t="s">
        <v>1309</v>
      </c>
      <c r="B367" t="s">
        <v>1056</v>
      </c>
      <c r="C367" t="s">
        <v>1253</v>
      </c>
      <c r="D367" s="35">
        <v>15000</v>
      </c>
      <c r="E367" s="35">
        <v>1831</v>
      </c>
      <c r="F367" s="35">
        <v>16831</v>
      </c>
      <c r="G367">
        <v>4</v>
      </c>
      <c r="I367" s="47" t="s">
        <v>1320</v>
      </c>
      <c r="J367" t="s">
        <v>336</v>
      </c>
      <c r="M367" t="s">
        <v>1355</v>
      </c>
      <c r="N367" t="s">
        <v>1294</v>
      </c>
      <c r="O367" s="36">
        <v>1942.2174561655272</v>
      </c>
      <c r="P367" s="63">
        <v>40.713644209746974</v>
      </c>
      <c r="Q367" s="31">
        <v>9.9999999999999995E-7</v>
      </c>
    </row>
    <row r="368" spans="1:17" x14ac:dyDescent="0.2">
      <c r="A368" t="s">
        <v>1309</v>
      </c>
      <c r="B368" t="s">
        <v>1056</v>
      </c>
      <c r="C368" t="s">
        <v>1253</v>
      </c>
      <c r="D368" s="35">
        <v>15000</v>
      </c>
      <c r="E368" s="35">
        <v>1831</v>
      </c>
      <c r="F368" s="35">
        <v>16831</v>
      </c>
      <c r="G368">
        <v>4</v>
      </c>
      <c r="I368" s="47" t="s">
        <v>1320</v>
      </c>
      <c r="J368" t="s">
        <v>338</v>
      </c>
      <c r="M368" t="s">
        <v>1355</v>
      </c>
      <c r="N368" t="s">
        <v>1294</v>
      </c>
      <c r="O368" s="36">
        <v>1014.4031188474552</v>
      </c>
      <c r="P368" s="63">
        <v>21.26437878256467</v>
      </c>
      <c r="Q368" s="31">
        <v>0</v>
      </c>
    </row>
    <row r="369" spans="1:17" x14ac:dyDescent="0.2">
      <c r="A369" t="s">
        <v>1309</v>
      </c>
      <c r="B369" t="s">
        <v>1056</v>
      </c>
      <c r="C369" t="s">
        <v>1253</v>
      </c>
      <c r="D369" s="35">
        <v>15000</v>
      </c>
      <c r="E369" s="35">
        <v>1831</v>
      </c>
      <c r="F369" s="35">
        <v>16831</v>
      </c>
      <c r="G369">
        <v>4</v>
      </c>
      <c r="I369" s="47" t="s">
        <v>1320</v>
      </c>
      <c r="J369" t="s">
        <v>339</v>
      </c>
      <c r="M369" t="s">
        <v>1355</v>
      </c>
      <c r="N369" t="s">
        <v>1294</v>
      </c>
      <c r="O369" s="36">
        <v>506.31374305231321</v>
      </c>
      <c r="P369" s="63">
        <v>10.613578581378116</v>
      </c>
      <c r="Q369" s="31">
        <v>9.9999999999999995E-7</v>
      </c>
    </row>
    <row r="370" spans="1:17" x14ac:dyDescent="0.2">
      <c r="A370" t="s">
        <v>1309</v>
      </c>
      <c r="B370" t="s">
        <v>1056</v>
      </c>
      <c r="C370" t="s">
        <v>1253</v>
      </c>
      <c r="D370" s="35">
        <v>15000</v>
      </c>
      <c r="E370" s="35">
        <v>1831</v>
      </c>
      <c r="F370" s="35">
        <v>16831</v>
      </c>
      <c r="G370">
        <v>4</v>
      </c>
      <c r="I370" s="47" t="s">
        <v>1320</v>
      </c>
      <c r="J370" t="s">
        <v>340</v>
      </c>
      <c r="M370" t="s">
        <v>1356</v>
      </c>
      <c r="N370" t="s">
        <v>1294</v>
      </c>
      <c r="O370" s="36">
        <v>2055.7732838506481</v>
      </c>
      <c r="P370" s="63">
        <v>43.094053031446556</v>
      </c>
      <c r="Q370" s="31">
        <v>1.5999999999999999E-5</v>
      </c>
    </row>
    <row r="371" spans="1:17" x14ac:dyDescent="0.2">
      <c r="A371" t="s">
        <v>1309</v>
      </c>
      <c r="B371" t="s">
        <v>1056</v>
      </c>
      <c r="C371" t="s">
        <v>1253</v>
      </c>
      <c r="D371" s="35">
        <v>15000</v>
      </c>
      <c r="E371" s="35">
        <v>1831</v>
      </c>
      <c r="F371" s="35">
        <v>16831</v>
      </c>
      <c r="G371">
        <v>4</v>
      </c>
      <c r="I371" s="47" t="s">
        <v>1320</v>
      </c>
      <c r="J371" t="s">
        <v>342</v>
      </c>
      <c r="M371" t="s">
        <v>1356</v>
      </c>
      <c r="N371" t="s">
        <v>1294</v>
      </c>
      <c r="O371" s="36">
        <v>1700.7543681902491</v>
      </c>
      <c r="P371" s="63">
        <v>35.651985319593088</v>
      </c>
      <c r="Q371" s="31">
        <v>0</v>
      </c>
    </row>
    <row r="372" spans="1:17" x14ac:dyDescent="0.2">
      <c r="A372" t="s">
        <v>1309</v>
      </c>
      <c r="B372" t="s">
        <v>1056</v>
      </c>
      <c r="C372" t="s">
        <v>1253</v>
      </c>
      <c r="D372" s="35">
        <v>15000</v>
      </c>
      <c r="E372" s="35">
        <v>1831</v>
      </c>
      <c r="F372" s="35">
        <v>16831</v>
      </c>
      <c r="G372">
        <v>4</v>
      </c>
      <c r="I372" s="47" t="s">
        <v>1320</v>
      </c>
      <c r="J372" t="s">
        <v>343</v>
      </c>
      <c r="M372" t="s">
        <v>1356</v>
      </c>
      <c r="N372" t="s">
        <v>1294</v>
      </c>
      <c r="O372" s="36">
        <v>191.16152693784639</v>
      </c>
      <c r="P372" s="63">
        <v>4.0072147274924586</v>
      </c>
      <c r="Q372" s="31">
        <v>0</v>
      </c>
    </row>
    <row r="373" spans="1:17" x14ac:dyDescent="0.2">
      <c r="A373" t="s">
        <v>1309</v>
      </c>
      <c r="B373" t="s">
        <v>1056</v>
      </c>
      <c r="C373" t="s">
        <v>1253</v>
      </c>
      <c r="D373" s="35">
        <v>15000</v>
      </c>
      <c r="E373" s="35">
        <v>1831</v>
      </c>
      <c r="F373" s="35">
        <v>16831</v>
      </c>
      <c r="G373">
        <v>4</v>
      </c>
      <c r="I373" s="47" t="s">
        <v>1320</v>
      </c>
      <c r="J373" t="s">
        <v>344</v>
      </c>
      <c r="M373" t="s">
        <v>1356</v>
      </c>
      <c r="N373" t="s">
        <v>1294</v>
      </c>
      <c r="O373" s="36">
        <v>1406.2859468869567</v>
      </c>
      <c r="P373" s="63">
        <v>29.47920456433333</v>
      </c>
      <c r="Q373" s="31">
        <v>0</v>
      </c>
    </row>
    <row r="374" spans="1:17" x14ac:dyDescent="0.2">
      <c r="A374" t="s">
        <v>1309</v>
      </c>
      <c r="B374" t="s">
        <v>1056</v>
      </c>
      <c r="C374" t="s">
        <v>1253</v>
      </c>
      <c r="D374" s="35">
        <v>15000</v>
      </c>
      <c r="E374" s="35">
        <v>1831</v>
      </c>
      <c r="F374" s="35">
        <v>16831</v>
      </c>
      <c r="G374">
        <v>4</v>
      </c>
      <c r="I374" s="47" t="s">
        <v>1320</v>
      </c>
      <c r="J374" t="s">
        <v>345</v>
      </c>
      <c r="M374" t="s">
        <v>1357</v>
      </c>
      <c r="N374" t="s">
        <v>1294</v>
      </c>
      <c r="O374" s="36">
        <v>2233.5199069010409</v>
      </c>
      <c r="P374" s="63">
        <v>46.820058452407487</v>
      </c>
      <c r="Q374" s="31">
        <v>0</v>
      </c>
    </row>
    <row r="375" spans="1:17" x14ac:dyDescent="0.2">
      <c r="A375" t="s">
        <v>1309</v>
      </c>
      <c r="B375" t="s">
        <v>1056</v>
      </c>
      <c r="C375" t="s">
        <v>1253</v>
      </c>
      <c r="D375" s="35">
        <v>15000</v>
      </c>
      <c r="E375" s="35">
        <v>1831</v>
      </c>
      <c r="F375" s="35">
        <v>16831</v>
      </c>
      <c r="G375">
        <v>4</v>
      </c>
      <c r="I375" s="47" t="s">
        <v>1320</v>
      </c>
      <c r="J375" t="s">
        <v>347</v>
      </c>
      <c r="M375" t="s">
        <v>1357</v>
      </c>
      <c r="N375" t="s">
        <v>1325</v>
      </c>
      <c r="O375" s="36">
        <v>1960.9420397731203</v>
      </c>
      <c r="P375" s="63">
        <v>41.106157433513523</v>
      </c>
      <c r="Q375" s="31">
        <v>0</v>
      </c>
    </row>
    <row r="376" spans="1:17" x14ac:dyDescent="0.2">
      <c r="A376" t="s">
        <v>1309</v>
      </c>
      <c r="B376" t="s">
        <v>1056</v>
      </c>
      <c r="C376" t="s">
        <v>1253</v>
      </c>
      <c r="D376" s="35">
        <v>15000</v>
      </c>
      <c r="E376" s="35">
        <v>1831</v>
      </c>
      <c r="F376" s="35">
        <v>16831</v>
      </c>
      <c r="G376">
        <v>4</v>
      </c>
      <c r="I376" s="47" t="s">
        <v>1320</v>
      </c>
      <c r="J376" t="s">
        <v>348</v>
      </c>
      <c r="M376" t="s">
        <v>1357</v>
      </c>
      <c r="N376" t="s">
        <v>1325</v>
      </c>
      <c r="O376" s="36">
        <v>6761.1885246750298</v>
      </c>
      <c r="P376" s="63">
        <v>141.7311038755193</v>
      </c>
      <c r="Q376" s="31">
        <v>3.8000000000000002E-5</v>
      </c>
    </row>
    <row r="377" spans="1:17" x14ac:dyDescent="0.2">
      <c r="A377" t="s">
        <v>1309</v>
      </c>
      <c r="B377" t="s">
        <v>1056</v>
      </c>
      <c r="C377" t="s">
        <v>1253</v>
      </c>
      <c r="D377" s="35">
        <v>15000</v>
      </c>
      <c r="E377" s="35">
        <v>1831</v>
      </c>
      <c r="F377" s="35">
        <v>16831</v>
      </c>
      <c r="G377">
        <v>4</v>
      </c>
      <c r="I377" s="47" t="s">
        <v>1320</v>
      </c>
      <c r="J377" t="s">
        <v>367</v>
      </c>
      <c r="M377" t="s">
        <v>1361</v>
      </c>
      <c r="N377" t="s">
        <v>1294</v>
      </c>
      <c r="O377" s="36">
        <v>557.64949472849787</v>
      </c>
      <c r="P377" s="63">
        <v>11.689701917799193</v>
      </c>
      <c r="Q377" s="31">
        <v>0</v>
      </c>
    </row>
    <row r="378" spans="1:17" x14ac:dyDescent="0.2">
      <c r="A378" t="s">
        <v>1309</v>
      </c>
      <c r="B378" t="s">
        <v>1056</v>
      </c>
      <c r="C378" t="s">
        <v>1253</v>
      </c>
      <c r="D378" s="35">
        <v>15000</v>
      </c>
      <c r="E378" s="35">
        <v>1831</v>
      </c>
      <c r="F378" s="35">
        <v>16831</v>
      </c>
      <c r="G378">
        <v>4</v>
      </c>
      <c r="I378" s="47" t="s">
        <v>1320</v>
      </c>
      <c r="J378" t="s">
        <v>372</v>
      </c>
      <c r="M378" t="s">
        <v>1361</v>
      </c>
      <c r="N378" t="s">
        <v>1294</v>
      </c>
      <c r="O378" s="36">
        <v>29.467327628739575</v>
      </c>
      <c r="P378" s="63">
        <v>0.61770750184540746</v>
      </c>
      <c r="Q378" s="31">
        <v>0</v>
      </c>
    </row>
    <row r="379" spans="1:17" x14ac:dyDescent="0.2">
      <c r="A379" t="s">
        <v>1309</v>
      </c>
      <c r="B379" t="s">
        <v>1056</v>
      </c>
      <c r="C379" t="s">
        <v>1253</v>
      </c>
      <c r="D379" s="35">
        <v>15000</v>
      </c>
      <c r="E379" s="35">
        <v>1831</v>
      </c>
      <c r="F379" s="35">
        <v>16831</v>
      </c>
      <c r="G379">
        <v>4</v>
      </c>
      <c r="I379" s="47" t="s">
        <v>1320</v>
      </c>
      <c r="J379" t="s">
        <v>373</v>
      </c>
      <c r="M379" t="s">
        <v>1361</v>
      </c>
      <c r="N379" t="s">
        <v>1294</v>
      </c>
      <c r="O379" s="36">
        <v>193.27518607625768</v>
      </c>
      <c r="P379" s="63">
        <v>4.0515222100911652</v>
      </c>
      <c r="Q379" s="31">
        <v>0</v>
      </c>
    </row>
    <row r="380" spans="1:17" x14ac:dyDescent="0.2">
      <c r="A380" t="s">
        <v>1309</v>
      </c>
      <c r="B380" t="s">
        <v>1056</v>
      </c>
      <c r="C380" t="s">
        <v>1253</v>
      </c>
      <c r="D380" s="35">
        <v>15000</v>
      </c>
      <c r="E380" s="35">
        <v>1831</v>
      </c>
      <c r="F380" s="35">
        <v>16831</v>
      </c>
      <c r="G380">
        <v>4</v>
      </c>
      <c r="I380" s="47" t="s">
        <v>1320</v>
      </c>
      <c r="J380" t="s">
        <v>388</v>
      </c>
      <c r="M380" t="s">
        <v>1364</v>
      </c>
      <c r="N380" t="s">
        <v>1294</v>
      </c>
      <c r="O380" s="36">
        <v>143.09794543446517</v>
      </c>
      <c r="P380" s="63">
        <v>2.9996841080127088</v>
      </c>
      <c r="Q380" s="31">
        <v>0</v>
      </c>
    </row>
    <row r="381" spans="1:17" x14ac:dyDescent="0.2">
      <c r="A381" t="s">
        <v>1309</v>
      </c>
      <c r="B381" t="s">
        <v>1056</v>
      </c>
      <c r="C381" t="s">
        <v>1253</v>
      </c>
      <c r="D381" s="35">
        <v>15000</v>
      </c>
      <c r="E381" s="35">
        <v>1831</v>
      </c>
      <c r="F381" s="35">
        <v>16831</v>
      </c>
      <c r="G381">
        <v>4</v>
      </c>
      <c r="I381" s="47" t="s">
        <v>1320</v>
      </c>
      <c r="J381" t="s">
        <v>390</v>
      </c>
      <c r="M381" t="s">
        <v>1364</v>
      </c>
      <c r="N381" t="s">
        <v>1294</v>
      </c>
      <c r="O381" s="36">
        <v>837.65486891317403</v>
      </c>
      <c r="P381" s="63">
        <v>17.559301712190287</v>
      </c>
      <c r="Q381" s="31">
        <v>0</v>
      </c>
    </row>
    <row r="382" spans="1:17" x14ac:dyDescent="0.2">
      <c r="A382" t="s">
        <v>1309</v>
      </c>
      <c r="B382" t="s">
        <v>1056</v>
      </c>
      <c r="C382" t="s">
        <v>1253</v>
      </c>
      <c r="D382" s="35">
        <v>15000</v>
      </c>
      <c r="E382" s="35">
        <v>1831</v>
      </c>
      <c r="F382" s="35">
        <v>16831</v>
      </c>
      <c r="G382">
        <v>4</v>
      </c>
      <c r="I382" s="47" t="s">
        <v>1320</v>
      </c>
      <c r="J382" t="s">
        <v>391</v>
      </c>
      <c r="M382" t="s">
        <v>1364</v>
      </c>
      <c r="N382" t="s">
        <v>1294</v>
      </c>
      <c r="O382" s="36">
        <v>85.238426884233547</v>
      </c>
      <c r="P382" s="63">
        <v>1.7868066081615173</v>
      </c>
      <c r="Q382" s="31">
        <v>0</v>
      </c>
    </row>
    <row r="383" spans="1:17" x14ac:dyDescent="0.2">
      <c r="A383" t="s">
        <v>1309</v>
      </c>
      <c r="B383" t="s">
        <v>1056</v>
      </c>
      <c r="C383" t="s">
        <v>1253</v>
      </c>
      <c r="D383" s="35">
        <v>15000</v>
      </c>
      <c r="E383" s="35">
        <v>1831</v>
      </c>
      <c r="F383" s="35">
        <v>16831</v>
      </c>
      <c r="G383">
        <v>4</v>
      </c>
      <c r="I383" s="47" t="s">
        <v>1320</v>
      </c>
      <c r="J383" t="s">
        <v>403</v>
      </c>
      <c r="M383" t="s">
        <v>1366</v>
      </c>
      <c r="N383" t="s">
        <v>1294</v>
      </c>
      <c r="O383" s="36">
        <v>1257.339673432499</v>
      </c>
      <c r="P383" s="63">
        <v>26.356925148842567</v>
      </c>
      <c r="Q383" s="31">
        <v>3.0000000000000001E-6</v>
      </c>
    </row>
    <row r="384" spans="1:17" x14ac:dyDescent="0.2">
      <c r="A384" t="s">
        <v>1309</v>
      </c>
      <c r="B384" t="s">
        <v>1056</v>
      </c>
      <c r="C384" t="s">
        <v>1253</v>
      </c>
      <c r="D384" s="35">
        <v>15000</v>
      </c>
      <c r="E384" s="35">
        <v>1831</v>
      </c>
      <c r="F384" s="35">
        <v>16831</v>
      </c>
      <c r="G384">
        <v>4</v>
      </c>
      <c r="I384" s="47" t="s">
        <v>1320</v>
      </c>
      <c r="J384" t="s">
        <v>405</v>
      </c>
      <c r="M384" t="s">
        <v>1366</v>
      </c>
      <c r="N384" t="s">
        <v>1294</v>
      </c>
      <c r="O384" s="36">
        <v>3087.9154667969119</v>
      </c>
      <c r="P384" s="63">
        <v>64.73028613034441</v>
      </c>
      <c r="Q384" s="31">
        <v>1.1E-5</v>
      </c>
    </row>
    <row r="385" spans="1:17" x14ac:dyDescent="0.2">
      <c r="A385" t="s">
        <v>1309</v>
      </c>
      <c r="B385" t="s">
        <v>1056</v>
      </c>
      <c r="C385" t="s">
        <v>1253</v>
      </c>
      <c r="D385" s="35">
        <v>15000</v>
      </c>
      <c r="E385" s="35">
        <v>1831</v>
      </c>
      <c r="F385" s="35">
        <v>16831</v>
      </c>
      <c r="G385">
        <v>4</v>
      </c>
      <c r="I385" s="47" t="s">
        <v>1320</v>
      </c>
      <c r="J385" t="s">
        <v>406</v>
      </c>
      <c r="M385" t="s">
        <v>1366</v>
      </c>
      <c r="N385" t="s">
        <v>1325</v>
      </c>
      <c r="O385" s="36">
        <v>5886.2493831897482</v>
      </c>
      <c r="P385" s="63">
        <v>123.39023231217706</v>
      </c>
      <c r="Q385" s="31">
        <v>3.0000000000000001E-6</v>
      </c>
    </row>
    <row r="386" spans="1:17" x14ac:dyDescent="0.2">
      <c r="A386" t="s">
        <v>1309</v>
      </c>
      <c r="B386" t="s">
        <v>1056</v>
      </c>
      <c r="C386" t="s">
        <v>1253</v>
      </c>
      <c r="D386" s="35">
        <v>15000</v>
      </c>
      <c r="E386" s="35">
        <v>1831</v>
      </c>
      <c r="F386" s="35">
        <v>16831</v>
      </c>
      <c r="G386">
        <v>4</v>
      </c>
      <c r="I386" s="47" t="s">
        <v>1320</v>
      </c>
      <c r="J386" t="s">
        <v>407</v>
      </c>
      <c r="M386" t="s">
        <v>1366</v>
      </c>
      <c r="N386" t="s">
        <v>1325</v>
      </c>
      <c r="O386" s="36">
        <v>11434.717413794324</v>
      </c>
      <c r="P386" s="63">
        <v>239.69973853666329</v>
      </c>
      <c r="Q386" s="31">
        <v>7.9999999999999996E-6</v>
      </c>
    </row>
    <row r="387" spans="1:17" x14ac:dyDescent="0.2">
      <c r="A387" t="s">
        <v>1309</v>
      </c>
      <c r="B387" t="s">
        <v>1056</v>
      </c>
      <c r="C387" t="s">
        <v>1253</v>
      </c>
      <c r="D387" s="35">
        <v>15000</v>
      </c>
      <c r="E387" s="35">
        <v>1831</v>
      </c>
      <c r="F387" s="35">
        <v>16831</v>
      </c>
      <c r="G387">
        <v>4</v>
      </c>
      <c r="I387" s="47" t="s">
        <v>1320</v>
      </c>
      <c r="J387" t="s">
        <v>408</v>
      </c>
      <c r="M387" t="s">
        <v>1366</v>
      </c>
      <c r="N387" t="s">
        <v>1325</v>
      </c>
      <c r="O387" s="36">
        <v>13494.448218078351</v>
      </c>
      <c r="P387" s="63">
        <v>282.87675090840713</v>
      </c>
      <c r="Q387" s="31">
        <v>1.2999999999999999E-5</v>
      </c>
    </row>
    <row r="388" spans="1:17" x14ac:dyDescent="0.2">
      <c r="A388" t="s">
        <v>1309</v>
      </c>
      <c r="B388" t="s">
        <v>1056</v>
      </c>
      <c r="C388" t="s">
        <v>1253</v>
      </c>
      <c r="D388" s="35">
        <v>15000</v>
      </c>
      <c r="E388" s="35">
        <v>1831</v>
      </c>
      <c r="F388" s="35">
        <v>16831</v>
      </c>
      <c r="G388">
        <v>4</v>
      </c>
      <c r="I388" s="47" t="s">
        <v>1320</v>
      </c>
      <c r="J388" t="s">
        <v>409</v>
      </c>
      <c r="M388" t="s">
        <v>1366</v>
      </c>
      <c r="N388" t="s">
        <v>1325</v>
      </c>
      <c r="O388" s="36">
        <v>22654.287901645508</v>
      </c>
      <c r="P388" s="63">
        <v>474.8894695209471</v>
      </c>
      <c r="Q388" s="31">
        <v>2.8E-5</v>
      </c>
    </row>
    <row r="389" spans="1:17" x14ac:dyDescent="0.2">
      <c r="A389" t="s">
        <v>1309</v>
      </c>
      <c r="B389" t="s">
        <v>1056</v>
      </c>
      <c r="C389" t="s">
        <v>1253</v>
      </c>
      <c r="D389" s="35">
        <v>15000</v>
      </c>
      <c r="E389" s="35">
        <v>1831</v>
      </c>
      <c r="F389" s="35">
        <v>16831</v>
      </c>
      <c r="G389">
        <v>4</v>
      </c>
      <c r="I389" s="47" t="s">
        <v>1320</v>
      </c>
      <c r="J389" t="s">
        <v>28</v>
      </c>
      <c r="M389" t="s">
        <v>1324</v>
      </c>
      <c r="N389" t="s">
        <v>1294</v>
      </c>
      <c r="O389" s="36">
        <v>3310.5160194947125</v>
      </c>
      <c r="P389" s="63">
        <v>69.396539991188547</v>
      </c>
      <c r="Q389" s="31">
        <v>3.0000000000000001E-6</v>
      </c>
    </row>
    <row r="390" spans="1:17" x14ac:dyDescent="0.2">
      <c r="A390" t="s">
        <v>1309</v>
      </c>
      <c r="B390" t="s">
        <v>1056</v>
      </c>
      <c r="C390" t="s">
        <v>1253</v>
      </c>
      <c r="D390" s="35">
        <v>15000</v>
      </c>
      <c r="E390" s="35">
        <v>1831</v>
      </c>
      <c r="F390" s="35">
        <v>16831</v>
      </c>
      <c r="G390">
        <v>4</v>
      </c>
      <c r="I390" s="47" t="s">
        <v>1320</v>
      </c>
      <c r="J390" t="s">
        <v>36</v>
      </c>
      <c r="M390" t="s">
        <v>1324</v>
      </c>
      <c r="N390" t="s">
        <v>1325</v>
      </c>
      <c r="O390" s="36">
        <v>3151.6352477146047</v>
      </c>
      <c r="P390" s="63">
        <v>66.066009110884266</v>
      </c>
      <c r="Q390" s="31">
        <v>4.1E-5</v>
      </c>
    </row>
    <row r="391" spans="1:17" x14ac:dyDescent="0.2">
      <c r="A391" t="s">
        <v>1309</v>
      </c>
      <c r="B391" t="s">
        <v>1056</v>
      </c>
      <c r="C391" t="s">
        <v>1253</v>
      </c>
      <c r="D391" s="35">
        <v>15000</v>
      </c>
      <c r="E391" s="35">
        <v>1831</v>
      </c>
      <c r="F391" s="35">
        <v>16831</v>
      </c>
      <c r="G391">
        <v>4</v>
      </c>
      <c r="I391" s="47" t="s">
        <v>1320</v>
      </c>
      <c r="J391" t="s">
        <v>46</v>
      </c>
      <c r="M391" t="s">
        <v>1326</v>
      </c>
      <c r="N391" t="s">
        <v>1294</v>
      </c>
      <c r="O391" s="36">
        <v>4148.2294254346052</v>
      </c>
      <c r="P391" s="63">
        <v>86.957068783112547</v>
      </c>
      <c r="Q391" s="31">
        <v>9.9999999999999995E-7</v>
      </c>
    </row>
    <row r="392" spans="1:17" x14ac:dyDescent="0.2">
      <c r="A392" t="s">
        <v>1309</v>
      </c>
      <c r="B392" t="s">
        <v>1056</v>
      </c>
      <c r="C392" t="s">
        <v>1253</v>
      </c>
      <c r="D392" s="35">
        <v>15000</v>
      </c>
      <c r="E392" s="35">
        <v>1831</v>
      </c>
      <c r="F392" s="35">
        <v>16831</v>
      </c>
      <c r="G392">
        <v>4</v>
      </c>
      <c r="I392" s="47" t="s">
        <v>1320</v>
      </c>
      <c r="J392" t="s">
        <v>54</v>
      </c>
      <c r="M392" t="s">
        <v>1327</v>
      </c>
      <c r="N392" t="s">
        <v>1328</v>
      </c>
      <c r="O392" s="36">
        <v>7122.2005687552883</v>
      </c>
      <c r="P392" s="63">
        <v>149.2988022665817</v>
      </c>
      <c r="Q392" s="31">
        <v>3.8999999999999999E-5</v>
      </c>
    </row>
    <row r="393" spans="1:17" x14ac:dyDescent="0.2">
      <c r="A393" t="s">
        <v>1309</v>
      </c>
      <c r="B393" t="s">
        <v>1056</v>
      </c>
      <c r="C393" t="s">
        <v>1253</v>
      </c>
      <c r="D393" s="35">
        <v>15000</v>
      </c>
      <c r="E393" s="35">
        <v>1831</v>
      </c>
      <c r="F393" s="35">
        <v>16831</v>
      </c>
      <c r="G393">
        <v>4</v>
      </c>
      <c r="I393" s="47" t="s">
        <v>1320</v>
      </c>
      <c r="J393" t="s">
        <v>57</v>
      </c>
      <c r="M393" t="s">
        <v>1329</v>
      </c>
      <c r="N393" t="s">
        <v>1294</v>
      </c>
      <c r="O393" s="36">
        <v>1761.0179446338191</v>
      </c>
      <c r="P393" s="63">
        <v>36.915257772603773</v>
      </c>
      <c r="Q393" s="31">
        <v>3.6999999999999998E-5</v>
      </c>
    </row>
    <row r="394" spans="1:17" x14ac:dyDescent="0.2">
      <c r="A394" t="s">
        <v>1309</v>
      </c>
      <c r="B394" t="s">
        <v>1056</v>
      </c>
      <c r="C394" t="s">
        <v>1253</v>
      </c>
      <c r="D394" s="35">
        <v>15000</v>
      </c>
      <c r="E394" s="35">
        <v>1831</v>
      </c>
      <c r="F394" s="35">
        <v>16831</v>
      </c>
      <c r="G394">
        <v>4</v>
      </c>
      <c r="I394" s="47" t="s">
        <v>1320</v>
      </c>
      <c r="J394" t="s">
        <v>61</v>
      </c>
      <c r="M394" t="s">
        <v>1329</v>
      </c>
      <c r="N394" t="s">
        <v>1294</v>
      </c>
      <c r="O394" s="36">
        <v>1287.6535234111202</v>
      </c>
      <c r="P394" s="63">
        <v>26.992377836562635</v>
      </c>
      <c r="Q394" s="31">
        <v>0</v>
      </c>
    </row>
    <row r="395" spans="1:17" x14ac:dyDescent="0.2">
      <c r="A395" t="s">
        <v>1309</v>
      </c>
      <c r="B395" t="s">
        <v>1056</v>
      </c>
      <c r="C395" t="s">
        <v>1253</v>
      </c>
      <c r="D395" s="35">
        <v>15000</v>
      </c>
      <c r="E395" s="35">
        <v>1831</v>
      </c>
      <c r="F395" s="35">
        <v>16831</v>
      </c>
      <c r="G395">
        <v>4</v>
      </c>
      <c r="I395" s="47" t="s">
        <v>1320</v>
      </c>
      <c r="J395" t="s">
        <v>63</v>
      </c>
      <c r="M395" t="s">
        <v>1329</v>
      </c>
      <c r="N395" t="s">
        <v>1294</v>
      </c>
      <c r="O395" s="36">
        <v>296.51038529840088</v>
      </c>
      <c r="P395" s="63">
        <v>6.2155853317102689</v>
      </c>
      <c r="Q395" s="31">
        <v>0</v>
      </c>
    </row>
    <row r="396" spans="1:17" x14ac:dyDescent="0.2">
      <c r="A396" t="s">
        <v>1309</v>
      </c>
      <c r="B396" t="s">
        <v>1056</v>
      </c>
      <c r="C396" t="s">
        <v>1253</v>
      </c>
      <c r="D396" s="35">
        <v>15000</v>
      </c>
      <c r="E396" s="35">
        <v>1831</v>
      </c>
      <c r="F396" s="35">
        <v>16831</v>
      </c>
      <c r="G396">
        <v>4</v>
      </c>
      <c r="I396" s="47" t="s">
        <v>1320</v>
      </c>
      <c r="J396" t="s">
        <v>64</v>
      </c>
      <c r="M396" t="s">
        <v>1329</v>
      </c>
      <c r="N396" t="s">
        <v>1294</v>
      </c>
      <c r="O396" s="36">
        <v>91.01611842940784</v>
      </c>
      <c r="P396" s="63">
        <v>1.907921201780864</v>
      </c>
      <c r="Q396" s="31">
        <v>0</v>
      </c>
    </row>
    <row r="397" spans="1:17" x14ac:dyDescent="0.2">
      <c r="A397" t="s">
        <v>1309</v>
      </c>
      <c r="B397" t="s">
        <v>1056</v>
      </c>
      <c r="C397" t="s">
        <v>1253</v>
      </c>
      <c r="D397" s="35">
        <v>15000</v>
      </c>
      <c r="E397" s="35">
        <v>1831</v>
      </c>
      <c r="F397" s="35">
        <v>16831</v>
      </c>
      <c r="G397">
        <v>4</v>
      </c>
      <c r="I397" s="47" t="s">
        <v>1320</v>
      </c>
      <c r="J397" t="s">
        <v>106</v>
      </c>
      <c r="M397" t="s">
        <v>1330</v>
      </c>
      <c r="N397" t="s">
        <v>1294</v>
      </c>
      <c r="O397" s="36">
        <v>214.04681964442423</v>
      </c>
      <c r="P397" s="63">
        <v>4.48694662462567</v>
      </c>
      <c r="Q397" s="31">
        <v>1.9999999999999999E-6</v>
      </c>
    </row>
    <row r="398" spans="1:17" x14ac:dyDescent="0.2">
      <c r="A398" t="s">
        <v>1309</v>
      </c>
      <c r="B398" t="s">
        <v>1056</v>
      </c>
      <c r="C398" t="s">
        <v>1253</v>
      </c>
      <c r="D398" s="35">
        <v>15000</v>
      </c>
      <c r="E398" s="35">
        <v>1831</v>
      </c>
      <c r="F398" s="35">
        <v>16831</v>
      </c>
      <c r="G398">
        <v>4</v>
      </c>
      <c r="I398" s="47" t="s">
        <v>1320</v>
      </c>
      <c r="J398" t="s">
        <v>110</v>
      </c>
      <c r="M398" t="s">
        <v>1330</v>
      </c>
      <c r="N398" t="s">
        <v>1294</v>
      </c>
      <c r="O398" s="36">
        <v>209.60943077346698</v>
      </c>
      <c r="P398" s="63">
        <v>4.3939280642482332</v>
      </c>
      <c r="Q398" s="31">
        <v>0</v>
      </c>
    </row>
    <row r="399" spans="1:17" x14ac:dyDescent="0.2">
      <c r="A399" t="s">
        <v>1309</v>
      </c>
      <c r="B399" t="s">
        <v>1056</v>
      </c>
      <c r="C399" t="s">
        <v>1253</v>
      </c>
      <c r="D399" s="35">
        <v>15000</v>
      </c>
      <c r="E399" s="35">
        <v>1831</v>
      </c>
      <c r="F399" s="35">
        <v>16831</v>
      </c>
      <c r="G399">
        <v>4</v>
      </c>
      <c r="I399" s="47" t="s">
        <v>1320</v>
      </c>
      <c r="J399" t="s">
        <v>124</v>
      </c>
      <c r="M399" t="s">
        <v>1331</v>
      </c>
      <c r="N399" t="s">
        <v>1328</v>
      </c>
      <c r="O399" s="36">
        <v>232.83135875345653</v>
      </c>
      <c r="P399" s="63">
        <v>4.8807166628371057</v>
      </c>
      <c r="Q399" s="31">
        <v>0</v>
      </c>
    </row>
    <row r="400" spans="1:17" x14ac:dyDescent="0.2">
      <c r="A400" t="s">
        <v>1309</v>
      </c>
      <c r="B400" t="s">
        <v>1056</v>
      </c>
      <c r="C400" t="s">
        <v>1253</v>
      </c>
      <c r="D400" s="35">
        <v>15000</v>
      </c>
      <c r="E400" s="35">
        <v>1831</v>
      </c>
      <c r="F400" s="35">
        <v>16831</v>
      </c>
      <c r="G400">
        <v>4</v>
      </c>
      <c r="I400" s="47" t="s">
        <v>1320</v>
      </c>
      <c r="J400" t="s">
        <v>248</v>
      </c>
      <c r="M400" t="s">
        <v>1341</v>
      </c>
      <c r="N400" t="s">
        <v>1294</v>
      </c>
      <c r="O400" s="36">
        <v>2949.0829503692189</v>
      </c>
      <c r="P400" s="63">
        <v>61.820015881955072</v>
      </c>
      <c r="Q400" s="31">
        <v>5.3000000000000001E-5</v>
      </c>
    </row>
    <row r="401" spans="1:17" x14ac:dyDescent="0.2">
      <c r="A401" t="s">
        <v>1309</v>
      </c>
      <c r="B401" t="s">
        <v>1056</v>
      </c>
      <c r="C401" t="s">
        <v>1253</v>
      </c>
      <c r="D401" s="35">
        <v>15000</v>
      </c>
      <c r="E401" s="35">
        <v>1831</v>
      </c>
      <c r="F401" s="35">
        <v>16831</v>
      </c>
      <c r="G401">
        <v>4</v>
      </c>
      <c r="I401" s="47" t="s">
        <v>1320</v>
      </c>
      <c r="J401" t="s">
        <v>249</v>
      </c>
      <c r="M401" t="s">
        <v>1341</v>
      </c>
      <c r="N401" t="s">
        <v>1294</v>
      </c>
      <c r="O401" s="36">
        <v>399.60111703554639</v>
      </c>
      <c r="P401" s="63">
        <v>8.3766200603111756</v>
      </c>
      <c r="Q401" s="31">
        <v>1.9999999999999999E-6</v>
      </c>
    </row>
    <row r="402" spans="1:17" x14ac:dyDescent="0.2">
      <c r="A402" t="s">
        <v>1309</v>
      </c>
      <c r="B402" t="s">
        <v>1056</v>
      </c>
      <c r="C402" t="s">
        <v>1253</v>
      </c>
      <c r="D402" s="35">
        <v>15000</v>
      </c>
      <c r="E402" s="35">
        <v>1831</v>
      </c>
      <c r="F402" s="35">
        <v>16831</v>
      </c>
      <c r="G402">
        <v>4</v>
      </c>
      <c r="I402" s="47" t="s">
        <v>1320</v>
      </c>
      <c r="J402" t="s">
        <v>250</v>
      </c>
      <c r="M402" t="s">
        <v>1341</v>
      </c>
      <c r="N402" t="s">
        <v>1294</v>
      </c>
      <c r="O402" s="36">
        <v>249.43435621009181</v>
      </c>
      <c r="P402" s="63">
        <v>5.2287562343685714</v>
      </c>
      <c r="Q402" s="31">
        <v>0</v>
      </c>
    </row>
    <row r="403" spans="1:17" x14ac:dyDescent="0.2">
      <c r="A403" t="s">
        <v>1309</v>
      </c>
      <c r="B403" t="s">
        <v>1056</v>
      </c>
      <c r="C403" t="s">
        <v>1253</v>
      </c>
      <c r="D403" s="35">
        <v>15000</v>
      </c>
      <c r="E403" s="35">
        <v>1831</v>
      </c>
      <c r="F403" s="35">
        <v>16831</v>
      </c>
      <c r="G403">
        <v>4</v>
      </c>
      <c r="I403" s="47" t="s">
        <v>1320</v>
      </c>
      <c r="J403" t="s">
        <v>251</v>
      </c>
      <c r="M403" t="s">
        <v>1342</v>
      </c>
      <c r="N403" t="s">
        <v>1294</v>
      </c>
      <c r="O403" s="36">
        <v>3453.7459593685298</v>
      </c>
      <c r="P403" s="63">
        <v>72.398991026573057</v>
      </c>
      <c r="Q403" s="31">
        <v>9.9999999999999995E-7</v>
      </c>
    </row>
    <row r="404" spans="1:17" x14ac:dyDescent="0.2">
      <c r="A404" t="s">
        <v>1309</v>
      </c>
      <c r="B404" t="s">
        <v>1056</v>
      </c>
      <c r="C404" t="s">
        <v>1253</v>
      </c>
      <c r="D404" s="35">
        <v>15000</v>
      </c>
      <c r="E404" s="35">
        <v>1831</v>
      </c>
      <c r="F404" s="35">
        <v>16831</v>
      </c>
      <c r="G404">
        <v>4</v>
      </c>
      <c r="I404" s="47" t="s">
        <v>1320</v>
      </c>
      <c r="J404" t="s">
        <v>254</v>
      </c>
      <c r="M404" t="s">
        <v>1342</v>
      </c>
      <c r="N404" t="s">
        <v>1325</v>
      </c>
      <c r="O404" s="36">
        <v>163.43276526694044</v>
      </c>
      <c r="P404" s="63">
        <v>3.4259518346776807</v>
      </c>
      <c r="Q404" s="31">
        <v>0</v>
      </c>
    </row>
    <row r="405" spans="1:17" x14ac:dyDescent="0.2">
      <c r="A405" t="s">
        <v>1309</v>
      </c>
      <c r="B405" t="s">
        <v>1056</v>
      </c>
      <c r="C405" t="s">
        <v>1253</v>
      </c>
      <c r="D405" s="35">
        <v>15000</v>
      </c>
      <c r="E405" s="35">
        <v>1831</v>
      </c>
      <c r="F405" s="35">
        <v>16831</v>
      </c>
      <c r="G405">
        <v>4</v>
      </c>
      <c r="I405" s="47" t="s">
        <v>1320</v>
      </c>
      <c r="J405" t="s">
        <v>255</v>
      </c>
      <c r="M405" t="s">
        <v>1342</v>
      </c>
      <c r="N405" t="s">
        <v>1325</v>
      </c>
      <c r="O405" s="36">
        <v>1049.7841741434829</v>
      </c>
      <c r="P405" s="63">
        <v>22.006052528990462</v>
      </c>
      <c r="Q405" s="31">
        <v>6.9999999999999999E-6</v>
      </c>
    </row>
    <row r="406" spans="1:17" x14ac:dyDescent="0.2">
      <c r="A406" t="s">
        <v>1309</v>
      </c>
      <c r="B406" t="s">
        <v>1056</v>
      </c>
      <c r="C406" t="s">
        <v>1253</v>
      </c>
      <c r="D406" s="35">
        <v>15000</v>
      </c>
      <c r="E406" s="35">
        <v>1831</v>
      </c>
      <c r="F406" s="35">
        <v>16831</v>
      </c>
      <c r="G406">
        <v>4</v>
      </c>
      <c r="I406" s="47" t="s">
        <v>1320</v>
      </c>
      <c r="J406" t="s">
        <v>256</v>
      </c>
      <c r="M406" t="s">
        <v>1343</v>
      </c>
      <c r="N406" t="s">
        <v>1294</v>
      </c>
      <c r="O406" s="36">
        <v>8753.4863094392767</v>
      </c>
      <c r="P406" s="63">
        <v>183.49455467309346</v>
      </c>
      <c r="Q406" s="31">
        <v>1.9000000000000001E-5</v>
      </c>
    </row>
    <row r="407" spans="1:17" x14ac:dyDescent="0.2">
      <c r="A407" t="s">
        <v>1309</v>
      </c>
      <c r="B407" t="s">
        <v>1056</v>
      </c>
      <c r="C407" t="s">
        <v>1253</v>
      </c>
      <c r="D407" s="35">
        <v>15000</v>
      </c>
      <c r="E407" s="35">
        <v>1831</v>
      </c>
      <c r="F407" s="35">
        <v>16831</v>
      </c>
      <c r="G407">
        <v>4</v>
      </c>
      <c r="I407" s="47" t="s">
        <v>1320</v>
      </c>
      <c r="J407" t="s">
        <v>258</v>
      </c>
      <c r="M407" t="s">
        <v>1343</v>
      </c>
      <c r="N407" t="s">
        <v>1294</v>
      </c>
      <c r="O407" s="36">
        <v>3006.0553377287429</v>
      </c>
      <c r="P407" s="63">
        <v>63.014296934971128</v>
      </c>
      <c r="Q407" s="31">
        <v>9.9999999999999995E-7</v>
      </c>
    </row>
    <row r="408" spans="1:17" x14ac:dyDescent="0.2">
      <c r="A408" t="s">
        <v>1309</v>
      </c>
      <c r="B408" t="s">
        <v>1056</v>
      </c>
      <c r="C408" t="s">
        <v>1253</v>
      </c>
      <c r="D408" s="35">
        <v>15000</v>
      </c>
      <c r="E408" s="35">
        <v>1831</v>
      </c>
      <c r="F408" s="35">
        <v>16831</v>
      </c>
      <c r="G408">
        <v>4</v>
      </c>
      <c r="I408" s="47" t="s">
        <v>1320</v>
      </c>
      <c r="J408" t="s">
        <v>259</v>
      </c>
      <c r="M408" t="s">
        <v>1343</v>
      </c>
      <c r="N408" t="s">
        <v>1294</v>
      </c>
      <c r="O408" s="36">
        <v>4709.7634361584514</v>
      </c>
      <c r="P408" s="63">
        <v>98.728199689030262</v>
      </c>
      <c r="Q408" s="31">
        <v>7.2000000000000002E-5</v>
      </c>
    </row>
    <row r="409" spans="1:17" x14ac:dyDescent="0.2">
      <c r="A409" t="s">
        <v>1309</v>
      </c>
      <c r="B409" t="s">
        <v>1056</v>
      </c>
      <c r="C409" t="s">
        <v>1253</v>
      </c>
      <c r="D409" s="35">
        <v>15000</v>
      </c>
      <c r="E409" s="35">
        <v>1831</v>
      </c>
      <c r="F409" s="35">
        <v>16831</v>
      </c>
      <c r="G409">
        <v>4</v>
      </c>
      <c r="I409" s="47" t="s">
        <v>1320</v>
      </c>
      <c r="J409" t="s">
        <v>260</v>
      </c>
      <c r="M409" t="s">
        <v>1343</v>
      </c>
      <c r="N409" t="s">
        <v>1294</v>
      </c>
      <c r="O409" s="36">
        <v>6840.9179008242054</v>
      </c>
      <c r="P409" s="63">
        <v>143.4024272607036</v>
      </c>
      <c r="Q409" s="31">
        <v>9.9999999999999995E-7</v>
      </c>
    </row>
    <row r="410" spans="1:17" x14ac:dyDescent="0.2">
      <c r="A410" t="s">
        <v>1309</v>
      </c>
      <c r="B410" t="s">
        <v>1056</v>
      </c>
      <c r="C410" t="s">
        <v>1253</v>
      </c>
      <c r="D410" s="35">
        <v>15000</v>
      </c>
      <c r="E410" s="35">
        <v>1831</v>
      </c>
      <c r="F410" s="35">
        <v>16831</v>
      </c>
      <c r="G410">
        <v>4</v>
      </c>
      <c r="I410" s="47" t="s">
        <v>1320</v>
      </c>
      <c r="J410" t="s">
        <v>286</v>
      </c>
      <c r="M410" t="s">
        <v>1347</v>
      </c>
      <c r="N410" t="s">
        <v>1294</v>
      </c>
      <c r="O410" s="36">
        <v>4413.798751916107</v>
      </c>
      <c r="P410" s="63">
        <v>92.52405359064096</v>
      </c>
      <c r="Q410" s="31">
        <v>9.9999999999999995E-7</v>
      </c>
    </row>
    <row r="411" spans="1:17" x14ac:dyDescent="0.2">
      <c r="A411" t="s">
        <v>1309</v>
      </c>
      <c r="B411" t="s">
        <v>1056</v>
      </c>
      <c r="C411" t="s">
        <v>1253</v>
      </c>
      <c r="D411" s="35">
        <v>15000</v>
      </c>
      <c r="E411" s="35">
        <v>1831</v>
      </c>
      <c r="F411" s="35">
        <v>16831</v>
      </c>
      <c r="G411">
        <v>4</v>
      </c>
      <c r="I411" s="47" t="s">
        <v>1320</v>
      </c>
      <c r="J411" t="s">
        <v>297</v>
      </c>
      <c r="M411" t="s">
        <v>1349</v>
      </c>
      <c r="N411" t="s">
        <v>1294</v>
      </c>
      <c r="O411" s="36">
        <v>11.702867313636519</v>
      </c>
      <c r="P411" s="63">
        <v>0.24532081849472742</v>
      </c>
      <c r="Q411" s="31">
        <v>0</v>
      </c>
    </row>
    <row r="412" spans="1:17" x14ac:dyDescent="0.2">
      <c r="A412" t="s">
        <v>1309</v>
      </c>
      <c r="B412" t="s">
        <v>1056</v>
      </c>
      <c r="C412" t="s">
        <v>1253</v>
      </c>
      <c r="D412" s="35">
        <v>15000</v>
      </c>
      <c r="E412" s="35">
        <v>1831</v>
      </c>
      <c r="F412" s="35">
        <v>16831</v>
      </c>
      <c r="G412">
        <v>4</v>
      </c>
      <c r="I412" s="47" t="s">
        <v>1320</v>
      </c>
      <c r="J412" t="s">
        <v>300</v>
      </c>
      <c r="M412" t="s">
        <v>1349</v>
      </c>
      <c r="N412" t="s">
        <v>1294</v>
      </c>
      <c r="O412" s="36">
        <v>545.66924959424693</v>
      </c>
      <c r="P412" s="63">
        <v>11.438566579481094</v>
      </c>
      <c r="Q412" s="31">
        <v>0</v>
      </c>
    </row>
    <row r="413" spans="1:17" x14ac:dyDescent="0.2">
      <c r="A413" t="s">
        <v>1309</v>
      </c>
      <c r="B413" t="s">
        <v>1056</v>
      </c>
      <c r="C413" t="s">
        <v>1253</v>
      </c>
      <c r="D413" s="35">
        <v>15000</v>
      </c>
      <c r="E413" s="35">
        <v>1831</v>
      </c>
      <c r="F413" s="35">
        <v>16831</v>
      </c>
      <c r="G413">
        <v>4</v>
      </c>
      <c r="I413" s="47" t="s">
        <v>1320</v>
      </c>
      <c r="J413" t="s">
        <v>301</v>
      </c>
      <c r="M413" t="s">
        <v>1349</v>
      </c>
      <c r="N413" t="s">
        <v>1325</v>
      </c>
      <c r="O413" s="36">
        <v>190.96179046757698</v>
      </c>
      <c r="P413" s="63">
        <v>4.0030277609092657</v>
      </c>
      <c r="Q413" s="31">
        <v>0</v>
      </c>
    </row>
    <row r="414" spans="1:17" x14ac:dyDescent="0.2">
      <c r="A414" t="s">
        <v>1309</v>
      </c>
      <c r="B414" t="s">
        <v>1056</v>
      </c>
      <c r="C414" t="s">
        <v>1253</v>
      </c>
      <c r="D414" s="35">
        <v>15000</v>
      </c>
      <c r="E414" s="35">
        <v>1831</v>
      </c>
      <c r="F414" s="35">
        <v>16831</v>
      </c>
      <c r="G414">
        <v>4</v>
      </c>
      <c r="I414" s="47" t="s">
        <v>1320</v>
      </c>
      <c r="J414" t="s">
        <v>304</v>
      </c>
      <c r="M414" t="s">
        <v>1349</v>
      </c>
      <c r="N414" t="s">
        <v>1294</v>
      </c>
      <c r="O414" s="36">
        <v>503.74599840663649</v>
      </c>
      <c r="P414" s="63">
        <v>10.559752352191627</v>
      </c>
      <c r="Q414" s="31">
        <v>0</v>
      </c>
    </row>
    <row r="415" spans="1:17" x14ac:dyDescent="0.2">
      <c r="A415" t="s">
        <v>1309</v>
      </c>
      <c r="B415" t="s">
        <v>1056</v>
      </c>
      <c r="C415" t="s">
        <v>1253</v>
      </c>
      <c r="D415" s="35">
        <v>15000</v>
      </c>
      <c r="E415" s="35">
        <v>1831</v>
      </c>
      <c r="F415" s="35">
        <v>16831</v>
      </c>
      <c r="G415">
        <v>4</v>
      </c>
      <c r="I415" s="47" t="s">
        <v>1320</v>
      </c>
      <c r="J415" t="s">
        <v>305</v>
      </c>
      <c r="M415" t="s">
        <v>1349</v>
      </c>
      <c r="N415" t="s">
        <v>1294</v>
      </c>
      <c r="O415" s="36">
        <v>14.715744357018586</v>
      </c>
      <c r="P415" s="63">
        <v>0.30847811512110357</v>
      </c>
      <c r="Q415" s="31">
        <v>0</v>
      </c>
    </row>
    <row r="416" spans="1:17" x14ac:dyDescent="0.2">
      <c r="A416" t="s">
        <v>1309</v>
      </c>
      <c r="B416" t="s">
        <v>1056</v>
      </c>
      <c r="C416" t="s">
        <v>1253</v>
      </c>
      <c r="D416" s="35">
        <v>15000</v>
      </c>
      <c r="E416" s="35">
        <v>1831</v>
      </c>
      <c r="F416" s="35">
        <v>16831</v>
      </c>
      <c r="G416">
        <v>4</v>
      </c>
      <c r="I416" s="47" t="s">
        <v>1320</v>
      </c>
      <c r="J416" t="s">
        <v>306</v>
      </c>
      <c r="M416" t="s">
        <v>1349</v>
      </c>
      <c r="N416" t="s">
        <v>1294</v>
      </c>
      <c r="O416" s="36">
        <v>5.9425314042771369</v>
      </c>
      <c r="P416" s="63">
        <v>0.12457004159392525</v>
      </c>
      <c r="Q416" s="31">
        <v>0</v>
      </c>
    </row>
    <row r="417" spans="1:17" x14ac:dyDescent="0.2">
      <c r="A417" t="s">
        <v>1309</v>
      </c>
      <c r="B417" t="s">
        <v>1056</v>
      </c>
      <c r="C417" t="s">
        <v>1253</v>
      </c>
      <c r="D417" s="35">
        <v>15000</v>
      </c>
      <c r="E417" s="35">
        <v>1831</v>
      </c>
      <c r="F417" s="35">
        <v>16831</v>
      </c>
      <c r="G417">
        <v>4</v>
      </c>
      <c r="I417" s="47" t="s">
        <v>1320</v>
      </c>
      <c r="J417" t="s">
        <v>307</v>
      </c>
      <c r="M417" t="s">
        <v>1350</v>
      </c>
      <c r="N417" t="s">
        <v>1325</v>
      </c>
      <c r="O417" s="36">
        <v>508.7130592888409</v>
      </c>
      <c r="P417" s="63">
        <v>10.663874137774521</v>
      </c>
      <c r="Q417" s="31">
        <v>0</v>
      </c>
    </row>
    <row r="418" spans="1:17" x14ac:dyDescent="0.2">
      <c r="A418" t="s">
        <v>1309</v>
      </c>
      <c r="B418" t="s">
        <v>1056</v>
      </c>
      <c r="C418" t="s">
        <v>1253</v>
      </c>
      <c r="D418" s="35">
        <v>15000</v>
      </c>
      <c r="E418" s="35">
        <v>1831</v>
      </c>
      <c r="F418" s="35">
        <v>16831</v>
      </c>
      <c r="G418">
        <v>4</v>
      </c>
      <c r="I418" s="47" t="s">
        <v>1320</v>
      </c>
      <c r="J418" t="s">
        <v>309</v>
      </c>
      <c r="M418" t="s">
        <v>1350</v>
      </c>
      <c r="N418" t="s">
        <v>1325</v>
      </c>
      <c r="O418" s="36">
        <v>64.532096570116437</v>
      </c>
      <c r="P418" s="63">
        <v>1.3527511100903402</v>
      </c>
      <c r="Q418" s="31">
        <v>0</v>
      </c>
    </row>
    <row r="419" spans="1:17" x14ac:dyDescent="0.2">
      <c r="A419" t="s">
        <v>1309</v>
      </c>
      <c r="B419" t="s">
        <v>1056</v>
      </c>
      <c r="C419" t="s">
        <v>1253</v>
      </c>
      <c r="D419" s="35">
        <v>15000</v>
      </c>
      <c r="E419" s="35">
        <v>1831</v>
      </c>
      <c r="F419" s="35">
        <v>16831</v>
      </c>
      <c r="G419">
        <v>4</v>
      </c>
      <c r="I419" s="47" t="s">
        <v>1320</v>
      </c>
      <c r="J419" t="s">
        <v>310</v>
      </c>
      <c r="M419" t="s">
        <v>1351</v>
      </c>
      <c r="N419" t="s">
        <v>1294</v>
      </c>
      <c r="O419" s="36">
        <v>6701.7698190156016</v>
      </c>
      <c r="P419" s="63">
        <v>140.48554198751233</v>
      </c>
      <c r="Q419" s="31">
        <v>2.4000000000000001E-5</v>
      </c>
    </row>
    <row r="420" spans="1:17" x14ac:dyDescent="0.2">
      <c r="A420" t="s">
        <v>1309</v>
      </c>
      <c r="B420" t="s">
        <v>1056</v>
      </c>
      <c r="C420" t="s">
        <v>1253</v>
      </c>
      <c r="D420" s="35">
        <v>15000</v>
      </c>
      <c r="E420" s="35">
        <v>1831</v>
      </c>
      <c r="F420" s="35">
        <v>16831</v>
      </c>
      <c r="G420">
        <v>4</v>
      </c>
      <c r="I420" s="47" t="s">
        <v>1320</v>
      </c>
      <c r="J420" t="s">
        <v>312</v>
      </c>
      <c r="M420" t="s">
        <v>1351</v>
      </c>
      <c r="N420" t="s">
        <v>1294</v>
      </c>
      <c r="O420" s="36">
        <v>2446.4916057330552</v>
      </c>
      <c r="P420" s="63">
        <v>51.284467906388329</v>
      </c>
      <c r="Q420" s="31">
        <v>0</v>
      </c>
    </row>
    <row r="421" spans="1:17" x14ac:dyDescent="0.2">
      <c r="A421" t="s">
        <v>1309</v>
      </c>
      <c r="B421" t="s">
        <v>1056</v>
      </c>
      <c r="C421" t="s">
        <v>1253</v>
      </c>
      <c r="D421" s="35">
        <v>15000</v>
      </c>
      <c r="E421" s="35">
        <v>1831</v>
      </c>
      <c r="F421" s="35">
        <v>16831</v>
      </c>
      <c r="G421">
        <v>4</v>
      </c>
      <c r="I421" s="47" t="s">
        <v>1320</v>
      </c>
      <c r="J421" t="s">
        <v>313</v>
      </c>
      <c r="M421" t="s">
        <v>1351</v>
      </c>
      <c r="N421" t="s">
        <v>1294</v>
      </c>
      <c r="O421" s="36">
        <v>3188.4660589608652</v>
      </c>
      <c r="P421" s="63">
        <v>66.838073299822739</v>
      </c>
      <c r="Q421" s="31">
        <v>2.5999999999999998E-5</v>
      </c>
    </row>
    <row r="422" spans="1:17" x14ac:dyDescent="0.2">
      <c r="A422" t="s">
        <v>1309</v>
      </c>
      <c r="B422" t="s">
        <v>1056</v>
      </c>
      <c r="C422" t="s">
        <v>1253</v>
      </c>
      <c r="D422" s="35">
        <v>15000</v>
      </c>
      <c r="E422" s="35">
        <v>1831</v>
      </c>
      <c r="F422" s="35">
        <v>16831</v>
      </c>
      <c r="G422">
        <v>4</v>
      </c>
      <c r="I422" s="47" t="s">
        <v>1320</v>
      </c>
      <c r="J422" t="s">
        <v>314</v>
      </c>
      <c r="M422" t="s">
        <v>1351</v>
      </c>
      <c r="N422" t="s">
        <v>1294</v>
      </c>
      <c r="O422" s="36">
        <v>2377.3254968618517</v>
      </c>
      <c r="P422" s="63">
        <v>49.834576526298292</v>
      </c>
      <c r="Q422" s="31">
        <v>0</v>
      </c>
    </row>
    <row r="423" spans="1:17" x14ac:dyDescent="0.2">
      <c r="A423" t="s">
        <v>1309</v>
      </c>
      <c r="B423" t="s">
        <v>1056</v>
      </c>
      <c r="C423" t="s">
        <v>1253</v>
      </c>
      <c r="D423" s="35">
        <v>15000</v>
      </c>
      <c r="E423" s="35">
        <v>1831</v>
      </c>
      <c r="F423" s="35">
        <v>16831</v>
      </c>
      <c r="G423">
        <v>4</v>
      </c>
      <c r="I423" s="47" t="s">
        <v>1320</v>
      </c>
      <c r="J423" t="s">
        <v>315</v>
      </c>
      <c r="M423" t="s">
        <v>1351</v>
      </c>
      <c r="N423" t="s">
        <v>1294</v>
      </c>
      <c r="O423" s="36">
        <v>1403.7146244375608</v>
      </c>
      <c r="P423" s="63">
        <v>29.425303335600724</v>
      </c>
      <c r="Q423" s="31">
        <v>5.0000000000000004E-6</v>
      </c>
    </row>
    <row r="424" spans="1:17" x14ac:dyDescent="0.2">
      <c r="A424" t="s">
        <v>1309</v>
      </c>
      <c r="B424" t="s">
        <v>1056</v>
      </c>
      <c r="C424" t="s">
        <v>1253</v>
      </c>
      <c r="D424" s="35">
        <v>15000</v>
      </c>
      <c r="E424" s="35">
        <v>1831</v>
      </c>
      <c r="F424" s="35">
        <v>16831</v>
      </c>
      <c r="G424">
        <v>4</v>
      </c>
      <c r="I424" s="47" t="s">
        <v>1320</v>
      </c>
      <c r="J424" t="s">
        <v>316</v>
      </c>
      <c r="M424" t="s">
        <v>1352</v>
      </c>
      <c r="N424" t="s">
        <v>1325</v>
      </c>
      <c r="O424" s="36">
        <v>5454.3838744023078</v>
      </c>
      <c r="P424" s="63">
        <v>114.33727142182109</v>
      </c>
      <c r="Q424" s="31">
        <v>3.0000000000000001E-6</v>
      </c>
    </row>
    <row r="425" spans="1:17" x14ac:dyDescent="0.2">
      <c r="A425" t="s">
        <v>1309</v>
      </c>
      <c r="B425" t="s">
        <v>1056</v>
      </c>
      <c r="C425" t="s">
        <v>1253</v>
      </c>
      <c r="D425" s="35">
        <v>15000</v>
      </c>
      <c r="E425" s="35">
        <v>1831</v>
      </c>
      <c r="F425" s="35">
        <v>16831</v>
      </c>
      <c r="G425">
        <v>4</v>
      </c>
      <c r="I425" s="47" t="s">
        <v>1320</v>
      </c>
      <c r="J425" t="s">
        <v>318</v>
      </c>
      <c r="M425" t="s">
        <v>1352</v>
      </c>
      <c r="N425" t="s">
        <v>1325</v>
      </c>
      <c r="O425" s="36">
        <v>2635.3412972515926</v>
      </c>
      <c r="P425" s="63">
        <v>55.243220890096936</v>
      </c>
      <c r="Q425" s="31">
        <v>9.9999999999999995E-7</v>
      </c>
    </row>
    <row r="426" spans="1:17" x14ac:dyDescent="0.2">
      <c r="A426" t="s">
        <v>1309</v>
      </c>
      <c r="B426" t="s">
        <v>1056</v>
      </c>
      <c r="C426" t="s">
        <v>1253</v>
      </c>
      <c r="D426" s="35">
        <v>15000</v>
      </c>
      <c r="E426" s="35">
        <v>1831</v>
      </c>
      <c r="F426" s="35">
        <v>16831</v>
      </c>
      <c r="G426">
        <v>4</v>
      </c>
      <c r="I426" s="47" t="s">
        <v>1320</v>
      </c>
      <c r="J426" t="s">
        <v>319</v>
      </c>
      <c r="M426" t="s">
        <v>1352</v>
      </c>
      <c r="N426" t="s">
        <v>1325</v>
      </c>
      <c r="O426" s="36">
        <v>3105.6409394293473</v>
      </c>
      <c r="P426" s="63">
        <v>65.101855536188054</v>
      </c>
      <c r="Q426" s="31">
        <v>3.9999999999999998E-6</v>
      </c>
    </row>
    <row r="427" spans="1:17" x14ac:dyDescent="0.2">
      <c r="A427" t="s">
        <v>1309</v>
      </c>
      <c r="B427" t="s">
        <v>1056</v>
      </c>
      <c r="C427" t="s">
        <v>1253</v>
      </c>
      <c r="D427" s="35">
        <v>15000</v>
      </c>
      <c r="E427" s="35">
        <v>1831</v>
      </c>
      <c r="F427" s="35">
        <v>16831</v>
      </c>
      <c r="G427">
        <v>4</v>
      </c>
      <c r="I427" s="47" t="s">
        <v>1320</v>
      </c>
      <c r="J427" t="s">
        <v>320</v>
      </c>
      <c r="M427" t="s">
        <v>1353</v>
      </c>
      <c r="N427" t="s">
        <v>1325</v>
      </c>
      <c r="O427" s="36">
        <v>74157.33999578697</v>
      </c>
      <c r="P427" s="63">
        <v>1554.5198332685536</v>
      </c>
      <c r="Q427" s="31">
        <v>1.5300000000000001E-4</v>
      </c>
    </row>
    <row r="428" spans="1:17" x14ac:dyDescent="0.2">
      <c r="A428" t="s">
        <v>1309</v>
      </c>
      <c r="B428" t="s">
        <v>1056</v>
      </c>
      <c r="C428" t="s">
        <v>1253</v>
      </c>
      <c r="D428" s="35">
        <v>15000</v>
      </c>
      <c r="E428" s="35">
        <v>1831</v>
      </c>
      <c r="F428" s="35">
        <v>16831</v>
      </c>
      <c r="G428">
        <v>4</v>
      </c>
      <c r="I428" s="47" t="s">
        <v>1320</v>
      </c>
      <c r="J428" t="s">
        <v>332</v>
      </c>
      <c r="M428" t="s">
        <v>1355</v>
      </c>
      <c r="N428" t="s">
        <v>1294</v>
      </c>
      <c r="O428" s="36">
        <v>3916.0931676266819</v>
      </c>
      <c r="P428" s="63">
        <v>82.090923141916946</v>
      </c>
      <c r="Q428" s="31">
        <v>2.0000000000000002E-5</v>
      </c>
    </row>
    <row r="429" spans="1:17" x14ac:dyDescent="0.2">
      <c r="A429" t="s">
        <v>1309</v>
      </c>
      <c r="B429" t="s">
        <v>1056</v>
      </c>
      <c r="C429" t="s">
        <v>1253</v>
      </c>
      <c r="D429" s="35">
        <v>15000</v>
      </c>
      <c r="E429" s="35">
        <v>1831</v>
      </c>
      <c r="F429" s="35">
        <v>16831</v>
      </c>
      <c r="G429">
        <v>4</v>
      </c>
      <c r="I429" s="47" t="s">
        <v>1320</v>
      </c>
      <c r="J429" t="s">
        <v>334</v>
      </c>
      <c r="M429" t="s">
        <v>1355</v>
      </c>
      <c r="N429" t="s">
        <v>1294</v>
      </c>
      <c r="O429" s="36">
        <v>1815.7473861585074</v>
      </c>
      <c r="P429" s="63">
        <v>38.062521176586074</v>
      </c>
      <c r="Q429" s="31">
        <v>0</v>
      </c>
    </row>
    <row r="430" spans="1:17" x14ac:dyDescent="0.2">
      <c r="A430" t="s">
        <v>1309</v>
      </c>
      <c r="B430" t="s">
        <v>1056</v>
      </c>
      <c r="C430" t="s">
        <v>1253</v>
      </c>
      <c r="D430" s="35">
        <v>15000</v>
      </c>
      <c r="E430" s="35">
        <v>1831</v>
      </c>
      <c r="F430" s="35">
        <v>16831</v>
      </c>
      <c r="G430">
        <v>4</v>
      </c>
      <c r="I430" s="47" t="s">
        <v>1320</v>
      </c>
      <c r="J430" t="s">
        <v>335</v>
      </c>
      <c r="M430" t="s">
        <v>1355</v>
      </c>
      <c r="N430" t="s">
        <v>1294</v>
      </c>
      <c r="O430" s="36">
        <v>1797.4747566072649</v>
      </c>
      <c r="P430" s="63">
        <v>37.679482018965409</v>
      </c>
      <c r="Q430" s="31">
        <v>1.5999999999999999E-5</v>
      </c>
    </row>
    <row r="431" spans="1:17" x14ac:dyDescent="0.2">
      <c r="A431" t="s">
        <v>1309</v>
      </c>
      <c r="B431" t="s">
        <v>1056</v>
      </c>
      <c r="C431" t="s">
        <v>1253</v>
      </c>
      <c r="D431" s="35">
        <v>15000</v>
      </c>
      <c r="E431" s="35">
        <v>1831</v>
      </c>
      <c r="F431" s="35">
        <v>16831</v>
      </c>
      <c r="G431">
        <v>4</v>
      </c>
      <c r="I431" s="47" t="s">
        <v>1320</v>
      </c>
      <c r="J431" t="s">
        <v>336</v>
      </c>
      <c r="M431" t="s">
        <v>1355</v>
      </c>
      <c r="N431" t="s">
        <v>1294</v>
      </c>
      <c r="O431" s="36">
        <v>1942.2174561655272</v>
      </c>
      <c r="P431" s="63">
        <v>40.713644209746974</v>
      </c>
      <c r="Q431" s="31">
        <v>9.9999999999999995E-7</v>
      </c>
    </row>
    <row r="432" spans="1:17" x14ac:dyDescent="0.2">
      <c r="A432" t="s">
        <v>1309</v>
      </c>
      <c r="B432" t="s">
        <v>1056</v>
      </c>
      <c r="C432" t="s">
        <v>1253</v>
      </c>
      <c r="D432" s="35">
        <v>15000</v>
      </c>
      <c r="E432" s="35">
        <v>1831</v>
      </c>
      <c r="F432" s="35">
        <v>16831</v>
      </c>
      <c r="G432">
        <v>4</v>
      </c>
      <c r="I432" s="47" t="s">
        <v>1320</v>
      </c>
      <c r="J432" t="s">
        <v>338</v>
      </c>
      <c r="M432" t="s">
        <v>1355</v>
      </c>
      <c r="N432" t="s">
        <v>1294</v>
      </c>
      <c r="O432" s="36">
        <v>1014.4031188474552</v>
      </c>
      <c r="P432" s="63">
        <v>21.26437878256467</v>
      </c>
      <c r="Q432" s="31">
        <v>0</v>
      </c>
    </row>
    <row r="433" spans="1:17" x14ac:dyDescent="0.2">
      <c r="A433" t="s">
        <v>1309</v>
      </c>
      <c r="B433" t="s">
        <v>1056</v>
      </c>
      <c r="C433" t="s">
        <v>1253</v>
      </c>
      <c r="D433" s="35">
        <v>15000</v>
      </c>
      <c r="E433" s="35">
        <v>1831</v>
      </c>
      <c r="F433" s="35">
        <v>16831</v>
      </c>
      <c r="G433">
        <v>4</v>
      </c>
      <c r="I433" s="47" t="s">
        <v>1320</v>
      </c>
      <c r="J433" t="s">
        <v>339</v>
      </c>
      <c r="M433" t="s">
        <v>1355</v>
      </c>
      <c r="N433" t="s">
        <v>1294</v>
      </c>
      <c r="O433" s="36">
        <v>506.31374305231321</v>
      </c>
      <c r="P433" s="63">
        <v>10.613578581378116</v>
      </c>
      <c r="Q433" s="31">
        <v>9.9999999999999995E-7</v>
      </c>
    </row>
    <row r="434" spans="1:17" x14ac:dyDescent="0.2">
      <c r="A434" t="s">
        <v>1309</v>
      </c>
      <c r="B434" t="s">
        <v>1056</v>
      </c>
      <c r="C434" t="s">
        <v>1253</v>
      </c>
      <c r="D434" s="35">
        <v>15000</v>
      </c>
      <c r="E434" s="35">
        <v>1831</v>
      </c>
      <c r="F434" s="35">
        <v>16831</v>
      </c>
      <c r="G434">
        <v>4</v>
      </c>
      <c r="I434" s="47" t="s">
        <v>1320</v>
      </c>
      <c r="J434" t="s">
        <v>340</v>
      </c>
      <c r="M434" t="s">
        <v>1356</v>
      </c>
      <c r="N434" t="s">
        <v>1294</v>
      </c>
      <c r="O434" s="36">
        <v>2055.7732838506481</v>
      </c>
      <c r="P434" s="63">
        <v>43.094053031446556</v>
      </c>
      <c r="Q434" s="31">
        <v>1.5999999999999999E-5</v>
      </c>
    </row>
    <row r="435" spans="1:17" x14ac:dyDescent="0.2">
      <c r="A435" t="s">
        <v>1309</v>
      </c>
      <c r="B435" t="s">
        <v>1056</v>
      </c>
      <c r="C435" t="s">
        <v>1253</v>
      </c>
      <c r="D435" s="35">
        <v>15000</v>
      </c>
      <c r="E435" s="35">
        <v>1831</v>
      </c>
      <c r="F435" s="35">
        <v>16831</v>
      </c>
      <c r="G435">
        <v>4</v>
      </c>
      <c r="I435" s="47" t="s">
        <v>1320</v>
      </c>
      <c r="J435" t="s">
        <v>342</v>
      </c>
      <c r="M435" t="s">
        <v>1356</v>
      </c>
      <c r="N435" t="s">
        <v>1294</v>
      </c>
      <c r="O435" s="36">
        <v>1700.7543681902491</v>
      </c>
      <c r="P435" s="63">
        <v>35.651985319593088</v>
      </c>
      <c r="Q435" s="31">
        <v>0</v>
      </c>
    </row>
    <row r="436" spans="1:17" x14ac:dyDescent="0.2">
      <c r="A436" t="s">
        <v>1309</v>
      </c>
      <c r="B436" t="s">
        <v>1056</v>
      </c>
      <c r="C436" t="s">
        <v>1253</v>
      </c>
      <c r="D436" s="35">
        <v>15000</v>
      </c>
      <c r="E436" s="35">
        <v>1831</v>
      </c>
      <c r="F436" s="35">
        <v>16831</v>
      </c>
      <c r="G436">
        <v>4</v>
      </c>
      <c r="I436" s="47" t="s">
        <v>1320</v>
      </c>
      <c r="J436" t="s">
        <v>343</v>
      </c>
      <c r="M436" t="s">
        <v>1356</v>
      </c>
      <c r="N436" t="s">
        <v>1294</v>
      </c>
      <c r="O436" s="36">
        <v>191.16152693784639</v>
      </c>
      <c r="P436" s="63">
        <v>4.0072147274924586</v>
      </c>
      <c r="Q436" s="31">
        <v>0</v>
      </c>
    </row>
    <row r="437" spans="1:17" x14ac:dyDescent="0.2">
      <c r="A437" t="s">
        <v>1309</v>
      </c>
      <c r="B437" t="s">
        <v>1056</v>
      </c>
      <c r="C437" t="s">
        <v>1253</v>
      </c>
      <c r="D437" s="35">
        <v>15000</v>
      </c>
      <c r="E437" s="35">
        <v>1831</v>
      </c>
      <c r="F437" s="35">
        <v>16831</v>
      </c>
      <c r="G437">
        <v>4</v>
      </c>
      <c r="I437" s="47" t="s">
        <v>1320</v>
      </c>
      <c r="J437" t="s">
        <v>344</v>
      </c>
      <c r="M437" t="s">
        <v>1356</v>
      </c>
      <c r="N437" t="s">
        <v>1294</v>
      </c>
      <c r="O437" s="36">
        <v>1406.2859468869567</v>
      </c>
      <c r="P437" s="63">
        <v>29.47920456433333</v>
      </c>
      <c r="Q437" s="31">
        <v>0</v>
      </c>
    </row>
    <row r="438" spans="1:17" x14ac:dyDescent="0.2">
      <c r="A438" t="s">
        <v>1309</v>
      </c>
      <c r="B438" t="s">
        <v>1056</v>
      </c>
      <c r="C438" t="s">
        <v>1253</v>
      </c>
      <c r="D438" s="35">
        <v>15000</v>
      </c>
      <c r="E438" s="35">
        <v>1831</v>
      </c>
      <c r="F438" s="35">
        <v>16831</v>
      </c>
      <c r="G438">
        <v>4</v>
      </c>
      <c r="I438" s="47" t="s">
        <v>1320</v>
      </c>
      <c r="J438" t="s">
        <v>345</v>
      </c>
      <c r="M438" t="s">
        <v>1357</v>
      </c>
      <c r="N438" t="s">
        <v>1294</v>
      </c>
      <c r="O438" s="36">
        <v>2233.5199069010409</v>
      </c>
      <c r="P438" s="63">
        <v>46.820058452407487</v>
      </c>
      <c r="Q438" s="31">
        <v>0</v>
      </c>
    </row>
    <row r="439" spans="1:17" x14ac:dyDescent="0.2">
      <c r="A439" t="s">
        <v>1309</v>
      </c>
      <c r="B439" t="s">
        <v>1056</v>
      </c>
      <c r="C439" t="s">
        <v>1253</v>
      </c>
      <c r="D439" s="35">
        <v>15000</v>
      </c>
      <c r="E439" s="35">
        <v>1831</v>
      </c>
      <c r="F439" s="35">
        <v>16831</v>
      </c>
      <c r="G439">
        <v>4</v>
      </c>
      <c r="I439" s="47" t="s">
        <v>1320</v>
      </c>
      <c r="J439" t="s">
        <v>347</v>
      </c>
      <c r="M439" t="s">
        <v>1357</v>
      </c>
      <c r="N439" t="s">
        <v>1325</v>
      </c>
      <c r="O439" s="36">
        <v>1960.9420397731203</v>
      </c>
      <c r="P439" s="63">
        <v>41.106157433513523</v>
      </c>
      <c r="Q439" s="31">
        <v>0</v>
      </c>
    </row>
    <row r="440" spans="1:17" x14ac:dyDescent="0.2">
      <c r="A440" t="s">
        <v>1309</v>
      </c>
      <c r="B440" t="s">
        <v>1056</v>
      </c>
      <c r="C440" t="s">
        <v>1253</v>
      </c>
      <c r="D440" s="35">
        <v>15000</v>
      </c>
      <c r="E440" s="35">
        <v>1831</v>
      </c>
      <c r="F440" s="35">
        <v>16831</v>
      </c>
      <c r="G440">
        <v>4</v>
      </c>
      <c r="I440" s="47" t="s">
        <v>1320</v>
      </c>
      <c r="J440" t="s">
        <v>348</v>
      </c>
      <c r="M440" t="s">
        <v>1357</v>
      </c>
      <c r="N440" t="s">
        <v>1325</v>
      </c>
      <c r="O440" s="36">
        <v>6761.1885246750298</v>
      </c>
      <c r="P440" s="63">
        <v>141.7311038755193</v>
      </c>
      <c r="Q440" s="31">
        <v>3.8000000000000002E-5</v>
      </c>
    </row>
    <row r="441" spans="1:17" x14ac:dyDescent="0.2">
      <c r="A441" t="s">
        <v>1309</v>
      </c>
      <c r="B441" t="s">
        <v>1056</v>
      </c>
      <c r="C441" t="s">
        <v>1253</v>
      </c>
      <c r="D441" s="35">
        <v>15000</v>
      </c>
      <c r="E441" s="35">
        <v>1831</v>
      </c>
      <c r="F441" s="35">
        <v>16831</v>
      </c>
      <c r="G441">
        <v>4</v>
      </c>
      <c r="I441" s="47" t="s">
        <v>1320</v>
      </c>
      <c r="J441" t="s">
        <v>367</v>
      </c>
      <c r="M441" t="s">
        <v>1361</v>
      </c>
      <c r="N441" t="s">
        <v>1294</v>
      </c>
      <c r="O441" s="36">
        <v>557.64949472849787</v>
      </c>
      <c r="P441" s="63">
        <v>11.689701917799193</v>
      </c>
      <c r="Q441" s="31">
        <v>0</v>
      </c>
    </row>
    <row r="442" spans="1:17" x14ac:dyDescent="0.2">
      <c r="A442" t="s">
        <v>1309</v>
      </c>
      <c r="B442" t="s">
        <v>1056</v>
      </c>
      <c r="C442" t="s">
        <v>1253</v>
      </c>
      <c r="D442" s="35">
        <v>15000</v>
      </c>
      <c r="E442" s="35">
        <v>1831</v>
      </c>
      <c r="F442" s="35">
        <v>16831</v>
      </c>
      <c r="G442">
        <v>4</v>
      </c>
      <c r="I442" s="47" t="s">
        <v>1320</v>
      </c>
      <c r="J442" t="s">
        <v>372</v>
      </c>
      <c r="M442" t="s">
        <v>1361</v>
      </c>
      <c r="N442" t="s">
        <v>1294</v>
      </c>
      <c r="O442" s="36">
        <v>29.467327628739575</v>
      </c>
      <c r="P442" s="63">
        <v>0.61770750184540746</v>
      </c>
      <c r="Q442" s="31">
        <v>0</v>
      </c>
    </row>
    <row r="443" spans="1:17" x14ac:dyDescent="0.2">
      <c r="A443" t="s">
        <v>1309</v>
      </c>
      <c r="B443" t="s">
        <v>1056</v>
      </c>
      <c r="C443" t="s">
        <v>1253</v>
      </c>
      <c r="D443" s="35">
        <v>15000</v>
      </c>
      <c r="E443" s="35">
        <v>1831</v>
      </c>
      <c r="F443" s="35">
        <v>16831</v>
      </c>
      <c r="G443">
        <v>4</v>
      </c>
      <c r="I443" s="47" t="s">
        <v>1320</v>
      </c>
      <c r="J443" t="s">
        <v>373</v>
      </c>
      <c r="M443" t="s">
        <v>1361</v>
      </c>
      <c r="N443" t="s">
        <v>1294</v>
      </c>
      <c r="O443" s="36">
        <v>193.27518607625768</v>
      </c>
      <c r="P443" s="63">
        <v>4.0515222100911652</v>
      </c>
      <c r="Q443" s="31">
        <v>0</v>
      </c>
    </row>
    <row r="444" spans="1:17" x14ac:dyDescent="0.2">
      <c r="A444" t="s">
        <v>1309</v>
      </c>
      <c r="B444" t="s">
        <v>1056</v>
      </c>
      <c r="C444" t="s">
        <v>1253</v>
      </c>
      <c r="D444" s="35">
        <v>15000</v>
      </c>
      <c r="E444" s="35">
        <v>1831</v>
      </c>
      <c r="F444" s="35">
        <v>16831</v>
      </c>
      <c r="G444">
        <v>4</v>
      </c>
      <c r="I444" s="47" t="s">
        <v>1320</v>
      </c>
      <c r="J444" t="s">
        <v>388</v>
      </c>
      <c r="M444" t="s">
        <v>1364</v>
      </c>
      <c r="N444" t="s">
        <v>1294</v>
      </c>
      <c r="O444" s="36">
        <v>143.09794543446517</v>
      </c>
      <c r="P444" s="63">
        <v>2.9996841080127088</v>
      </c>
      <c r="Q444" s="31">
        <v>0</v>
      </c>
    </row>
    <row r="445" spans="1:17" x14ac:dyDescent="0.2">
      <c r="A445" t="s">
        <v>1309</v>
      </c>
      <c r="B445" t="s">
        <v>1056</v>
      </c>
      <c r="C445" t="s">
        <v>1253</v>
      </c>
      <c r="D445" s="35">
        <v>15000</v>
      </c>
      <c r="E445" s="35">
        <v>1831</v>
      </c>
      <c r="F445" s="35">
        <v>16831</v>
      </c>
      <c r="G445">
        <v>4</v>
      </c>
      <c r="I445" s="47" t="s">
        <v>1320</v>
      </c>
      <c r="J445" t="s">
        <v>390</v>
      </c>
      <c r="M445" t="s">
        <v>1364</v>
      </c>
      <c r="N445" t="s">
        <v>1294</v>
      </c>
      <c r="O445" s="36">
        <v>837.65486891317403</v>
      </c>
      <c r="P445" s="63">
        <v>17.559301712190287</v>
      </c>
      <c r="Q445" s="31">
        <v>0</v>
      </c>
    </row>
    <row r="446" spans="1:17" x14ac:dyDescent="0.2">
      <c r="A446" t="s">
        <v>1309</v>
      </c>
      <c r="B446" t="s">
        <v>1056</v>
      </c>
      <c r="C446" t="s">
        <v>1253</v>
      </c>
      <c r="D446" s="35">
        <v>15000</v>
      </c>
      <c r="E446" s="35">
        <v>1831</v>
      </c>
      <c r="F446" s="35">
        <v>16831</v>
      </c>
      <c r="G446">
        <v>4</v>
      </c>
      <c r="I446" s="47" t="s">
        <v>1320</v>
      </c>
      <c r="J446" t="s">
        <v>391</v>
      </c>
      <c r="M446" t="s">
        <v>1364</v>
      </c>
      <c r="N446" t="s">
        <v>1294</v>
      </c>
      <c r="O446" s="36">
        <v>85.238426884233547</v>
      </c>
      <c r="P446" s="63">
        <v>1.7868066081615173</v>
      </c>
      <c r="Q446" s="31">
        <v>0</v>
      </c>
    </row>
    <row r="447" spans="1:17" x14ac:dyDescent="0.2">
      <c r="A447" t="s">
        <v>1309</v>
      </c>
      <c r="B447" t="s">
        <v>1056</v>
      </c>
      <c r="C447" t="s">
        <v>1253</v>
      </c>
      <c r="D447" s="35">
        <v>15000</v>
      </c>
      <c r="E447" s="35">
        <v>1831</v>
      </c>
      <c r="F447" s="35">
        <v>16831</v>
      </c>
      <c r="G447">
        <v>4</v>
      </c>
      <c r="I447" s="47" t="s">
        <v>1320</v>
      </c>
      <c r="J447" t="s">
        <v>403</v>
      </c>
      <c r="M447" t="s">
        <v>1366</v>
      </c>
      <c r="N447" t="s">
        <v>1294</v>
      </c>
      <c r="O447" s="36">
        <v>1257.339673432499</v>
      </c>
      <c r="P447" s="63">
        <v>26.356925148842567</v>
      </c>
      <c r="Q447" s="31">
        <v>3.0000000000000001E-6</v>
      </c>
    </row>
    <row r="448" spans="1:17" x14ac:dyDescent="0.2">
      <c r="A448" t="s">
        <v>1309</v>
      </c>
      <c r="B448" t="s">
        <v>1056</v>
      </c>
      <c r="C448" t="s">
        <v>1253</v>
      </c>
      <c r="D448" s="35">
        <v>15000</v>
      </c>
      <c r="E448" s="35">
        <v>1831</v>
      </c>
      <c r="F448" s="35">
        <v>16831</v>
      </c>
      <c r="G448">
        <v>4</v>
      </c>
      <c r="I448" s="47" t="s">
        <v>1320</v>
      </c>
      <c r="J448" t="s">
        <v>405</v>
      </c>
      <c r="M448" t="s">
        <v>1366</v>
      </c>
      <c r="N448" t="s">
        <v>1294</v>
      </c>
      <c r="O448" s="36">
        <v>3087.9154667969119</v>
      </c>
      <c r="P448" s="63">
        <v>64.73028613034441</v>
      </c>
      <c r="Q448" s="31">
        <v>1.1E-5</v>
      </c>
    </row>
    <row r="449" spans="1:17" x14ac:dyDescent="0.2">
      <c r="A449" t="s">
        <v>1309</v>
      </c>
      <c r="B449" t="s">
        <v>1056</v>
      </c>
      <c r="C449" t="s">
        <v>1253</v>
      </c>
      <c r="D449" s="35">
        <v>15000</v>
      </c>
      <c r="E449" s="35">
        <v>1831</v>
      </c>
      <c r="F449" s="35">
        <v>16831</v>
      </c>
      <c r="G449">
        <v>4</v>
      </c>
      <c r="I449" s="47" t="s">
        <v>1320</v>
      </c>
      <c r="J449" t="s">
        <v>406</v>
      </c>
      <c r="M449" t="s">
        <v>1366</v>
      </c>
      <c r="N449" t="s">
        <v>1325</v>
      </c>
      <c r="O449" s="36">
        <v>5886.2493831897482</v>
      </c>
      <c r="P449" s="63">
        <v>123.39023231217706</v>
      </c>
      <c r="Q449" s="31">
        <v>3.0000000000000001E-6</v>
      </c>
    </row>
    <row r="450" spans="1:17" x14ac:dyDescent="0.2">
      <c r="A450" t="s">
        <v>1309</v>
      </c>
      <c r="B450" t="s">
        <v>1056</v>
      </c>
      <c r="C450" t="s">
        <v>1253</v>
      </c>
      <c r="D450" s="35">
        <v>15000</v>
      </c>
      <c r="E450" s="35">
        <v>1831</v>
      </c>
      <c r="F450" s="35">
        <v>16831</v>
      </c>
      <c r="G450">
        <v>4</v>
      </c>
      <c r="I450" s="47" t="s">
        <v>1320</v>
      </c>
      <c r="J450" t="s">
        <v>407</v>
      </c>
      <c r="M450" t="s">
        <v>1366</v>
      </c>
      <c r="N450" t="s">
        <v>1325</v>
      </c>
      <c r="O450" s="36">
        <v>11434.717413794324</v>
      </c>
      <c r="P450" s="63">
        <v>239.69973853666329</v>
      </c>
      <c r="Q450" s="31">
        <v>7.9999999999999996E-6</v>
      </c>
    </row>
    <row r="451" spans="1:17" x14ac:dyDescent="0.2">
      <c r="A451" t="s">
        <v>1309</v>
      </c>
      <c r="B451" t="s">
        <v>1056</v>
      </c>
      <c r="C451" t="s">
        <v>1253</v>
      </c>
      <c r="D451" s="35">
        <v>15000</v>
      </c>
      <c r="E451" s="35">
        <v>1831</v>
      </c>
      <c r="F451" s="35">
        <v>16831</v>
      </c>
      <c r="G451">
        <v>4</v>
      </c>
      <c r="I451" s="47" t="s">
        <v>1320</v>
      </c>
      <c r="J451" t="s">
        <v>408</v>
      </c>
      <c r="M451" t="s">
        <v>1366</v>
      </c>
      <c r="N451" t="s">
        <v>1325</v>
      </c>
      <c r="O451" s="36">
        <v>13494.448218078351</v>
      </c>
      <c r="P451" s="63">
        <v>282.87675090840713</v>
      </c>
      <c r="Q451" s="31">
        <v>1.2999999999999999E-5</v>
      </c>
    </row>
    <row r="452" spans="1:17" x14ac:dyDescent="0.2">
      <c r="A452" t="s">
        <v>1309</v>
      </c>
      <c r="B452" t="s">
        <v>1056</v>
      </c>
      <c r="C452" t="s">
        <v>1253</v>
      </c>
      <c r="D452" s="35">
        <v>15000</v>
      </c>
      <c r="E452" s="35">
        <v>1831</v>
      </c>
      <c r="F452" s="35">
        <v>16831</v>
      </c>
      <c r="G452">
        <v>4</v>
      </c>
      <c r="I452" s="47" t="s">
        <v>1320</v>
      </c>
      <c r="J452" t="s">
        <v>409</v>
      </c>
      <c r="M452" t="s">
        <v>1366</v>
      </c>
      <c r="N452" t="s">
        <v>1325</v>
      </c>
      <c r="O452" s="36">
        <v>22654.287901645508</v>
      </c>
      <c r="P452" s="63">
        <v>474.8894695209471</v>
      </c>
      <c r="Q452" s="31">
        <v>2.8E-5</v>
      </c>
    </row>
    <row r="453" spans="1:17" x14ac:dyDescent="0.2">
      <c r="A453" t="s">
        <v>1309</v>
      </c>
      <c r="B453" t="s">
        <v>1056</v>
      </c>
      <c r="C453" t="s">
        <v>1253</v>
      </c>
      <c r="D453" s="35">
        <v>15000</v>
      </c>
      <c r="E453" s="35">
        <v>1831</v>
      </c>
      <c r="F453" s="35">
        <v>16831</v>
      </c>
      <c r="G453">
        <v>4</v>
      </c>
      <c r="I453" s="47" t="s">
        <v>1320</v>
      </c>
      <c r="J453" t="s">
        <v>411</v>
      </c>
      <c r="M453" t="s">
        <v>1367</v>
      </c>
      <c r="N453" t="s">
        <v>1328</v>
      </c>
      <c r="O453" s="36">
        <v>58.399603067023357</v>
      </c>
      <c r="P453" s="63">
        <v>1.2241989967258324</v>
      </c>
      <c r="Q453" s="31">
        <v>0</v>
      </c>
    </row>
    <row r="454" spans="1:17" x14ac:dyDescent="0.2">
      <c r="A454" t="s">
        <v>1309</v>
      </c>
      <c r="B454" t="s">
        <v>1056</v>
      </c>
      <c r="C454" t="s">
        <v>1253</v>
      </c>
      <c r="D454" s="35">
        <v>15000</v>
      </c>
      <c r="E454" s="35">
        <v>1831</v>
      </c>
      <c r="F454" s="35">
        <v>16831</v>
      </c>
      <c r="G454">
        <v>4</v>
      </c>
      <c r="I454" s="47" t="s">
        <v>1320</v>
      </c>
      <c r="J454" t="s">
        <v>428</v>
      </c>
      <c r="M454" t="s">
        <v>1370</v>
      </c>
      <c r="N454" t="s">
        <v>1294</v>
      </c>
      <c r="O454" s="36">
        <v>954.69388774478909</v>
      </c>
      <c r="P454" s="63">
        <v>20.012726768299014</v>
      </c>
      <c r="Q454" s="31">
        <v>0</v>
      </c>
    </row>
    <row r="455" spans="1:17" x14ac:dyDescent="0.2">
      <c r="A455" t="s">
        <v>1309</v>
      </c>
      <c r="B455" t="s">
        <v>1056</v>
      </c>
      <c r="C455" t="s">
        <v>1253</v>
      </c>
      <c r="D455" s="35">
        <v>15000</v>
      </c>
      <c r="E455" s="35">
        <v>1831</v>
      </c>
      <c r="F455" s="35">
        <v>16831</v>
      </c>
      <c r="G455">
        <v>4</v>
      </c>
      <c r="I455" s="47" t="s">
        <v>1320</v>
      </c>
      <c r="J455" t="s">
        <v>430</v>
      </c>
      <c r="M455" t="s">
        <v>1370</v>
      </c>
      <c r="N455" t="s">
        <v>1294</v>
      </c>
      <c r="O455" s="36">
        <v>220.7797831656552</v>
      </c>
      <c r="P455" s="63">
        <v>4.6280860631629999</v>
      </c>
      <c r="Q455" s="31">
        <v>0</v>
      </c>
    </row>
    <row r="456" spans="1:17" x14ac:dyDescent="0.2">
      <c r="A456" t="s">
        <v>1309</v>
      </c>
      <c r="B456" t="s">
        <v>1056</v>
      </c>
      <c r="C456" t="s">
        <v>1253</v>
      </c>
      <c r="D456" s="35">
        <v>15000</v>
      </c>
      <c r="E456" s="35">
        <v>1831</v>
      </c>
      <c r="F456" s="35">
        <v>16831</v>
      </c>
      <c r="G456">
        <v>4</v>
      </c>
      <c r="I456" s="47" t="s">
        <v>1320</v>
      </c>
      <c r="J456" t="s">
        <v>432</v>
      </c>
      <c r="M456" t="s">
        <v>1370</v>
      </c>
      <c r="N456" t="s">
        <v>1294</v>
      </c>
      <c r="O456" s="36">
        <v>87.774314110873206</v>
      </c>
      <c r="P456" s="63">
        <v>1.8399650276648016</v>
      </c>
      <c r="Q456" s="31">
        <v>0</v>
      </c>
    </row>
    <row r="457" spans="1:17" x14ac:dyDescent="0.2">
      <c r="A457" t="s">
        <v>1309</v>
      </c>
      <c r="B457" t="s">
        <v>1056</v>
      </c>
      <c r="C457" t="s">
        <v>1253</v>
      </c>
      <c r="D457" s="35">
        <v>15000</v>
      </c>
      <c r="E457" s="35">
        <v>1831</v>
      </c>
      <c r="F457" s="35">
        <v>16831</v>
      </c>
      <c r="G457">
        <v>4</v>
      </c>
      <c r="I457" s="47" t="s">
        <v>1320</v>
      </c>
      <c r="J457" t="s">
        <v>433</v>
      </c>
      <c r="M457" t="s">
        <v>1371</v>
      </c>
      <c r="N457" t="s">
        <v>1328</v>
      </c>
      <c r="O457" s="36">
        <v>1072.4211812871458</v>
      </c>
      <c r="P457" s="63">
        <v>22.480579751415988</v>
      </c>
      <c r="Q457" s="31">
        <v>0</v>
      </c>
    </row>
    <row r="458" spans="1:17" x14ac:dyDescent="0.2">
      <c r="A458" t="s">
        <v>1309</v>
      </c>
      <c r="B458" t="s">
        <v>1056</v>
      </c>
      <c r="C458" t="s">
        <v>1253</v>
      </c>
      <c r="D458" s="35">
        <v>15000</v>
      </c>
      <c r="E458" s="35">
        <v>1831</v>
      </c>
      <c r="F458" s="35">
        <v>16831</v>
      </c>
      <c r="G458">
        <v>4</v>
      </c>
      <c r="I458" s="47" t="s">
        <v>1320</v>
      </c>
      <c r="J458" t="s">
        <v>455</v>
      </c>
      <c r="M458" t="s">
        <v>1373</v>
      </c>
      <c r="N458" t="s">
        <v>1325</v>
      </c>
      <c r="O458" s="36">
        <v>3502.8542609035103</v>
      </c>
      <c r="P458" s="63">
        <v>73.428421541726337</v>
      </c>
      <c r="Q458" s="31">
        <v>3.0000000000000001E-6</v>
      </c>
    </row>
    <row r="459" spans="1:17" x14ac:dyDescent="0.2">
      <c r="A459" t="s">
        <v>1309</v>
      </c>
      <c r="B459" t="s">
        <v>1056</v>
      </c>
      <c r="C459" t="s">
        <v>1253</v>
      </c>
      <c r="D459" s="35">
        <v>15000</v>
      </c>
      <c r="E459" s="35">
        <v>1831</v>
      </c>
      <c r="F459" s="35">
        <v>16831</v>
      </c>
      <c r="G459">
        <v>4</v>
      </c>
      <c r="I459" s="47" t="s">
        <v>1320</v>
      </c>
      <c r="J459" t="s">
        <v>457</v>
      </c>
      <c r="M459" t="s">
        <v>1373</v>
      </c>
      <c r="N459" t="s">
        <v>1325</v>
      </c>
      <c r="O459" s="36">
        <v>1284.3150327180197</v>
      </c>
      <c r="P459" s="63">
        <v>26.922394878760993</v>
      </c>
      <c r="Q459" s="31">
        <v>9.9999999999999995E-7</v>
      </c>
    </row>
    <row r="460" spans="1:17" x14ac:dyDescent="0.2">
      <c r="A460" t="s">
        <v>1309</v>
      </c>
      <c r="B460" t="s">
        <v>1056</v>
      </c>
      <c r="C460" t="s">
        <v>1253</v>
      </c>
      <c r="D460" s="35">
        <v>15000</v>
      </c>
      <c r="E460" s="35">
        <v>1831</v>
      </c>
      <c r="F460" s="35">
        <v>16831</v>
      </c>
      <c r="G460">
        <v>4</v>
      </c>
      <c r="I460" s="47" t="s">
        <v>1320</v>
      </c>
      <c r="J460" t="s">
        <v>458</v>
      </c>
      <c r="M460" t="s">
        <v>1373</v>
      </c>
      <c r="N460" t="s">
        <v>1325</v>
      </c>
      <c r="O460" s="36">
        <v>138.80505600317656</v>
      </c>
      <c r="P460" s="63">
        <v>2.9096946105017913</v>
      </c>
      <c r="Q460" s="31">
        <v>0</v>
      </c>
    </row>
    <row r="461" spans="1:17" x14ac:dyDescent="0.2">
      <c r="A461" t="s">
        <v>1309</v>
      </c>
      <c r="B461" t="s">
        <v>1056</v>
      </c>
      <c r="C461" t="s">
        <v>1253</v>
      </c>
      <c r="D461" s="35">
        <v>15000</v>
      </c>
      <c r="E461" s="35">
        <v>1831</v>
      </c>
      <c r="F461" s="35">
        <v>16831</v>
      </c>
      <c r="G461">
        <v>4</v>
      </c>
      <c r="I461" s="47" t="s">
        <v>1320</v>
      </c>
      <c r="J461" t="s">
        <v>459</v>
      </c>
      <c r="M461" t="s">
        <v>1373</v>
      </c>
      <c r="N461" t="s">
        <v>1325</v>
      </c>
      <c r="O461" s="36">
        <v>403.82691814459525</v>
      </c>
      <c r="P461" s="63">
        <v>8.4652032219488227</v>
      </c>
      <c r="Q461" s="31">
        <v>0</v>
      </c>
    </row>
    <row r="462" spans="1:17" x14ac:dyDescent="0.2">
      <c r="A462" t="s">
        <v>1309</v>
      </c>
      <c r="B462" t="s">
        <v>1056</v>
      </c>
      <c r="C462" t="s">
        <v>1253</v>
      </c>
      <c r="D462" s="35">
        <v>15000</v>
      </c>
      <c r="E462" s="35">
        <v>1831</v>
      </c>
      <c r="F462" s="35">
        <v>16831</v>
      </c>
      <c r="G462">
        <v>4</v>
      </c>
      <c r="I462" s="47" t="s">
        <v>1320</v>
      </c>
      <c r="J462" t="s">
        <v>460</v>
      </c>
      <c r="M462" t="s">
        <v>1373</v>
      </c>
      <c r="N462" t="s">
        <v>1325</v>
      </c>
      <c r="O462" s="36">
        <v>15784.390091433366</v>
      </c>
      <c r="P462" s="63">
        <v>330.87955224088148</v>
      </c>
      <c r="Q462" s="31">
        <v>2.1999999999999999E-5</v>
      </c>
    </row>
    <row r="463" spans="1:17" x14ac:dyDescent="0.2">
      <c r="A463" t="s">
        <v>1309</v>
      </c>
      <c r="B463" t="s">
        <v>1056</v>
      </c>
      <c r="C463" t="s">
        <v>1253</v>
      </c>
      <c r="D463" s="35">
        <v>15000</v>
      </c>
      <c r="E463" s="35">
        <v>1831</v>
      </c>
      <c r="F463" s="35">
        <v>16831</v>
      </c>
      <c r="G463">
        <v>4</v>
      </c>
      <c r="I463" s="47" t="s">
        <v>1320</v>
      </c>
      <c r="J463" t="s">
        <v>450</v>
      </c>
      <c r="M463" t="s">
        <v>1372</v>
      </c>
      <c r="N463" t="s">
        <v>1325</v>
      </c>
      <c r="O463" s="36">
        <v>1783.3161553464247</v>
      </c>
      <c r="P463" s="63">
        <v>37.382682990405755</v>
      </c>
      <c r="Q463" s="31">
        <v>0</v>
      </c>
    </row>
    <row r="464" spans="1:17" x14ac:dyDescent="0.2">
      <c r="A464" t="s">
        <v>1309</v>
      </c>
      <c r="B464" t="s">
        <v>1056</v>
      </c>
      <c r="C464" t="s">
        <v>1253</v>
      </c>
      <c r="D464" s="35">
        <v>15000</v>
      </c>
      <c r="E464" s="35">
        <v>1831</v>
      </c>
      <c r="F464" s="35">
        <v>16831</v>
      </c>
      <c r="G464">
        <v>4</v>
      </c>
      <c r="I464" s="47" t="s">
        <v>1320</v>
      </c>
      <c r="J464" t="s">
        <v>452</v>
      </c>
      <c r="M464" t="s">
        <v>1372</v>
      </c>
      <c r="N464" t="s">
        <v>1325</v>
      </c>
      <c r="O464" s="36">
        <v>2389.643648164209</v>
      </c>
      <c r="P464" s="63">
        <v>50.092795207143709</v>
      </c>
      <c r="Q464" s="31">
        <v>1.9999999999999999E-6</v>
      </c>
    </row>
    <row r="465" spans="1:17" x14ac:dyDescent="0.2">
      <c r="A465" t="s">
        <v>1309</v>
      </c>
      <c r="B465" t="s">
        <v>1056</v>
      </c>
      <c r="C465" t="s">
        <v>1253</v>
      </c>
      <c r="D465" s="35">
        <v>15000</v>
      </c>
      <c r="E465" s="35">
        <v>1831</v>
      </c>
      <c r="F465" s="35">
        <v>16831</v>
      </c>
      <c r="G465">
        <v>4</v>
      </c>
      <c r="I465" s="47" t="s">
        <v>1320</v>
      </c>
      <c r="J465" t="s">
        <v>453</v>
      </c>
      <c r="M465" t="s">
        <v>1372</v>
      </c>
      <c r="N465" t="s">
        <v>1325</v>
      </c>
      <c r="O465" s="36">
        <v>2567.9752636988514</v>
      </c>
      <c r="P465" s="63">
        <v>53.831063506184293</v>
      </c>
      <c r="Q465" s="31">
        <v>1.9999999999999999E-6</v>
      </c>
    </row>
    <row r="466" spans="1:17" x14ac:dyDescent="0.2">
      <c r="A466" t="s">
        <v>1309</v>
      </c>
      <c r="B466" t="s">
        <v>1056</v>
      </c>
      <c r="C466" t="s">
        <v>1253</v>
      </c>
      <c r="D466" s="35">
        <v>15000</v>
      </c>
      <c r="E466" s="35">
        <v>1831</v>
      </c>
      <c r="F466" s="35">
        <v>16831</v>
      </c>
      <c r="G466">
        <v>4</v>
      </c>
      <c r="I466" s="47" t="s">
        <v>1320</v>
      </c>
      <c r="J466" t="s">
        <v>454</v>
      </c>
      <c r="M466" t="s">
        <v>1372</v>
      </c>
      <c r="N466" t="s">
        <v>1325</v>
      </c>
      <c r="O466" s="36">
        <v>4279.9587728314191</v>
      </c>
      <c r="P466" s="63">
        <v>89.718439176973817</v>
      </c>
      <c r="Q466" s="31">
        <v>1.9999999999999999E-6</v>
      </c>
    </row>
    <row r="467" spans="1:17" x14ac:dyDescent="0.2">
      <c r="A467" t="s">
        <v>1309</v>
      </c>
      <c r="B467" t="s">
        <v>1056</v>
      </c>
      <c r="C467" t="s">
        <v>1253</v>
      </c>
      <c r="D467" s="35">
        <v>15000</v>
      </c>
      <c r="E467" s="35">
        <v>1831</v>
      </c>
      <c r="F467" s="35">
        <v>16831</v>
      </c>
      <c r="G467">
        <v>4</v>
      </c>
      <c r="I467" s="47" t="s">
        <v>1320</v>
      </c>
      <c r="J467" t="s">
        <v>485</v>
      </c>
      <c r="M467" t="s">
        <v>1377</v>
      </c>
      <c r="N467" t="s">
        <v>1294</v>
      </c>
      <c r="O467" s="36">
        <v>148.36298387748485</v>
      </c>
      <c r="P467" s="63">
        <v>3.1100522345266919</v>
      </c>
      <c r="Q467" s="31">
        <v>0</v>
      </c>
    </row>
    <row r="468" spans="1:17" x14ac:dyDescent="0.2">
      <c r="A468" t="s">
        <v>1309</v>
      </c>
      <c r="B468" t="s">
        <v>1056</v>
      </c>
      <c r="C468" t="s">
        <v>1253</v>
      </c>
      <c r="D468" s="35">
        <v>15000</v>
      </c>
      <c r="E468" s="35">
        <v>1831</v>
      </c>
      <c r="F468" s="35">
        <v>16831</v>
      </c>
      <c r="G468">
        <v>4</v>
      </c>
      <c r="I468" s="47" t="s">
        <v>1320</v>
      </c>
      <c r="J468" t="s">
        <v>489</v>
      </c>
      <c r="M468" t="s">
        <v>1377</v>
      </c>
      <c r="N468" t="s">
        <v>1294</v>
      </c>
      <c r="O468" s="36">
        <v>54.364324669787592</v>
      </c>
      <c r="P468" s="63">
        <v>1.1396096586829696</v>
      </c>
      <c r="Q468" s="31">
        <v>0</v>
      </c>
    </row>
    <row r="469" spans="1:17" x14ac:dyDescent="0.2">
      <c r="A469" t="s">
        <v>1309</v>
      </c>
      <c r="B469" t="s">
        <v>1056</v>
      </c>
      <c r="C469" t="s">
        <v>1253</v>
      </c>
      <c r="D469" s="35">
        <v>15000</v>
      </c>
      <c r="E469" s="35">
        <v>1831</v>
      </c>
      <c r="F469" s="35">
        <v>16831</v>
      </c>
      <c r="G469">
        <v>4</v>
      </c>
      <c r="I469" s="47" t="s">
        <v>1320</v>
      </c>
      <c r="J469" t="s">
        <v>517</v>
      </c>
      <c r="M469" t="s">
        <v>1382</v>
      </c>
      <c r="N469" t="s">
        <v>1294</v>
      </c>
      <c r="O469" s="36">
        <v>248.15525805359786</v>
      </c>
      <c r="P469" s="63">
        <v>5.2019431980180224</v>
      </c>
      <c r="Q469" s="31">
        <v>0</v>
      </c>
    </row>
    <row r="470" spans="1:17" x14ac:dyDescent="0.2">
      <c r="A470" t="s">
        <v>1309</v>
      </c>
      <c r="B470" t="s">
        <v>1056</v>
      </c>
      <c r="C470" t="s">
        <v>1253</v>
      </c>
      <c r="D470" s="35">
        <v>15000</v>
      </c>
      <c r="E470" s="35">
        <v>1831</v>
      </c>
      <c r="F470" s="35">
        <v>16831</v>
      </c>
      <c r="G470">
        <v>4</v>
      </c>
      <c r="I470" s="47" t="s">
        <v>1320</v>
      </c>
      <c r="J470" t="s">
        <v>521</v>
      </c>
      <c r="M470" t="s">
        <v>1383</v>
      </c>
      <c r="N470" t="s">
        <v>1328</v>
      </c>
      <c r="O470" s="36">
        <v>44.768568076428842</v>
      </c>
      <c r="P470" s="63">
        <v>0.93845905187262391</v>
      </c>
      <c r="Q470" s="31">
        <v>0</v>
      </c>
    </row>
    <row r="471" spans="1:17" x14ac:dyDescent="0.2">
      <c r="A471" t="s">
        <v>1309</v>
      </c>
      <c r="B471" t="s">
        <v>1056</v>
      </c>
      <c r="C471" t="s">
        <v>1253</v>
      </c>
      <c r="D471" s="35">
        <v>15000</v>
      </c>
      <c r="E471" s="35">
        <v>1831</v>
      </c>
      <c r="F471" s="35">
        <v>16831</v>
      </c>
      <c r="G471">
        <v>4</v>
      </c>
      <c r="I471" s="47" t="s">
        <v>1320</v>
      </c>
      <c r="J471" t="s">
        <v>553</v>
      </c>
      <c r="M471" t="s">
        <v>1389</v>
      </c>
      <c r="N471" t="s">
        <v>1328</v>
      </c>
      <c r="O471" s="36">
        <v>756.35613125591306</v>
      </c>
      <c r="P471" s="63">
        <v>15.855080658480849</v>
      </c>
      <c r="Q471" s="31">
        <v>0</v>
      </c>
    </row>
    <row r="472" spans="1:17" x14ac:dyDescent="0.2">
      <c r="A472" t="s">
        <v>1309</v>
      </c>
      <c r="B472" t="s">
        <v>1056</v>
      </c>
      <c r="C472" t="s">
        <v>1253</v>
      </c>
      <c r="D472" s="35">
        <v>15000</v>
      </c>
      <c r="E472" s="35">
        <v>1831</v>
      </c>
      <c r="F472" s="35">
        <v>16831</v>
      </c>
      <c r="G472">
        <v>4</v>
      </c>
      <c r="I472" s="47" t="s">
        <v>1320</v>
      </c>
      <c r="J472" t="s">
        <v>589</v>
      </c>
      <c r="M472" t="s">
        <v>1395</v>
      </c>
      <c r="N472" t="s">
        <v>1294</v>
      </c>
      <c r="O472" s="36">
        <v>596.69983763482617</v>
      </c>
      <c r="P472" s="63">
        <v>12.508292937208385</v>
      </c>
      <c r="Q472" s="31">
        <v>0</v>
      </c>
    </row>
    <row r="473" spans="1:17" x14ac:dyDescent="0.2">
      <c r="A473" t="s">
        <v>1309</v>
      </c>
      <c r="B473" t="s">
        <v>1056</v>
      </c>
      <c r="C473" t="s">
        <v>1253</v>
      </c>
      <c r="D473" s="35">
        <v>15000</v>
      </c>
      <c r="E473" s="35">
        <v>1831</v>
      </c>
      <c r="F473" s="35">
        <v>16831</v>
      </c>
      <c r="G473">
        <v>4</v>
      </c>
      <c r="I473" s="47" t="s">
        <v>1320</v>
      </c>
      <c r="J473" t="s">
        <v>591</v>
      </c>
      <c r="M473" t="s">
        <v>1395</v>
      </c>
      <c r="N473" t="s">
        <v>1294</v>
      </c>
      <c r="O473" s="36">
        <v>442.03223055771161</v>
      </c>
      <c r="P473" s="63">
        <v>9.2660803284602569</v>
      </c>
      <c r="Q473" s="31">
        <v>0</v>
      </c>
    </row>
    <row r="474" spans="1:17" x14ac:dyDescent="0.2">
      <c r="A474" t="s">
        <v>1309</v>
      </c>
      <c r="B474" t="s">
        <v>1056</v>
      </c>
      <c r="C474" t="s">
        <v>1253</v>
      </c>
      <c r="D474" s="35">
        <v>15000</v>
      </c>
      <c r="E474" s="35">
        <v>1831</v>
      </c>
      <c r="F474" s="35">
        <v>16831</v>
      </c>
      <c r="G474">
        <v>4</v>
      </c>
      <c r="I474" s="47" t="s">
        <v>1320</v>
      </c>
      <c r="J474" t="s">
        <v>574</v>
      </c>
      <c r="M474" t="s">
        <v>1393</v>
      </c>
      <c r="N474" t="s">
        <v>1294</v>
      </c>
      <c r="O474" s="36">
        <v>215.08752484883235</v>
      </c>
      <c r="P474" s="63">
        <v>4.5087623596686228</v>
      </c>
      <c r="Q474" s="31">
        <v>0</v>
      </c>
    </row>
    <row r="475" spans="1:17" x14ac:dyDescent="0.2">
      <c r="A475" t="s">
        <v>1309</v>
      </c>
      <c r="B475" t="s">
        <v>1056</v>
      </c>
      <c r="C475" t="s">
        <v>1253</v>
      </c>
      <c r="D475" s="35">
        <v>15000</v>
      </c>
      <c r="E475" s="35">
        <v>1831</v>
      </c>
      <c r="F475" s="35">
        <v>16831</v>
      </c>
      <c r="G475">
        <v>4</v>
      </c>
      <c r="I475" s="47" t="s">
        <v>1320</v>
      </c>
      <c r="J475" t="s">
        <v>576</v>
      </c>
      <c r="M475" t="s">
        <v>1393</v>
      </c>
      <c r="N475" t="s">
        <v>1294</v>
      </c>
      <c r="O475" s="36">
        <v>284.91503642800814</v>
      </c>
      <c r="P475" s="63">
        <v>5.9725183636432142</v>
      </c>
      <c r="Q475" s="31">
        <v>0</v>
      </c>
    </row>
    <row r="476" spans="1:17" x14ac:dyDescent="0.2">
      <c r="A476" t="s">
        <v>1309</v>
      </c>
      <c r="B476" t="s">
        <v>1056</v>
      </c>
      <c r="C476" t="s">
        <v>1253</v>
      </c>
      <c r="D476" s="35">
        <v>15000</v>
      </c>
      <c r="E476" s="35">
        <v>1831</v>
      </c>
      <c r="F476" s="35">
        <v>16831</v>
      </c>
      <c r="G476">
        <v>4</v>
      </c>
      <c r="I476" s="47" t="s">
        <v>1320</v>
      </c>
      <c r="J476" t="s">
        <v>569</v>
      </c>
      <c r="M476" t="s">
        <v>1392</v>
      </c>
      <c r="N476" t="s">
        <v>1294</v>
      </c>
      <c r="O476" s="36">
        <v>29.079474208499253</v>
      </c>
      <c r="P476" s="63">
        <v>0.60957714233953952</v>
      </c>
      <c r="Q476" s="31">
        <v>0</v>
      </c>
    </row>
    <row r="477" spans="1:17" x14ac:dyDescent="0.2">
      <c r="A477" t="s">
        <v>1309</v>
      </c>
      <c r="B477" t="s">
        <v>1056</v>
      </c>
      <c r="C477" t="s">
        <v>1253</v>
      </c>
      <c r="D477" s="35">
        <v>15000</v>
      </c>
      <c r="E477" s="35">
        <v>1831</v>
      </c>
      <c r="F477" s="35">
        <v>16831</v>
      </c>
      <c r="G477">
        <v>4</v>
      </c>
      <c r="I477" s="47" t="s">
        <v>1320</v>
      </c>
      <c r="J477" t="s">
        <v>572</v>
      </c>
      <c r="M477" t="s">
        <v>1392</v>
      </c>
      <c r="N477" t="s">
        <v>1294</v>
      </c>
      <c r="O477" s="36">
        <v>3375.5010887016924</v>
      </c>
      <c r="P477" s="63">
        <v>70.758786519371981</v>
      </c>
      <c r="Q477" s="31">
        <v>3.1000000000000001E-5</v>
      </c>
    </row>
    <row r="478" spans="1:17" x14ac:dyDescent="0.2">
      <c r="A478" t="s">
        <v>1309</v>
      </c>
      <c r="B478" t="s">
        <v>1056</v>
      </c>
      <c r="C478" t="s">
        <v>1253</v>
      </c>
      <c r="D478" s="35">
        <v>15000</v>
      </c>
      <c r="E478" s="35">
        <v>1831</v>
      </c>
      <c r="F478" s="35">
        <v>16831</v>
      </c>
      <c r="G478">
        <v>4</v>
      </c>
      <c r="I478" s="47" t="s">
        <v>1320</v>
      </c>
      <c r="J478" t="s">
        <v>573</v>
      </c>
      <c r="M478" t="s">
        <v>1392</v>
      </c>
      <c r="N478" t="s">
        <v>1294</v>
      </c>
      <c r="O478" s="36">
        <v>1888.0150842589733</v>
      </c>
      <c r="P478" s="63">
        <v>39.577429478424037</v>
      </c>
      <c r="Q478" s="31">
        <v>0</v>
      </c>
    </row>
    <row r="479" spans="1:17" x14ac:dyDescent="0.2">
      <c r="A479" t="s">
        <v>1309</v>
      </c>
      <c r="B479" t="s">
        <v>1056</v>
      </c>
      <c r="C479" t="s">
        <v>1253</v>
      </c>
      <c r="D479" s="35">
        <v>15000</v>
      </c>
      <c r="E479" s="35">
        <v>1831</v>
      </c>
      <c r="F479" s="35">
        <v>16831</v>
      </c>
      <c r="G479">
        <v>4</v>
      </c>
      <c r="I479" s="47" t="s">
        <v>1320</v>
      </c>
      <c r="J479" t="s">
        <v>584</v>
      </c>
      <c r="M479" t="s">
        <v>1394</v>
      </c>
      <c r="N479" t="s">
        <v>1294</v>
      </c>
      <c r="O479" s="36">
        <v>52.226248845697846</v>
      </c>
      <c r="P479" s="63">
        <v>1.0947903424323013</v>
      </c>
      <c r="Q479" s="31">
        <v>0</v>
      </c>
    </row>
    <row r="480" spans="1:17" x14ac:dyDescent="0.2">
      <c r="A480" t="s">
        <v>1309</v>
      </c>
      <c r="B480" t="s">
        <v>1056</v>
      </c>
      <c r="C480" t="s">
        <v>1253</v>
      </c>
      <c r="D480" s="35">
        <v>15000</v>
      </c>
      <c r="E480" s="35">
        <v>1831</v>
      </c>
      <c r="F480" s="35">
        <v>16831</v>
      </c>
      <c r="G480">
        <v>4</v>
      </c>
      <c r="I480" s="47" t="s">
        <v>1320</v>
      </c>
      <c r="J480" t="s">
        <v>586</v>
      </c>
      <c r="M480" t="s">
        <v>1394</v>
      </c>
      <c r="N480" t="s">
        <v>1294</v>
      </c>
      <c r="O480" s="36">
        <v>774.22873733338884</v>
      </c>
      <c r="P480" s="63">
        <v>16.229734342407628</v>
      </c>
      <c r="Q480" s="31">
        <v>0</v>
      </c>
    </row>
    <row r="481" spans="1:17" x14ac:dyDescent="0.2">
      <c r="A481" t="s">
        <v>1309</v>
      </c>
      <c r="B481" t="s">
        <v>1056</v>
      </c>
      <c r="C481" t="s">
        <v>1253</v>
      </c>
      <c r="D481" s="35">
        <v>15000</v>
      </c>
      <c r="E481" s="35">
        <v>1831</v>
      </c>
      <c r="F481" s="35">
        <v>16831</v>
      </c>
      <c r="G481">
        <v>4</v>
      </c>
      <c r="I481" s="47" t="s">
        <v>1320</v>
      </c>
      <c r="J481" t="s">
        <v>587</v>
      </c>
      <c r="M481" t="s">
        <v>1394</v>
      </c>
      <c r="N481" t="s">
        <v>1294</v>
      </c>
      <c r="O481" s="36">
        <v>99.645126512696493</v>
      </c>
      <c r="P481" s="63">
        <v>2.0888063873561418</v>
      </c>
      <c r="Q481" s="31">
        <v>0</v>
      </c>
    </row>
    <row r="482" spans="1:17" x14ac:dyDescent="0.2">
      <c r="A482" t="s">
        <v>1309</v>
      </c>
      <c r="B482" t="s">
        <v>1056</v>
      </c>
      <c r="C482" t="s">
        <v>1253</v>
      </c>
      <c r="D482" s="35">
        <v>15000</v>
      </c>
      <c r="E482" s="35">
        <v>1831</v>
      </c>
      <c r="F482" s="35">
        <v>16831</v>
      </c>
      <c r="G482">
        <v>4</v>
      </c>
      <c r="I482" s="47" t="s">
        <v>1320</v>
      </c>
      <c r="J482" t="s">
        <v>588</v>
      </c>
      <c r="M482" t="s">
        <v>1394</v>
      </c>
      <c r="N482" t="s">
        <v>1294</v>
      </c>
      <c r="O482" s="36">
        <v>9.186585655548587</v>
      </c>
      <c r="P482" s="63">
        <v>0.19257337982163319</v>
      </c>
      <c r="Q482" s="31">
        <v>0</v>
      </c>
    </row>
    <row r="483" spans="1:17" x14ac:dyDescent="0.2">
      <c r="A483" t="s">
        <v>1309</v>
      </c>
      <c r="B483" t="s">
        <v>1056</v>
      </c>
      <c r="C483" t="s">
        <v>1253</v>
      </c>
      <c r="D483" s="35">
        <v>15000</v>
      </c>
      <c r="E483" s="35">
        <v>1831</v>
      </c>
      <c r="F483" s="35">
        <v>16831</v>
      </c>
      <c r="G483">
        <v>4</v>
      </c>
      <c r="I483" s="47" t="s">
        <v>1320</v>
      </c>
      <c r="J483" t="s">
        <v>601</v>
      </c>
      <c r="M483" t="s">
        <v>1397</v>
      </c>
      <c r="N483" t="s">
        <v>1325</v>
      </c>
      <c r="O483" s="36">
        <v>688.8</v>
      </c>
      <c r="P483" s="63">
        <v>14.438938360197538</v>
      </c>
      <c r="Q483" s="31">
        <v>0</v>
      </c>
    </row>
    <row r="484" spans="1:17" x14ac:dyDescent="0.2">
      <c r="A484" t="s">
        <v>1309</v>
      </c>
      <c r="B484" t="s">
        <v>1056</v>
      </c>
      <c r="C484" t="s">
        <v>1253</v>
      </c>
      <c r="D484" s="35">
        <v>15000</v>
      </c>
      <c r="E484" s="35">
        <v>1831</v>
      </c>
      <c r="F484" s="35">
        <v>16831</v>
      </c>
      <c r="G484">
        <v>4</v>
      </c>
      <c r="I484" s="47" t="s">
        <v>1320</v>
      </c>
      <c r="J484" t="s">
        <v>604</v>
      </c>
      <c r="M484" t="s">
        <v>1397</v>
      </c>
      <c r="N484" t="s">
        <v>1325</v>
      </c>
      <c r="O484" s="36">
        <v>3080.0000000000005</v>
      </c>
      <c r="P484" s="63">
        <v>64.564358521208518</v>
      </c>
      <c r="Q484" s="31">
        <v>0</v>
      </c>
    </row>
    <row r="485" spans="1:17" x14ac:dyDescent="0.2">
      <c r="A485" t="s">
        <v>1309</v>
      </c>
      <c r="B485" t="s">
        <v>1056</v>
      </c>
      <c r="C485" t="s">
        <v>1253</v>
      </c>
      <c r="D485" s="35">
        <v>15000</v>
      </c>
      <c r="E485" s="35">
        <v>1831</v>
      </c>
      <c r="F485" s="35">
        <v>16831</v>
      </c>
      <c r="G485">
        <v>4</v>
      </c>
      <c r="I485" s="47" t="s">
        <v>1320</v>
      </c>
      <c r="J485" t="s">
        <v>603</v>
      </c>
      <c r="M485" t="s">
        <v>1397</v>
      </c>
      <c r="N485" t="s">
        <v>1325</v>
      </c>
      <c r="O485" s="36">
        <v>24696</v>
      </c>
      <c r="P485" s="63">
        <v>517.68876559732644</v>
      </c>
      <c r="Q485" s="31">
        <v>4.8000000000000001E-5</v>
      </c>
    </row>
    <row r="486" spans="1:17" x14ac:dyDescent="0.2">
      <c r="A486" t="s">
        <v>1309</v>
      </c>
      <c r="B486" t="s">
        <v>1056</v>
      </c>
      <c r="C486" t="s">
        <v>1253</v>
      </c>
      <c r="D486" s="35">
        <v>15000</v>
      </c>
      <c r="E486" s="35">
        <v>1831</v>
      </c>
      <c r="F486" s="35">
        <v>16831</v>
      </c>
      <c r="G486">
        <v>4</v>
      </c>
      <c r="I486" s="47" t="s">
        <v>1320</v>
      </c>
      <c r="J486" t="s">
        <v>602</v>
      </c>
      <c r="M486" t="s">
        <v>1397</v>
      </c>
      <c r="N486" t="s">
        <v>1325</v>
      </c>
      <c r="O486" s="36">
        <v>1761.2000000000003</v>
      </c>
      <c r="P486" s="63">
        <v>36.91907409985469</v>
      </c>
      <c r="Q486" s="31">
        <v>3.0000000000000001E-6</v>
      </c>
    </row>
    <row r="487" spans="1:17" x14ac:dyDescent="0.2">
      <c r="A487" t="s">
        <v>1309</v>
      </c>
      <c r="B487" t="s">
        <v>1056</v>
      </c>
      <c r="C487" t="s">
        <v>1253</v>
      </c>
      <c r="D487" s="35">
        <v>15000</v>
      </c>
      <c r="E487" s="35">
        <v>1831</v>
      </c>
      <c r="F487" s="35">
        <v>16831</v>
      </c>
      <c r="G487">
        <v>4</v>
      </c>
      <c r="I487" s="47" t="s">
        <v>1320</v>
      </c>
      <c r="J487" t="s">
        <v>633</v>
      </c>
      <c r="M487" t="s">
        <v>1400</v>
      </c>
      <c r="N487" t="s">
        <v>1294</v>
      </c>
      <c r="O487" s="36">
        <v>1415.0644064506102</v>
      </c>
      <c r="P487" s="63">
        <v>29.663222619700754</v>
      </c>
      <c r="Q487" s="31">
        <v>5.0000000000000004E-6</v>
      </c>
    </row>
    <row r="488" spans="1:17" x14ac:dyDescent="0.2">
      <c r="A488" t="s">
        <v>1309</v>
      </c>
      <c r="B488" t="s">
        <v>1056</v>
      </c>
      <c r="C488" t="s">
        <v>1253</v>
      </c>
      <c r="D488" s="35">
        <v>15000</v>
      </c>
      <c r="E488" s="35">
        <v>1831</v>
      </c>
      <c r="F488" s="35">
        <v>16831</v>
      </c>
      <c r="G488">
        <v>4</v>
      </c>
      <c r="I488" s="47" t="s">
        <v>1320</v>
      </c>
      <c r="J488" t="s">
        <v>635</v>
      </c>
      <c r="M488" t="s">
        <v>1400</v>
      </c>
      <c r="N488" t="s">
        <v>1294</v>
      </c>
      <c r="O488" s="36">
        <v>425.5990761942507</v>
      </c>
      <c r="P488" s="63">
        <v>8.921601084967774</v>
      </c>
      <c r="Q488" s="31">
        <v>0</v>
      </c>
    </row>
    <row r="489" spans="1:17" x14ac:dyDescent="0.2">
      <c r="A489" t="s">
        <v>1309</v>
      </c>
      <c r="B489" t="s">
        <v>1056</v>
      </c>
      <c r="C489" t="s">
        <v>1253</v>
      </c>
      <c r="D489" s="35">
        <v>15000</v>
      </c>
      <c r="E489" s="35">
        <v>1831</v>
      </c>
      <c r="F489" s="35">
        <v>16831</v>
      </c>
      <c r="G489">
        <v>4</v>
      </c>
      <c r="I489" s="47" t="s">
        <v>1320</v>
      </c>
      <c r="J489" t="s">
        <v>636</v>
      </c>
      <c r="M489" t="s">
        <v>1400</v>
      </c>
      <c r="N489" t="s">
        <v>1294</v>
      </c>
      <c r="O489" s="36">
        <v>891.46344422209506</v>
      </c>
      <c r="P489" s="63">
        <v>18.687261500424256</v>
      </c>
      <c r="Q489" s="31">
        <v>1.0000000000000001E-5</v>
      </c>
    </row>
    <row r="490" spans="1:17" x14ac:dyDescent="0.2">
      <c r="A490" t="s">
        <v>1309</v>
      </c>
      <c r="B490" t="s">
        <v>1056</v>
      </c>
      <c r="C490" t="s">
        <v>1253</v>
      </c>
      <c r="D490" s="35">
        <v>15000</v>
      </c>
      <c r="E490" s="35">
        <v>1831</v>
      </c>
      <c r="F490" s="35">
        <v>16831</v>
      </c>
      <c r="G490">
        <v>4</v>
      </c>
      <c r="I490" s="47" t="s">
        <v>1320</v>
      </c>
      <c r="J490" t="s">
        <v>637</v>
      </c>
      <c r="M490" t="s">
        <v>1400</v>
      </c>
      <c r="N490" t="s">
        <v>1294</v>
      </c>
      <c r="O490" s="36">
        <v>519.22192327090909</v>
      </c>
      <c r="P490" s="63">
        <v>10.884165716277401</v>
      </c>
      <c r="Q490" s="31">
        <v>0</v>
      </c>
    </row>
    <row r="491" spans="1:17" x14ac:dyDescent="0.2">
      <c r="A491" t="s">
        <v>1309</v>
      </c>
      <c r="B491" t="s">
        <v>1056</v>
      </c>
      <c r="C491" t="s">
        <v>1253</v>
      </c>
      <c r="D491" s="35">
        <v>15000</v>
      </c>
      <c r="E491" s="35">
        <v>1831</v>
      </c>
      <c r="F491" s="35">
        <v>16831</v>
      </c>
      <c r="G491">
        <v>4</v>
      </c>
      <c r="I491" s="47" t="s">
        <v>1320</v>
      </c>
      <c r="J491" t="s">
        <v>638</v>
      </c>
      <c r="M491" t="s">
        <v>1400</v>
      </c>
      <c r="N491" t="s">
        <v>1294</v>
      </c>
      <c r="O491" s="36">
        <v>1653.0472042839522</v>
      </c>
      <c r="P491" s="63">
        <v>34.651926087620289</v>
      </c>
      <c r="Q491" s="31">
        <v>2.4000000000000001E-5</v>
      </c>
    </row>
    <row r="492" spans="1:17" x14ac:dyDescent="0.2">
      <c r="A492" t="s">
        <v>1309</v>
      </c>
      <c r="B492" t="s">
        <v>1056</v>
      </c>
      <c r="C492" t="s">
        <v>1253</v>
      </c>
      <c r="D492" s="35">
        <v>15000</v>
      </c>
      <c r="E492" s="35">
        <v>1831</v>
      </c>
      <c r="F492" s="35">
        <v>16831</v>
      </c>
      <c r="G492">
        <v>4</v>
      </c>
      <c r="I492" s="47" t="s">
        <v>1320</v>
      </c>
      <c r="J492" t="s">
        <v>639</v>
      </c>
      <c r="M492" t="s">
        <v>1400</v>
      </c>
      <c r="N492" t="s">
        <v>1294</v>
      </c>
      <c r="O492" s="36">
        <v>1337.9937034554346</v>
      </c>
      <c r="P492" s="63">
        <v>28.04763154838189</v>
      </c>
      <c r="Q492" s="31">
        <v>0</v>
      </c>
    </row>
    <row r="493" spans="1:17" x14ac:dyDescent="0.2">
      <c r="A493" t="s">
        <v>1309</v>
      </c>
      <c r="B493" t="s">
        <v>1056</v>
      </c>
      <c r="C493" t="s">
        <v>1253</v>
      </c>
      <c r="D493" s="35">
        <v>15000</v>
      </c>
      <c r="E493" s="35">
        <v>1831</v>
      </c>
      <c r="F493" s="35">
        <v>16831</v>
      </c>
      <c r="G493">
        <v>4</v>
      </c>
      <c r="I493" s="47" t="s">
        <v>1320</v>
      </c>
      <c r="J493" t="s">
        <v>641</v>
      </c>
      <c r="M493" t="s">
        <v>1401</v>
      </c>
      <c r="N493" t="s">
        <v>1325</v>
      </c>
      <c r="O493" s="36">
        <v>2044.9352186600722</v>
      </c>
      <c r="P493" s="63">
        <v>42.866860587732084</v>
      </c>
      <c r="Q493" s="31">
        <v>5.0000000000000004E-6</v>
      </c>
    </row>
    <row r="494" spans="1:17" x14ac:dyDescent="0.2">
      <c r="A494" t="s">
        <v>1309</v>
      </c>
      <c r="B494" t="s">
        <v>1056</v>
      </c>
      <c r="C494" t="s">
        <v>1253</v>
      </c>
      <c r="D494" s="35">
        <v>15000</v>
      </c>
      <c r="E494" s="35">
        <v>1831</v>
      </c>
      <c r="F494" s="35">
        <v>16831</v>
      </c>
      <c r="G494">
        <v>4</v>
      </c>
      <c r="I494" s="47" t="s">
        <v>1320</v>
      </c>
      <c r="J494" t="s">
        <v>643</v>
      </c>
      <c r="M494" t="s">
        <v>1401</v>
      </c>
      <c r="N494" t="s">
        <v>1325</v>
      </c>
      <c r="O494" s="36">
        <v>2463.2693452897956</v>
      </c>
      <c r="P494" s="63">
        <v>51.636170501166532</v>
      </c>
      <c r="Q494" s="31">
        <v>6.0000000000000002E-6</v>
      </c>
    </row>
    <row r="495" spans="1:17" x14ac:dyDescent="0.2">
      <c r="A495" t="s">
        <v>1309</v>
      </c>
      <c r="B495" t="s">
        <v>1056</v>
      </c>
      <c r="C495" t="s">
        <v>1253</v>
      </c>
      <c r="D495" s="35">
        <v>15000</v>
      </c>
      <c r="E495" s="35">
        <v>1831</v>
      </c>
      <c r="F495" s="35">
        <v>16831</v>
      </c>
      <c r="G495">
        <v>4</v>
      </c>
      <c r="I495" s="47" t="s">
        <v>1320</v>
      </c>
      <c r="J495" t="s">
        <v>645</v>
      </c>
      <c r="M495" t="s">
        <v>1401</v>
      </c>
      <c r="N495" t="s">
        <v>1325</v>
      </c>
      <c r="O495" s="36">
        <v>1941.8250110585548</v>
      </c>
      <c r="P495" s="63">
        <v>40.705417597218904</v>
      </c>
      <c r="Q495" s="31">
        <v>5.0000000000000004E-6</v>
      </c>
    </row>
    <row r="496" spans="1:17" x14ac:dyDescent="0.2">
      <c r="A496" t="s">
        <v>1309</v>
      </c>
      <c r="B496" t="s">
        <v>1056</v>
      </c>
      <c r="C496" t="s">
        <v>1253</v>
      </c>
      <c r="D496" s="35">
        <v>15000</v>
      </c>
      <c r="E496" s="35">
        <v>1831</v>
      </c>
      <c r="F496" s="35">
        <v>16831</v>
      </c>
      <c r="G496">
        <v>4</v>
      </c>
      <c r="I496" s="47" t="s">
        <v>1320</v>
      </c>
      <c r="J496" t="s">
        <v>647</v>
      </c>
      <c r="M496" t="s">
        <v>1401</v>
      </c>
      <c r="N496" t="s">
        <v>1325</v>
      </c>
      <c r="O496" s="36">
        <v>4667.2721274884843</v>
      </c>
      <c r="P496" s="63">
        <v>97.837477582860416</v>
      </c>
      <c r="Q496" s="31">
        <v>2.0999999999999999E-5</v>
      </c>
    </row>
    <row r="497" spans="1:17" x14ac:dyDescent="0.2">
      <c r="A497" t="s">
        <v>1309</v>
      </c>
      <c r="B497" t="s">
        <v>1056</v>
      </c>
      <c r="C497" t="s">
        <v>1253</v>
      </c>
      <c r="D497" s="35">
        <v>15000</v>
      </c>
      <c r="E497" s="35">
        <v>1831</v>
      </c>
      <c r="F497" s="35">
        <v>16831</v>
      </c>
      <c r="G497">
        <v>4</v>
      </c>
      <c r="I497" s="47" t="s">
        <v>1320</v>
      </c>
      <c r="J497" t="s">
        <v>648</v>
      </c>
      <c r="M497" t="s">
        <v>1401</v>
      </c>
      <c r="N497" t="s">
        <v>1325</v>
      </c>
      <c r="O497" s="36">
        <v>691.5</v>
      </c>
      <c r="P497" s="63">
        <v>14.495536986173924</v>
      </c>
      <c r="Q497" s="31">
        <v>1.9999999999999999E-6</v>
      </c>
    </row>
    <row r="498" spans="1:17" x14ac:dyDescent="0.2">
      <c r="A498" t="s">
        <v>1309</v>
      </c>
      <c r="B498" t="s">
        <v>1056</v>
      </c>
      <c r="C498" t="s">
        <v>1253</v>
      </c>
      <c r="D498" s="35">
        <v>15000</v>
      </c>
      <c r="E498" s="35">
        <v>1831</v>
      </c>
      <c r="F498" s="35">
        <v>16831</v>
      </c>
      <c r="G498">
        <v>4</v>
      </c>
      <c r="I498" s="47" t="s">
        <v>1320</v>
      </c>
      <c r="J498" t="s">
        <v>663</v>
      </c>
      <c r="M498" t="s">
        <v>1403</v>
      </c>
      <c r="N498" t="s">
        <v>1294</v>
      </c>
      <c r="O498" s="36">
        <v>562.2772358006581</v>
      </c>
      <c r="P498" s="63">
        <v>11.786710727450581</v>
      </c>
      <c r="Q498" s="31">
        <v>0</v>
      </c>
    </row>
    <row r="499" spans="1:17" x14ac:dyDescent="0.2">
      <c r="A499" t="s">
        <v>1309</v>
      </c>
      <c r="B499" t="s">
        <v>1056</v>
      </c>
      <c r="C499" t="s">
        <v>1253</v>
      </c>
      <c r="D499" s="35">
        <v>15000</v>
      </c>
      <c r="E499" s="35">
        <v>1831</v>
      </c>
      <c r="F499" s="35">
        <v>16831</v>
      </c>
      <c r="G499">
        <v>4</v>
      </c>
      <c r="I499" s="47" t="s">
        <v>1320</v>
      </c>
      <c r="J499" t="s">
        <v>666</v>
      </c>
      <c r="M499" t="s">
        <v>1403</v>
      </c>
      <c r="N499" t="s">
        <v>1325</v>
      </c>
      <c r="O499" s="36">
        <v>805.65457009794943</v>
      </c>
      <c r="P499" s="63">
        <v>16.88849691819939</v>
      </c>
      <c r="Q499" s="31">
        <v>0</v>
      </c>
    </row>
    <row r="500" spans="1:17" x14ac:dyDescent="0.2">
      <c r="A500" t="s">
        <v>1309</v>
      </c>
      <c r="B500" t="s">
        <v>1056</v>
      </c>
      <c r="C500" t="s">
        <v>1253</v>
      </c>
      <c r="D500" s="35">
        <v>15000</v>
      </c>
      <c r="E500" s="35">
        <v>1831</v>
      </c>
      <c r="F500" s="35">
        <v>16831</v>
      </c>
      <c r="G500">
        <v>4</v>
      </c>
      <c r="I500" s="47" t="s">
        <v>1320</v>
      </c>
      <c r="J500" t="s">
        <v>667</v>
      </c>
      <c r="M500" t="s">
        <v>1403</v>
      </c>
      <c r="N500" t="s">
        <v>1325</v>
      </c>
      <c r="O500" s="36">
        <v>449.86170608958781</v>
      </c>
      <c r="P500" s="63">
        <v>9.4302053496528178</v>
      </c>
      <c r="Q500" s="31">
        <v>0</v>
      </c>
    </row>
    <row r="501" spans="1:17" x14ac:dyDescent="0.2">
      <c r="A501" t="s">
        <v>1309</v>
      </c>
      <c r="B501" t="s">
        <v>1056</v>
      </c>
      <c r="C501" t="s">
        <v>1253</v>
      </c>
      <c r="D501" s="35">
        <v>15000</v>
      </c>
      <c r="E501" s="35">
        <v>1831</v>
      </c>
      <c r="F501" s="35">
        <v>16831</v>
      </c>
      <c r="G501">
        <v>4</v>
      </c>
      <c r="I501" s="47" t="s">
        <v>1320</v>
      </c>
      <c r="J501" t="s">
        <v>669</v>
      </c>
      <c r="M501" t="s">
        <v>1404</v>
      </c>
      <c r="N501" t="s">
        <v>1294</v>
      </c>
      <c r="O501" s="36">
        <v>27603.720077909453</v>
      </c>
      <c r="P501" s="63">
        <v>578.64171416533372</v>
      </c>
      <c r="Q501" s="31">
        <v>3.5399999999999999E-4</v>
      </c>
    </row>
    <row r="502" spans="1:17" x14ac:dyDescent="0.2">
      <c r="A502" t="s">
        <v>1309</v>
      </c>
      <c r="B502" t="s">
        <v>1056</v>
      </c>
      <c r="C502" t="s">
        <v>1253</v>
      </c>
      <c r="D502" s="35">
        <v>15000</v>
      </c>
      <c r="E502" s="35">
        <v>1831</v>
      </c>
      <c r="F502" s="35">
        <v>16831</v>
      </c>
      <c r="G502">
        <v>4</v>
      </c>
      <c r="I502" s="47" t="s">
        <v>1320</v>
      </c>
      <c r="J502" t="s">
        <v>671</v>
      </c>
      <c r="M502" t="s">
        <v>1404</v>
      </c>
      <c r="N502" t="s">
        <v>1294</v>
      </c>
      <c r="O502" s="36">
        <v>1704.7834184729736</v>
      </c>
      <c r="P502" s="63">
        <v>35.736444101071591</v>
      </c>
      <c r="Q502" s="31">
        <v>3.0000000000000001E-6</v>
      </c>
    </row>
    <row r="503" spans="1:17" x14ac:dyDescent="0.2">
      <c r="A503" t="s">
        <v>1309</v>
      </c>
      <c r="B503" t="s">
        <v>1056</v>
      </c>
      <c r="C503" t="s">
        <v>1253</v>
      </c>
      <c r="D503" s="35">
        <v>15000</v>
      </c>
      <c r="E503" s="35">
        <v>1831</v>
      </c>
      <c r="F503" s="35">
        <v>16831</v>
      </c>
      <c r="G503">
        <v>4</v>
      </c>
      <c r="I503" s="47" t="s">
        <v>1320</v>
      </c>
      <c r="J503" t="s">
        <v>672</v>
      </c>
      <c r="M503" t="s">
        <v>1404</v>
      </c>
      <c r="N503" t="s">
        <v>1294</v>
      </c>
      <c r="O503" s="36">
        <v>186.86368662271087</v>
      </c>
      <c r="P503" s="63">
        <v>3.9171214473063181</v>
      </c>
      <c r="Q503" s="31">
        <v>0</v>
      </c>
    </row>
    <row r="504" spans="1:17" x14ac:dyDescent="0.2">
      <c r="A504" t="s">
        <v>1309</v>
      </c>
      <c r="B504" t="s">
        <v>1056</v>
      </c>
      <c r="C504" t="s">
        <v>1253</v>
      </c>
      <c r="D504" s="35">
        <v>15000</v>
      </c>
      <c r="E504" s="35">
        <v>1831</v>
      </c>
      <c r="F504" s="35">
        <v>16831</v>
      </c>
      <c r="G504">
        <v>4</v>
      </c>
      <c r="I504" s="47" t="s">
        <v>1320</v>
      </c>
      <c r="J504" t="s">
        <v>673</v>
      </c>
      <c r="M504" t="s">
        <v>1404</v>
      </c>
      <c r="N504" t="s">
        <v>1294</v>
      </c>
      <c r="O504" s="36">
        <v>1097.6201965309956</v>
      </c>
      <c r="P504" s="63">
        <v>23.008812950956674</v>
      </c>
      <c r="Q504" s="31">
        <v>0</v>
      </c>
    </row>
    <row r="505" spans="1:17" x14ac:dyDescent="0.2">
      <c r="A505" t="s">
        <v>1309</v>
      </c>
      <c r="B505" t="s">
        <v>1056</v>
      </c>
      <c r="C505" t="s">
        <v>1253</v>
      </c>
      <c r="D505" s="35">
        <v>15000</v>
      </c>
      <c r="E505" s="35">
        <v>1831</v>
      </c>
      <c r="F505" s="35">
        <v>16831</v>
      </c>
      <c r="G505">
        <v>4</v>
      </c>
      <c r="I505" s="47" t="s">
        <v>1320</v>
      </c>
      <c r="J505" t="s">
        <v>674</v>
      </c>
      <c r="M505" t="s">
        <v>1404</v>
      </c>
      <c r="N505" t="s">
        <v>1294</v>
      </c>
      <c r="O505" s="36">
        <v>6407.724397415137</v>
      </c>
      <c r="P505" s="63">
        <v>134.32162834409277</v>
      </c>
      <c r="Q505" s="31">
        <v>1.7E-5</v>
      </c>
    </row>
    <row r="506" spans="1:17" x14ac:dyDescent="0.2">
      <c r="A506" t="s">
        <v>1309</v>
      </c>
      <c r="B506" t="s">
        <v>1056</v>
      </c>
      <c r="C506" t="s">
        <v>1253</v>
      </c>
      <c r="D506" s="35">
        <v>15000</v>
      </c>
      <c r="E506" s="35">
        <v>1831</v>
      </c>
      <c r="F506" s="35">
        <v>16831</v>
      </c>
      <c r="G506">
        <v>4</v>
      </c>
      <c r="I506" s="47" t="s">
        <v>1320</v>
      </c>
      <c r="J506" t="s">
        <v>675</v>
      </c>
      <c r="M506" t="s">
        <v>1405</v>
      </c>
      <c r="N506" t="s">
        <v>1294</v>
      </c>
      <c r="O506" s="36">
        <v>192.53071423714317</v>
      </c>
      <c r="P506" s="63">
        <v>4.0359162533607975</v>
      </c>
      <c r="Q506" s="31">
        <v>0</v>
      </c>
    </row>
    <row r="507" spans="1:17" x14ac:dyDescent="0.2">
      <c r="A507" t="s">
        <v>1309</v>
      </c>
      <c r="B507" t="s">
        <v>1056</v>
      </c>
      <c r="C507" t="s">
        <v>1253</v>
      </c>
      <c r="D507" s="35">
        <v>15000</v>
      </c>
      <c r="E507" s="35">
        <v>1831</v>
      </c>
      <c r="F507" s="35">
        <v>16831</v>
      </c>
      <c r="G507">
        <v>4</v>
      </c>
      <c r="I507" s="47" t="s">
        <v>1320</v>
      </c>
      <c r="J507" t="s">
        <v>677</v>
      </c>
      <c r="M507" t="s">
        <v>1405</v>
      </c>
      <c r="N507" t="s">
        <v>1294</v>
      </c>
      <c r="O507" s="36">
        <v>814.98</v>
      </c>
      <c r="P507" s="63">
        <v>17.083980814160558</v>
      </c>
      <c r="Q507" s="31">
        <v>0</v>
      </c>
    </row>
    <row r="508" spans="1:17" x14ac:dyDescent="0.2">
      <c r="A508" t="s">
        <v>1309</v>
      </c>
      <c r="B508" t="s">
        <v>1056</v>
      </c>
      <c r="C508" t="s">
        <v>1253</v>
      </c>
      <c r="D508" s="35">
        <v>15000</v>
      </c>
      <c r="E508" s="35">
        <v>1831</v>
      </c>
      <c r="F508" s="35">
        <v>16831</v>
      </c>
      <c r="G508">
        <v>4</v>
      </c>
      <c r="I508" s="47" t="s">
        <v>1320</v>
      </c>
      <c r="J508" t="s">
        <v>678</v>
      </c>
      <c r="M508" t="s">
        <v>1405</v>
      </c>
      <c r="N508" t="s">
        <v>1325</v>
      </c>
      <c r="O508" s="36">
        <v>152.84049306493566</v>
      </c>
      <c r="P508" s="63">
        <v>3.2039118151957107</v>
      </c>
      <c r="Q508" s="31">
        <v>0</v>
      </c>
    </row>
    <row r="509" spans="1:17" x14ac:dyDescent="0.2">
      <c r="A509" t="s">
        <v>1309</v>
      </c>
      <c r="B509" t="s">
        <v>1056</v>
      </c>
      <c r="C509" t="s">
        <v>1253</v>
      </c>
      <c r="D509" s="35">
        <v>15000</v>
      </c>
      <c r="E509" s="35">
        <v>1831</v>
      </c>
      <c r="F509" s="35">
        <v>16831</v>
      </c>
      <c r="G509">
        <v>4</v>
      </c>
      <c r="I509" s="47" t="s">
        <v>1320</v>
      </c>
      <c r="J509" t="s">
        <v>679</v>
      </c>
      <c r="M509" t="s">
        <v>1405</v>
      </c>
      <c r="N509" t="s">
        <v>1325</v>
      </c>
      <c r="O509" s="36">
        <v>629</v>
      </c>
      <c r="P509" s="63">
        <v>13.185383607090959</v>
      </c>
      <c r="Q509" s="31">
        <v>2.0000000000000002E-5</v>
      </c>
    </row>
    <row r="510" spans="1:17" x14ac:dyDescent="0.2">
      <c r="A510" t="s">
        <v>1309</v>
      </c>
      <c r="B510" t="s">
        <v>1056</v>
      </c>
      <c r="C510" t="s">
        <v>1253</v>
      </c>
      <c r="D510" s="35">
        <v>15000</v>
      </c>
      <c r="E510" s="35">
        <v>1831</v>
      </c>
      <c r="F510" s="35">
        <v>16831</v>
      </c>
      <c r="G510">
        <v>4</v>
      </c>
      <c r="I510" s="47" t="s">
        <v>1320</v>
      </c>
      <c r="J510" t="s">
        <v>680</v>
      </c>
      <c r="M510" t="s">
        <v>1405</v>
      </c>
      <c r="N510" t="s">
        <v>1294</v>
      </c>
      <c r="O510" s="36">
        <v>304.32</v>
      </c>
      <c r="P510" s="63">
        <v>6.3792940211604465</v>
      </c>
      <c r="Q510" s="31">
        <v>0</v>
      </c>
    </row>
    <row r="511" spans="1:17" x14ac:dyDescent="0.2">
      <c r="A511" t="s">
        <v>1309</v>
      </c>
      <c r="B511" t="s">
        <v>1056</v>
      </c>
      <c r="C511" t="s">
        <v>1253</v>
      </c>
      <c r="D511" s="35">
        <v>15000</v>
      </c>
      <c r="E511" s="35">
        <v>1831</v>
      </c>
      <c r="F511" s="35">
        <v>16831</v>
      </c>
      <c r="G511">
        <v>4</v>
      </c>
      <c r="I511" s="47" t="s">
        <v>1320</v>
      </c>
      <c r="J511" t="s">
        <v>681</v>
      </c>
      <c r="M511" t="s">
        <v>1405</v>
      </c>
      <c r="N511" t="s">
        <v>1294</v>
      </c>
      <c r="O511" s="36">
        <v>98.240000000000009</v>
      </c>
      <c r="P511" s="63">
        <v>2.0593514873777679</v>
      </c>
      <c r="Q511" s="31">
        <v>0</v>
      </c>
    </row>
    <row r="512" spans="1:17" x14ac:dyDescent="0.2">
      <c r="A512" t="s">
        <v>1309</v>
      </c>
      <c r="B512" t="s">
        <v>1056</v>
      </c>
      <c r="C512" t="s">
        <v>1253</v>
      </c>
      <c r="D512" s="35">
        <v>15000</v>
      </c>
      <c r="E512" s="35">
        <v>1831</v>
      </c>
      <c r="F512" s="35">
        <v>16831</v>
      </c>
      <c r="G512">
        <v>4</v>
      </c>
      <c r="I512" s="47" t="s">
        <v>1320</v>
      </c>
      <c r="J512" t="s">
        <v>682</v>
      </c>
      <c r="M512" t="s">
        <v>1406</v>
      </c>
      <c r="N512" t="s">
        <v>1294</v>
      </c>
      <c r="O512" s="36">
        <v>69.640572690871778</v>
      </c>
      <c r="P512" s="63">
        <v>1.4598373061154961</v>
      </c>
      <c r="Q512" s="31">
        <v>0</v>
      </c>
    </row>
    <row r="513" spans="1:17" x14ac:dyDescent="0.2">
      <c r="A513" t="s">
        <v>1309</v>
      </c>
      <c r="B513" t="s">
        <v>1056</v>
      </c>
      <c r="C513" t="s">
        <v>1253</v>
      </c>
      <c r="D513" s="35">
        <v>15000</v>
      </c>
      <c r="E513" s="35">
        <v>1831</v>
      </c>
      <c r="F513" s="35">
        <v>16831</v>
      </c>
      <c r="G513">
        <v>4</v>
      </c>
      <c r="I513" s="47" t="s">
        <v>1320</v>
      </c>
      <c r="J513" t="s">
        <v>685</v>
      </c>
      <c r="M513" t="s">
        <v>1406</v>
      </c>
      <c r="N513" t="s">
        <v>1325</v>
      </c>
      <c r="O513" s="36">
        <v>756.47363306945465</v>
      </c>
      <c r="P513" s="63">
        <v>15.857543784849806</v>
      </c>
      <c r="Q513" s="31">
        <v>6.0000000000000002E-6</v>
      </c>
    </row>
    <row r="514" spans="1:17" x14ac:dyDescent="0.2">
      <c r="A514" t="s">
        <v>1309</v>
      </c>
      <c r="B514" t="s">
        <v>1056</v>
      </c>
      <c r="C514" t="s">
        <v>1253</v>
      </c>
      <c r="D514" s="35">
        <v>15000</v>
      </c>
      <c r="E514" s="35">
        <v>1831</v>
      </c>
      <c r="F514" s="35">
        <v>16831</v>
      </c>
      <c r="G514">
        <v>4</v>
      </c>
      <c r="I514" s="47" t="s">
        <v>1320</v>
      </c>
      <c r="J514" t="s">
        <v>686</v>
      </c>
      <c r="M514" t="s">
        <v>1406</v>
      </c>
      <c r="N514" t="s">
        <v>1325</v>
      </c>
      <c r="O514" s="36">
        <v>590.07653642287687</v>
      </c>
      <c r="P514" s="63">
        <v>12.36945228979207</v>
      </c>
      <c r="Q514" s="31">
        <v>0</v>
      </c>
    </row>
    <row r="515" spans="1:17" x14ac:dyDescent="0.2">
      <c r="A515" t="s">
        <v>1309</v>
      </c>
      <c r="B515" t="s">
        <v>1056</v>
      </c>
      <c r="C515" t="s">
        <v>1253</v>
      </c>
      <c r="D515" s="35">
        <v>15000</v>
      </c>
      <c r="E515" s="35">
        <v>1831</v>
      </c>
      <c r="F515" s="35">
        <v>16831</v>
      </c>
      <c r="G515">
        <v>4</v>
      </c>
      <c r="I515" s="47" t="s">
        <v>1320</v>
      </c>
      <c r="J515" t="s">
        <v>689</v>
      </c>
      <c r="M515" t="s">
        <v>1406</v>
      </c>
      <c r="N515" t="s">
        <v>1325</v>
      </c>
      <c r="O515" s="36">
        <v>56.136724817662127</v>
      </c>
      <c r="P515" s="63">
        <v>1.1767635153681693</v>
      </c>
      <c r="Q515" s="31">
        <v>0</v>
      </c>
    </row>
    <row r="516" spans="1:17" x14ac:dyDescent="0.2">
      <c r="A516" t="s">
        <v>1309</v>
      </c>
      <c r="B516" t="s">
        <v>1056</v>
      </c>
      <c r="C516" t="s">
        <v>1253</v>
      </c>
      <c r="D516" s="35">
        <v>15000</v>
      </c>
      <c r="E516" s="35">
        <v>1831</v>
      </c>
      <c r="F516" s="35">
        <v>16831</v>
      </c>
      <c r="G516">
        <v>4</v>
      </c>
      <c r="I516" s="47" t="s">
        <v>1320</v>
      </c>
      <c r="J516" t="s">
        <v>692</v>
      </c>
      <c r="M516" t="s">
        <v>1407</v>
      </c>
      <c r="N516" t="s">
        <v>1294</v>
      </c>
      <c r="O516" s="36">
        <v>2454.8641541498641</v>
      </c>
      <c r="P516" s="63">
        <v>51.459977067985427</v>
      </c>
      <c r="Q516" s="31">
        <v>6.0000000000000002E-6</v>
      </c>
    </row>
    <row r="517" spans="1:17" x14ac:dyDescent="0.2">
      <c r="A517" t="s">
        <v>1309</v>
      </c>
      <c r="B517" t="s">
        <v>1056</v>
      </c>
      <c r="C517" t="s">
        <v>1253</v>
      </c>
      <c r="D517" s="35">
        <v>15000</v>
      </c>
      <c r="E517" s="35">
        <v>1831</v>
      </c>
      <c r="F517" s="35">
        <v>16831</v>
      </c>
      <c r="G517">
        <v>4</v>
      </c>
      <c r="I517" s="47" t="s">
        <v>1320</v>
      </c>
      <c r="J517" t="s">
        <v>695</v>
      </c>
      <c r="M517" t="s">
        <v>1407</v>
      </c>
      <c r="N517" t="s">
        <v>1294</v>
      </c>
      <c r="O517" s="36">
        <v>2332.2169363275766</v>
      </c>
      <c r="P517" s="63">
        <v>48.888990398145516</v>
      </c>
      <c r="Q517" s="31">
        <v>5.8E-5</v>
      </c>
    </row>
    <row r="518" spans="1:17" x14ac:dyDescent="0.2">
      <c r="A518" t="s">
        <v>1309</v>
      </c>
      <c r="B518" t="s">
        <v>1056</v>
      </c>
      <c r="C518" t="s">
        <v>1253</v>
      </c>
      <c r="D518" s="35">
        <v>15000</v>
      </c>
      <c r="E518" s="35">
        <v>1831</v>
      </c>
      <c r="F518" s="35">
        <v>16831</v>
      </c>
      <c r="G518">
        <v>4</v>
      </c>
      <c r="I518" s="47" t="s">
        <v>1320</v>
      </c>
      <c r="J518" t="s">
        <v>696</v>
      </c>
      <c r="M518" t="s">
        <v>1407</v>
      </c>
      <c r="N518" t="s">
        <v>1294</v>
      </c>
      <c r="O518" s="36">
        <v>1079.2081631429089</v>
      </c>
      <c r="P518" s="63">
        <v>22.622851546809631</v>
      </c>
      <c r="Q518" s="31">
        <v>0</v>
      </c>
    </row>
    <row r="519" spans="1:17" x14ac:dyDescent="0.2">
      <c r="A519" t="s">
        <v>1309</v>
      </c>
      <c r="B519" t="s">
        <v>1056</v>
      </c>
      <c r="C519" t="s">
        <v>1253</v>
      </c>
      <c r="D519" s="35">
        <v>15000</v>
      </c>
      <c r="E519" s="35">
        <v>1831</v>
      </c>
      <c r="F519" s="35">
        <v>16831</v>
      </c>
      <c r="G519">
        <v>4</v>
      </c>
      <c r="I519" s="47" t="s">
        <v>1320</v>
      </c>
      <c r="J519" t="s">
        <v>697</v>
      </c>
      <c r="M519" t="s">
        <v>1407</v>
      </c>
      <c r="N519" t="s">
        <v>1294</v>
      </c>
      <c r="O519" s="36">
        <v>1177.093448835134</v>
      </c>
      <c r="P519" s="63">
        <v>24.674767351804348</v>
      </c>
      <c r="Q519" s="31">
        <v>3.0000000000000001E-6</v>
      </c>
    </row>
    <row r="520" spans="1:17" x14ac:dyDescent="0.2">
      <c r="A520" t="s">
        <v>1309</v>
      </c>
      <c r="B520" t="s">
        <v>1056</v>
      </c>
      <c r="C520" t="s">
        <v>1253</v>
      </c>
      <c r="D520" s="35">
        <v>15000</v>
      </c>
      <c r="E520" s="35">
        <v>1831</v>
      </c>
      <c r="F520" s="35">
        <v>16831</v>
      </c>
      <c r="G520">
        <v>4</v>
      </c>
      <c r="I520" s="47" t="s">
        <v>1320</v>
      </c>
      <c r="J520" t="s">
        <v>705</v>
      </c>
      <c r="M520" t="s">
        <v>1409</v>
      </c>
      <c r="N520" t="s">
        <v>1325</v>
      </c>
      <c r="O520" s="36">
        <v>59430.480946412557</v>
      </c>
      <c r="P520" s="63">
        <v>1245.8087269194907</v>
      </c>
      <c r="Q520" s="31">
        <v>1.7699999999999999E-4</v>
      </c>
    </row>
    <row r="521" spans="1:17" x14ac:dyDescent="0.2">
      <c r="A521" t="s">
        <v>1309</v>
      </c>
      <c r="B521" t="s">
        <v>1056</v>
      </c>
      <c r="C521" t="s">
        <v>1253</v>
      </c>
      <c r="D521" s="35">
        <v>15000</v>
      </c>
      <c r="E521" s="35">
        <v>1831</v>
      </c>
      <c r="F521" s="35">
        <v>16831</v>
      </c>
      <c r="G521">
        <v>4</v>
      </c>
      <c r="I521" s="47" t="s">
        <v>1320</v>
      </c>
      <c r="J521" t="s">
        <v>706</v>
      </c>
      <c r="M521" t="s">
        <v>1409</v>
      </c>
      <c r="N521" t="s">
        <v>1325</v>
      </c>
      <c r="O521" s="36">
        <v>39112.191868202004</v>
      </c>
      <c r="P521" s="63">
        <v>819.8875254314579</v>
      </c>
      <c r="Q521" s="31">
        <v>2.04E-4</v>
      </c>
    </row>
    <row r="522" spans="1:17" x14ac:dyDescent="0.2">
      <c r="A522" t="s">
        <v>1309</v>
      </c>
      <c r="B522" t="s">
        <v>1056</v>
      </c>
      <c r="C522" t="s">
        <v>1253</v>
      </c>
      <c r="D522" s="35">
        <v>15000</v>
      </c>
      <c r="E522" s="35">
        <v>1831</v>
      </c>
      <c r="F522" s="35">
        <v>16831</v>
      </c>
      <c r="G522">
        <v>4</v>
      </c>
      <c r="I522" s="47" t="s">
        <v>1320</v>
      </c>
      <c r="J522" t="s">
        <v>707</v>
      </c>
      <c r="M522" t="s">
        <v>1410</v>
      </c>
      <c r="N522" t="s">
        <v>1294</v>
      </c>
      <c r="O522" s="36">
        <v>16.216656404605608</v>
      </c>
      <c r="P522" s="63">
        <v>0.3399409149747431</v>
      </c>
      <c r="Q522" s="31">
        <v>0</v>
      </c>
    </row>
    <row r="523" spans="1:17" x14ac:dyDescent="0.2">
      <c r="A523" t="s">
        <v>1309</v>
      </c>
      <c r="B523" t="s">
        <v>1056</v>
      </c>
      <c r="C523" t="s">
        <v>1253</v>
      </c>
      <c r="D523" s="35">
        <v>15000</v>
      </c>
      <c r="E523" s="35">
        <v>1831</v>
      </c>
      <c r="F523" s="35">
        <v>16831</v>
      </c>
      <c r="G523">
        <v>4</v>
      </c>
      <c r="I523" s="47" t="s">
        <v>1320</v>
      </c>
      <c r="J523" t="s">
        <v>709</v>
      </c>
      <c r="M523" t="s">
        <v>1410</v>
      </c>
      <c r="N523" t="s">
        <v>1294</v>
      </c>
      <c r="O523" s="36">
        <v>256.42663821674915</v>
      </c>
      <c r="P523" s="63">
        <v>5.3753316247449421</v>
      </c>
      <c r="Q523" s="31">
        <v>0</v>
      </c>
    </row>
    <row r="524" spans="1:17" x14ac:dyDescent="0.2">
      <c r="A524" t="s">
        <v>1309</v>
      </c>
      <c r="B524" t="s">
        <v>1056</v>
      </c>
      <c r="C524" t="s">
        <v>1253</v>
      </c>
      <c r="D524" s="35">
        <v>15000</v>
      </c>
      <c r="E524" s="35">
        <v>1831</v>
      </c>
      <c r="F524" s="35">
        <v>16831</v>
      </c>
      <c r="G524">
        <v>4</v>
      </c>
      <c r="I524" s="47" t="s">
        <v>1320</v>
      </c>
      <c r="J524" t="s">
        <v>710</v>
      </c>
      <c r="M524" t="s">
        <v>1410</v>
      </c>
      <c r="N524" t="s">
        <v>1294</v>
      </c>
      <c r="O524" s="36">
        <v>101.23313557571716</v>
      </c>
      <c r="P524" s="63">
        <v>2.122094954395036</v>
      </c>
      <c r="Q524" s="31">
        <v>0</v>
      </c>
    </row>
    <row r="525" spans="1:17" x14ac:dyDescent="0.2">
      <c r="A525" t="s">
        <v>1309</v>
      </c>
      <c r="B525" t="s">
        <v>1056</v>
      </c>
      <c r="C525" t="s">
        <v>1253</v>
      </c>
      <c r="D525" s="35">
        <v>15000</v>
      </c>
      <c r="E525" s="35">
        <v>1831</v>
      </c>
      <c r="F525" s="35">
        <v>16831</v>
      </c>
      <c r="G525">
        <v>4</v>
      </c>
      <c r="I525" s="47" t="s">
        <v>1320</v>
      </c>
      <c r="J525" t="s">
        <v>711</v>
      </c>
      <c r="M525" t="s">
        <v>1410</v>
      </c>
      <c r="N525" t="s">
        <v>1294</v>
      </c>
      <c r="O525" s="36">
        <v>9.0577779793381055</v>
      </c>
      <c r="P525" s="63">
        <v>0.18987325482580944</v>
      </c>
      <c r="Q525" s="31">
        <v>0</v>
      </c>
    </row>
    <row r="526" spans="1:17" x14ac:dyDescent="0.2">
      <c r="A526" t="s">
        <v>1309</v>
      </c>
      <c r="B526" t="s">
        <v>1056</v>
      </c>
      <c r="C526" t="s">
        <v>1253</v>
      </c>
      <c r="D526" s="35">
        <v>15000</v>
      </c>
      <c r="E526" s="35">
        <v>1831</v>
      </c>
      <c r="F526" s="35">
        <v>16831</v>
      </c>
      <c r="G526">
        <v>4</v>
      </c>
      <c r="I526" s="47" t="s">
        <v>1320</v>
      </c>
      <c r="J526" t="s">
        <v>712</v>
      </c>
      <c r="M526" t="s">
        <v>1411</v>
      </c>
      <c r="N526" t="s">
        <v>1294</v>
      </c>
      <c r="O526" s="36">
        <v>42.80266656986133</v>
      </c>
      <c r="P526" s="63">
        <v>0.89724893184424448</v>
      </c>
      <c r="Q526" s="31">
        <v>0</v>
      </c>
    </row>
    <row r="527" spans="1:17" x14ac:dyDescent="0.2">
      <c r="A527" t="s">
        <v>1309</v>
      </c>
      <c r="B527" t="s">
        <v>1056</v>
      </c>
      <c r="C527" t="s">
        <v>1253</v>
      </c>
      <c r="D527" s="35">
        <v>15000</v>
      </c>
      <c r="E527" s="35">
        <v>1831</v>
      </c>
      <c r="F527" s="35">
        <v>16831</v>
      </c>
      <c r="G527">
        <v>4</v>
      </c>
      <c r="I527" s="47" t="s">
        <v>1320</v>
      </c>
      <c r="J527" t="s">
        <v>715</v>
      </c>
      <c r="M527" t="s">
        <v>1411</v>
      </c>
      <c r="N527" t="s">
        <v>1294</v>
      </c>
      <c r="O527" s="36">
        <v>1183.945934271045</v>
      </c>
      <c r="P527" s="63">
        <v>24.818412262987959</v>
      </c>
      <c r="Q527" s="31">
        <v>0</v>
      </c>
    </row>
    <row r="528" spans="1:17" x14ac:dyDescent="0.2">
      <c r="A528" t="s">
        <v>1309</v>
      </c>
      <c r="B528" t="s">
        <v>1056</v>
      </c>
      <c r="C528" t="s">
        <v>1253</v>
      </c>
      <c r="D528" s="35">
        <v>15000</v>
      </c>
      <c r="E528" s="35">
        <v>1831</v>
      </c>
      <c r="F528" s="35">
        <v>16831</v>
      </c>
      <c r="G528">
        <v>4</v>
      </c>
      <c r="I528" s="47" t="s">
        <v>1320</v>
      </c>
      <c r="J528" t="s">
        <v>720</v>
      </c>
      <c r="M528" t="s">
        <v>1411</v>
      </c>
      <c r="N528" t="s">
        <v>1294</v>
      </c>
      <c r="O528" s="36">
        <v>2644.4201976399399</v>
      </c>
      <c r="P528" s="63">
        <v>55.433536922451346</v>
      </c>
      <c r="Q528" s="31">
        <v>9.9999999999999995E-7</v>
      </c>
    </row>
    <row r="529" spans="1:17" x14ac:dyDescent="0.2">
      <c r="A529" t="s">
        <v>1309</v>
      </c>
      <c r="B529" t="s">
        <v>1056</v>
      </c>
      <c r="C529" t="s">
        <v>1253</v>
      </c>
      <c r="D529" s="35">
        <v>15000</v>
      </c>
      <c r="E529" s="35">
        <v>1831</v>
      </c>
      <c r="F529" s="35">
        <v>16831</v>
      </c>
      <c r="G529">
        <v>4</v>
      </c>
      <c r="I529" s="47" t="s">
        <v>1320</v>
      </c>
      <c r="J529" t="s">
        <v>721</v>
      </c>
      <c r="M529" t="s">
        <v>1411</v>
      </c>
      <c r="N529" t="s">
        <v>1294</v>
      </c>
      <c r="O529" s="36">
        <v>1491.5256828192296</v>
      </c>
      <c r="P529" s="63">
        <v>31.266038613354244</v>
      </c>
      <c r="Q529" s="31">
        <v>6.9999999999999999E-6</v>
      </c>
    </row>
    <row r="530" spans="1:17" x14ac:dyDescent="0.2">
      <c r="A530" t="s">
        <v>1309</v>
      </c>
      <c r="B530" t="s">
        <v>1056</v>
      </c>
      <c r="C530" t="s">
        <v>1253</v>
      </c>
      <c r="D530" s="35">
        <v>15000</v>
      </c>
      <c r="E530" s="35">
        <v>1831</v>
      </c>
      <c r="F530" s="35">
        <v>16831</v>
      </c>
      <c r="G530">
        <v>4</v>
      </c>
      <c r="I530" s="47" t="s">
        <v>1320</v>
      </c>
      <c r="J530" t="s">
        <v>722</v>
      </c>
      <c r="M530" t="s">
        <v>1411</v>
      </c>
      <c r="N530" t="s">
        <v>1294</v>
      </c>
      <c r="O530" s="36">
        <v>1341.6995806943403</v>
      </c>
      <c r="P530" s="63">
        <v>28.125315829774191</v>
      </c>
      <c r="Q530" s="31">
        <v>0</v>
      </c>
    </row>
    <row r="531" spans="1:17" x14ac:dyDescent="0.2">
      <c r="A531" t="s">
        <v>1309</v>
      </c>
      <c r="B531" t="s">
        <v>1056</v>
      </c>
      <c r="C531" t="s">
        <v>1253</v>
      </c>
      <c r="D531" s="35">
        <v>15000</v>
      </c>
      <c r="E531" s="35">
        <v>1831</v>
      </c>
      <c r="F531" s="35">
        <v>16831</v>
      </c>
      <c r="G531">
        <v>4</v>
      </c>
      <c r="I531" s="47" t="s">
        <v>1320</v>
      </c>
      <c r="J531" t="s">
        <v>724</v>
      </c>
      <c r="M531" t="s">
        <v>1412</v>
      </c>
      <c r="N531" t="s">
        <v>1328</v>
      </c>
      <c r="O531" s="36">
        <v>8589.0079330623194</v>
      </c>
      <c r="P531" s="63">
        <v>180.04668426355184</v>
      </c>
      <c r="Q531" s="31">
        <v>6.6000000000000005E-5</v>
      </c>
    </row>
    <row r="532" spans="1:17" x14ac:dyDescent="0.2">
      <c r="A532" t="s">
        <v>1309</v>
      </c>
      <c r="B532" t="s">
        <v>1056</v>
      </c>
      <c r="C532" t="s">
        <v>1253</v>
      </c>
      <c r="D532" s="35">
        <v>15000</v>
      </c>
      <c r="E532" s="35">
        <v>1831</v>
      </c>
      <c r="F532" s="35">
        <v>16831</v>
      </c>
      <c r="G532">
        <v>4</v>
      </c>
      <c r="I532" s="47" t="s">
        <v>1320</v>
      </c>
      <c r="J532" t="s">
        <v>737</v>
      </c>
      <c r="M532" t="s">
        <v>1414</v>
      </c>
      <c r="N532" t="s">
        <v>1325</v>
      </c>
      <c r="O532" s="36">
        <v>2259.0703945956138</v>
      </c>
      <c r="P532" s="63">
        <v>47.355659377051687</v>
      </c>
      <c r="Q532" s="31">
        <v>0</v>
      </c>
    </row>
    <row r="533" spans="1:17" x14ac:dyDescent="0.2">
      <c r="A533" t="s">
        <v>1309</v>
      </c>
      <c r="B533" t="s">
        <v>1056</v>
      </c>
      <c r="C533" t="s">
        <v>1253</v>
      </c>
      <c r="D533" s="35">
        <v>15000</v>
      </c>
      <c r="E533" s="35">
        <v>1831</v>
      </c>
      <c r="F533" s="35">
        <v>16831</v>
      </c>
      <c r="G533">
        <v>4</v>
      </c>
      <c r="I533" s="47" t="s">
        <v>1320</v>
      </c>
      <c r="J533" t="s">
        <v>739</v>
      </c>
      <c r="L533" s="4"/>
      <c r="M533" t="s">
        <v>1414</v>
      </c>
      <c r="N533" t="s">
        <v>1325</v>
      </c>
      <c r="O533" s="36">
        <v>2550.8715440720744</v>
      </c>
      <c r="P533" s="63">
        <v>53.472527569161734</v>
      </c>
      <c r="Q533" s="31">
        <v>9.9999999999999995E-7</v>
      </c>
    </row>
    <row r="534" spans="1:17" x14ac:dyDescent="0.2">
      <c r="A534" t="s">
        <v>1309</v>
      </c>
      <c r="B534" t="s">
        <v>1056</v>
      </c>
      <c r="C534" t="s">
        <v>1253</v>
      </c>
      <c r="D534" s="35">
        <v>15000</v>
      </c>
      <c r="E534" s="35">
        <v>1831</v>
      </c>
      <c r="F534" s="35">
        <v>16831</v>
      </c>
      <c r="G534">
        <v>4</v>
      </c>
      <c r="I534" s="47" t="s">
        <v>1320</v>
      </c>
      <c r="J534" t="s">
        <v>740</v>
      </c>
      <c r="M534" t="s">
        <v>1414</v>
      </c>
      <c r="N534" t="s">
        <v>1325</v>
      </c>
      <c r="O534" s="36">
        <v>3037.8035399849359</v>
      </c>
      <c r="P534" s="63">
        <v>63.679817166423298</v>
      </c>
      <c r="Q534" s="31">
        <v>3.0000000000000001E-6</v>
      </c>
    </row>
    <row r="535" spans="1:17" x14ac:dyDescent="0.2">
      <c r="A535" t="s">
        <v>1309</v>
      </c>
      <c r="B535" t="s">
        <v>1056</v>
      </c>
      <c r="C535" t="s">
        <v>1253</v>
      </c>
      <c r="D535" s="35">
        <v>15000</v>
      </c>
      <c r="E535" s="35">
        <v>1831</v>
      </c>
      <c r="F535" s="35">
        <v>16831</v>
      </c>
      <c r="G535">
        <v>4</v>
      </c>
      <c r="I535" s="47" t="s">
        <v>1320</v>
      </c>
      <c r="J535" t="s">
        <v>741</v>
      </c>
      <c r="M535" t="s">
        <v>1415</v>
      </c>
      <c r="N535" t="s">
        <v>1328</v>
      </c>
      <c r="O535" s="36">
        <v>5509.0682312845593</v>
      </c>
      <c r="P535" s="63">
        <v>115.48358974105724</v>
      </c>
      <c r="Q535" s="31">
        <v>1.8E-5</v>
      </c>
    </row>
    <row r="536" spans="1:17" x14ac:dyDescent="0.2">
      <c r="A536" t="s">
        <v>1309</v>
      </c>
      <c r="B536" t="s">
        <v>1056</v>
      </c>
      <c r="C536" t="s">
        <v>1253</v>
      </c>
      <c r="D536" s="35">
        <v>15000</v>
      </c>
      <c r="E536" s="35">
        <v>1831</v>
      </c>
      <c r="F536" s="35">
        <v>16831</v>
      </c>
      <c r="G536">
        <v>4</v>
      </c>
      <c r="I536" s="47" t="s">
        <v>1320</v>
      </c>
      <c r="J536" t="s">
        <v>742</v>
      </c>
      <c r="M536" t="s">
        <v>1416</v>
      </c>
      <c r="N536" t="s">
        <v>1294</v>
      </c>
      <c r="O536" s="36">
        <v>2864.7385465703437</v>
      </c>
      <c r="P536" s="63">
        <v>60.051950191653717</v>
      </c>
      <c r="Q536" s="31">
        <v>1.9000000000000001E-5</v>
      </c>
    </row>
    <row r="537" spans="1:17" x14ac:dyDescent="0.2">
      <c r="A537" t="s">
        <v>1309</v>
      </c>
      <c r="B537" t="s">
        <v>1056</v>
      </c>
      <c r="C537" t="s">
        <v>1253</v>
      </c>
      <c r="D537" s="35">
        <v>15000</v>
      </c>
      <c r="E537" s="35">
        <v>1831</v>
      </c>
      <c r="F537" s="35">
        <v>16831</v>
      </c>
      <c r="G537">
        <v>4</v>
      </c>
      <c r="I537" s="47" t="s">
        <v>1320</v>
      </c>
      <c r="J537" t="s">
        <v>744</v>
      </c>
      <c r="M537" t="s">
        <v>1416</v>
      </c>
      <c r="N537" t="s">
        <v>1294</v>
      </c>
      <c r="O537" s="36">
        <v>4832.9094432549227</v>
      </c>
      <c r="P537" s="63">
        <v>101.30964220611854</v>
      </c>
      <c r="Q537" s="31">
        <v>4.6999999999999997E-5</v>
      </c>
    </row>
    <row r="538" spans="1:17" x14ac:dyDescent="0.2">
      <c r="A538" t="s">
        <v>1309</v>
      </c>
      <c r="B538" t="s">
        <v>1056</v>
      </c>
      <c r="C538" t="s">
        <v>1253</v>
      </c>
      <c r="D538" s="35">
        <v>15000</v>
      </c>
      <c r="E538" s="35">
        <v>1831</v>
      </c>
      <c r="F538" s="35">
        <v>16831</v>
      </c>
      <c r="G538">
        <v>4</v>
      </c>
      <c r="I538" s="47" t="s">
        <v>1320</v>
      </c>
      <c r="J538" t="s">
        <v>745</v>
      </c>
      <c r="M538" t="s">
        <v>1416</v>
      </c>
      <c r="N538" t="s">
        <v>1294</v>
      </c>
      <c r="O538" s="36">
        <v>2287.7901530345116</v>
      </c>
      <c r="P538" s="63">
        <v>47.957695994094387</v>
      </c>
      <c r="Q538" s="31">
        <v>5.5000000000000002E-5</v>
      </c>
    </row>
    <row r="539" spans="1:17" x14ac:dyDescent="0.2">
      <c r="A539" t="s">
        <v>1309</v>
      </c>
      <c r="B539" t="s">
        <v>1056</v>
      </c>
      <c r="C539" t="s">
        <v>1253</v>
      </c>
      <c r="D539" s="35">
        <v>15000</v>
      </c>
      <c r="E539" s="35">
        <v>1831</v>
      </c>
      <c r="F539" s="35">
        <v>16831</v>
      </c>
      <c r="G539">
        <v>4</v>
      </c>
      <c r="I539" s="47" t="s">
        <v>1320</v>
      </c>
      <c r="J539" t="s">
        <v>746</v>
      </c>
      <c r="M539" t="s">
        <v>1416</v>
      </c>
      <c r="N539" t="s">
        <v>1294</v>
      </c>
      <c r="O539" s="36">
        <v>600.78947486909465</v>
      </c>
      <c r="P539" s="63">
        <v>12.594021769875589</v>
      </c>
      <c r="Q539" s="31">
        <v>0</v>
      </c>
    </row>
    <row r="540" spans="1:17" x14ac:dyDescent="0.2">
      <c r="A540" t="s">
        <v>1309</v>
      </c>
      <c r="B540" t="s">
        <v>1056</v>
      </c>
      <c r="C540" t="s">
        <v>1253</v>
      </c>
      <c r="D540" s="35">
        <v>15000</v>
      </c>
      <c r="E540" s="35">
        <v>1831</v>
      </c>
      <c r="F540" s="35">
        <v>16831</v>
      </c>
      <c r="G540">
        <v>4</v>
      </c>
      <c r="I540" s="47" t="s">
        <v>1320</v>
      </c>
      <c r="J540" t="s">
        <v>747</v>
      </c>
      <c r="M540" t="s">
        <v>1416</v>
      </c>
      <c r="N540" t="s">
        <v>1294</v>
      </c>
      <c r="O540" s="36">
        <v>304.28601644003118</v>
      </c>
      <c r="P540" s="63">
        <v>6.3785816423456234</v>
      </c>
      <c r="Q540" s="31">
        <v>0</v>
      </c>
    </row>
    <row r="541" spans="1:17" x14ac:dyDescent="0.2">
      <c r="A541" t="s">
        <v>1309</v>
      </c>
      <c r="B541" t="s">
        <v>1056</v>
      </c>
      <c r="C541" t="s">
        <v>1253</v>
      </c>
      <c r="D541" s="35">
        <v>15000</v>
      </c>
      <c r="E541" s="35">
        <v>1831</v>
      </c>
      <c r="F541" s="35">
        <v>16831</v>
      </c>
      <c r="G541">
        <v>4</v>
      </c>
      <c r="I541" s="47" t="s">
        <v>1320</v>
      </c>
      <c r="J541" t="s">
        <v>748</v>
      </c>
      <c r="M541" t="s">
        <v>1416</v>
      </c>
      <c r="N541" t="s">
        <v>1294</v>
      </c>
      <c r="O541" s="36">
        <v>2474.219595817025</v>
      </c>
      <c r="P541" s="63">
        <v>51.865714624847413</v>
      </c>
      <c r="Q541" s="31">
        <v>0</v>
      </c>
    </row>
    <row r="542" spans="1:17" x14ac:dyDescent="0.2">
      <c r="A542" t="s">
        <v>1309</v>
      </c>
      <c r="B542" t="s">
        <v>1056</v>
      </c>
      <c r="C542" t="s">
        <v>1253</v>
      </c>
      <c r="D542" s="35">
        <v>15000</v>
      </c>
      <c r="E542" s="35">
        <v>1831</v>
      </c>
      <c r="F542" s="35">
        <v>16831</v>
      </c>
      <c r="G542">
        <v>4</v>
      </c>
      <c r="I542" s="47" t="s">
        <v>1320</v>
      </c>
      <c r="J542" t="s">
        <v>749</v>
      </c>
      <c r="M542" t="s">
        <v>1416</v>
      </c>
      <c r="N542" t="s">
        <v>1294</v>
      </c>
      <c r="O542" s="36">
        <v>686.59096162493188</v>
      </c>
      <c r="P542" s="63">
        <v>14.39263149473163</v>
      </c>
      <c r="Q542" s="31">
        <v>9.9999999999999995E-7</v>
      </c>
    </row>
    <row r="543" spans="1:17" x14ac:dyDescent="0.2">
      <c r="A543" t="s">
        <v>1309</v>
      </c>
      <c r="B543" t="s">
        <v>1056</v>
      </c>
      <c r="C543" t="s">
        <v>1253</v>
      </c>
      <c r="D543" s="35">
        <v>15000</v>
      </c>
      <c r="E543" s="35">
        <v>1831</v>
      </c>
      <c r="F543" s="35">
        <v>16831</v>
      </c>
      <c r="G543">
        <v>4</v>
      </c>
      <c r="I543" s="47" t="s">
        <v>1320</v>
      </c>
      <c r="J543" t="s">
        <v>750</v>
      </c>
      <c r="M543" t="s">
        <v>1417</v>
      </c>
      <c r="N543" t="s">
        <v>1328</v>
      </c>
      <c r="O543" s="36">
        <v>3631.96</v>
      </c>
      <c r="P543" s="63">
        <v>76.134794667106647</v>
      </c>
      <c r="Q543" s="31">
        <v>9.9999999999999995E-7</v>
      </c>
    </row>
    <row r="544" spans="1:17" x14ac:dyDescent="0.2">
      <c r="A544" t="s">
        <v>1309</v>
      </c>
      <c r="B544" t="s">
        <v>1056</v>
      </c>
      <c r="C544" t="s">
        <v>1253</v>
      </c>
      <c r="D544" s="35">
        <v>15000</v>
      </c>
      <c r="E544" s="35">
        <v>1831</v>
      </c>
      <c r="F544" s="35">
        <v>16831</v>
      </c>
      <c r="G544">
        <v>4</v>
      </c>
      <c r="I544" s="47" t="s">
        <v>1320</v>
      </c>
      <c r="J544" t="s">
        <v>751</v>
      </c>
      <c r="M544" t="s">
        <v>1418</v>
      </c>
      <c r="N544" t="s">
        <v>1294</v>
      </c>
      <c r="O544" s="36">
        <v>2382.5214441982639</v>
      </c>
      <c r="P544" s="63">
        <v>49.943496333663703</v>
      </c>
      <c r="Q544" s="31">
        <v>5.0000000000000004E-6</v>
      </c>
    </row>
    <row r="545" spans="1:17" x14ac:dyDescent="0.2">
      <c r="A545" t="s">
        <v>1309</v>
      </c>
      <c r="B545" t="s">
        <v>1056</v>
      </c>
      <c r="C545" t="s">
        <v>1253</v>
      </c>
      <c r="D545" s="35">
        <v>15000</v>
      </c>
      <c r="E545" s="35">
        <v>1831</v>
      </c>
      <c r="F545" s="35">
        <v>16831</v>
      </c>
      <c r="G545">
        <v>4</v>
      </c>
      <c r="I545" s="47" t="s">
        <v>1320</v>
      </c>
      <c r="J545" t="s">
        <v>753</v>
      </c>
      <c r="M545" t="s">
        <v>1418</v>
      </c>
      <c r="N545" t="s">
        <v>1294</v>
      </c>
      <c r="O545" s="36">
        <v>488.11319690976609</v>
      </c>
      <c r="P545" s="63">
        <v>10.232050468901098</v>
      </c>
      <c r="Q545" s="31">
        <v>0</v>
      </c>
    </row>
    <row r="546" spans="1:17" x14ac:dyDescent="0.2">
      <c r="A546" t="s">
        <v>1309</v>
      </c>
      <c r="B546" t="s">
        <v>1056</v>
      </c>
      <c r="C546" t="s">
        <v>1253</v>
      </c>
      <c r="D546" s="35">
        <v>15000</v>
      </c>
      <c r="E546" s="35">
        <v>1831</v>
      </c>
      <c r="F546" s="35">
        <v>16831</v>
      </c>
      <c r="G546">
        <v>4</v>
      </c>
      <c r="I546" s="47" t="s">
        <v>1320</v>
      </c>
      <c r="J546" t="s">
        <v>755</v>
      </c>
      <c r="M546" t="s">
        <v>1418</v>
      </c>
      <c r="N546" t="s">
        <v>1294</v>
      </c>
      <c r="O546" s="36">
        <v>2950.6268742092748</v>
      </c>
      <c r="P546" s="63">
        <v>61.852380314532603</v>
      </c>
      <c r="Q546" s="31">
        <v>1.9000000000000001E-5</v>
      </c>
    </row>
    <row r="547" spans="1:17" x14ac:dyDescent="0.2">
      <c r="A547" t="s">
        <v>1309</v>
      </c>
      <c r="B547" t="s">
        <v>1056</v>
      </c>
      <c r="C547" t="s">
        <v>1253</v>
      </c>
      <c r="D547" s="35">
        <v>15000</v>
      </c>
      <c r="E547" s="35">
        <v>1831</v>
      </c>
      <c r="F547" s="35">
        <v>16831</v>
      </c>
      <c r="G547">
        <v>4</v>
      </c>
      <c r="I547" s="47" t="s">
        <v>1320</v>
      </c>
      <c r="J547" t="s">
        <v>759</v>
      </c>
      <c r="M547" t="s">
        <v>1419</v>
      </c>
      <c r="N547" t="s">
        <v>1294</v>
      </c>
      <c r="O547" s="36">
        <v>113.16617389059631</v>
      </c>
      <c r="P547" s="63">
        <v>2.3722407219304826</v>
      </c>
      <c r="Q547" s="31">
        <v>0</v>
      </c>
    </row>
    <row r="548" spans="1:17" x14ac:dyDescent="0.2">
      <c r="A548" t="s">
        <v>1309</v>
      </c>
      <c r="B548" t="s">
        <v>1056</v>
      </c>
      <c r="C548" t="s">
        <v>1253</v>
      </c>
      <c r="D548" s="35">
        <v>15000</v>
      </c>
      <c r="E548" s="35">
        <v>1831</v>
      </c>
      <c r="F548" s="35">
        <v>16831</v>
      </c>
      <c r="G548">
        <v>4</v>
      </c>
      <c r="I548" s="47" t="s">
        <v>1320</v>
      </c>
      <c r="J548" t="s">
        <v>760</v>
      </c>
      <c r="M548" t="s">
        <v>1419</v>
      </c>
      <c r="N548" t="s">
        <v>1294</v>
      </c>
      <c r="O548" s="36">
        <v>177.22102862924081</v>
      </c>
      <c r="P548" s="63">
        <v>3.714987672050539</v>
      </c>
      <c r="Q548" s="31">
        <v>0</v>
      </c>
    </row>
    <row r="549" spans="1:17" x14ac:dyDescent="0.2">
      <c r="A549" t="s">
        <v>1309</v>
      </c>
      <c r="B549" t="s">
        <v>1056</v>
      </c>
      <c r="C549" t="s">
        <v>1253</v>
      </c>
      <c r="D549" s="35">
        <v>15000</v>
      </c>
      <c r="E549" s="35">
        <v>1831</v>
      </c>
      <c r="F549" s="35">
        <v>16831</v>
      </c>
      <c r="G549">
        <v>4</v>
      </c>
      <c r="I549" s="47" t="s">
        <v>1320</v>
      </c>
      <c r="J549" t="s">
        <v>775</v>
      </c>
      <c r="M549" t="s">
        <v>1421</v>
      </c>
      <c r="N549" t="s">
        <v>1294</v>
      </c>
      <c r="O549" s="36">
        <v>60.184548717887012</v>
      </c>
      <c r="P549" s="63">
        <v>1.2616158379411679</v>
      </c>
      <c r="Q549" s="31">
        <v>0</v>
      </c>
    </row>
    <row r="550" spans="1:17" x14ac:dyDescent="0.2">
      <c r="A550" t="s">
        <v>1309</v>
      </c>
      <c r="B550" t="s">
        <v>1056</v>
      </c>
      <c r="C550" t="s">
        <v>1253</v>
      </c>
      <c r="D550" s="35">
        <v>15000</v>
      </c>
      <c r="E550" s="35">
        <v>1831</v>
      </c>
      <c r="F550" s="35">
        <v>16831</v>
      </c>
      <c r="G550">
        <v>4</v>
      </c>
      <c r="I550" s="47" t="s">
        <v>1320</v>
      </c>
      <c r="J550" t="s">
        <v>777</v>
      </c>
      <c r="M550" t="s">
        <v>1421</v>
      </c>
      <c r="N550" t="s">
        <v>1294</v>
      </c>
      <c r="O550" s="36">
        <v>844.09559971845249</v>
      </c>
      <c r="P550" s="63">
        <v>17.694315235843078</v>
      </c>
      <c r="Q550" s="31">
        <v>0</v>
      </c>
    </row>
    <row r="551" spans="1:17" x14ac:dyDescent="0.2">
      <c r="A551" t="s">
        <v>1309</v>
      </c>
      <c r="B551" t="s">
        <v>1056</v>
      </c>
      <c r="C551" t="s">
        <v>1253</v>
      </c>
      <c r="D551" s="35">
        <v>15000</v>
      </c>
      <c r="E551" s="35">
        <v>1831</v>
      </c>
      <c r="F551" s="35">
        <v>16831</v>
      </c>
      <c r="G551">
        <v>4</v>
      </c>
      <c r="I551" s="47" t="s">
        <v>1320</v>
      </c>
      <c r="J551" t="s">
        <v>778</v>
      </c>
      <c r="M551" t="s">
        <v>1421</v>
      </c>
      <c r="N551" t="s">
        <v>1294</v>
      </c>
      <c r="O551" s="36">
        <v>3309.4522944457626</v>
      </c>
      <c r="P551" s="63">
        <v>69.374241703711803</v>
      </c>
      <c r="Q551" s="31">
        <v>9.9999999999999995E-7</v>
      </c>
    </row>
    <row r="552" spans="1:17" x14ac:dyDescent="0.2">
      <c r="A552" t="s">
        <v>1309</v>
      </c>
      <c r="B552" t="s">
        <v>1056</v>
      </c>
      <c r="C552" t="s">
        <v>1253</v>
      </c>
      <c r="D552" s="35">
        <v>15000</v>
      </c>
      <c r="E552" s="35">
        <v>1831</v>
      </c>
      <c r="F552" s="35">
        <v>16831</v>
      </c>
      <c r="G552">
        <v>4</v>
      </c>
      <c r="I552" s="47" t="s">
        <v>1320</v>
      </c>
      <c r="J552" t="s">
        <v>779</v>
      </c>
      <c r="M552" t="s">
        <v>1421</v>
      </c>
      <c r="N552" t="s">
        <v>1294</v>
      </c>
      <c r="O552" s="36">
        <v>1885.9130058483518</v>
      </c>
      <c r="P552" s="63">
        <v>39.533364756299669</v>
      </c>
      <c r="Q552" s="31">
        <v>0</v>
      </c>
    </row>
    <row r="553" spans="1:17" x14ac:dyDescent="0.2">
      <c r="A553" t="s">
        <v>1309</v>
      </c>
      <c r="B553" t="s">
        <v>1056</v>
      </c>
      <c r="C553" t="s">
        <v>1253</v>
      </c>
      <c r="D553" s="35">
        <v>15000</v>
      </c>
      <c r="E553" s="35">
        <v>1831</v>
      </c>
      <c r="F553" s="35">
        <v>16831</v>
      </c>
      <c r="G553">
        <v>4</v>
      </c>
      <c r="I553" s="47" t="s">
        <v>1320</v>
      </c>
      <c r="J553" t="s">
        <v>780</v>
      </c>
      <c r="M553" t="s">
        <v>1421</v>
      </c>
      <c r="N553" t="s">
        <v>1294</v>
      </c>
      <c r="O553" s="36">
        <v>340.07191605641009</v>
      </c>
      <c r="P553" s="63">
        <v>7.1287419192403849</v>
      </c>
      <c r="Q553" s="31">
        <v>9.9999999999999995E-7</v>
      </c>
    </row>
    <row r="554" spans="1:17" x14ac:dyDescent="0.2">
      <c r="A554" t="s">
        <v>1309</v>
      </c>
      <c r="B554" t="s">
        <v>1056</v>
      </c>
      <c r="C554" t="s">
        <v>1253</v>
      </c>
      <c r="D554" s="35">
        <v>15000</v>
      </c>
      <c r="E554" s="35">
        <v>1831</v>
      </c>
      <c r="F554" s="35">
        <v>16831</v>
      </c>
      <c r="G554">
        <v>4</v>
      </c>
      <c r="I554" s="47" t="s">
        <v>1320</v>
      </c>
      <c r="J554" t="s">
        <v>787</v>
      </c>
      <c r="M554" t="s">
        <v>1422</v>
      </c>
      <c r="N554" t="s">
        <v>1325</v>
      </c>
      <c r="O554" s="36">
        <v>141.04445592391139</v>
      </c>
      <c r="P554" s="63">
        <v>2.9566379284740929</v>
      </c>
      <c r="Q554" s="31">
        <v>0</v>
      </c>
    </row>
    <row r="555" spans="1:17" x14ac:dyDescent="0.2">
      <c r="A555" t="s">
        <v>1309</v>
      </c>
      <c r="B555" t="s">
        <v>1056</v>
      </c>
      <c r="C555" t="s">
        <v>1253</v>
      </c>
      <c r="D555" s="35">
        <v>15000</v>
      </c>
      <c r="E555" s="35">
        <v>1831</v>
      </c>
      <c r="F555" s="35">
        <v>16831</v>
      </c>
      <c r="G555">
        <v>4</v>
      </c>
      <c r="I555" s="47" t="s">
        <v>1320</v>
      </c>
      <c r="J555" t="s">
        <v>788</v>
      </c>
      <c r="M555" t="s">
        <v>1422</v>
      </c>
      <c r="N555" t="s">
        <v>1325</v>
      </c>
      <c r="O555" s="36">
        <v>1057.0233751959506</v>
      </c>
      <c r="P555" s="63">
        <v>22.157803948522488</v>
      </c>
      <c r="Q555" s="31">
        <v>0</v>
      </c>
    </row>
    <row r="556" spans="1:17" x14ac:dyDescent="0.2">
      <c r="A556" t="s">
        <v>1309</v>
      </c>
      <c r="B556" t="s">
        <v>1056</v>
      </c>
      <c r="C556" t="s">
        <v>1253</v>
      </c>
      <c r="D556" s="35">
        <v>15000</v>
      </c>
      <c r="E556" s="35">
        <v>1831</v>
      </c>
      <c r="F556" s="35">
        <v>16831</v>
      </c>
      <c r="G556">
        <v>4</v>
      </c>
      <c r="I556" s="47" t="s">
        <v>1320</v>
      </c>
      <c r="J556" t="s">
        <v>789</v>
      </c>
      <c r="M556" t="s">
        <v>1422</v>
      </c>
      <c r="N556" t="s">
        <v>1325</v>
      </c>
      <c r="O556" s="36">
        <v>625.27210897520774</v>
      </c>
      <c r="P556" s="63">
        <v>13.107237862723204</v>
      </c>
      <c r="Q556" s="31">
        <v>0</v>
      </c>
    </row>
    <row r="557" spans="1:17" x14ac:dyDescent="0.2">
      <c r="A557" t="s">
        <v>1309</v>
      </c>
      <c r="B557" t="s">
        <v>1056</v>
      </c>
      <c r="C557" t="s">
        <v>1253</v>
      </c>
      <c r="D557" s="35">
        <v>15000</v>
      </c>
      <c r="E557" s="35">
        <v>1831</v>
      </c>
      <c r="F557" s="35">
        <v>16831</v>
      </c>
      <c r="G557">
        <v>4</v>
      </c>
      <c r="I557" s="47" t="s">
        <v>1320</v>
      </c>
      <c r="J557" t="s">
        <v>790</v>
      </c>
      <c r="M557" t="s">
        <v>1422</v>
      </c>
      <c r="N557" t="s">
        <v>1325</v>
      </c>
      <c r="O557" s="36">
        <v>5280.0588491784738</v>
      </c>
      <c r="P557" s="63">
        <v>110.68299108812941</v>
      </c>
      <c r="Q557" s="31">
        <v>3.9999999999999998E-6</v>
      </c>
    </row>
    <row r="558" spans="1:17" x14ac:dyDescent="0.2">
      <c r="A558" t="s">
        <v>1309</v>
      </c>
      <c r="B558" t="s">
        <v>1056</v>
      </c>
      <c r="C558" t="s">
        <v>1253</v>
      </c>
      <c r="D558" s="35">
        <v>15000</v>
      </c>
      <c r="E558" s="35">
        <v>1831</v>
      </c>
      <c r="F558" s="35">
        <v>16831</v>
      </c>
      <c r="G558">
        <v>4</v>
      </c>
      <c r="I558" s="47" t="s">
        <v>1320</v>
      </c>
      <c r="J558" t="s">
        <v>791</v>
      </c>
      <c r="M558" t="s">
        <v>1422</v>
      </c>
      <c r="N558" t="s">
        <v>1325</v>
      </c>
      <c r="O558" s="36">
        <v>256.36294581454746</v>
      </c>
      <c r="P558" s="63">
        <v>5.3739964756894789</v>
      </c>
      <c r="Q558" s="31">
        <v>0</v>
      </c>
    </row>
    <row r="559" spans="1:17" x14ac:dyDescent="0.2">
      <c r="A559" t="s">
        <v>1309</v>
      </c>
      <c r="B559" t="s">
        <v>1056</v>
      </c>
      <c r="C559" t="s">
        <v>1253</v>
      </c>
      <c r="D559" s="35">
        <v>15000</v>
      </c>
      <c r="E559" s="35">
        <v>1831</v>
      </c>
      <c r="F559" s="35">
        <v>16831</v>
      </c>
      <c r="G559">
        <v>4</v>
      </c>
      <c r="I559" s="47" t="s">
        <v>1320</v>
      </c>
      <c r="J559" t="s">
        <v>794</v>
      </c>
      <c r="M559" t="s">
        <v>1423</v>
      </c>
      <c r="N559" t="s">
        <v>1294</v>
      </c>
      <c r="O559" s="36">
        <v>69.472957759115431</v>
      </c>
      <c r="P559" s="63">
        <v>1.4563236858078907</v>
      </c>
      <c r="Q559" s="31">
        <v>0</v>
      </c>
    </row>
    <row r="560" spans="1:17" x14ac:dyDescent="0.2">
      <c r="A560" t="s">
        <v>1309</v>
      </c>
      <c r="B560" t="s">
        <v>1056</v>
      </c>
      <c r="C560" t="s">
        <v>1253</v>
      </c>
      <c r="D560" s="35">
        <v>15000</v>
      </c>
      <c r="E560" s="35">
        <v>1831</v>
      </c>
      <c r="F560" s="35">
        <v>16831</v>
      </c>
      <c r="G560">
        <v>4</v>
      </c>
      <c r="I560" s="47" t="s">
        <v>1320</v>
      </c>
      <c r="J560" t="s">
        <v>802</v>
      </c>
      <c r="M560" t="s">
        <v>1423</v>
      </c>
      <c r="N560" t="s">
        <v>1294</v>
      </c>
      <c r="O560" s="36">
        <v>11.16</v>
      </c>
      <c r="P560" s="63">
        <v>0.23394098736905422</v>
      </c>
      <c r="Q560" s="31">
        <v>0</v>
      </c>
    </row>
    <row r="561" spans="1:17" x14ac:dyDescent="0.2">
      <c r="A561" t="s">
        <v>1309</v>
      </c>
      <c r="B561" t="s">
        <v>1056</v>
      </c>
      <c r="C561" t="s">
        <v>1253</v>
      </c>
      <c r="D561" s="35">
        <v>15000</v>
      </c>
      <c r="E561" s="35">
        <v>1831</v>
      </c>
      <c r="F561" s="35">
        <v>16831</v>
      </c>
      <c r="G561">
        <v>4</v>
      </c>
      <c r="I561" s="47" t="s">
        <v>1320</v>
      </c>
      <c r="J561" t="s">
        <v>803</v>
      </c>
      <c r="M561" t="s">
        <v>1423</v>
      </c>
      <c r="N561" t="s">
        <v>1294</v>
      </c>
      <c r="O561" s="36">
        <v>121.66666666666666</v>
      </c>
      <c r="P561" s="63">
        <v>2.550431911281505</v>
      </c>
      <c r="Q561" s="31">
        <v>0</v>
      </c>
    </row>
    <row r="562" spans="1:17" x14ac:dyDescent="0.2">
      <c r="A562" t="s">
        <v>1310</v>
      </c>
      <c r="B562" t="s">
        <v>1311</v>
      </c>
      <c r="C562" t="s">
        <v>1312</v>
      </c>
      <c r="D562" s="35">
        <v>40000</v>
      </c>
      <c r="E562" s="35">
        <v>4883</v>
      </c>
      <c r="F562" s="35">
        <v>44883</v>
      </c>
      <c r="G562">
        <v>4</v>
      </c>
      <c r="I562" s="47" t="s">
        <v>1320</v>
      </c>
      <c r="J562" t="s">
        <v>28</v>
      </c>
      <c r="M562" t="s">
        <v>1324</v>
      </c>
      <c r="N562" t="s">
        <v>1294</v>
      </c>
      <c r="O562" s="36">
        <v>3310.5160194947125</v>
      </c>
      <c r="P562" s="63">
        <v>516.36867910110561</v>
      </c>
      <c r="Q562" s="31">
        <v>3.0000000000000001E-6</v>
      </c>
    </row>
    <row r="563" spans="1:17" x14ac:dyDescent="0.2">
      <c r="A563" t="s">
        <v>1310</v>
      </c>
      <c r="B563" t="s">
        <v>1311</v>
      </c>
      <c r="C563" t="s">
        <v>1312</v>
      </c>
      <c r="D563" s="35">
        <v>40000</v>
      </c>
      <c r="E563" s="35">
        <v>4883</v>
      </c>
      <c r="F563" s="35">
        <v>44883</v>
      </c>
      <c r="G563">
        <v>4</v>
      </c>
      <c r="I563" s="47" t="s">
        <v>1320</v>
      </c>
      <c r="J563" t="s">
        <v>34</v>
      </c>
      <c r="M563" t="s">
        <v>1324</v>
      </c>
      <c r="N563" t="s">
        <v>1325</v>
      </c>
      <c r="O563" s="36">
        <v>2189.0911107159804</v>
      </c>
      <c r="P563" s="63">
        <v>341.45072206746602</v>
      </c>
      <c r="Q563" s="31">
        <v>0</v>
      </c>
    </row>
    <row r="564" spans="1:17" x14ac:dyDescent="0.2">
      <c r="A564" t="s">
        <v>1310</v>
      </c>
      <c r="B564" t="s">
        <v>1311</v>
      </c>
      <c r="C564" t="s">
        <v>1312</v>
      </c>
      <c r="D564" s="35">
        <v>40000</v>
      </c>
      <c r="E564" s="35">
        <v>4883</v>
      </c>
      <c r="F564" s="35">
        <v>44883</v>
      </c>
      <c r="G564">
        <v>4</v>
      </c>
      <c r="I564" s="47" t="s">
        <v>1320</v>
      </c>
      <c r="J564" t="s">
        <v>54</v>
      </c>
      <c r="M564" t="s">
        <v>1327</v>
      </c>
      <c r="N564" t="s">
        <v>1328</v>
      </c>
      <c r="O564" s="36">
        <v>7122.2005687552883</v>
      </c>
      <c r="P564" s="63">
        <v>1110.908776252543</v>
      </c>
      <c r="Q564" s="31">
        <v>3.8999999999999999E-5</v>
      </c>
    </row>
    <row r="565" spans="1:17" x14ac:dyDescent="0.2">
      <c r="A565" t="s">
        <v>1310</v>
      </c>
      <c r="B565" t="s">
        <v>1311</v>
      </c>
      <c r="C565" t="s">
        <v>1312</v>
      </c>
      <c r="D565" s="35">
        <v>40000</v>
      </c>
      <c r="E565" s="35">
        <v>4883</v>
      </c>
      <c r="F565" s="35">
        <v>44883</v>
      </c>
      <c r="G565">
        <v>4</v>
      </c>
      <c r="I565" s="47" t="s">
        <v>1320</v>
      </c>
      <c r="J565" t="s">
        <v>57</v>
      </c>
      <c r="M565" t="s">
        <v>1329</v>
      </c>
      <c r="N565" t="s">
        <v>1294</v>
      </c>
      <c r="O565" s="36">
        <v>1761.0179446338191</v>
      </c>
      <c r="P565" s="63">
        <v>274.68059498552179</v>
      </c>
      <c r="Q565" s="31">
        <v>3.6999999999999998E-5</v>
      </c>
    </row>
    <row r="566" spans="1:17" x14ac:dyDescent="0.2">
      <c r="A566" t="s">
        <v>1310</v>
      </c>
      <c r="B566" t="s">
        <v>1311</v>
      </c>
      <c r="C566" t="s">
        <v>1312</v>
      </c>
      <c r="D566" s="35">
        <v>40000</v>
      </c>
      <c r="E566" s="35">
        <v>4883</v>
      </c>
      <c r="F566" s="35">
        <v>44883</v>
      </c>
      <c r="G566">
        <v>4</v>
      </c>
      <c r="I566" s="47" t="s">
        <v>1320</v>
      </c>
      <c r="J566" t="s">
        <v>316</v>
      </c>
      <c r="M566" t="s">
        <v>1352</v>
      </c>
      <c r="N566" t="s">
        <v>1325</v>
      </c>
      <c r="O566" s="36">
        <v>5454.3838744023078</v>
      </c>
      <c r="P566" s="63">
        <v>850.76555435770752</v>
      </c>
      <c r="Q566" s="31">
        <v>3.0000000000000001E-6</v>
      </c>
    </row>
    <row r="567" spans="1:17" x14ac:dyDescent="0.2">
      <c r="A567" t="s">
        <v>1310</v>
      </c>
      <c r="B567" t="s">
        <v>1311</v>
      </c>
      <c r="C567" t="s">
        <v>1312</v>
      </c>
      <c r="D567" s="35">
        <v>40000</v>
      </c>
      <c r="E567" s="35">
        <v>4883</v>
      </c>
      <c r="F567" s="35">
        <v>44883</v>
      </c>
      <c r="G567">
        <v>4</v>
      </c>
      <c r="I567" s="47" t="s">
        <v>1320</v>
      </c>
      <c r="J567" t="s">
        <v>320</v>
      </c>
      <c r="M567" t="s">
        <v>1353</v>
      </c>
      <c r="N567" t="s">
        <v>1325</v>
      </c>
      <c r="O567" s="36">
        <v>74157.33999578697</v>
      </c>
      <c r="P567" s="63">
        <v>11566.93623404388</v>
      </c>
      <c r="Q567" s="31">
        <v>1.5300000000000001E-4</v>
      </c>
    </row>
    <row r="568" spans="1:17" x14ac:dyDescent="0.2">
      <c r="A568" t="s">
        <v>1310</v>
      </c>
      <c r="B568" t="s">
        <v>1311</v>
      </c>
      <c r="C568" t="s">
        <v>1312</v>
      </c>
      <c r="D568" s="35">
        <v>40000</v>
      </c>
      <c r="E568" s="35">
        <v>4883</v>
      </c>
      <c r="F568" s="35">
        <v>44883</v>
      </c>
      <c r="G568">
        <v>4</v>
      </c>
      <c r="I568" s="47" t="s">
        <v>1320</v>
      </c>
      <c r="J568" t="s">
        <v>340</v>
      </c>
      <c r="M568" t="s">
        <v>1356</v>
      </c>
      <c r="N568" t="s">
        <v>1294</v>
      </c>
      <c r="O568" s="36">
        <v>2055.7732838506481</v>
      </c>
      <c r="P568" s="63">
        <v>320.656033338067</v>
      </c>
      <c r="Q568" s="31">
        <v>1.5999999999999999E-5</v>
      </c>
    </row>
    <row r="569" spans="1:17" x14ac:dyDescent="0.2">
      <c r="A569" t="s">
        <v>1310</v>
      </c>
      <c r="B569" t="s">
        <v>1311</v>
      </c>
      <c r="C569" t="s">
        <v>1312</v>
      </c>
      <c r="D569" s="35">
        <v>40000</v>
      </c>
      <c r="E569" s="35">
        <v>4883</v>
      </c>
      <c r="F569" s="35">
        <v>44883</v>
      </c>
      <c r="G569">
        <v>4</v>
      </c>
      <c r="I569" s="47" t="s">
        <v>1320</v>
      </c>
      <c r="J569" t="s">
        <v>347</v>
      </c>
      <c r="M569" t="s">
        <v>1357</v>
      </c>
      <c r="N569" t="s">
        <v>1325</v>
      </c>
      <c r="O569" s="36">
        <v>1960.9420397731203</v>
      </c>
      <c r="P569" s="63">
        <v>305.86441657697321</v>
      </c>
      <c r="Q569" s="31">
        <v>0</v>
      </c>
    </row>
    <row r="570" spans="1:17" x14ac:dyDescent="0.2">
      <c r="A570" t="s">
        <v>1310</v>
      </c>
      <c r="B570" t="s">
        <v>1311</v>
      </c>
      <c r="C570" t="s">
        <v>1312</v>
      </c>
      <c r="D570" s="35">
        <v>40000</v>
      </c>
      <c r="E570" s="35">
        <v>4883</v>
      </c>
      <c r="F570" s="35">
        <v>44883</v>
      </c>
      <c r="G570">
        <v>4</v>
      </c>
      <c r="I570" s="47" t="s">
        <v>1320</v>
      </c>
      <c r="J570" t="s">
        <v>348</v>
      </c>
      <c r="M570" t="s">
        <v>1357</v>
      </c>
      <c r="N570" t="s">
        <v>1325</v>
      </c>
      <c r="O570" s="36">
        <v>6761.1885246750298</v>
      </c>
      <c r="P570" s="63">
        <v>1054.5987293463916</v>
      </c>
      <c r="Q570" s="31">
        <v>3.8000000000000002E-5</v>
      </c>
    </row>
    <row r="571" spans="1:17" x14ac:dyDescent="0.2">
      <c r="A571" t="s">
        <v>1310</v>
      </c>
      <c r="B571" t="s">
        <v>1311</v>
      </c>
      <c r="C571" t="s">
        <v>1312</v>
      </c>
      <c r="D571" s="35">
        <v>40000</v>
      </c>
      <c r="E571" s="35">
        <v>4883</v>
      </c>
      <c r="F571" s="35">
        <v>44883</v>
      </c>
      <c r="G571">
        <v>4</v>
      </c>
      <c r="I571" s="47" t="s">
        <v>1320</v>
      </c>
      <c r="J571" t="s">
        <v>405</v>
      </c>
      <c r="M571" t="s">
        <v>1366</v>
      </c>
      <c r="N571" t="s">
        <v>1294</v>
      </c>
      <c r="O571" s="36">
        <v>3087.9154667969119</v>
      </c>
      <c r="P571" s="63">
        <v>481.64782208459633</v>
      </c>
      <c r="Q571" s="31">
        <v>1.1E-5</v>
      </c>
    </row>
    <row r="572" spans="1:17" x14ac:dyDescent="0.2">
      <c r="A572" t="s">
        <v>1310</v>
      </c>
      <c r="B572" t="s">
        <v>1311</v>
      </c>
      <c r="C572" t="s">
        <v>1312</v>
      </c>
      <c r="D572" s="35">
        <v>40000</v>
      </c>
      <c r="E572" s="35">
        <v>4883</v>
      </c>
      <c r="F572" s="35">
        <v>44883</v>
      </c>
      <c r="G572">
        <v>4</v>
      </c>
      <c r="I572" s="47" t="s">
        <v>1320</v>
      </c>
      <c r="J572" t="s">
        <v>407</v>
      </c>
      <c r="M572" t="s">
        <v>1366</v>
      </c>
      <c r="N572" t="s">
        <v>1325</v>
      </c>
      <c r="O572" s="36">
        <v>11434.717413794324</v>
      </c>
      <c r="P572" s="63">
        <v>1783.5678462467008</v>
      </c>
      <c r="Q572" s="31">
        <v>7.9999999999999996E-6</v>
      </c>
    </row>
    <row r="573" spans="1:17" x14ac:dyDescent="0.2">
      <c r="A573" t="s">
        <v>1310</v>
      </c>
      <c r="B573" t="s">
        <v>1311</v>
      </c>
      <c r="C573" t="s">
        <v>1312</v>
      </c>
      <c r="D573" s="35">
        <v>40000</v>
      </c>
      <c r="E573" s="35">
        <v>4883</v>
      </c>
      <c r="F573" s="35">
        <v>44883</v>
      </c>
      <c r="G573">
        <v>4</v>
      </c>
      <c r="I573" s="47" t="s">
        <v>1320</v>
      </c>
      <c r="J573" t="s">
        <v>409</v>
      </c>
      <c r="M573" t="s">
        <v>1366</v>
      </c>
      <c r="N573" t="s">
        <v>1325</v>
      </c>
      <c r="O573" s="36">
        <v>22654.287901645508</v>
      </c>
      <c r="P573" s="63">
        <v>3533.5774395480257</v>
      </c>
      <c r="Q573" s="31">
        <v>2.8E-5</v>
      </c>
    </row>
    <row r="574" spans="1:17" x14ac:dyDescent="0.2">
      <c r="A574" t="s">
        <v>1310</v>
      </c>
      <c r="B574" t="s">
        <v>1311</v>
      </c>
      <c r="C574" t="s">
        <v>1312</v>
      </c>
      <c r="D574" s="35">
        <v>40000</v>
      </c>
      <c r="E574" s="35">
        <v>4883</v>
      </c>
      <c r="F574" s="35">
        <v>44883</v>
      </c>
      <c r="G574">
        <v>4</v>
      </c>
      <c r="I574" s="47" t="s">
        <v>1320</v>
      </c>
      <c r="J574" t="s">
        <v>455</v>
      </c>
      <c r="M574" t="s">
        <v>1373</v>
      </c>
      <c r="N574" t="s">
        <v>1325</v>
      </c>
      <c r="O574" s="36">
        <v>3502.8542609035103</v>
      </c>
      <c r="P574" s="63">
        <v>546.36927208178827</v>
      </c>
      <c r="Q574" s="31">
        <v>3.0000000000000001E-6</v>
      </c>
    </row>
    <row r="575" spans="1:17" x14ac:dyDescent="0.2">
      <c r="A575" t="s">
        <v>1310</v>
      </c>
      <c r="B575" t="s">
        <v>1311</v>
      </c>
      <c r="C575" t="s">
        <v>1312</v>
      </c>
      <c r="D575" s="35">
        <v>40000</v>
      </c>
      <c r="E575" s="35">
        <v>4883</v>
      </c>
      <c r="F575" s="35">
        <v>44883</v>
      </c>
      <c r="G575">
        <v>4</v>
      </c>
      <c r="I575" s="47" t="s">
        <v>1320</v>
      </c>
      <c r="J575" t="s">
        <v>459</v>
      </c>
      <c r="M575" t="s">
        <v>1373</v>
      </c>
      <c r="N575" t="s">
        <v>1325</v>
      </c>
      <c r="O575" s="36">
        <v>403.82691814459525</v>
      </c>
      <c r="P575" s="63">
        <v>62.988238413545602</v>
      </c>
      <c r="Q575" s="31">
        <v>0</v>
      </c>
    </row>
    <row r="576" spans="1:17" x14ac:dyDescent="0.2">
      <c r="A576" t="s">
        <v>1310</v>
      </c>
      <c r="B576" t="s">
        <v>1311</v>
      </c>
      <c r="C576" t="s">
        <v>1312</v>
      </c>
      <c r="D576" s="35">
        <v>40000</v>
      </c>
      <c r="E576" s="35">
        <v>4883</v>
      </c>
      <c r="F576" s="35">
        <v>44883</v>
      </c>
      <c r="G576">
        <v>4</v>
      </c>
      <c r="I576" s="47" t="s">
        <v>1320</v>
      </c>
      <c r="J576" t="s">
        <v>460</v>
      </c>
      <c r="M576" t="s">
        <v>1373</v>
      </c>
      <c r="N576" t="s">
        <v>1325</v>
      </c>
      <c r="O576" s="36">
        <v>15784.390091433366</v>
      </c>
      <c r="P576" s="63">
        <v>2462.0224200498069</v>
      </c>
      <c r="Q576" s="31">
        <v>2.1999999999999999E-5</v>
      </c>
    </row>
    <row r="577" spans="1:17" x14ac:dyDescent="0.2">
      <c r="A577" t="s">
        <v>1310</v>
      </c>
      <c r="B577" t="s">
        <v>1311</v>
      </c>
      <c r="C577" t="s">
        <v>1312</v>
      </c>
      <c r="D577" s="35">
        <v>40000</v>
      </c>
      <c r="E577" s="35">
        <v>4883</v>
      </c>
      <c r="F577" s="35">
        <v>44883</v>
      </c>
      <c r="G577">
        <v>4</v>
      </c>
      <c r="I577" s="47" t="s">
        <v>1320</v>
      </c>
      <c r="J577" t="s">
        <v>559</v>
      </c>
      <c r="M577" t="s">
        <v>1391</v>
      </c>
      <c r="N577" t="s">
        <v>1325</v>
      </c>
      <c r="O577" s="36">
        <v>461.30915421948458</v>
      </c>
      <c r="P577" s="63">
        <v>71.954220193721042</v>
      </c>
      <c r="Q577" s="31">
        <v>0</v>
      </c>
    </row>
    <row r="578" spans="1:17" x14ac:dyDescent="0.2">
      <c r="A578" t="s">
        <v>1310</v>
      </c>
      <c r="B578" t="s">
        <v>1311</v>
      </c>
      <c r="C578" t="s">
        <v>1312</v>
      </c>
      <c r="D578" s="35">
        <v>40000</v>
      </c>
      <c r="E578" s="35">
        <v>4883</v>
      </c>
      <c r="F578" s="35">
        <v>44883</v>
      </c>
      <c r="G578">
        <v>4</v>
      </c>
      <c r="I578" s="47" t="s">
        <v>1320</v>
      </c>
      <c r="J578" t="s">
        <v>600</v>
      </c>
      <c r="M578" t="s">
        <v>1397</v>
      </c>
      <c r="N578" t="s">
        <v>1325</v>
      </c>
      <c r="O578" s="36">
        <v>29.4</v>
      </c>
      <c r="P578" s="63">
        <v>4.5857621821415115</v>
      </c>
      <c r="Q578" s="31">
        <v>0</v>
      </c>
    </row>
    <row r="579" spans="1:17" x14ac:dyDescent="0.2">
      <c r="A579" t="s">
        <v>1310</v>
      </c>
      <c r="B579" t="s">
        <v>1311</v>
      </c>
      <c r="C579" t="s">
        <v>1312</v>
      </c>
      <c r="D579" s="35">
        <v>40000</v>
      </c>
      <c r="E579" s="35">
        <v>4883</v>
      </c>
      <c r="F579" s="35">
        <v>44883</v>
      </c>
      <c r="G579">
        <v>4</v>
      </c>
      <c r="I579" s="47" t="s">
        <v>1320</v>
      </c>
      <c r="J579" t="s">
        <v>603</v>
      </c>
      <c r="M579" t="s">
        <v>1397</v>
      </c>
      <c r="N579" t="s">
        <v>1325</v>
      </c>
      <c r="O579" s="36">
        <v>24696</v>
      </c>
      <c r="P579" s="63">
        <v>3852.0402329988697</v>
      </c>
      <c r="Q579" s="31">
        <v>4.8000000000000001E-5</v>
      </c>
    </row>
    <row r="580" spans="1:17" x14ac:dyDescent="0.2">
      <c r="A580" t="s">
        <v>1310</v>
      </c>
      <c r="B580" t="s">
        <v>1311</v>
      </c>
      <c r="C580" t="s">
        <v>1312</v>
      </c>
      <c r="D580" s="35">
        <v>40000</v>
      </c>
      <c r="E580" s="35">
        <v>4883</v>
      </c>
      <c r="F580" s="35">
        <v>44883</v>
      </c>
      <c r="G580">
        <v>4</v>
      </c>
      <c r="I580" s="47" t="s">
        <v>1320</v>
      </c>
      <c r="J580" t="s">
        <v>602</v>
      </c>
      <c r="M580" t="s">
        <v>1397</v>
      </c>
      <c r="N580" t="s">
        <v>1325</v>
      </c>
      <c r="O580" s="36">
        <v>1761.2000000000003</v>
      </c>
      <c r="P580" s="63">
        <v>274.70899167304867</v>
      </c>
      <c r="Q580" s="31">
        <v>3.0000000000000001E-6</v>
      </c>
    </row>
    <row r="581" spans="1:17" x14ac:dyDescent="0.2">
      <c r="A581" t="s">
        <v>1310</v>
      </c>
      <c r="B581" t="s">
        <v>1311</v>
      </c>
      <c r="C581" t="s">
        <v>1312</v>
      </c>
      <c r="D581" s="35">
        <v>40000</v>
      </c>
      <c r="E581" s="35">
        <v>4883</v>
      </c>
      <c r="F581" s="35">
        <v>44883</v>
      </c>
      <c r="G581">
        <v>4</v>
      </c>
      <c r="I581" s="47" t="s">
        <v>1320</v>
      </c>
      <c r="J581" t="s">
        <v>604</v>
      </c>
      <c r="M581" t="s">
        <v>1397</v>
      </c>
      <c r="N581" t="s">
        <v>1325</v>
      </c>
      <c r="O581" s="36">
        <v>3080.0000000000005</v>
      </c>
      <c r="P581" s="63">
        <v>480.41318098625368</v>
      </c>
      <c r="Q581" s="31">
        <v>0</v>
      </c>
    </row>
    <row r="582" spans="1:17" x14ac:dyDescent="0.2">
      <c r="A582" t="s">
        <v>1310</v>
      </c>
      <c r="B582" t="s">
        <v>1311</v>
      </c>
      <c r="C582" t="s">
        <v>1312</v>
      </c>
      <c r="D582" s="35">
        <v>40000</v>
      </c>
      <c r="E582" s="35">
        <v>4883</v>
      </c>
      <c r="F582" s="35">
        <v>44883</v>
      </c>
      <c r="G582">
        <v>4</v>
      </c>
      <c r="I582" s="47" t="s">
        <v>1320</v>
      </c>
      <c r="J582" t="s">
        <v>601</v>
      </c>
      <c r="M582" t="s">
        <v>1397</v>
      </c>
      <c r="N582" t="s">
        <v>1325</v>
      </c>
      <c r="O582" s="36">
        <v>688.8</v>
      </c>
      <c r="P582" s="63">
        <v>107.43785683874398</v>
      </c>
      <c r="Q582" s="31">
        <v>0</v>
      </c>
    </row>
    <row r="583" spans="1:17" x14ac:dyDescent="0.2">
      <c r="A583" t="s">
        <v>1310</v>
      </c>
      <c r="B583" t="s">
        <v>1311</v>
      </c>
      <c r="C583" t="s">
        <v>1312</v>
      </c>
      <c r="D583" s="35">
        <v>40000</v>
      </c>
      <c r="E583" s="35">
        <v>4883</v>
      </c>
      <c r="F583" s="35">
        <v>44883</v>
      </c>
      <c r="G583">
        <v>4</v>
      </c>
      <c r="I583" s="47" t="s">
        <v>1320</v>
      </c>
      <c r="J583" t="s">
        <v>638</v>
      </c>
      <c r="M583" t="s">
        <v>1400</v>
      </c>
      <c r="N583" t="s">
        <v>1294</v>
      </c>
      <c r="O583" s="36">
        <v>1653.0472042839522</v>
      </c>
      <c r="P583" s="63">
        <v>257.83950186054767</v>
      </c>
      <c r="Q583" s="31">
        <v>2.4000000000000001E-5</v>
      </c>
    </row>
    <row r="584" spans="1:17" x14ac:dyDescent="0.2">
      <c r="A584" t="s">
        <v>1310</v>
      </c>
      <c r="B584" t="s">
        <v>1311</v>
      </c>
      <c r="C584" t="s">
        <v>1312</v>
      </c>
      <c r="D584" s="35">
        <v>40000</v>
      </c>
      <c r="E584" s="35">
        <v>4883</v>
      </c>
      <c r="F584" s="35">
        <v>44883</v>
      </c>
      <c r="G584">
        <v>4</v>
      </c>
      <c r="I584" s="47" t="s">
        <v>1320</v>
      </c>
      <c r="J584" t="s">
        <v>641</v>
      </c>
      <c r="M584" t="s">
        <v>1401</v>
      </c>
      <c r="N584" t="s">
        <v>1325</v>
      </c>
      <c r="O584" s="36">
        <v>2044.9352186600722</v>
      </c>
      <c r="P584" s="63">
        <v>318.96553029457971</v>
      </c>
      <c r="Q584" s="31">
        <v>5.0000000000000004E-6</v>
      </c>
    </row>
    <row r="585" spans="1:17" x14ac:dyDescent="0.2">
      <c r="A585" t="s">
        <v>1310</v>
      </c>
      <c r="B585" t="s">
        <v>1311</v>
      </c>
      <c r="C585" t="s">
        <v>1312</v>
      </c>
      <c r="D585" s="35">
        <v>40000</v>
      </c>
      <c r="E585" s="35">
        <v>4883</v>
      </c>
      <c r="F585" s="35">
        <v>44883</v>
      </c>
      <c r="G585">
        <v>4</v>
      </c>
      <c r="I585" s="47" t="s">
        <v>1320</v>
      </c>
      <c r="J585" t="s">
        <v>645</v>
      </c>
      <c r="M585" t="s">
        <v>1401</v>
      </c>
      <c r="N585" t="s">
        <v>1325</v>
      </c>
      <c r="O585" s="36">
        <v>1941.8250110585548</v>
      </c>
      <c r="P585" s="63">
        <v>302.88257483159333</v>
      </c>
      <c r="Q585" s="31">
        <v>5.0000000000000004E-6</v>
      </c>
    </row>
    <row r="586" spans="1:17" x14ac:dyDescent="0.2">
      <c r="A586" t="s">
        <v>1310</v>
      </c>
      <c r="B586" t="s">
        <v>1311</v>
      </c>
      <c r="C586" t="s">
        <v>1312</v>
      </c>
      <c r="D586" s="35">
        <v>40000</v>
      </c>
      <c r="E586" s="35">
        <v>4883</v>
      </c>
      <c r="F586" s="35">
        <v>44883</v>
      </c>
      <c r="G586">
        <v>4</v>
      </c>
      <c r="I586" s="47" t="s">
        <v>1320</v>
      </c>
      <c r="J586" t="s">
        <v>669</v>
      </c>
      <c r="M586" t="s">
        <v>1404</v>
      </c>
      <c r="N586" t="s">
        <v>1294</v>
      </c>
      <c r="O586" s="36">
        <v>27603.720077909453</v>
      </c>
      <c r="P586" s="63">
        <v>4305.5814836631807</v>
      </c>
      <c r="Q586" s="31">
        <v>3.5399999999999999E-4</v>
      </c>
    </row>
    <row r="587" spans="1:17" x14ac:dyDescent="0.2">
      <c r="A587" t="s">
        <v>1310</v>
      </c>
      <c r="B587" t="s">
        <v>1311</v>
      </c>
      <c r="C587" t="s">
        <v>1312</v>
      </c>
      <c r="D587" s="35">
        <v>40000</v>
      </c>
      <c r="E587" s="35">
        <v>4883</v>
      </c>
      <c r="F587" s="35">
        <v>44883</v>
      </c>
      <c r="G587">
        <v>4</v>
      </c>
      <c r="I587" s="47" t="s">
        <v>1320</v>
      </c>
      <c r="J587" t="s">
        <v>724</v>
      </c>
      <c r="M587" t="s">
        <v>1412</v>
      </c>
      <c r="N587" t="s">
        <v>1328</v>
      </c>
      <c r="O587" s="36">
        <v>8589.0079330623194</v>
      </c>
      <c r="P587" s="63">
        <v>1339.6989034541025</v>
      </c>
      <c r="Q587" s="31">
        <v>6.6000000000000005E-5</v>
      </c>
    </row>
    <row r="588" spans="1:17" x14ac:dyDescent="0.2">
      <c r="A588" t="s">
        <v>1310</v>
      </c>
      <c r="B588" t="s">
        <v>1311</v>
      </c>
      <c r="C588" t="s">
        <v>1312</v>
      </c>
      <c r="D588" s="35">
        <v>40000</v>
      </c>
      <c r="E588" s="35">
        <v>4883</v>
      </c>
      <c r="F588" s="35">
        <v>44883</v>
      </c>
      <c r="G588">
        <v>4</v>
      </c>
      <c r="I588" s="47" t="s">
        <v>1320</v>
      </c>
      <c r="J588" t="s">
        <v>706</v>
      </c>
      <c r="M588" t="s">
        <v>1409</v>
      </c>
      <c r="N588" t="s">
        <v>1325</v>
      </c>
      <c r="O588" s="36">
        <v>39112.191868202004</v>
      </c>
      <c r="P588" s="63">
        <v>6100.6534125803919</v>
      </c>
      <c r="Q588" s="31">
        <v>2.04E-4</v>
      </c>
    </row>
    <row r="589" spans="1:17" x14ac:dyDescent="0.2">
      <c r="A589" t="s">
        <v>1310</v>
      </c>
      <c r="B589" t="s">
        <v>1311</v>
      </c>
      <c r="C589" t="s">
        <v>1312</v>
      </c>
      <c r="D589" s="35">
        <v>40000</v>
      </c>
      <c r="E589" s="35">
        <v>4883</v>
      </c>
      <c r="F589" s="35">
        <v>44883</v>
      </c>
      <c r="G589">
        <v>4</v>
      </c>
      <c r="I589" s="47" t="s">
        <v>1320</v>
      </c>
      <c r="J589" t="s">
        <v>739</v>
      </c>
      <c r="M589" t="s">
        <v>1414</v>
      </c>
      <c r="N589" t="s">
        <v>1325</v>
      </c>
      <c r="O589" s="36">
        <v>2550.8715440720744</v>
      </c>
      <c r="P589" s="63">
        <v>397.88062103083814</v>
      </c>
      <c r="Q589" s="31">
        <v>9.9999999999999995E-7</v>
      </c>
    </row>
    <row r="590" spans="1:17" x14ac:dyDescent="0.2">
      <c r="A590" t="s">
        <v>1310</v>
      </c>
      <c r="B590" t="s">
        <v>1311</v>
      </c>
      <c r="C590" t="s">
        <v>1312</v>
      </c>
      <c r="D590" s="35">
        <v>40000</v>
      </c>
      <c r="E590" s="35">
        <v>4883</v>
      </c>
      <c r="F590" s="35">
        <v>44883</v>
      </c>
      <c r="G590">
        <v>4</v>
      </c>
      <c r="I590" s="47" t="s">
        <v>1320</v>
      </c>
      <c r="J590" t="s">
        <v>740</v>
      </c>
      <c r="M590" t="s">
        <v>1414</v>
      </c>
      <c r="N590" t="s">
        <v>1325</v>
      </c>
      <c r="O590" s="36">
        <v>3037.8035399849359</v>
      </c>
      <c r="P590" s="63">
        <v>473.83144865437174</v>
      </c>
      <c r="Q590" s="31">
        <v>3.0000000000000001E-6</v>
      </c>
    </row>
    <row r="591" spans="1:17" x14ac:dyDescent="0.2">
      <c r="A591" t="s">
        <v>1310</v>
      </c>
      <c r="B591" t="s">
        <v>1311</v>
      </c>
      <c r="C591" t="s">
        <v>1312</v>
      </c>
      <c r="D591" s="35">
        <v>40000</v>
      </c>
      <c r="E591" s="35">
        <v>4883</v>
      </c>
      <c r="F591" s="35">
        <v>44883</v>
      </c>
      <c r="G591">
        <v>4</v>
      </c>
      <c r="I591" s="47" t="s">
        <v>1320</v>
      </c>
      <c r="J591" t="s">
        <v>742</v>
      </c>
      <c r="M591" t="s">
        <v>1416</v>
      </c>
      <c r="N591" t="s">
        <v>1294</v>
      </c>
      <c r="O591" s="36">
        <v>2864.7385465703437</v>
      </c>
      <c r="P591" s="63">
        <v>446.837064237596</v>
      </c>
      <c r="Q591" s="31">
        <v>1.9000000000000001E-5</v>
      </c>
    </row>
    <row r="592" spans="1:17" x14ac:dyDescent="0.2">
      <c r="A592" t="s">
        <v>1310</v>
      </c>
      <c r="B592" t="s">
        <v>1311</v>
      </c>
      <c r="C592" t="s">
        <v>1312</v>
      </c>
      <c r="D592" s="35">
        <v>40000</v>
      </c>
      <c r="E592" s="35">
        <v>4883</v>
      </c>
      <c r="F592" s="35">
        <v>44883</v>
      </c>
      <c r="G592">
        <v>4</v>
      </c>
      <c r="I592" s="47" t="s">
        <v>1320</v>
      </c>
      <c r="J592" t="s">
        <v>747</v>
      </c>
      <c r="M592" t="s">
        <v>1416</v>
      </c>
      <c r="N592" t="s">
        <v>1294</v>
      </c>
      <c r="O592" s="36">
        <v>304.28601644003118</v>
      </c>
      <c r="P592" s="63">
        <v>47.462017236230793</v>
      </c>
      <c r="Q592" s="31">
        <v>0</v>
      </c>
    </row>
    <row r="593" spans="1:17" x14ac:dyDescent="0.2">
      <c r="A593" t="s">
        <v>1310</v>
      </c>
      <c r="B593" t="s">
        <v>1311</v>
      </c>
      <c r="C593" t="s">
        <v>1312</v>
      </c>
      <c r="D593" s="35">
        <v>40000</v>
      </c>
      <c r="E593" s="35">
        <v>4883</v>
      </c>
      <c r="F593" s="35">
        <v>44883</v>
      </c>
      <c r="G593">
        <v>4</v>
      </c>
      <c r="I593" s="47" t="s">
        <v>1320</v>
      </c>
      <c r="J593" t="s">
        <v>751</v>
      </c>
      <c r="M593" t="s">
        <v>1418</v>
      </c>
      <c r="N593" t="s">
        <v>1294</v>
      </c>
      <c r="O593" s="36">
        <v>2382.5214441982639</v>
      </c>
      <c r="P593" s="63">
        <v>371.62165771923731</v>
      </c>
      <c r="Q593" s="31">
        <v>5.0000000000000004E-6</v>
      </c>
    </row>
    <row r="594" spans="1:17" x14ac:dyDescent="0.2">
      <c r="A594" t="s">
        <v>1310</v>
      </c>
      <c r="B594" t="s">
        <v>1311</v>
      </c>
      <c r="C594" t="s">
        <v>1312</v>
      </c>
      <c r="D594" s="35">
        <v>40000</v>
      </c>
      <c r="E594" s="35">
        <v>4883</v>
      </c>
      <c r="F594" s="35">
        <v>44883</v>
      </c>
      <c r="G594">
        <v>4</v>
      </c>
      <c r="I594" s="47" t="s">
        <v>1320</v>
      </c>
      <c r="J594" t="s">
        <v>778</v>
      </c>
      <c r="M594" t="s">
        <v>1421</v>
      </c>
      <c r="N594" t="s">
        <v>1294</v>
      </c>
      <c r="O594" s="36">
        <v>3309.4522944457626</v>
      </c>
      <c r="P594" s="63">
        <v>516.20276107043651</v>
      </c>
      <c r="Q594" s="31">
        <v>9.9999999999999995E-7</v>
      </c>
    </row>
    <row r="595" spans="1:17" x14ac:dyDescent="0.2">
      <c r="A595" t="s">
        <v>1310</v>
      </c>
      <c r="B595" t="s">
        <v>1313</v>
      </c>
      <c r="C595" t="s">
        <v>1314</v>
      </c>
      <c r="D595" s="35">
        <v>110000</v>
      </c>
      <c r="E595" s="35">
        <v>13427</v>
      </c>
      <c r="F595" s="35">
        <v>123427</v>
      </c>
      <c r="G595">
        <v>4</v>
      </c>
      <c r="I595" s="47" t="s">
        <v>1320</v>
      </c>
      <c r="J595" t="s">
        <v>54</v>
      </c>
      <c r="M595" t="s">
        <v>1327</v>
      </c>
      <c r="N595" t="s">
        <v>1328</v>
      </c>
      <c r="O595" s="36">
        <v>7122.2005687552883</v>
      </c>
      <c r="P595" s="63">
        <v>12982.90189477077</v>
      </c>
      <c r="Q595" s="31">
        <v>3.8999999999999999E-5</v>
      </c>
    </row>
    <row r="596" spans="1:17" x14ac:dyDescent="0.2">
      <c r="A596" t="s">
        <v>1310</v>
      </c>
      <c r="B596" t="s">
        <v>1313</v>
      </c>
      <c r="C596" t="s">
        <v>1314</v>
      </c>
      <c r="D596" s="35">
        <v>110000</v>
      </c>
      <c r="E596" s="35">
        <v>13427</v>
      </c>
      <c r="F596" s="35">
        <v>123427</v>
      </c>
      <c r="G596">
        <v>4</v>
      </c>
      <c r="I596" s="47" t="s">
        <v>1320</v>
      </c>
      <c r="J596" t="s">
        <v>57</v>
      </c>
      <c r="M596" t="s">
        <v>1329</v>
      </c>
      <c r="N596" t="s">
        <v>1294</v>
      </c>
      <c r="O596" s="36">
        <v>1761.0179446338191</v>
      </c>
      <c r="P596" s="63">
        <v>3210.1206627641222</v>
      </c>
      <c r="Q596" s="31">
        <v>3.6999999999999998E-5</v>
      </c>
    </row>
    <row r="597" spans="1:17" x14ac:dyDescent="0.2">
      <c r="A597" t="s">
        <v>1310</v>
      </c>
      <c r="B597" t="s">
        <v>1313</v>
      </c>
      <c r="C597" t="s">
        <v>1314</v>
      </c>
      <c r="D597" s="35">
        <v>110000</v>
      </c>
      <c r="E597" s="35">
        <v>13427</v>
      </c>
      <c r="F597" s="35">
        <v>123427</v>
      </c>
      <c r="G597">
        <v>4</v>
      </c>
      <c r="I597" s="47" t="s">
        <v>1320</v>
      </c>
      <c r="J597" t="s">
        <v>332</v>
      </c>
      <c r="M597" t="s">
        <v>1355</v>
      </c>
      <c r="N597" t="s">
        <v>1294</v>
      </c>
      <c r="O597" s="36">
        <v>3916.0931676266819</v>
      </c>
      <c r="P597" s="63">
        <v>7138.5596228673412</v>
      </c>
      <c r="Q597" s="31">
        <v>2.0000000000000002E-5</v>
      </c>
    </row>
    <row r="598" spans="1:17" x14ac:dyDescent="0.2">
      <c r="A598" t="s">
        <v>1310</v>
      </c>
      <c r="B598" t="s">
        <v>1313</v>
      </c>
      <c r="C598" t="s">
        <v>1314</v>
      </c>
      <c r="D598" s="35">
        <v>110000</v>
      </c>
      <c r="E598" s="35">
        <v>13427</v>
      </c>
      <c r="F598" s="35">
        <v>123427</v>
      </c>
      <c r="G598">
        <v>4</v>
      </c>
      <c r="I598" s="47" t="s">
        <v>1320</v>
      </c>
      <c r="J598" t="s">
        <v>405</v>
      </c>
      <c r="M598" t="s">
        <v>1366</v>
      </c>
      <c r="N598" t="s">
        <v>1294</v>
      </c>
      <c r="O598" s="36">
        <v>3087.9154667969119</v>
      </c>
      <c r="P598" s="63">
        <v>5628.8928088662269</v>
      </c>
      <c r="Q598" s="31">
        <v>1.1E-5</v>
      </c>
    </row>
    <row r="599" spans="1:17" x14ac:dyDescent="0.2">
      <c r="A599" t="s">
        <v>1310</v>
      </c>
      <c r="B599" t="s">
        <v>1313</v>
      </c>
      <c r="C599" t="s">
        <v>1314</v>
      </c>
      <c r="D599" s="35">
        <v>110000</v>
      </c>
      <c r="E599" s="35">
        <v>13427</v>
      </c>
      <c r="F599" s="35">
        <v>123427</v>
      </c>
      <c r="G599">
        <v>4</v>
      </c>
      <c r="I599" s="47" t="s">
        <v>1320</v>
      </c>
      <c r="J599" t="s">
        <v>410</v>
      </c>
      <c r="M599" t="s">
        <v>1366</v>
      </c>
      <c r="N599" t="s">
        <v>1325</v>
      </c>
      <c r="O599" s="36">
        <v>10120.942896730847</v>
      </c>
      <c r="P599" s="63">
        <v>18449.242961125659</v>
      </c>
      <c r="Q599" s="31">
        <v>2.3E-5</v>
      </c>
    </row>
    <row r="600" spans="1:17" x14ac:dyDescent="0.2">
      <c r="A600" t="s">
        <v>1310</v>
      </c>
      <c r="B600" t="s">
        <v>1313</v>
      </c>
      <c r="C600" t="s">
        <v>1314</v>
      </c>
      <c r="D600" s="35">
        <v>110000</v>
      </c>
      <c r="E600" s="35">
        <v>13427</v>
      </c>
      <c r="F600" s="35">
        <v>123427</v>
      </c>
      <c r="G600">
        <v>4</v>
      </c>
      <c r="I600" s="47" t="s">
        <v>1320</v>
      </c>
      <c r="J600" t="s">
        <v>669</v>
      </c>
      <c r="M600" t="s">
        <v>1404</v>
      </c>
      <c r="N600" t="s">
        <v>1294</v>
      </c>
      <c r="O600" s="36">
        <v>27603.720077909453</v>
      </c>
      <c r="P600" s="63">
        <v>50318.210817368796</v>
      </c>
      <c r="Q600" s="31">
        <v>3.5399999999999999E-4</v>
      </c>
    </row>
    <row r="601" spans="1:17" x14ac:dyDescent="0.2">
      <c r="A601" t="s">
        <v>1310</v>
      </c>
      <c r="B601" t="s">
        <v>1313</v>
      </c>
      <c r="C601" t="s">
        <v>1314</v>
      </c>
      <c r="D601" s="35">
        <v>110000</v>
      </c>
      <c r="E601" s="35">
        <v>13427</v>
      </c>
      <c r="F601" s="35">
        <v>123427</v>
      </c>
      <c r="G601">
        <v>4</v>
      </c>
      <c r="I601" s="47" t="s">
        <v>1320</v>
      </c>
      <c r="J601" t="s">
        <v>724</v>
      </c>
      <c r="M601" t="s">
        <v>1412</v>
      </c>
      <c r="N601" t="s">
        <v>1328</v>
      </c>
      <c r="O601" s="36">
        <v>8589.0079330623194</v>
      </c>
      <c r="P601" s="63">
        <v>15656.712597725123</v>
      </c>
      <c r="Q601" s="31">
        <v>6.6000000000000005E-5</v>
      </c>
    </row>
    <row r="602" spans="1:17" x14ac:dyDescent="0.2">
      <c r="A602" t="s">
        <v>1310</v>
      </c>
      <c r="B602" t="s">
        <v>1313</v>
      </c>
      <c r="C602" t="s">
        <v>1314</v>
      </c>
      <c r="D602" s="35">
        <v>110000</v>
      </c>
      <c r="E602" s="35">
        <v>13427</v>
      </c>
      <c r="F602" s="35">
        <v>123427</v>
      </c>
      <c r="G602">
        <v>4</v>
      </c>
      <c r="I602" s="47" t="s">
        <v>1320</v>
      </c>
      <c r="J602" t="s">
        <v>741</v>
      </c>
      <c r="M602" t="s">
        <v>1415</v>
      </c>
      <c r="N602" t="s">
        <v>1328</v>
      </c>
      <c r="O602" s="36">
        <v>5509.0682312845593</v>
      </c>
      <c r="P602" s="63">
        <v>10042.358634511973</v>
      </c>
      <c r="Q602" s="31">
        <v>1.8E-5</v>
      </c>
    </row>
    <row r="603" spans="1:17" x14ac:dyDescent="0.2">
      <c r="A603" t="s">
        <v>1310</v>
      </c>
      <c r="B603" t="s">
        <v>1315</v>
      </c>
      <c r="C603" t="s">
        <v>1316</v>
      </c>
      <c r="D603" s="35">
        <v>240000</v>
      </c>
      <c r="E603" s="35">
        <v>29296</v>
      </c>
      <c r="F603" s="35">
        <v>269296</v>
      </c>
      <c r="G603">
        <v>4</v>
      </c>
      <c r="I603" s="47" t="s">
        <v>1320</v>
      </c>
      <c r="J603" t="s">
        <v>9</v>
      </c>
      <c r="M603" t="s">
        <v>1425</v>
      </c>
      <c r="N603" t="s">
        <v>1328</v>
      </c>
      <c r="O603" s="36">
        <v>8757.9</v>
      </c>
      <c r="P603" s="63">
        <v>19483.173018422873</v>
      </c>
      <c r="Q603" s="31">
        <v>2.0000000000000002E-5</v>
      </c>
    </row>
    <row r="604" spans="1:17" x14ac:dyDescent="0.2">
      <c r="A604" t="s">
        <v>1310</v>
      </c>
      <c r="B604" t="s">
        <v>1315</v>
      </c>
      <c r="C604" t="s">
        <v>1316</v>
      </c>
      <c r="D604" s="35">
        <v>240000</v>
      </c>
      <c r="E604" s="35">
        <v>29296</v>
      </c>
      <c r="F604" s="35">
        <v>269296</v>
      </c>
      <c r="G604">
        <v>4</v>
      </c>
      <c r="I604" s="47" t="s">
        <v>1320</v>
      </c>
      <c r="J604" t="s">
        <v>54</v>
      </c>
      <c r="M604" t="s">
        <v>1327</v>
      </c>
      <c r="N604" t="s">
        <v>1328</v>
      </c>
      <c r="O604" s="36">
        <v>7122.2005687552883</v>
      </c>
      <c r="P604" s="63">
        <v>15844.330941546383</v>
      </c>
      <c r="Q604" s="31">
        <v>3.8999999999999999E-5</v>
      </c>
    </row>
    <row r="605" spans="1:17" x14ac:dyDescent="0.2">
      <c r="A605" t="s">
        <v>1310</v>
      </c>
      <c r="B605" t="s">
        <v>1315</v>
      </c>
      <c r="C605" t="s">
        <v>1316</v>
      </c>
      <c r="D605" s="35">
        <v>240000</v>
      </c>
      <c r="E605" s="35">
        <v>29296</v>
      </c>
      <c r="F605" s="35">
        <v>269296</v>
      </c>
      <c r="G605">
        <v>4</v>
      </c>
      <c r="I605" s="47" t="s">
        <v>1320</v>
      </c>
      <c r="J605" t="s">
        <v>724</v>
      </c>
      <c r="M605" t="s">
        <v>1412</v>
      </c>
      <c r="N605" t="s">
        <v>1328</v>
      </c>
      <c r="O605" s="36">
        <v>8589.0079330623194</v>
      </c>
      <c r="P605" s="63">
        <v>19107.449002210549</v>
      </c>
      <c r="Q605" s="31">
        <v>6.6000000000000005E-5</v>
      </c>
    </row>
    <row r="606" spans="1:17" x14ac:dyDescent="0.2">
      <c r="A606" t="s">
        <v>1310</v>
      </c>
      <c r="B606" t="s">
        <v>1315</v>
      </c>
      <c r="C606" t="s">
        <v>1316</v>
      </c>
      <c r="D606" s="35">
        <v>240000</v>
      </c>
      <c r="E606" s="35">
        <v>29296</v>
      </c>
      <c r="F606" s="35">
        <v>269296</v>
      </c>
      <c r="G606">
        <v>4</v>
      </c>
      <c r="I606" s="47" t="s">
        <v>1320</v>
      </c>
      <c r="J606" t="s">
        <v>741</v>
      </c>
      <c r="M606" t="s">
        <v>1415</v>
      </c>
      <c r="N606" t="s">
        <v>1328</v>
      </c>
      <c r="O606" s="36">
        <v>5509.0682312845593</v>
      </c>
      <c r="P606" s="63">
        <v>12255.692519943586</v>
      </c>
      <c r="Q606" s="31">
        <v>1.8E-5</v>
      </c>
    </row>
    <row r="607" spans="1:17" x14ac:dyDescent="0.2">
      <c r="A607" t="s">
        <v>1310</v>
      </c>
      <c r="B607" t="s">
        <v>1315</v>
      </c>
      <c r="C607" t="s">
        <v>1316</v>
      </c>
      <c r="D607" s="35">
        <v>240000</v>
      </c>
      <c r="E607" s="35">
        <v>29296</v>
      </c>
      <c r="F607" s="35">
        <v>269296</v>
      </c>
      <c r="G607">
        <v>4</v>
      </c>
      <c r="I607" s="47" t="s">
        <v>1320</v>
      </c>
      <c r="J607" t="s">
        <v>57</v>
      </c>
      <c r="M607" t="s">
        <v>1329</v>
      </c>
      <c r="N607" t="s">
        <v>1294</v>
      </c>
      <c r="O607" s="36">
        <v>1761.0179446338191</v>
      </c>
      <c r="P607" s="63">
        <v>3917.6306310700197</v>
      </c>
      <c r="Q607" s="31">
        <v>3.6999999999999998E-5</v>
      </c>
    </row>
    <row r="608" spans="1:17" x14ac:dyDescent="0.2">
      <c r="A608" t="s">
        <v>1310</v>
      </c>
      <c r="B608" t="s">
        <v>1315</v>
      </c>
      <c r="C608" t="s">
        <v>1316</v>
      </c>
      <c r="D608" s="35">
        <v>240000</v>
      </c>
      <c r="E608" s="35">
        <v>29296</v>
      </c>
      <c r="F608" s="35">
        <v>269296</v>
      </c>
      <c r="G608">
        <v>4</v>
      </c>
      <c r="I608" s="47" t="s">
        <v>1320</v>
      </c>
      <c r="J608" t="s">
        <v>332</v>
      </c>
      <c r="M608" t="s">
        <v>1355</v>
      </c>
      <c r="N608" t="s">
        <v>1294</v>
      </c>
      <c r="O608" s="36">
        <v>3916.0931676266819</v>
      </c>
      <c r="P608" s="63">
        <v>8711.8967721867484</v>
      </c>
      <c r="Q608" s="31">
        <v>2.0000000000000002E-5</v>
      </c>
    </row>
    <row r="609" spans="1:17" x14ac:dyDescent="0.2">
      <c r="A609" t="s">
        <v>1310</v>
      </c>
      <c r="B609" t="s">
        <v>1315</v>
      </c>
      <c r="C609" t="s">
        <v>1316</v>
      </c>
      <c r="D609" s="35">
        <v>240000</v>
      </c>
      <c r="E609" s="35">
        <v>29296</v>
      </c>
      <c r="F609" s="35">
        <v>269296</v>
      </c>
      <c r="G609">
        <v>4</v>
      </c>
      <c r="I609" s="47" t="s">
        <v>1320</v>
      </c>
      <c r="J609" t="s">
        <v>669</v>
      </c>
      <c r="M609" t="s">
        <v>1404</v>
      </c>
      <c r="N609" t="s">
        <v>1294</v>
      </c>
      <c r="O609" s="36">
        <v>27603.720077909453</v>
      </c>
      <c r="P609" s="63">
        <v>61408.334672698154</v>
      </c>
      <c r="Q609" s="31">
        <v>3.5399999999999999E-4</v>
      </c>
    </row>
    <row r="610" spans="1:17" x14ac:dyDescent="0.2">
      <c r="A610" t="s">
        <v>1310</v>
      </c>
      <c r="B610" t="s">
        <v>1315</v>
      </c>
      <c r="C610" t="s">
        <v>1316</v>
      </c>
      <c r="D610" s="35">
        <v>240000</v>
      </c>
      <c r="E610" s="35">
        <v>29296</v>
      </c>
      <c r="F610" s="35">
        <v>269296</v>
      </c>
      <c r="G610">
        <v>4</v>
      </c>
      <c r="I610" s="47" t="s">
        <v>1320</v>
      </c>
      <c r="J610" t="s">
        <v>28</v>
      </c>
      <c r="M610" t="s">
        <v>1324</v>
      </c>
      <c r="N610" t="s">
        <v>1294</v>
      </c>
      <c r="O610" s="36">
        <v>3310.5160194947125</v>
      </c>
      <c r="P610" s="63">
        <v>7364.7057385989865</v>
      </c>
      <c r="Q610" s="31">
        <v>3.0000000000000001E-6</v>
      </c>
    </row>
    <row r="611" spans="1:17" x14ac:dyDescent="0.2">
      <c r="A611" t="s">
        <v>1310</v>
      </c>
      <c r="B611" t="s">
        <v>1315</v>
      </c>
      <c r="C611" t="s">
        <v>1316</v>
      </c>
      <c r="D611" s="35">
        <v>240000</v>
      </c>
      <c r="E611" s="35">
        <v>29296</v>
      </c>
      <c r="F611" s="35">
        <v>269296</v>
      </c>
      <c r="G611">
        <v>4</v>
      </c>
      <c r="I611" s="47" t="s">
        <v>1320</v>
      </c>
      <c r="J611" t="s">
        <v>36</v>
      </c>
      <c r="M611" t="s">
        <v>1324</v>
      </c>
      <c r="N611" t="s">
        <v>1325</v>
      </c>
      <c r="O611" s="36">
        <v>3151.6352477146047</v>
      </c>
      <c r="P611" s="63">
        <v>7011.2532481740682</v>
      </c>
      <c r="Q611" s="31">
        <v>4.1E-5</v>
      </c>
    </row>
    <row r="612" spans="1:17" x14ac:dyDescent="0.2">
      <c r="A612" t="s">
        <v>1310</v>
      </c>
      <c r="B612" t="s">
        <v>1315</v>
      </c>
      <c r="C612" t="s">
        <v>1316</v>
      </c>
      <c r="D612" s="35">
        <v>240000</v>
      </c>
      <c r="E612" s="35">
        <v>29296</v>
      </c>
      <c r="F612" s="35">
        <v>269296</v>
      </c>
      <c r="G612">
        <v>4</v>
      </c>
      <c r="I612" s="47" t="s">
        <v>1320</v>
      </c>
      <c r="J612" t="s">
        <v>256</v>
      </c>
      <c r="M612" t="s">
        <v>1343</v>
      </c>
      <c r="N612" t="s">
        <v>1294</v>
      </c>
      <c r="O612" s="36">
        <v>8753.4863094392767</v>
      </c>
      <c r="P612" s="63">
        <v>19473.35414667915</v>
      </c>
      <c r="Q612" s="31">
        <v>1.9000000000000001E-5</v>
      </c>
    </row>
    <row r="613" spans="1:17" x14ac:dyDescent="0.2">
      <c r="A613" t="s">
        <v>1310</v>
      </c>
      <c r="B613" t="s">
        <v>1315</v>
      </c>
      <c r="C613" t="s">
        <v>1316</v>
      </c>
      <c r="D613" s="35">
        <v>240000</v>
      </c>
      <c r="E613" s="35">
        <v>29296</v>
      </c>
      <c r="F613" s="35">
        <v>269296</v>
      </c>
      <c r="G613">
        <v>4</v>
      </c>
      <c r="I613" s="47" t="s">
        <v>1320</v>
      </c>
      <c r="J613" t="s">
        <v>310</v>
      </c>
      <c r="M613" t="s">
        <v>1351</v>
      </c>
      <c r="N613" t="s">
        <v>1294</v>
      </c>
      <c r="O613" s="36">
        <v>6701.7698190156016</v>
      </c>
      <c r="P613" s="63">
        <v>14909.023957058826</v>
      </c>
      <c r="Q613" s="31">
        <v>2.4000000000000001E-5</v>
      </c>
    </row>
    <row r="614" spans="1:17" x14ac:dyDescent="0.2">
      <c r="A614" t="s">
        <v>1310</v>
      </c>
      <c r="B614" t="s">
        <v>1315</v>
      </c>
      <c r="C614" t="s">
        <v>1316</v>
      </c>
      <c r="D614" s="35">
        <v>240000</v>
      </c>
      <c r="E614" s="35">
        <v>29296</v>
      </c>
      <c r="F614" s="35">
        <v>269296</v>
      </c>
      <c r="G614">
        <v>4</v>
      </c>
      <c r="I614" s="47" t="s">
        <v>1320</v>
      </c>
      <c r="J614" t="s">
        <v>340</v>
      </c>
      <c r="M614" t="s">
        <v>1356</v>
      </c>
      <c r="N614" t="s">
        <v>1294</v>
      </c>
      <c r="O614" s="36">
        <v>2055.7732838506481</v>
      </c>
      <c r="P614" s="63">
        <v>4573.3550937911514</v>
      </c>
      <c r="Q614" s="31">
        <v>1.5999999999999999E-5</v>
      </c>
    </row>
    <row r="615" spans="1:17" x14ac:dyDescent="0.2">
      <c r="A615" t="s">
        <v>1310</v>
      </c>
      <c r="B615" t="s">
        <v>1315</v>
      </c>
      <c r="C615" t="s">
        <v>1316</v>
      </c>
      <c r="D615" s="35">
        <v>240000</v>
      </c>
      <c r="E615" s="35">
        <v>29296</v>
      </c>
      <c r="F615" s="35">
        <v>269296</v>
      </c>
      <c r="G615">
        <v>4</v>
      </c>
      <c r="I615" s="47" t="s">
        <v>1320</v>
      </c>
      <c r="J615" t="s">
        <v>403</v>
      </c>
      <c r="M615" t="s">
        <v>1366</v>
      </c>
      <c r="N615" t="s">
        <v>1294</v>
      </c>
      <c r="O615" s="36">
        <v>1257.339673432499</v>
      </c>
      <c r="P615" s="63">
        <v>2797.1278960039153</v>
      </c>
      <c r="Q615" s="31">
        <v>3.0000000000000001E-6</v>
      </c>
    </row>
    <row r="616" spans="1:17" x14ac:dyDescent="0.2">
      <c r="A616" t="s">
        <v>1310</v>
      </c>
      <c r="B616" t="s">
        <v>1315</v>
      </c>
      <c r="C616" t="s">
        <v>1316</v>
      </c>
      <c r="D616" s="35">
        <v>240000</v>
      </c>
      <c r="E616" s="35">
        <v>29296</v>
      </c>
      <c r="F616" s="35">
        <v>269296</v>
      </c>
      <c r="G616">
        <v>4</v>
      </c>
      <c r="I616" s="47" t="s">
        <v>1320</v>
      </c>
      <c r="J616" t="s">
        <v>405</v>
      </c>
      <c r="M616" t="s">
        <v>1366</v>
      </c>
      <c r="N616" t="s">
        <v>1294</v>
      </c>
      <c r="O616" s="36">
        <v>3087.9154667969119</v>
      </c>
      <c r="P616" s="63">
        <v>6869.4996866678384</v>
      </c>
      <c r="Q616" s="31">
        <v>1.1E-5</v>
      </c>
    </row>
    <row r="617" spans="1:17" x14ac:dyDescent="0.2">
      <c r="A617" t="s">
        <v>1310</v>
      </c>
      <c r="B617" t="s">
        <v>1315</v>
      </c>
      <c r="C617" t="s">
        <v>1316</v>
      </c>
      <c r="D617" s="35">
        <v>240000</v>
      </c>
      <c r="E617" s="35">
        <v>29296</v>
      </c>
      <c r="F617" s="35">
        <v>269296</v>
      </c>
      <c r="G617">
        <v>4</v>
      </c>
      <c r="I617" s="47" t="s">
        <v>1320</v>
      </c>
      <c r="J617" t="s">
        <v>572</v>
      </c>
      <c r="M617" t="s">
        <v>1392</v>
      </c>
      <c r="N617" t="s">
        <v>1294</v>
      </c>
      <c r="O617" s="36">
        <v>3375.5010887016924</v>
      </c>
      <c r="P617" s="63">
        <v>7509.2741108085092</v>
      </c>
      <c r="Q617" s="31">
        <v>3.1000000000000001E-5</v>
      </c>
    </row>
    <row r="618" spans="1:17" x14ac:dyDescent="0.2">
      <c r="A618" t="s">
        <v>1310</v>
      </c>
      <c r="B618" t="s">
        <v>1315</v>
      </c>
      <c r="C618" t="s">
        <v>1316</v>
      </c>
      <c r="D618" s="35">
        <v>240000</v>
      </c>
      <c r="E618" s="35">
        <v>29296</v>
      </c>
      <c r="F618" s="35">
        <v>269296</v>
      </c>
      <c r="G618">
        <v>4</v>
      </c>
      <c r="I618" s="47" t="s">
        <v>1320</v>
      </c>
      <c r="J618" t="s">
        <v>671</v>
      </c>
      <c r="M618" t="s">
        <v>1404</v>
      </c>
      <c r="N618" t="s">
        <v>1294</v>
      </c>
      <c r="O618" s="36">
        <v>1704.7834184729736</v>
      </c>
      <c r="P618" s="63">
        <v>3792.5290653064485</v>
      </c>
      <c r="Q618" s="31">
        <v>3.0000000000000001E-6</v>
      </c>
    </row>
    <row r="619" spans="1:17" x14ac:dyDescent="0.2">
      <c r="A619" t="s">
        <v>1310</v>
      </c>
      <c r="B619" t="s">
        <v>1315</v>
      </c>
      <c r="C619" t="s">
        <v>1316</v>
      </c>
      <c r="D619" s="35">
        <v>240000</v>
      </c>
      <c r="E619" s="35">
        <v>29296</v>
      </c>
      <c r="F619" s="35">
        <v>269296</v>
      </c>
      <c r="G619">
        <v>4</v>
      </c>
      <c r="I619" s="47" t="s">
        <v>1320</v>
      </c>
      <c r="J619" t="s">
        <v>742</v>
      </c>
      <c r="M619" t="s">
        <v>1416</v>
      </c>
      <c r="N619" t="s">
        <v>1294</v>
      </c>
      <c r="O619" s="36">
        <v>2864.7385465703437</v>
      </c>
      <c r="P619" s="63">
        <v>6373.0114245852628</v>
      </c>
      <c r="Q619" s="31">
        <v>1.9000000000000001E-5</v>
      </c>
    </row>
    <row r="620" spans="1:17" x14ac:dyDescent="0.2">
      <c r="A620" t="s">
        <v>1310</v>
      </c>
      <c r="B620" t="s">
        <v>1315</v>
      </c>
      <c r="C620" t="s">
        <v>1316</v>
      </c>
      <c r="D620" s="35">
        <v>240000</v>
      </c>
      <c r="E620" s="35">
        <v>29296</v>
      </c>
      <c r="F620" s="35">
        <v>269296</v>
      </c>
      <c r="G620">
        <v>4</v>
      </c>
      <c r="I620" s="47" t="s">
        <v>1320</v>
      </c>
      <c r="J620" t="s">
        <v>744</v>
      </c>
      <c r="M620" t="s">
        <v>1416</v>
      </c>
      <c r="N620" t="s">
        <v>1294</v>
      </c>
      <c r="O620" s="36">
        <v>4832.9094432549227</v>
      </c>
      <c r="P620" s="63">
        <v>10751.482760171437</v>
      </c>
      <c r="Q620" s="31">
        <v>4.6999999999999997E-5</v>
      </c>
    </row>
    <row r="621" spans="1:17" x14ac:dyDescent="0.2">
      <c r="A621" t="s">
        <v>1310</v>
      </c>
      <c r="B621" t="s">
        <v>1315</v>
      </c>
      <c r="C621" t="s">
        <v>1316</v>
      </c>
      <c r="D621" s="35">
        <v>240000</v>
      </c>
      <c r="E621" s="35">
        <v>29296</v>
      </c>
      <c r="F621" s="35">
        <v>269296</v>
      </c>
      <c r="G621">
        <v>4</v>
      </c>
      <c r="I621" s="47" t="s">
        <v>1320</v>
      </c>
      <c r="J621" t="s">
        <v>745</v>
      </c>
      <c r="M621" t="s">
        <v>1416</v>
      </c>
      <c r="N621" t="s">
        <v>1294</v>
      </c>
      <c r="O621" s="36">
        <v>2287.7901530345116</v>
      </c>
      <c r="P621" s="63">
        <v>5089.5090582691664</v>
      </c>
      <c r="Q621" s="31">
        <v>5.5000000000000002E-5</v>
      </c>
    </row>
    <row r="622" spans="1:17" x14ac:dyDescent="0.2">
      <c r="A622" t="s">
        <v>1310</v>
      </c>
      <c r="B622" t="s">
        <v>1315</v>
      </c>
      <c r="C622" t="s">
        <v>1316</v>
      </c>
      <c r="D622" s="35">
        <v>240000</v>
      </c>
      <c r="E622" s="35">
        <v>29296</v>
      </c>
      <c r="F622" s="35">
        <v>269296</v>
      </c>
      <c r="G622">
        <v>4</v>
      </c>
      <c r="I622" s="47" t="s">
        <v>1320</v>
      </c>
      <c r="J622" t="s">
        <v>751</v>
      </c>
      <c r="M622" t="s">
        <v>1418</v>
      </c>
      <c r="N622" t="s">
        <v>1294</v>
      </c>
      <c r="O622" s="36">
        <v>2382.5214441982639</v>
      </c>
      <c r="P622" s="63">
        <v>5300.2520601305696</v>
      </c>
      <c r="Q622" s="31">
        <v>5.0000000000000004E-6</v>
      </c>
    </row>
    <row r="623" spans="1:17" x14ac:dyDescent="0.2">
      <c r="A623" t="s">
        <v>1310</v>
      </c>
      <c r="B623" t="s">
        <v>1315</v>
      </c>
      <c r="C623" t="s">
        <v>1316</v>
      </c>
      <c r="D623" s="35">
        <v>240000</v>
      </c>
      <c r="E623" s="35">
        <v>29296</v>
      </c>
      <c r="F623" s="35">
        <v>269296</v>
      </c>
      <c r="G623">
        <v>4</v>
      </c>
      <c r="I623" s="47" t="s">
        <v>1320</v>
      </c>
      <c r="J623" t="s">
        <v>755</v>
      </c>
      <c r="M623" t="s">
        <v>1418</v>
      </c>
      <c r="N623" t="s">
        <v>1294</v>
      </c>
      <c r="O623" s="36">
        <v>2950.6268742092748</v>
      </c>
      <c r="P623" s="63">
        <v>6564.0820177242895</v>
      </c>
      <c r="Q623" s="31">
        <v>1.9000000000000001E-5</v>
      </c>
    </row>
    <row r="624" spans="1:17" x14ac:dyDescent="0.2">
      <c r="A624" t="s">
        <v>1310</v>
      </c>
      <c r="B624" t="s">
        <v>1315</v>
      </c>
      <c r="C624" t="s">
        <v>1316</v>
      </c>
      <c r="D624" s="35">
        <v>240000</v>
      </c>
      <c r="E624" s="35">
        <v>29296</v>
      </c>
      <c r="F624" s="35">
        <v>269296</v>
      </c>
      <c r="G624">
        <v>4</v>
      </c>
      <c r="I624" s="47" t="s">
        <v>1320</v>
      </c>
      <c r="J624" t="s">
        <v>636</v>
      </c>
      <c r="M624" t="s">
        <v>1400</v>
      </c>
      <c r="N624" t="s">
        <v>1294</v>
      </c>
      <c r="O624" s="36">
        <v>891.46344422209506</v>
      </c>
      <c r="P624" s="63">
        <v>1983.1850698658634</v>
      </c>
      <c r="Q624" s="31">
        <v>1.0000000000000001E-5</v>
      </c>
    </row>
    <row r="625" spans="1:17" x14ac:dyDescent="0.2">
      <c r="A625" t="s">
        <v>1310</v>
      </c>
      <c r="B625" t="s">
        <v>1315</v>
      </c>
      <c r="C625" t="s">
        <v>1316</v>
      </c>
      <c r="D625" s="35">
        <v>240000</v>
      </c>
      <c r="E625" s="35">
        <v>29296</v>
      </c>
      <c r="F625" s="35">
        <v>269296</v>
      </c>
      <c r="G625">
        <v>4</v>
      </c>
      <c r="I625" s="47" t="s">
        <v>1320</v>
      </c>
      <c r="J625" t="s">
        <v>638</v>
      </c>
      <c r="M625" t="s">
        <v>1400</v>
      </c>
      <c r="N625" t="s">
        <v>1294</v>
      </c>
      <c r="O625" s="36">
        <v>1653.0472042839522</v>
      </c>
      <c r="P625" s="63">
        <v>3677.4346234467689</v>
      </c>
      <c r="Q625" s="31">
        <v>2.4000000000000001E-5</v>
      </c>
    </row>
    <row r="626" spans="1:17" x14ac:dyDescent="0.2">
      <c r="A626" t="s">
        <v>1310</v>
      </c>
      <c r="B626" t="s">
        <v>1315</v>
      </c>
      <c r="C626" t="s">
        <v>1316</v>
      </c>
      <c r="D626" s="35">
        <v>240000</v>
      </c>
      <c r="E626" s="35">
        <v>29296</v>
      </c>
      <c r="F626" s="35">
        <v>269296</v>
      </c>
      <c r="G626">
        <v>4</v>
      </c>
      <c r="I626" s="47" t="s">
        <v>1320</v>
      </c>
      <c r="J626" t="s">
        <v>695</v>
      </c>
      <c r="M626" t="s">
        <v>1407</v>
      </c>
      <c r="N626" t="s">
        <v>1294</v>
      </c>
      <c r="O626" s="36">
        <v>2332.2169363275766</v>
      </c>
      <c r="P626" s="63">
        <v>5188.3426491472037</v>
      </c>
      <c r="Q626" s="31">
        <v>5.8E-5</v>
      </c>
    </row>
    <row r="627" spans="1:17" x14ac:dyDescent="0.2">
      <c r="A627" t="s">
        <v>1310</v>
      </c>
      <c r="B627" t="s">
        <v>1315</v>
      </c>
      <c r="C627" t="s">
        <v>1316</v>
      </c>
      <c r="D627" s="35">
        <v>240000</v>
      </c>
      <c r="E627" s="35">
        <v>29296</v>
      </c>
      <c r="F627" s="35">
        <v>269296</v>
      </c>
      <c r="G627">
        <v>4</v>
      </c>
      <c r="I627" s="47" t="s">
        <v>1320</v>
      </c>
      <c r="J627" t="s">
        <v>248</v>
      </c>
      <c r="M627" t="s">
        <v>1341</v>
      </c>
      <c r="N627" t="s">
        <v>1294</v>
      </c>
      <c r="O627" s="36">
        <v>2949.0829503692189</v>
      </c>
      <c r="P627" s="63">
        <v>6560.6473432814355</v>
      </c>
      <c r="Q627" s="31">
        <v>5.3000000000000001E-5</v>
      </c>
    </row>
    <row r="628" spans="1:17" x14ac:dyDescent="0.2">
      <c r="A628" t="s">
        <v>1310</v>
      </c>
      <c r="B628" t="s">
        <v>1315</v>
      </c>
      <c r="C628" t="s">
        <v>1316</v>
      </c>
      <c r="D628" s="35">
        <v>240000</v>
      </c>
      <c r="E628" s="35">
        <v>29296</v>
      </c>
      <c r="F628" s="35">
        <v>269296</v>
      </c>
      <c r="G628">
        <v>4</v>
      </c>
      <c r="I628" s="47" t="s">
        <v>1320</v>
      </c>
      <c r="J628" t="s">
        <v>249</v>
      </c>
      <c r="M628" t="s">
        <v>1341</v>
      </c>
      <c r="N628" t="s">
        <v>1294</v>
      </c>
      <c r="O628" s="36">
        <v>399.60111703554639</v>
      </c>
      <c r="P628" s="63">
        <v>888.96855428340109</v>
      </c>
      <c r="Q628" s="31">
        <v>1.9999999999999999E-6</v>
      </c>
    </row>
    <row r="629" spans="1:17" x14ac:dyDescent="0.2">
      <c r="A629" t="s">
        <v>1310</v>
      </c>
      <c r="B629" t="s">
        <v>1315</v>
      </c>
      <c r="C629" t="s">
        <v>1316</v>
      </c>
      <c r="D629" s="35">
        <v>240000</v>
      </c>
      <c r="E629" s="35">
        <v>29296</v>
      </c>
      <c r="F629" s="35">
        <v>269296</v>
      </c>
      <c r="G629">
        <v>4</v>
      </c>
      <c r="I629" s="47" t="s">
        <v>1320</v>
      </c>
      <c r="J629" t="s">
        <v>430</v>
      </c>
      <c r="M629" t="s">
        <v>1370</v>
      </c>
      <c r="N629" t="s">
        <v>1294</v>
      </c>
      <c r="O629" s="36">
        <v>220.7797831656552</v>
      </c>
      <c r="P629" s="63">
        <v>491.15549553960943</v>
      </c>
      <c r="Q629" s="31">
        <v>0</v>
      </c>
    </row>
    <row r="630" spans="1:17" x14ac:dyDescent="0.2">
      <c r="A630" t="s">
        <v>1310</v>
      </c>
      <c r="B630" t="s">
        <v>1315</v>
      </c>
      <c r="C630" t="s">
        <v>1316</v>
      </c>
      <c r="D630" s="35">
        <v>240000</v>
      </c>
      <c r="E630" s="35">
        <v>29296</v>
      </c>
      <c r="F630" s="35">
        <v>269296</v>
      </c>
      <c r="G630">
        <v>4</v>
      </c>
      <c r="I630" s="47" t="s">
        <v>1320</v>
      </c>
      <c r="J630" t="s">
        <v>679</v>
      </c>
      <c r="M630" t="s">
        <v>1405</v>
      </c>
      <c r="N630" t="s">
        <v>1325</v>
      </c>
      <c r="O630" s="36">
        <v>629</v>
      </c>
      <c r="P630" s="63">
        <v>1399.2984423877854</v>
      </c>
      <c r="Q630" s="31">
        <v>2.0000000000000002E-5</v>
      </c>
    </row>
    <row r="631" spans="1:17" x14ac:dyDescent="0.2">
      <c r="A631" t="s">
        <v>1310</v>
      </c>
      <c r="B631" t="s">
        <v>1317</v>
      </c>
      <c r="C631" t="s">
        <v>1318</v>
      </c>
      <c r="D631" s="35">
        <v>30000</v>
      </c>
      <c r="E631" s="35">
        <v>3662</v>
      </c>
      <c r="F631" s="35">
        <v>33662</v>
      </c>
      <c r="G631">
        <v>4</v>
      </c>
      <c r="I631" s="47" t="s">
        <v>1320</v>
      </c>
      <c r="J631" t="s">
        <v>28</v>
      </c>
      <c r="M631" t="s">
        <v>1324</v>
      </c>
      <c r="N631" t="s">
        <v>1294</v>
      </c>
      <c r="O631" s="36">
        <v>3310.5160194947125</v>
      </c>
      <c r="P631" s="63">
        <v>147.51165119510486</v>
      </c>
      <c r="Q631" s="31">
        <v>3.0000000000000001E-6</v>
      </c>
    </row>
    <row r="632" spans="1:17" x14ac:dyDescent="0.2">
      <c r="A632" t="s">
        <v>1310</v>
      </c>
      <c r="B632" t="s">
        <v>1317</v>
      </c>
      <c r="C632" t="s">
        <v>1318</v>
      </c>
      <c r="D632" s="35">
        <v>30000</v>
      </c>
      <c r="E632" s="35">
        <v>3662</v>
      </c>
      <c r="F632" s="35">
        <v>33662</v>
      </c>
      <c r="G632">
        <v>4</v>
      </c>
      <c r="I632" s="47" t="s">
        <v>1320</v>
      </c>
      <c r="J632" t="s">
        <v>34</v>
      </c>
      <c r="M632" t="s">
        <v>1324</v>
      </c>
      <c r="N632" t="s">
        <v>1325</v>
      </c>
      <c r="O632" s="36">
        <v>2189.0911107159804</v>
      </c>
      <c r="P632" s="63">
        <v>97.542631558547015</v>
      </c>
      <c r="Q632" s="31">
        <v>0</v>
      </c>
    </row>
    <row r="633" spans="1:17" x14ac:dyDescent="0.2">
      <c r="A633" t="s">
        <v>1310</v>
      </c>
      <c r="B633" t="s">
        <v>1317</v>
      </c>
      <c r="C633" t="s">
        <v>1318</v>
      </c>
      <c r="D633" s="35">
        <v>30000</v>
      </c>
      <c r="E633" s="35">
        <v>3662</v>
      </c>
      <c r="F633" s="35">
        <v>33662</v>
      </c>
      <c r="G633">
        <v>4</v>
      </c>
      <c r="I633" s="47" t="s">
        <v>1320</v>
      </c>
      <c r="J633" t="s">
        <v>36</v>
      </c>
      <c r="M633" t="s">
        <v>1324</v>
      </c>
      <c r="N633" t="s">
        <v>1325</v>
      </c>
      <c r="O633" s="36">
        <v>3151.6352477146047</v>
      </c>
      <c r="P633" s="63">
        <v>140.43216121516707</v>
      </c>
      <c r="Q633" s="31">
        <v>4.1E-5</v>
      </c>
    </row>
    <row r="634" spans="1:17" x14ac:dyDescent="0.2">
      <c r="A634" t="s">
        <v>1310</v>
      </c>
      <c r="B634" t="s">
        <v>1317</v>
      </c>
      <c r="C634" t="s">
        <v>1318</v>
      </c>
      <c r="D634" s="35">
        <v>30000</v>
      </c>
      <c r="E634" s="35">
        <v>3662</v>
      </c>
      <c r="F634" s="35">
        <v>33662</v>
      </c>
      <c r="G634">
        <v>4</v>
      </c>
      <c r="I634" s="47" t="s">
        <v>1320</v>
      </c>
      <c r="J634" t="s">
        <v>46</v>
      </c>
      <c r="M634" t="s">
        <v>1326</v>
      </c>
      <c r="N634" t="s">
        <v>1294</v>
      </c>
      <c r="O634" s="36">
        <v>4148.2294254346052</v>
      </c>
      <c r="P634" s="63">
        <v>184.83890984927979</v>
      </c>
      <c r="Q634" s="31">
        <v>9.9999999999999995E-7</v>
      </c>
    </row>
    <row r="635" spans="1:17" x14ac:dyDescent="0.2">
      <c r="A635" t="s">
        <v>1310</v>
      </c>
      <c r="B635" t="s">
        <v>1317</v>
      </c>
      <c r="C635" t="s">
        <v>1318</v>
      </c>
      <c r="D635" s="35">
        <v>30000</v>
      </c>
      <c r="E635" s="35">
        <v>3662</v>
      </c>
      <c r="F635" s="35">
        <v>33662</v>
      </c>
      <c r="G635">
        <v>4</v>
      </c>
      <c r="I635" s="47" t="s">
        <v>1320</v>
      </c>
      <c r="J635" t="s">
        <v>54</v>
      </c>
      <c r="M635" t="s">
        <v>1327</v>
      </c>
      <c r="N635" t="s">
        <v>1328</v>
      </c>
      <c r="O635" s="36">
        <v>7122.2005687552883</v>
      </c>
      <c r="P635" s="63">
        <v>317.35462382694129</v>
      </c>
      <c r="Q635" s="31">
        <v>3.8999999999999999E-5</v>
      </c>
    </row>
    <row r="636" spans="1:17" x14ac:dyDescent="0.2">
      <c r="A636" t="s">
        <v>1310</v>
      </c>
      <c r="B636" t="s">
        <v>1317</v>
      </c>
      <c r="C636" t="s">
        <v>1318</v>
      </c>
      <c r="D636" s="35">
        <v>30000</v>
      </c>
      <c r="E636" s="35">
        <v>3662</v>
      </c>
      <c r="F636" s="35">
        <v>33662</v>
      </c>
      <c r="G636">
        <v>4</v>
      </c>
      <c r="I636" s="47" t="s">
        <v>1320</v>
      </c>
      <c r="J636" t="s">
        <v>57</v>
      </c>
      <c r="M636" t="s">
        <v>1329</v>
      </c>
      <c r="N636" t="s">
        <v>1294</v>
      </c>
      <c r="O636" s="36">
        <v>1761.0179446338191</v>
      </c>
      <c r="P636" s="63">
        <v>78.468330395450991</v>
      </c>
      <c r="Q636" s="31">
        <v>3.6999999999999998E-5</v>
      </c>
    </row>
    <row r="637" spans="1:17" x14ac:dyDescent="0.2">
      <c r="A637" t="s">
        <v>1310</v>
      </c>
      <c r="B637" t="s">
        <v>1317</v>
      </c>
      <c r="C637" t="s">
        <v>1318</v>
      </c>
      <c r="D637" s="35">
        <v>30000</v>
      </c>
      <c r="E637" s="35">
        <v>3662</v>
      </c>
      <c r="F637" s="35">
        <v>33662</v>
      </c>
      <c r="G637">
        <v>4</v>
      </c>
      <c r="I637" s="47" t="s">
        <v>1320</v>
      </c>
      <c r="J637" t="s">
        <v>61</v>
      </c>
      <c r="M637" t="s">
        <v>1329</v>
      </c>
      <c r="N637" t="s">
        <v>1294</v>
      </c>
      <c r="O637" s="36">
        <v>1287.6535234111202</v>
      </c>
      <c r="P637" s="63">
        <v>57.375918523590251</v>
      </c>
      <c r="Q637" s="31">
        <v>0</v>
      </c>
    </row>
    <row r="638" spans="1:17" x14ac:dyDescent="0.2">
      <c r="A638" t="s">
        <v>1310</v>
      </c>
      <c r="B638" t="s">
        <v>1317</v>
      </c>
      <c r="C638" t="s">
        <v>1318</v>
      </c>
      <c r="D638" s="35">
        <v>30000</v>
      </c>
      <c r="E638" s="35">
        <v>3662</v>
      </c>
      <c r="F638" s="35">
        <v>33662</v>
      </c>
      <c r="G638">
        <v>4</v>
      </c>
      <c r="I638" s="47" t="s">
        <v>1320</v>
      </c>
      <c r="J638" t="s">
        <v>63</v>
      </c>
      <c r="M638" t="s">
        <v>1329</v>
      </c>
      <c r="N638" t="s">
        <v>1294</v>
      </c>
      <c r="O638" s="36">
        <v>296.51038529840088</v>
      </c>
      <c r="P638" s="63">
        <v>13.21206007592126</v>
      </c>
      <c r="Q638" s="31">
        <v>0</v>
      </c>
    </row>
    <row r="639" spans="1:17" x14ac:dyDescent="0.2">
      <c r="A639" t="s">
        <v>1310</v>
      </c>
      <c r="B639" t="s">
        <v>1317</v>
      </c>
      <c r="C639" t="s">
        <v>1318</v>
      </c>
      <c r="D639" s="35">
        <v>30000</v>
      </c>
      <c r="E639" s="35">
        <v>3662</v>
      </c>
      <c r="F639" s="35">
        <v>33662</v>
      </c>
      <c r="G639">
        <v>4</v>
      </c>
      <c r="I639" s="47" t="s">
        <v>1320</v>
      </c>
      <c r="J639" t="s">
        <v>64</v>
      </c>
      <c r="M639" t="s">
        <v>1329</v>
      </c>
      <c r="N639" t="s">
        <v>1294</v>
      </c>
      <c r="O639" s="36">
        <v>91.01611842940784</v>
      </c>
      <c r="P639" s="63">
        <v>4.0555423492378626</v>
      </c>
      <c r="Q639" s="31">
        <v>0</v>
      </c>
    </row>
    <row r="640" spans="1:17" x14ac:dyDescent="0.2">
      <c r="A640" t="s">
        <v>1310</v>
      </c>
      <c r="B640" t="s">
        <v>1317</v>
      </c>
      <c r="C640" t="s">
        <v>1318</v>
      </c>
      <c r="D640" s="35">
        <v>30000</v>
      </c>
      <c r="E640" s="35">
        <v>3662</v>
      </c>
      <c r="F640" s="35">
        <v>33662</v>
      </c>
      <c r="G640">
        <v>4</v>
      </c>
      <c r="I640" s="47" t="s">
        <v>1320</v>
      </c>
      <c r="J640" t="s">
        <v>106</v>
      </c>
      <c r="M640" t="s">
        <v>1330</v>
      </c>
      <c r="N640" t="s">
        <v>1294</v>
      </c>
      <c r="O640" s="36">
        <v>214.04681964442423</v>
      </c>
      <c r="P640" s="63">
        <v>9.5376067093096442</v>
      </c>
      <c r="Q640" s="31">
        <v>1.9999999999999999E-6</v>
      </c>
    </row>
    <row r="641" spans="1:17" x14ac:dyDescent="0.2">
      <c r="A641" t="s">
        <v>1310</v>
      </c>
      <c r="B641" t="s">
        <v>1317</v>
      </c>
      <c r="C641" t="s">
        <v>1318</v>
      </c>
      <c r="D641" s="35">
        <v>30000</v>
      </c>
      <c r="E641" s="35">
        <v>3662</v>
      </c>
      <c r="F641" s="35">
        <v>33662</v>
      </c>
      <c r="G641">
        <v>4</v>
      </c>
      <c r="I641" s="47" t="s">
        <v>1320</v>
      </c>
      <c r="J641" t="s">
        <v>110</v>
      </c>
      <c r="M641" t="s">
        <v>1330</v>
      </c>
      <c r="N641" t="s">
        <v>1294</v>
      </c>
      <c r="O641" s="36">
        <v>209.60943077346698</v>
      </c>
      <c r="P641" s="63">
        <v>9.3398832862858239</v>
      </c>
      <c r="Q641" s="31">
        <v>0</v>
      </c>
    </row>
    <row r="642" spans="1:17" x14ac:dyDescent="0.2">
      <c r="A642" t="s">
        <v>1310</v>
      </c>
      <c r="B642" t="s">
        <v>1317</v>
      </c>
      <c r="C642" t="s">
        <v>1318</v>
      </c>
      <c r="D642" s="35">
        <v>30000</v>
      </c>
      <c r="E642" s="35">
        <v>3662</v>
      </c>
      <c r="F642" s="35">
        <v>33662</v>
      </c>
      <c r="G642">
        <v>4</v>
      </c>
      <c r="I642" s="47" t="s">
        <v>1320</v>
      </c>
      <c r="J642" t="s">
        <v>124</v>
      </c>
      <c r="M642" t="s">
        <v>1331</v>
      </c>
      <c r="N642" t="s">
        <v>1328</v>
      </c>
      <c r="O642" s="36">
        <v>232.83135875345653</v>
      </c>
      <c r="P642" s="63">
        <v>10.374617726503063</v>
      </c>
      <c r="Q642" s="31">
        <v>0</v>
      </c>
    </row>
    <row r="643" spans="1:17" x14ac:dyDescent="0.2">
      <c r="A643" t="s">
        <v>1310</v>
      </c>
      <c r="B643" t="s">
        <v>1317</v>
      </c>
      <c r="C643" t="s">
        <v>1318</v>
      </c>
      <c r="D643" s="35">
        <v>30000</v>
      </c>
      <c r="E643" s="35">
        <v>3662</v>
      </c>
      <c r="F643" s="35">
        <v>33662</v>
      </c>
      <c r="G643">
        <v>4</v>
      </c>
      <c r="I643" s="47" t="s">
        <v>1320</v>
      </c>
      <c r="J643" t="s">
        <v>143</v>
      </c>
      <c r="M643" t="s">
        <v>1334</v>
      </c>
      <c r="N643" t="s">
        <v>1325</v>
      </c>
      <c r="O643" s="36">
        <v>627.45216633751477</v>
      </c>
      <c r="P643" s="63">
        <v>27.958331739629941</v>
      </c>
      <c r="Q643" s="31">
        <v>0</v>
      </c>
    </row>
    <row r="644" spans="1:17" x14ac:dyDescent="0.2">
      <c r="A644" t="s">
        <v>1310</v>
      </c>
      <c r="B644" t="s">
        <v>1317</v>
      </c>
      <c r="C644" t="s">
        <v>1318</v>
      </c>
      <c r="D644" s="35">
        <v>30000</v>
      </c>
      <c r="E644" s="35">
        <v>3662</v>
      </c>
      <c r="F644" s="35">
        <v>33662</v>
      </c>
      <c r="G644">
        <v>4</v>
      </c>
      <c r="I644" s="47" t="s">
        <v>1320</v>
      </c>
      <c r="J644" t="s">
        <v>147</v>
      </c>
      <c r="M644" t="s">
        <v>1334</v>
      </c>
      <c r="N644" t="s">
        <v>1325</v>
      </c>
      <c r="O644" s="36">
        <v>3197.6337116738837</v>
      </c>
      <c r="P644" s="63">
        <v>142.48178409302508</v>
      </c>
      <c r="Q644" s="31">
        <v>1.9999999999999999E-6</v>
      </c>
    </row>
    <row r="645" spans="1:17" x14ac:dyDescent="0.2">
      <c r="A645" t="s">
        <v>1310</v>
      </c>
      <c r="B645" t="s">
        <v>1317</v>
      </c>
      <c r="C645" t="s">
        <v>1318</v>
      </c>
      <c r="D645" s="35">
        <v>30000</v>
      </c>
      <c r="E645" s="35">
        <v>3662</v>
      </c>
      <c r="F645" s="35">
        <v>33662</v>
      </c>
      <c r="G645">
        <v>4</v>
      </c>
      <c r="I645" s="47" t="s">
        <v>1320</v>
      </c>
      <c r="J645" t="s">
        <v>248</v>
      </c>
      <c r="M645" t="s">
        <v>1341</v>
      </c>
      <c r="N645" t="s">
        <v>1294</v>
      </c>
      <c r="O645" s="36">
        <v>2949.0829503692189</v>
      </c>
      <c r="P645" s="63">
        <v>131.40673325806566</v>
      </c>
      <c r="Q645" s="31">
        <v>5.3000000000000001E-5</v>
      </c>
    </row>
    <row r="646" spans="1:17" x14ac:dyDescent="0.2">
      <c r="A646" t="s">
        <v>1310</v>
      </c>
      <c r="B646" t="s">
        <v>1317</v>
      </c>
      <c r="C646" t="s">
        <v>1318</v>
      </c>
      <c r="D646" s="35">
        <v>30000</v>
      </c>
      <c r="E646" s="35">
        <v>3662</v>
      </c>
      <c r="F646" s="35">
        <v>33662</v>
      </c>
      <c r="G646">
        <v>4</v>
      </c>
      <c r="I646" s="47" t="s">
        <v>1320</v>
      </c>
      <c r="J646" t="s">
        <v>249</v>
      </c>
      <c r="M646" t="s">
        <v>1341</v>
      </c>
      <c r="N646" t="s">
        <v>1294</v>
      </c>
      <c r="O646" s="36">
        <v>399.60111703554639</v>
      </c>
      <c r="P646" s="63">
        <v>17.805629166633292</v>
      </c>
      <c r="Q646" s="31">
        <v>1.9999999999999999E-6</v>
      </c>
    </row>
    <row r="647" spans="1:17" x14ac:dyDescent="0.2">
      <c r="A647" t="s">
        <v>1310</v>
      </c>
      <c r="B647" t="s">
        <v>1317</v>
      </c>
      <c r="C647" t="s">
        <v>1318</v>
      </c>
      <c r="D647" s="35">
        <v>30000</v>
      </c>
      <c r="E647" s="35">
        <v>3662</v>
      </c>
      <c r="F647" s="35">
        <v>33662</v>
      </c>
      <c r="G647">
        <v>4</v>
      </c>
      <c r="I647" s="47" t="s">
        <v>1320</v>
      </c>
      <c r="J647" t="s">
        <v>250</v>
      </c>
      <c r="M647" t="s">
        <v>1341</v>
      </c>
      <c r="N647" t="s">
        <v>1294</v>
      </c>
      <c r="O647" s="36">
        <v>249.43435621009181</v>
      </c>
      <c r="P647" s="63">
        <v>11.114422504729211</v>
      </c>
      <c r="Q647" s="31">
        <v>0</v>
      </c>
    </row>
    <row r="648" spans="1:17" x14ac:dyDescent="0.2">
      <c r="A648" t="s">
        <v>1310</v>
      </c>
      <c r="B648" t="s">
        <v>1317</v>
      </c>
      <c r="C648" t="s">
        <v>1318</v>
      </c>
      <c r="D648" s="35">
        <v>30000</v>
      </c>
      <c r="E648" s="35">
        <v>3662</v>
      </c>
      <c r="F648" s="35">
        <v>33662</v>
      </c>
      <c r="G648">
        <v>4</v>
      </c>
      <c r="I648" s="47" t="s">
        <v>1320</v>
      </c>
      <c r="J648" t="s">
        <v>251</v>
      </c>
      <c r="M648" t="s">
        <v>1342</v>
      </c>
      <c r="N648" t="s">
        <v>1294</v>
      </c>
      <c r="O648" s="36">
        <v>3453.7459593685298</v>
      </c>
      <c r="P648" s="63">
        <v>153.89376347214716</v>
      </c>
      <c r="Q648" s="31">
        <v>9.9999999999999995E-7</v>
      </c>
    </row>
    <row r="649" spans="1:17" x14ac:dyDescent="0.2">
      <c r="A649" t="s">
        <v>1310</v>
      </c>
      <c r="B649" t="s">
        <v>1317</v>
      </c>
      <c r="C649" t="s">
        <v>1318</v>
      </c>
      <c r="D649" s="35">
        <v>30000</v>
      </c>
      <c r="E649" s="35">
        <v>3662</v>
      </c>
      <c r="F649" s="35">
        <v>33662</v>
      </c>
      <c r="G649">
        <v>4</v>
      </c>
      <c r="I649" s="47" t="s">
        <v>1320</v>
      </c>
      <c r="J649" t="s">
        <v>254</v>
      </c>
      <c r="M649" t="s">
        <v>1342</v>
      </c>
      <c r="N649" t="s">
        <v>1325</v>
      </c>
      <c r="O649" s="36">
        <v>163.43276526694044</v>
      </c>
      <c r="P649" s="63">
        <v>7.2823200135391675</v>
      </c>
      <c r="Q649" s="31">
        <v>0</v>
      </c>
    </row>
    <row r="650" spans="1:17" x14ac:dyDescent="0.2">
      <c r="A650" t="s">
        <v>1310</v>
      </c>
      <c r="B650" t="s">
        <v>1317</v>
      </c>
      <c r="C650" t="s">
        <v>1318</v>
      </c>
      <c r="D650" s="35">
        <v>30000</v>
      </c>
      <c r="E650" s="35">
        <v>3662</v>
      </c>
      <c r="F650" s="35">
        <v>33662</v>
      </c>
      <c r="G650">
        <v>4</v>
      </c>
      <c r="I650" s="47" t="s">
        <v>1320</v>
      </c>
      <c r="J650" t="s">
        <v>255</v>
      </c>
      <c r="M650" t="s">
        <v>1342</v>
      </c>
      <c r="N650" t="s">
        <v>1325</v>
      </c>
      <c r="O650" s="36">
        <v>1049.7841741434829</v>
      </c>
      <c r="P650" s="63">
        <v>46.776815461545603</v>
      </c>
      <c r="Q650" s="31">
        <v>6.9999999999999999E-6</v>
      </c>
    </row>
    <row r="651" spans="1:17" x14ac:dyDescent="0.2">
      <c r="A651" t="s">
        <v>1310</v>
      </c>
      <c r="B651" t="s">
        <v>1317</v>
      </c>
      <c r="C651" t="s">
        <v>1318</v>
      </c>
      <c r="D651" s="35">
        <v>30000</v>
      </c>
      <c r="E651" s="35">
        <v>3662</v>
      </c>
      <c r="F651" s="35">
        <v>33662</v>
      </c>
      <c r="G651">
        <v>4</v>
      </c>
      <c r="I651" s="47" t="s">
        <v>1320</v>
      </c>
      <c r="J651" t="s">
        <v>256</v>
      </c>
      <c r="M651" t="s">
        <v>1343</v>
      </c>
      <c r="N651" t="s">
        <v>1294</v>
      </c>
      <c r="O651" s="36">
        <v>8753.4863094392767</v>
      </c>
      <c r="P651" s="63">
        <v>390.04228090586787</v>
      </c>
      <c r="Q651" s="31">
        <v>1.9000000000000001E-5</v>
      </c>
    </row>
    <row r="652" spans="1:17" x14ac:dyDescent="0.2">
      <c r="A652" t="s">
        <v>1310</v>
      </c>
      <c r="B652" t="s">
        <v>1317</v>
      </c>
      <c r="C652" t="s">
        <v>1318</v>
      </c>
      <c r="D652" s="35">
        <v>30000</v>
      </c>
      <c r="E652" s="35">
        <v>3662</v>
      </c>
      <c r="F652" s="35">
        <v>33662</v>
      </c>
      <c r="G652">
        <v>4</v>
      </c>
      <c r="I652" s="47" t="s">
        <v>1320</v>
      </c>
      <c r="J652" t="s">
        <v>258</v>
      </c>
      <c r="M652" t="s">
        <v>1343</v>
      </c>
      <c r="N652" t="s">
        <v>1294</v>
      </c>
      <c r="O652" s="36">
        <v>3006.0553377287429</v>
      </c>
      <c r="P652" s="63">
        <v>133.94533777846098</v>
      </c>
      <c r="Q652" s="31">
        <v>9.9999999999999995E-7</v>
      </c>
    </row>
    <row r="653" spans="1:17" x14ac:dyDescent="0.2">
      <c r="A653" t="s">
        <v>1310</v>
      </c>
      <c r="B653" t="s">
        <v>1317</v>
      </c>
      <c r="C653" t="s">
        <v>1318</v>
      </c>
      <c r="D653" s="35">
        <v>30000</v>
      </c>
      <c r="E653" s="35">
        <v>3662</v>
      </c>
      <c r="F653" s="35">
        <v>33662</v>
      </c>
      <c r="G653">
        <v>4</v>
      </c>
      <c r="I653" s="47" t="s">
        <v>1320</v>
      </c>
      <c r="J653" t="s">
        <v>259</v>
      </c>
      <c r="M653" t="s">
        <v>1343</v>
      </c>
      <c r="N653" t="s">
        <v>1294</v>
      </c>
      <c r="O653" s="36">
        <v>4709.7634361584514</v>
      </c>
      <c r="P653" s="63">
        <v>209.86002699123134</v>
      </c>
      <c r="Q653" s="31">
        <v>7.2000000000000002E-5</v>
      </c>
    </row>
    <row r="654" spans="1:17" x14ac:dyDescent="0.2">
      <c r="A654" t="s">
        <v>1310</v>
      </c>
      <c r="B654" t="s">
        <v>1317</v>
      </c>
      <c r="C654" t="s">
        <v>1318</v>
      </c>
      <c r="D654" s="35">
        <v>30000</v>
      </c>
      <c r="E654" s="35">
        <v>3662</v>
      </c>
      <c r="F654" s="35">
        <v>33662</v>
      </c>
      <c r="G654">
        <v>4</v>
      </c>
      <c r="I654" s="47" t="s">
        <v>1320</v>
      </c>
      <c r="J654" t="s">
        <v>260</v>
      </c>
      <c r="M654" t="s">
        <v>1343</v>
      </c>
      <c r="N654" t="s">
        <v>1294</v>
      </c>
      <c r="O654" s="36">
        <v>6840.9179008242054</v>
      </c>
      <c r="P654" s="63">
        <v>304.82108810177317</v>
      </c>
      <c r="Q654" s="31">
        <v>9.9999999999999995E-7</v>
      </c>
    </row>
    <row r="655" spans="1:17" x14ac:dyDescent="0.2">
      <c r="A655" t="s">
        <v>1310</v>
      </c>
      <c r="B655" t="s">
        <v>1317</v>
      </c>
      <c r="C655" t="s">
        <v>1318</v>
      </c>
      <c r="D655" s="35">
        <v>30000</v>
      </c>
      <c r="E655" s="35">
        <v>3662</v>
      </c>
      <c r="F655" s="35">
        <v>33662</v>
      </c>
      <c r="G655">
        <v>4</v>
      </c>
      <c r="I655" s="47" t="s">
        <v>1320</v>
      </c>
      <c r="J655" t="s">
        <v>286</v>
      </c>
      <c r="M655" t="s">
        <v>1347</v>
      </c>
      <c r="N655" t="s">
        <v>1294</v>
      </c>
      <c r="O655" s="36">
        <v>4413.798751916107</v>
      </c>
      <c r="P655" s="63">
        <v>196.67228253963077</v>
      </c>
      <c r="Q655" s="31">
        <v>9.9999999999999995E-7</v>
      </c>
    </row>
    <row r="656" spans="1:17" x14ac:dyDescent="0.2">
      <c r="A656" t="s">
        <v>1310</v>
      </c>
      <c r="B656" t="s">
        <v>1317</v>
      </c>
      <c r="C656" t="s">
        <v>1318</v>
      </c>
      <c r="D656" s="35">
        <v>30000</v>
      </c>
      <c r="E656" s="35">
        <v>3662</v>
      </c>
      <c r="F656" s="35">
        <v>33662</v>
      </c>
      <c r="G656">
        <v>4</v>
      </c>
      <c r="I656" s="47" t="s">
        <v>1320</v>
      </c>
      <c r="J656" t="s">
        <v>297</v>
      </c>
      <c r="M656" t="s">
        <v>1349</v>
      </c>
      <c r="N656" t="s">
        <v>1294</v>
      </c>
      <c r="O656" s="36">
        <v>11.702867313636519</v>
      </c>
      <c r="P656" s="63">
        <v>0.52146229499751284</v>
      </c>
      <c r="Q656" s="31">
        <v>0</v>
      </c>
    </row>
    <row r="657" spans="1:17" x14ac:dyDescent="0.2">
      <c r="A657" t="s">
        <v>1310</v>
      </c>
      <c r="B657" t="s">
        <v>1317</v>
      </c>
      <c r="C657" t="s">
        <v>1318</v>
      </c>
      <c r="D657" s="35">
        <v>30000</v>
      </c>
      <c r="E657" s="35">
        <v>3662</v>
      </c>
      <c r="F657" s="35">
        <v>33662</v>
      </c>
      <c r="G657">
        <v>4</v>
      </c>
      <c r="I657" s="47" t="s">
        <v>1320</v>
      </c>
      <c r="J657" t="s">
        <v>300</v>
      </c>
      <c r="M657" t="s">
        <v>1349</v>
      </c>
      <c r="N657" t="s">
        <v>1294</v>
      </c>
      <c r="O657" s="36">
        <v>545.66924959424693</v>
      </c>
      <c r="P657" s="63">
        <v>24.314207072263866</v>
      </c>
      <c r="Q657" s="31">
        <v>0</v>
      </c>
    </row>
    <row r="658" spans="1:17" x14ac:dyDescent="0.2">
      <c r="A658" t="s">
        <v>1310</v>
      </c>
      <c r="B658" t="s">
        <v>1317</v>
      </c>
      <c r="C658" t="s">
        <v>1318</v>
      </c>
      <c r="D658" s="35">
        <v>30000</v>
      </c>
      <c r="E658" s="35">
        <v>3662</v>
      </c>
      <c r="F658" s="35">
        <v>33662</v>
      </c>
      <c r="G658">
        <v>4</v>
      </c>
      <c r="I658" s="47" t="s">
        <v>1320</v>
      </c>
      <c r="J658" t="s">
        <v>301</v>
      </c>
      <c r="M658" t="s">
        <v>1349</v>
      </c>
      <c r="N658" t="s">
        <v>1325</v>
      </c>
      <c r="O658" s="36">
        <v>190.96179046757698</v>
      </c>
      <c r="P658" s="63">
        <v>8.5089722753691408</v>
      </c>
      <c r="Q658" s="31">
        <v>0</v>
      </c>
    </row>
    <row r="659" spans="1:17" x14ac:dyDescent="0.2">
      <c r="A659" t="s">
        <v>1310</v>
      </c>
      <c r="B659" t="s">
        <v>1317</v>
      </c>
      <c r="C659" t="s">
        <v>1318</v>
      </c>
      <c r="D659" s="35">
        <v>30000</v>
      </c>
      <c r="E659" s="35">
        <v>3662</v>
      </c>
      <c r="F659" s="35">
        <v>33662</v>
      </c>
      <c r="G659">
        <v>4</v>
      </c>
      <c r="I659" s="47" t="s">
        <v>1320</v>
      </c>
      <c r="J659" t="s">
        <v>304</v>
      </c>
      <c r="M659" t="s">
        <v>1349</v>
      </c>
      <c r="N659" t="s">
        <v>1294</v>
      </c>
      <c r="O659" s="36">
        <v>503.74599840663649</v>
      </c>
      <c r="P659" s="63">
        <v>22.446169591177924</v>
      </c>
      <c r="Q659" s="31">
        <v>0</v>
      </c>
    </row>
    <row r="660" spans="1:17" x14ac:dyDescent="0.2">
      <c r="A660" t="s">
        <v>1310</v>
      </c>
      <c r="B660" t="s">
        <v>1317</v>
      </c>
      <c r="C660" t="s">
        <v>1318</v>
      </c>
      <c r="D660" s="35">
        <v>30000</v>
      </c>
      <c r="E660" s="35">
        <v>3662</v>
      </c>
      <c r="F660" s="35">
        <v>33662</v>
      </c>
      <c r="G660">
        <v>4</v>
      </c>
      <c r="I660" s="47" t="s">
        <v>1320</v>
      </c>
      <c r="J660" t="s">
        <v>305</v>
      </c>
      <c r="M660" t="s">
        <v>1349</v>
      </c>
      <c r="N660" t="s">
        <v>1294</v>
      </c>
      <c r="O660" s="36">
        <v>14.715744357018586</v>
      </c>
      <c r="P660" s="63">
        <v>0.65571159779501109</v>
      </c>
      <c r="Q660" s="31">
        <v>0</v>
      </c>
    </row>
    <row r="661" spans="1:17" x14ac:dyDescent="0.2">
      <c r="A661" t="s">
        <v>1310</v>
      </c>
      <c r="B661" t="s">
        <v>1317</v>
      </c>
      <c r="C661" t="s">
        <v>1318</v>
      </c>
      <c r="D661" s="35">
        <v>30000</v>
      </c>
      <c r="E661" s="35">
        <v>3662</v>
      </c>
      <c r="F661" s="35">
        <v>33662</v>
      </c>
      <c r="G661">
        <v>4</v>
      </c>
      <c r="I661" s="47" t="s">
        <v>1320</v>
      </c>
      <c r="J661" t="s">
        <v>306</v>
      </c>
      <c r="M661" t="s">
        <v>1349</v>
      </c>
      <c r="N661" t="s">
        <v>1294</v>
      </c>
      <c r="O661" s="36">
        <v>5.9425314042771369</v>
      </c>
      <c r="P661" s="63">
        <v>0.26479032711567452</v>
      </c>
      <c r="Q661" s="31">
        <v>0</v>
      </c>
    </row>
    <row r="662" spans="1:17" x14ac:dyDescent="0.2">
      <c r="A662" t="s">
        <v>1310</v>
      </c>
      <c r="B662" t="s">
        <v>1317</v>
      </c>
      <c r="C662" t="s">
        <v>1318</v>
      </c>
      <c r="D662" s="35">
        <v>30000</v>
      </c>
      <c r="E662" s="35">
        <v>3662</v>
      </c>
      <c r="F662" s="35">
        <v>33662</v>
      </c>
      <c r="G662">
        <v>4</v>
      </c>
      <c r="I662" s="47" t="s">
        <v>1320</v>
      </c>
      <c r="J662" t="s">
        <v>307</v>
      </c>
      <c r="M662" t="s">
        <v>1350</v>
      </c>
      <c r="N662" t="s">
        <v>1325</v>
      </c>
      <c r="O662" s="36">
        <v>508.7130592888409</v>
      </c>
      <c r="P662" s="63">
        <v>22.667494408217301</v>
      </c>
      <c r="Q662" s="31">
        <v>0</v>
      </c>
    </row>
    <row r="663" spans="1:17" x14ac:dyDescent="0.2">
      <c r="A663" t="s">
        <v>1310</v>
      </c>
      <c r="B663" t="s">
        <v>1317</v>
      </c>
      <c r="C663" t="s">
        <v>1318</v>
      </c>
      <c r="D663" s="35">
        <v>30000</v>
      </c>
      <c r="E663" s="35">
        <v>3662</v>
      </c>
      <c r="F663" s="35">
        <v>33662</v>
      </c>
      <c r="G663">
        <v>4</v>
      </c>
      <c r="I663" s="47" t="s">
        <v>1320</v>
      </c>
      <c r="J663" t="s">
        <v>309</v>
      </c>
      <c r="M663" t="s">
        <v>1350</v>
      </c>
      <c r="N663" t="s">
        <v>1325</v>
      </c>
      <c r="O663" s="36">
        <v>64.532096570116437</v>
      </c>
      <c r="P663" s="63">
        <v>2.8754538760977719</v>
      </c>
      <c r="Q663" s="31">
        <v>0</v>
      </c>
    </row>
    <row r="664" spans="1:17" x14ac:dyDescent="0.2">
      <c r="A664" t="s">
        <v>1310</v>
      </c>
      <c r="B664" t="s">
        <v>1317</v>
      </c>
      <c r="C664" t="s">
        <v>1318</v>
      </c>
      <c r="D664" s="35">
        <v>30000</v>
      </c>
      <c r="E664" s="35">
        <v>3662</v>
      </c>
      <c r="F664" s="35">
        <v>33662</v>
      </c>
      <c r="G664">
        <v>4</v>
      </c>
      <c r="I664" s="47" t="s">
        <v>1320</v>
      </c>
      <c r="J664" t="s">
        <v>310</v>
      </c>
      <c r="M664" t="s">
        <v>1351</v>
      </c>
      <c r="N664" t="s">
        <v>1294</v>
      </c>
      <c r="O664" s="36">
        <v>6701.7698190156016</v>
      </c>
      <c r="P664" s="63">
        <v>298.62085732586178</v>
      </c>
      <c r="Q664" s="31">
        <v>2.4000000000000001E-5</v>
      </c>
    </row>
    <row r="665" spans="1:17" x14ac:dyDescent="0.2">
      <c r="A665" t="s">
        <v>1310</v>
      </c>
      <c r="B665" t="s">
        <v>1317</v>
      </c>
      <c r="C665" t="s">
        <v>1318</v>
      </c>
      <c r="D665" s="35">
        <v>30000</v>
      </c>
      <c r="E665" s="35">
        <v>3662</v>
      </c>
      <c r="F665" s="35">
        <v>33662</v>
      </c>
      <c r="G665">
        <v>4</v>
      </c>
      <c r="I665" s="47" t="s">
        <v>1320</v>
      </c>
      <c r="J665" t="s">
        <v>312</v>
      </c>
      <c r="M665" t="s">
        <v>1351</v>
      </c>
      <c r="N665" t="s">
        <v>1294</v>
      </c>
      <c r="O665" s="36">
        <v>2446.4916057330552</v>
      </c>
      <c r="P665" s="63">
        <v>109.01201331499034</v>
      </c>
      <c r="Q665" s="31">
        <v>0</v>
      </c>
    </row>
    <row r="666" spans="1:17" x14ac:dyDescent="0.2">
      <c r="A666" t="s">
        <v>1310</v>
      </c>
      <c r="B666" t="s">
        <v>1317</v>
      </c>
      <c r="C666" t="s">
        <v>1318</v>
      </c>
      <c r="D666" s="35">
        <v>30000</v>
      </c>
      <c r="E666" s="35">
        <v>3662</v>
      </c>
      <c r="F666" s="35">
        <v>33662</v>
      </c>
      <c r="G666">
        <v>4</v>
      </c>
      <c r="I666" s="47" t="s">
        <v>1320</v>
      </c>
      <c r="J666" t="s">
        <v>313</v>
      </c>
      <c r="M666" t="s">
        <v>1351</v>
      </c>
      <c r="N666" t="s">
        <v>1294</v>
      </c>
      <c r="O666" s="36">
        <v>3188.4660589608652</v>
      </c>
      <c r="P666" s="63">
        <v>142.07328717553031</v>
      </c>
      <c r="Q666" s="31">
        <v>2.5999999999999998E-5</v>
      </c>
    </row>
    <row r="667" spans="1:17" x14ac:dyDescent="0.2">
      <c r="A667" t="s">
        <v>1310</v>
      </c>
      <c r="B667" t="s">
        <v>1317</v>
      </c>
      <c r="C667" t="s">
        <v>1318</v>
      </c>
      <c r="D667" s="35">
        <v>30000</v>
      </c>
      <c r="E667" s="35">
        <v>3662</v>
      </c>
      <c r="F667" s="35">
        <v>33662</v>
      </c>
      <c r="G667">
        <v>4</v>
      </c>
      <c r="I667" s="47" t="s">
        <v>1320</v>
      </c>
      <c r="J667" t="s">
        <v>314</v>
      </c>
      <c r="M667" t="s">
        <v>1351</v>
      </c>
      <c r="N667" t="s">
        <v>1294</v>
      </c>
      <c r="O667" s="36">
        <v>2377.3254968618517</v>
      </c>
      <c r="P667" s="63">
        <v>105.93007476938291</v>
      </c>
      <c r="Q667" s="31">
        <v>0</v>
      </c>
    </row>
    <row r="668" spans="1:17" x14ac:dyDescent="0.2">
      <c r="A668" t="s">
        <v>1310</v>
      </c>
      <c r="B668" t="s">
        <v>1317</v>
      </c>
      <c r="C668" t="s">
        <v>1318</v>
      </c>
      <c r="D668" s="35">
        <v>30000</v>
      </c>
      <c r="E668" s="35">
        <v>3662</v>
      </c>
      <c r="F668" s="35">
        <v>33662</v>
      </c>
      <c r="G668">
        <v>4</v>
      </c>
      <c r="I668" s="47" t="s">
        <v>1320</v>
      </c>
      <c r="J668" t="s">
        <v>315</v>
      </c>
      <c r="M668" t="s">
        <v>1351</v>
      </c>
      <c r="N668" t="s">
        <v>1294</v>
      </c>
      <c r="O668" s="36">
        <v>1403.7146244375608</v>
      </c>
      <c r="P668" s="63">
        <v>62.547427904941998</v>
      </c>
      <c r="Q668" s="31">
        <v>5.0000000000000004E-6</v>
      </c>
    </row>
    <row r="669" spans="1:17" x14ac:dyDescent="0.2">
      <c r="A669" t="s">
        <v>1310</v>
      </c>
      <c r="B669" t="s">
        <v>1317</v>
      </c>
      <c r="C669" t="s">
        <v>1318</v>
      </c>
      <c r="D669" s="35">
        <v>30000</v>
      </c>
      <c r="E669" s="35">
        <v>3662</v>
      </c>
      <c r="F669" s="35">
        <v>33662</v>
      </c>
      <c r="G669">
        <v>4</v>
      </c>
      <c r="I669" s="47" t="s">
        <v>1320</v>
      </c>
      <c r="J669" t="s">
        <v>316</v>
      </c>
      <c r="M669" t="s">
        <v>1352</v>
      </c>
      <c r="N669" t="s">
        <v>1325</v>
      </c>
      <c r="O669" s="36">
        <v>5454.3838744023078</v>
      </c>
      <c r="P669" s="63">
        <v>243.03920199360417</v>
      </c>
      <c r="Q669" s="31">
        <v>3.0000000000000001E-6</v>
      </c>
    </row>
    <row r="670" spans="1:17" x14ac:dyDescent="0.2">
      <c r="A670" t="s">
        <v>1310</v>
      </c>
      <c r="B670" t="s">
        <v>1317</v>
      </c>
      <c r="C670" t="s">
        <v>1318</v>
      </c>
      <c r="D670" s="35">
        <v>30000</v>
      </c>
      <c r="E670" s="35">
        <v>3662</v>
      </c>
      <c r="F670" s="35">
        <v>33662</v>
      </c>
      <c r="G670">
        <v>4</v>
      </c>
      <c r="I670" s="47" t="s">
        <v>1320</v>
      </c>
      <c r="J670" t="s">
        <v>318</v>
      </c>
      <c r="M670" t="s">
        <v>1352</v>
      </c>
      <c r="N670" t="s">
        <v>1325</v>
      </c>
      <c r="O670" s="36">
        <v>2635.3412972515926</v>
      </c>
      <c r="P670" s="63">
        <v>117.42687361457517</v>
      </c>
      <c r="Q670" s="31">
        <v>9.9999999999999995E-7</v>
      </c>
    </row>
    <row r="671" spans="1:17" x14ac:dyDescent="0.2">
      <c r="A671" t="s">
        <v>1310</v>
      </c>
      <c r="B671" t="s">
        <v>1317</v>
      </c>
      <c r="C671" t="s">
        <v>1318</v>
      </c>
      <c r="D671" s="35">
        <v>30000</v>
      </c>
      <c r="E671" s="35">
        <v>3662</v>
      </c>
      <c r="F671" s="35">
        <v>33662</v>
      </c>
      <c r="G671">
        <v>4</v>
      </c>
      <c r="I671" s="47" t="s">
        <v>1320</v>
      </c>
      <c r="J671" t="s">
        <v>319</v>
      </c>
      <c r="M671" t="s">
        <v>1352</v>
      </c>
      <c r="N671" t="s">
        <v>1325</v>
      </c>
      <c r="O671" s="36">
        <v>3105.6409394293473</v>
      </c>
      <c r="P671" s="63">
        <v>138.38272350793903</v>
      </c>
      <c r="Q671" s="31">
        <v>3.9999999999999998E-6</v>
      </c>
    </row>
    <row r="672" spans="1:17" x14ac:dyDescent="0.2">
      <c r="A672" t="s">
        <v>1310</v>
      </c>
      <c r="B672" t="s">
        <v>1317</v>
      </c>
      <c r="C672" t="s">
        <v>1318</v>
      </c>
      <c r="D672" s="35">
        <v>30000</v>
      </c>
      <c r="E672" s="35">
        <v>3662</v>
      </c>
      <c r="F672" s="35">
        <v>33662</v>
      </c>
      <c r="G672">
        <v>4</v>
      </c>
      <c r="I672" s="47" t="s">
        <v>1320</v>
      </c>
      <c r="J672" t="s">
        <v>320</v>
      </c>
      <c r="M672" t="s">
        <v>1353</v>
      </c>
      <c r="N672" t="s">
        <v>1325</v>
      </c>
      <c r="O672" s="36">
        <v>74157.33999578697</v>
      </c>
      <c r="P672" s="63">
        <v>3304.3403525607973</v>
      </c>
      <c r="Q672" s="31">
        <v>1.5300000000000001E-4</v>
      </c>
    </row>
    <row r="673" spans="1:17" x14ac:dyDescent="0.2">
      <c r="A673" t="s">
        <v>1310</v>
      </c>
      <c r="B673" t="s">
        <v>1317</v>
      </c>
      <c r="C673" t="s">
        <v>1318</v>
      </c>
      <c r="D673" s="35">
        <v>30000</v>
      </c>
      <c r="E673" s="35">
        <v>3662</v>
      </c>
      <c r="F673" s="35">
        <v>33662</v>
      </c>
      <c r="G673">
        <v>4</v>
      </c>
      <c r="I673" s="47" t="s">
        <v>1320</v>
      </c>
      <c r="J673" t="s">
        <v>332</v>
      </c>
      <c r="M673" t="s">
        <v>1355</v>
      </c>
      <c r="N673" t="s">
        <v>1294</v>
      </c>
      <c r="O673" s="36">
        <v>3916.0931676266819</v>
      </c>
      <c r="P673" s="63">
        <v>174.49526478311699</v>
      </c>
      <c r="Q673" s="31">
        <v>2.0000000000000002E-5</v>
      </c>
    </row>
    <row r="674" spans="1:17" x14ac:dyDescent="0.2">
      <c r="A674" t="s">
        <v>1310</v>
      </c>
      <c r="B674" t="s">
        <v>1317</v>
      </c>
      <c r="C674" t="s">
        <v>1318</v>
      </c>
      <c r="D674" s="35">
        <v>30000</v>
      </c>
      <c r="E674" s="35">
        <v>3662</v>
      </c>
      <c r="F674" s="35">
        <v>33662</v>
      </c>
      <c r="G674">
        <v>4</v>
      </c>
      <c r="I674" s="47" t="s">
        <v>1320</v>
      </c>
      <c r="J674" t="s">
        <v>334</v>
      </c>
      <c r="M674" t="s">
        <v>1355</v>
      </c>
      <c r="N674" t="s">
        <v>1294</v>
      </c>
      <c r="O674" s="36">
        <v>1815.7473861585074</v>
      </c>
      <c r="P674" s="63">
        <v>80.906992598186676</v>
      </c>
      <c r="Q674" s="31">
        <v>0</v>
      </c>
    </row>
    <row r="675" spans="1:17" x14ac:dyDescent="0.2">
      <c r="A675" t="s">
        <v>1310</v>
      </c>
      <c r="B675" t="s">
        <v>1317</v>
      </c>
      <c r="C675" t="s">
        <v>1318</v>
      </c>
      <c r="D675" s="35">
        <v>30000</v>
      </c>
      <c r="E675" s="35">
        <v>3662</v>
      </c>
      <c r="F675" s="35">
        <v>33662</v>
      </c>
      <c r="G675">
        <v>4</v>
      </c>
      <c r="I675" s="47" t="s">
        <v>1320</v>
      </c>
      <c r="J675" t="s">
        <v>335</v>
      </c>
      <c r="M675" t="s">
        <v>1355</v>
      </c>
      <c r="N675" t="s">
        <v>1294</v>
      </c>
      <c r="O675" s="36">
        <v>1797.4747566072649</v>
      </c>
      <c r="P675" s="63">
        <v>80.092791506602268</v>
      </c>
      <c r="Q675" s="31">
        <v>1.5999999999999999E-5</v>
      </c>
    </row>
    <row r="676" spans="1:17" x14ac:dyDescent="0.2">
      <c r="A676" t="s">
        <v>1310</v>
      </c>
      <c r="B676" t="s">
        <v>1317</v>
      </c>
      <c r="C676" t="s">
        <v>1318</v>
      </c>
      <c r="D676" s="35">
        <v>30000</v>
      </c>
      <c r="E676" s="35">
        <v>3662</v>
      </c>
      <c r="F676" s="35">
        <v>33662</v>
      </c>
      <c r="G676">
        <v>4</v>
      </c>
      <c r="I676" s="47" t="s">
        <v>1320</v>
      </c>
      <c r="J676" t="s">
        <v>336</v>
      </c>
      <c r="M676" t="s">
        <v>1355</v>
      </c>
      <c r="N676" t="s">
        <v>1294</v>
      </c>
      <c r="O676" s="36">
        <v>1942.2174561655272</v>
      </c>
      <c r="P676" s="63">
        <v>86.542310096618067</v>
      </c>
      <c r="Q676" s="31">
        <v>9.9999999999999995E-7</v>
      </c>
    </row>
    <row r="677" spans="1:17" x14ac:dyDescent="0.2">
      <c r="A677" t="s">
        <v>1310</v>
      </c>
      <c r="B677" t="s">
        <v>1317</v>
      </c>
      <c r="C677" t="s">
        <v>1318</v>
      </c>
      <c r="D677" s="35">
        <v>30000</v>
      </c>
      <c r="E677" s="35">
        <v>3662</v>
      </c>
      <c r="F677" s="35">
        <v>33662</v>
      </c>
      <c r="G677">
        <v>4</v>
      </c>
      <c r="I677" s="47" t="s">
        <v>1320</v>
      </c>
      <c r="J677" t="s">
        <v>338</v>
      </c>
      <c r="M677" t="s">
        <v>1355</v>
      </c>
      <c r="N677" t="s">
        <v>1294</v>
      </c>
      <c r="O677" s="36">
        <v>1014.4031188474552</v>
      </c>
      <c r="P677" s="63">
        <v>45.200288461824584</v>
      </c>
      <c r="Q677" s="31">
        <v>0</v>
      </c>
    </row>
    <row r="678" spans="1:17" x14ac:dyDescent="0.2">
      <c r="A678" t="s">
        <v>1310</v>
      </c>
      <c r="B678" t="s">
        <v>1317</v>
      </c>
      <c r="C678" t="s">
        <v>1318</v>
      </c>
      <c r="D678" s="35">
        <v>30000</v>
      </c>
      <c r="E678" s="35">
        <v>3662</v>
      </c>
      <c r="F678" s="35">
        <v>33662</v>
      </c>
      <c r="G678">
        <v>4</v>
      </c>
      <c r="I678" s="47" t="s">
        <v>1320</v>
      </c>
      <c r="J678" t="s">
        <v>339</v>
      </c>
      <c r="M678" t="s">
        <v>1355</v>
      </c>
      <c r="N678" t="s">
        <v>1294</v>
      </c>
      <c r="O678" s="36">
        <v>506.31374305231321</v>
      </c>
      <c r="P678" s="63">
        <v>22.560584458920804</v>
      </c>
      <c r="Q678" s="31">
        <v>9.9999999999999995E-7</v>
      </c>
    </row>
    <row r="679" spans="1:17" x14ac:dyDescent="0.2">
      <c r="A679" t="s">
        <v>1310</v>
      </c>
      <c r="B679" t="s">
        <v>1317</v>
      </c>
      <c r="C679" t="s">
        <v>1318</v>
      </c>
      <c r="D679" s="35">
        <v>30000</v>
      </c>
      <c r="E679" s="35">
        <v>3662</v>
      </c>
      <c r="F679" s="35">
        <v>33662</v>
      </c>
      <c r="G679">
        <v>4</v>
      </c>
      <c r="I679" s="47" t="s">
        <v>1320</v>
      </c>
      <c r="J679" t="s">
        <v>340</v>
      </c>
      <c r="M679" t="s">
        <v>1356</v>
      </c>
      <c r="N679" t="s">
        <v>1294</v>
      </c>
      <c r="O679" s="36">
        <v>2055.7732838506481</v>
      </c>
      <c r="P679" s="63">
        <v>91.602188238278785</v>
      </c>
      <c r="Q679" s="31">
        <v>1.5999999999999999E-5</v>
      </c>
    </row>
    <row r="680" spans="1:17" x14ac:dyDescent="0.2">
      <c r="A680" t="s">
        <v>1310</v>
      </c>
      <c r="B680" t="s">
        <v>1317</v>
      </c>
      <c r="C680" t="s">
        <v>1318</v>
      </c>
      <c r="D680" s="35">
        <v>30000</v>
      </c>
      <c r="E680" s="35">
        <v>3662</v>
      </c>
      <c r="F680" s="35">
        <v>33662</v>
      </c>
      <c r="G680">
        <v>4</v>
      </c>
      <c r="I680" s="47" t="s">
        <v>1320</v>
      </c>
      <c r="J680" t="s">
        <v>342</v>
      </c>
      <c r="M680" t="s">
        <v>1356</v>
      </c>
      <c r="N680" t="s">
        <v>1294</v>
      </c>
      <c r="O680" s="36">
        <v>1700.7543681902491</v>
      </c>
      <c r="P680" s="63">
        <v>75.78307540324883</v>
      </c>
      <c r="Q680" s="31">
        <v>0</v>
      </c>
    </row>
    <row r="681" spans="1:17" x14ac:dyDescent="0.2">
      <c r="A681" t="s">
        <v>1310</v>
      </c>
      <c r="B681" t="s">
        <v>1317</v>
      </c>
      <c r="C681" t="s">
        <v>1318</v>
      </c>
      <c r="D681" s="35">
        <v>30000</v>
      </c>
      <c r="E681" s="35">
        <v>3662</v>
      </c>
      <c r="F681" s="35">
        <v>33662</v>
      </c>
      <c r="G681">
        <v>4</v>
      </c>
      <c r="I681" s="47" t="s">
        <v>1320</v>
      </c>
      <c r="J681" t="s">
        <v>343</v>
      </c>
      <c r="M681" t="s">
        <v>1356</v>
      </c>
      <c r="N681" t="s">
        <v>1294</v>
      </c>
      <c r="O681" s="36">
        <v>191.16152693784639</v>
      </c>
      <c r="P681" s="63">
        <v>8.517872234275794</v>
      </c>
      <c r="Q681" s="31">
        <v>0</v>
      </c>
    </row>
    <row r="682" spans="1:17" x14ac:dyDescent="0.2">
      <c r="A682" t="s">
        <v>1310</v>
      </c>
      <c r="B682" t="s">
        <v>1317</v>
      </c>
      <c r="C682" t="s">
        <v>1318</v>
      </c>
      <c r="D682" s="35">
        <v>30000</v>
      </c>
      <c r="E682" s="35">
        <v>3662</v>
      </c>
      <c r="F682" s="35">
        <v>33662</v>
      </c>
      <c r="G682">
        <v>4</v>
      </c>
      <c r="I682" s="47" t="s">
        <v>1320</v>
      </c>
      <c r="J682" t="s">
        <v>344</v>
      </c>
      <c r="M682" t="s">
        <v>1356</v>
      </c>
      <c r="N682" t="s">
        <v>1294</v>
      </c>
      <c r="O682" s="36">
        <v>1406.2859468869567</v>
      </c>
      <c r="P682" s="63">
        <v>62.662002194276901</v>
      </c>
      <c r="Q682" s="31">
        <v>0</v>
      </c>
    </row>
    <row r="683" spans="1:17" x14ac:dyDescent="0.2">
      <c r="A683" t="s">
        <v>1310</v>
      </c>
      <c r="B683" t="s">
        <v>1317</v>
      </c>
      <c r="C683" t="s">
        <v>1318</v>
      </c>
      <c r="D683" s="35">
        <v>30000</v>
      </c>
      <c r="E683" s="35">
        <v>3662</v>
      </c>
      <c r="F683" s="35">
        <v>33662</v>
      </c>
      <c r="G683">
        <v>4</v>
      </c>
      <c r="I683" s="47" t="s">
        <v>1320</v>
      </c>
      <c r="J683" t="s">
        <v>345</v>
      </c>
      <c r="M683" t="s">
        <v>1357</v>
      </c>
      <c r="N683" t="s">
        <v>1294</v>
      </c>
      <c r="O683" s="36">
        <v>2233.5199069010409</v>
      </c>
      <c r="P683" s="63">
        <v>99.522312383915548</v>
      </c>
      <c r="Q683" s="31">
        <v>0</v>
      </c>
    </row>
    <row r="684" spans="1:17" x14ac:dyDescent="0.2">
      <c r="A684" t="s">
        <v>1310</v>
      </c>
      <c r="B684" t="s">
        <v>1317</v>
      </c>
      <c r="C684" t="s">
        <v>1318</v>
      </c>
      <c r="D684" s="35">
        <v>30000</v>
      </c>
      <c r="E684" s="35">
        <v>3662</v>
      </c>
      <c r="F684" s="35">
        <v>33662</v>
      </c>
      <c r="G684">
        <v>4</v>
      </c>
      <c r="I684" s="47" t="s">
        <v>1320</v>
      </c>
      <c r="J684" t="s">
        <v>347</v>
      </c>
      <c r="M684" t="s">
        <v>1357</v>
      </c>
      <c r="N684" t="s">
        <v>1325</v>
      </c>
      <c r="O684" s="36">
        <v>1960.9420397731203</v>
      </c>
      <c r="P684" s="63">
        <v>87.376649586181514</v>
      </c>
      <c r="Q684" s="31">
        <v>0</v>
      </c>
    </row>
    <row r="685" spans="1:17" x14ac:dyDescent="0.2">
      <c r="A685" t="s">
        <v>1310</v>
      </c>
      <c r="B685" t="s">
        <v>1317</v>
      </c>
      <c r="C685" t="s">
        <v>1318</v>
      </c>
      <c r="D685" s="35">
        <v>30000</v>
      </c>
      <c r="E685" s="35">
        <v>3662</v>
      </c>
      <c r="F685" s="35">
        <v>33662</v>
      </c>
      <c r="G685">
        <v>4</v>
      </c>
      <c r="I685" s="47" t="s">
        <v>1320</v>
      </c>
      <c r="J685" t="s">
        <v>348</v>
      </c>
      <c r="M685" t="s">
        <v>1357</v>
      </c>
      <c r="N685" t="s">
        <v>1325</v>
      </c>
      <c r="O685" s="36">
        <v>6761.1885246750298</v>
      </c>
      <c r="P685" s="63">
        <v>301.26846613732312</v>
      </c>
      <c r="Q685" s="31">
        <v>3.8000000000000002E-5</v>
      </c>
    </row>
    <row r="686" spans="1:17" x14ac:dyDescent="0.2">
      <c r="A686" t="s">
        <v>1310</v>
      </c>
      <c r="B686" t="s">
        <v>1317</v>
      </c>
      <c r="C686" t="s">
        <v>1318</v>
      </c>
      <c r="D686" s="35">
        <v>30000</v>
      </c>
      <c r="E686" s="35">
        <v>3662</v>
      </c>
      <c r="F686" s="35">
        <v>33662</v>
      </c>
      <c r="G686">
        <v>4</v>
      </c>
      <c r="I686" s="47" t="s">
        <v>1320</v>
      </c>
      <c r="J686" t="s">
        <v>367</v>
      </c>
      <c r="M686" t="s">
        <v>1361</v>
      </c>
      <c r="N686" t="s">
        <v>1294</v>
      </c>
      <c r="O686" s="36">
        <v>557.64949472849787</v>
      </c>
      <c r="P686" s="63">
        <v>24.848028908820094</v>
      </c>
      <c r="Q686" s="31">
        <v>0</v>
      </c>
    </row>
    <row r="687" spans="1:17" x14ac:dyDescent="0.2">
      <c r="A687" t="s">
        <v>1310</v>
      </c>
      <c r="B687" t="s">
        <v>1317</v>
      </c>
      <c r="C687" t="s">
        <v>1318</v>
      </c>
      <c r="D687" s="35">
        <v>30000</v>
      </c>
      <c r="E687" s="35">
        <v>3662</v>
      </c>
      <c r="F687" s="35">
        <v>33662</v>
      </c>
      <c r="G687">
        <v>4</v>
      </c>
      <c r="I687" s="47" t="s">
        <v>1320</v>
      </c>
      <c r="J687" t="s">
        <v>372</v>
      </c>
      <c r="M687" t="s">
        <v>1361</v>
      </c>
      <c r="N687" t="s">
        <v>1294</v>
      </c>
      <c r="O687" s="36">
        <v>29.467327628739575</v>
      </c>
      <c r="P687" s="63">
        <v>1.3130201241213026</v>
      </c>
      <c r="Q687" s="31">
        <v>0</v>
      </c>
    </row>
    <row r="688" spans="1:17" x14ac:dyDescent="0.2">
      <c r="A688" t="s">
        <v>1310</v>
      </c>
      <c r="B688" t="s">
        <v>1317</v>
      </c>
      <c r="C688" t="s">
        <v>1318</v>
      </c>
      <c r="D688" s="35">
        <v>30000</v>
      </c>
      <c r="E688" s="35">
        <v>3662</v>
      </c>
      <c r="F688" s="35">
        <v>33662</v>
      </c>
      <c r="G688">
        <v>4</v>
      </c>
      <c r="I688" s="47" t="s">
        <v>1320</v>
      </c>
      <c r="J688" t="s">
        <v>373</v>
      </c>
      <c r="M688" t="s">
        <v>1361</v>
      </c>
      <c r="N688" t="s">
        <v>1294</v>
      </c>
      <c r="O688" s="36">
        <v>193.27518607625768</v>
      </c>
      <c r="P688" s="63">
        <v>8.6120537297691353</v>
      </c>
      <c r="Q688" s="31">
        <v>0</v>
      </c>
    </row>
    <row r="689" spans="1:17" x14ac:dyDescent="0.2">
      <c r="A689" t="s">
        <v>1310</v>
      </c>
      <c r="B689" t="s">
        <v>1317</v>
      </c>
      <c r="C689" t="s">
        <v>1318</v>
      </c>
      <c r="D689" s="35">
        <v>30000</v>
      </c>
      <c r="E689" s="35">
        <v>3662</v>
      </c>
      <c r="F689" s="35">
        <v>33662</v>
      </c>
      <c r="G689">
        <v>4</v>
      </c>
      <c r="I689" s="47" t="s">
        <v>1320</v>
      </c>
      <c r="J689" t="s">
        <v>388</v>
      </c>
      <c r="M689" t="s">
        <v>1364</v>
      </c>
      <c r="N689" t="s">
        <v>1294</v>
      </c>
      <c r="O689" s="36">
        <v>143.09794543446517</v>
      </c>
      <c r="P689" s="63">
        <v>6.3762308018937803</v>
      </c>
      <c r="Q689" s="31">
        <v>0</v>
      </c>
    </row>
    <row r="690" spans="1:17" x14ac:dyDescent="0.2">
      <c r="A690" t="s">
        <v>1310</v>
      </c>
      <c r="B690" t="s">
        <v>1317</v>
      </c>
      <c r="C690" t="s">
        <v>1318</v>
      </c>
      <c r="D690" s="35">
        <v>30000</v>
      </c>
      <c r="E690" s="35">
        <v>3662</v>
      </c>
      <c r="F690" s="35">
        <v>33662</v>
      </c>
      <c r="G690">
        <v>4</v>
      </c>
      <c r="I690" s="47" t="s">
        <v>1320</v>
      </c>
      <c r="J690" t="s">
        <v>390</v>
      </c>
      <c r="M690" t="s">
        <v>1364</v>
      </c>
      <c r="N690" t="s">
        <v>1294</v>
      </c>
      <c r="O690" s="36">
        <v>837.65486891317403</v>
      </c>
      <c r="P690" s="63">
        <v>37.324650331660706</v>
      </c>
      <c r="Q690" s="31">
        <v>0</v>
      </c>
    </row>
    <row r="691" spans="1:17" x14ac:dyDescent="0.2">
      <c r="A691" t="s">
        <v>1310</v>
      </c>
      <c r="B691" t="s">
        <v>1317</v>
      </c>
      <c r="C691" t="s">
        <v>1318</v>
      </c>
      <c r="D691" s="35">
        <v>30000</v>
      </c>
      <c r="E691" s="35">
        <v>3662</v>
      </c>
      <c r="F691" s="35">
        <v>33662</v>
      </c>
      <c r="G691">
        <v>4</v>
      </c>
      <c r="I691" s="47" t="s">
        <v>1320</v>
      </c>
      <c r="J691" t="s">
        <v>391</v>
      </c>
      <c r="M691" t="s">
        <v>1364</v>
      </c>
      <c r="N691" t="s">
        <v>1294</v>
      </c>
      <c r="O691" s="36">
        <v>85.238426884233547</v>
      </c>
      <c r="P691" s="63">
        <v>3.7980970401362502</v>
      </c>
      <c r="Q691" s="31">
        <v>0</v>
      </c>
    </row>
    <row r="692" spans="1:17" x14ac:dyDescent="0.2">
      <c r="A692" t="s">
        <v>1310</v>
      </c>
      <c r="B692" t="s">
        <v>1317</v>
      </c>
      <c r="C692" t="s">
        <v>1318</v>
      </c>
      <c r="D692" s="35">
        <v>30000</v>
      </c>
      <c r="E692" s="35">
        <v>3662</v>
      </c>
      <c r="F692" s="35">
        <v>33662</v>
      </c>
      <c r="G692">
        <v>4</v>
      </c>
      <c r="I692" s="47" t="s">
        <v>1320</v>
      </c>
      <c r="J692" t="s">
        <v>403</v>
      </c>
      <c r="M692" t="s">
        <v>1366</v>
      </c>
      <c r="N692" t="s">
        <v>1294</v>
      </c>
      <c r="O692" s="36">
        <v>1257.339673432499</v>
      </c>
      <c r="P692" s="63">
        <v>56.02517862742458</v>
      </c>
      <c r="Q692" s="31">
        <v>3.0000000000000001E-6</v>
      </c>
    </row>
    <row r="693" spans="1:17" x14ac:dyDescent="0.2">
      <c r="A693" t="s">
        <v>1310</v>
      </c>
      <c r="B693" t="s">
        <v>1317</v>
      </c>
      <c r="C693" t="s">
        <v>1318</v>
      </c>
      <c r="D693" s="35">
        <v>30000</v>
      </c>
      <c r="E693" s="35">
        <v>3662</v>
      </c>
      <c r="F693" s="35">
        <v>33662</v>
      </c>
      <c r="G693">
        <v>4</v>
      </c>
      <c r="I693" s="47" t="s">
        <v>1320</v>
      </c>
      <c r="J693" t="s">
        <v>405</v>
      </c>
      <c r="M693" t="s">
        <v>1366</v>
      </c>
      <c r="N693" t="s">
        <v>1294</v>
      </c>
      <c r="O693" s="36">
        <v>3087.9154667969119</v>
      </c>
      <c r="P693" s="63">
        <v>137.59290291174591</v>
      </c>
      <c r="Q693" s="31">
        <v>1.1E-5</v>
      </c>
    </row>
    <row r="694" spans="1:17" x14ac:dyDescent="0.2">
      <c r="A694" t="s">
        <v>1310</v>
      </c>
      <c r="B694" t="s">
        <v>1317</v>
      </c>
      <c r="C694" t="s">
        <v>1318</v>
      </c>
      <c r="D694" s="35">
        <v>30000</v>
      </c>
      <c r="E694" s="35">
        <v>3662</v>
      </c>
      <c r="F694" s="35">
        <v>33662</v>
      </c>
      <c r="G694">
        <v>4</v>
      </c>
      <c r="I694" s="47" t="s">
        <v>1320</v>
      </c>
      <c r="J694" t="s">
        <v>28</v>
      </c>
      <c r="M694" t="s">
        <v>1324</v>
      </c>
      <c r="N694" t="s">
        <v>1294</v>
      </c>
      <c r="O694" s="36">
        <v>3310.5160194947125</v>
      </c>
      <c r="P694" s="63">
        <v>147.51165119510486</v>
      </c>
      <c r="Q694" s="31">
        <v>3.0000000000000001E-6</v>
      </c>
    </row>
    <row r="695" spans="1:17" x14ac:dyDescent="0.2">
      <c r="A695" t="s">
        <v>1310</v>
      </c>
      <c r="B695" t="s">
        <v>1317</v>
      </c>
      <c r="C695" t="s">
        <v>1318</v>
      </c>
      <c r="D695" s="35">
        <v>30000</v>
      </c>
      <c r="E695" s="35">
        <v>3662</v>
      </c>
      <c r="F695" s="35">
        <v>33662</v>
      </c>
      <c r="G695">
        <v>4</v>
      </c>
      <c r="I695" s="47" t="s">
        <v>1320</v>
      </c>
      <c r="J695" t="s">
        <v>36</v>
      </c>
      <c r="M695" t="s">
        <v>1324</v>
      </c>
      <c r="N695" t="s">
        <v>1325</v>
      </c>
      <c r="O695" s="36">
        <v>3151.6352477146047</v>
      </c>
      <c r="P695" s="63">
        <v>140.43216121516707</v>
      </c>
      <c r="Q695" s="31">
        <v>4.1E-5</v>
      </c>
    </row>
    <row r="696" spans="1:17" x14ac:dyDescent="0.2">
      <c r="A696" t="s">
        <v>1310</v>
      </c>
      <c r="B696" t="s">
        <v>1317</v>
      </c>
      <c r="C696" t="s">
        <v>1318</v>
      </c>
      <c r="D696" s="35">
        <v>30000</v>
      </c>
      <c r="E696" s="35">
        <v>3662</v>
      </c>
      <c r="F696" s="35">
        <v>33662</v>
      </c>
      <c r="G696">
        <v>4</v>
      </c>
      <c r="I696" s="47" t="s">
        <v>1320</v>
      </c>
      <c r="J696" t="s">
        <v>46</v>
      </c>
      <c r="M696" t="s">
        <v>1326</v>
      </c>
      <c r="N696" t="s">
        <v>1294</v>
      </c>
      <c r="O696" s="36">
        <v>4148.2294254346052</v>
      </c>
      <c r="P696" s="63">
        <v>184.83890984927979</v>
      </c>
      <c r="Q696" s="31">
        <v>9.9999999999999995E-7</v>
      </c>
    </row>
    <row r="697" spans="1:17" x14ac:dyDescent="0.2">
      <c r="A697" t="s">
        <v>1310</v>
      </c>
      <c r="B697" t="s">
        <v>1317</v>
      </c>
      <c r="C697" t="s">
        <v>1318</v>
      </c>
      <c r="D697" s="35">
        <v>30000</v>
      </c>
      <c r="E697" s="35">
        <v>3662</v>
      </c>
      <c r="F697" s="35">
        <v>33662</v>
      </c>
      <c r="G697">
        <v>4</v>
      </c>
      <c r="I697" s="47" t="s">
        <v>1320</v>
      </c>
      <c r="J697" t="s">
        <v>54</v>
      </c>
      <c r="M697" t="s">
        <v>1327</v>
      </c>
      <c r="N697" t="s">
        <v>1328</v>
      </c>
      <c r="O697" s="36">
        <v>7122.2005687552883</v>
      </c>
      <c r="P697" s="63">
        <v>317.35462382694129</v>
      </c>
      <c r="Q697" s="31">
        <v>3.8999999999999999E-5</v>
      </c>
    </row>
    <row r="698" spans="1:17" x14ac:dyDescent="0.2">
      <c r="A698" t="s">
        <v>1310</v>
      </c>
      <c r="B698" t="s">
        <v>1317</v>
      </c>
      <c r="C698" t="s">
        <v>1318</v>
      </c>
      <c r="D698" s="35">
        <v>30000</v>
      </c>
      <c r="E698" s="35">
        <v>3662</v>
      </c>
      <c r="F698" s="35">
        <v>33662</v>
      </c>
      <c r="G698">
        <v>4</v>
      </c>
      <c r="I698" s="47" t="s">
        <v>1320</v>
      </c>
      <c r="J698" t="s">
        <v>57</v>
      </c>
      <c r="M698" t="s">
        <v>1329</v>
      </c>
      <c r="N698" t="s">
        <v>1294</v>
      </c>
      <c r="O698" s="36">
        <v>1761.0179446338191</v>
      </c>
      <c r="P698" s="63">
        <v>78.468330395450991</v>
      </c>
      <c r="Q698" s="31">
        <v>3.6999999999999998E-5</v>
      </c>
    </row>
    <row r="699" spans="1:17" x14ac:dyDescent="0.2">
      <c r="A699" t="s">
        <v>1310</v>
      </c>
      <c r="B699" t="s">
        <v>1317</v>
      </c>
      <c r="C699" t="s">
        <v>1318</v>
      </c>
      <c r="D699" s="35">
        <v>30000</v>
      </c>
      <c r="E699" s="35">
        <v>3662</v>
      </c>
      <c r="F699" s="35">
        <v>33662</v>
      </c>
      <c r="G699">
        <v>4</v>
      </c>
      <c r="I699" s="47" t="s">
        <v>1320</v>
      </c>
      <c r="J699" t="s">
        <v>61</v>
      </c>
      <c r="M699" t="s">
        <v>1329</v>
      </c>
      <c r="N699" t="s">
        <v>1294</v>
      </c>
      <c r="O699" s="36">
        <v>1287.6535234111202</v>
      </c>
      <c r="P699" s="63">
        <v>57.375918523590251</v>
      </c>
      <c r="Q699" s="31">
        <v>0</v>
      </c>
    </row>
    <row r="700" spans="1:17" x14ac:dyDescent="0.2">
      <c r="A700" t="s">
        <v>1310</v>
      </c>
      <c r="B700" t="s">
        <v>1317</v>
      </c>
      <c r="C700" t="s">
        <v>1318</v>
      </c>
      <c r="D700" s="35">
        <v>30000</v>
      </c>
      <c r="E700" s="35">
        <v>3662</v>
      </c>
      <c r="F700" s="35">
        <v>33662</v>
      </c>
      <c r="G700">
        <v>4</v>
      </c>
      <c r="I700" s="47" t="s">
        <v>1320</v>
      </c>
      <c r="J700" t="s">
        <v>63</v>
      </c>
      <c r="M700" t="s">
        <v>1329</v>
      </c>
      <c r="N700" t="s">
        <v>1294</v>
      </c>
      <c r="O700" s="36">
        <v>296.51038529840088</v>
      </c>
      <c r="P700" s="63">
        <v>13.21206007592126</v>
      </c>
      <c r="Q700" s="31">
        <v>0</v>
      </c>
    </row>
    <row r="701" spans="1:17" x14ac:dyDescent="0.2">
      <c r="A701" t="s">
        <v>1310</v>
      </c>
      <c r="B701" t="s">
        <v>1317</v>
      </c>
      <c r="C701" t="s">
        <v>1318</v>
      </c>
      <c r="D701" s="35">
        <v>30000</v>
      </c>
      <c r="E701" s="35">
        <v>3662</v>
      </c>
      <c r="F701" s="35">
        <v>33662</v>
      </c>
      <c r="G701">
        <v>4</v>
      </c>
      <c r="I701" s="47" t="s">
        <v>1320</v>
      </c>
      <c r="J701" t="s">
        <v>64</v>
      </c>
      <c r="M701" t="s">
        <v>1329</v>
      </c>
      <c r="N701" t="s">
        <v>1294</v>
      </c>
      <c r="O701" s="36">
        <v>91.01611842940784</v>
      </c>
      <c r="P701" s="63">
        <v>4.0555423492378626</v>
      </c>
      <c r="Q701" s="31">
        <v>0</v>
      </c>
    </row>
    <row r="702" spans="1:17" x14ac:dyDescent="0.2">
      <c r="A702" t="s">
        <v>1310</v>
      </c>
      <c r="B702" t="s">
        <v>1317</v>
      </c>
      <c r="C702" t="s">
        <v>1318</v>
      </c>
      <c r="D702" s="35">
        <v>30000</v>
      </c>
      <c r="E702" s="35">
        <v>3662</v>
      </c>
      <c r="F702" s="35">
        <v>33662</v>
      </c>
      <c r="G702">
        <v>4</v>
      </c>
      <c r="I702" s="47" t="s">
        <v>1320</v>
      </c>
      <c r="J702" t="s">
        <v>106</v>
      </c>
      <c r="M702" t="s">
        <v>1330</v>
      </c>
      <c r="N702" t="s">
        <v>1294</v>
      </c>
      <c r="O702" s="36">
        <v>214.04681964442423</v>
      </c>
      <c r="P702" s="63">
        <v>9.5376067093096442</v>
      </c>
      <c r="Q702" s="31">
        <v>1.9999999999999999E-6</v>
      </c>
    </row>
    <row r="703" spans="1:17" x14ac:dyDescent="0.2">
      <c r="A703" t="s">
        <v>1310</v>
      </c>
      <c r="B703" t="s">
        <v>1317</v>
      </c>
      <c r="C703" t="s">
        <v>1318</v>
      </c>
      <c r="D703" s="35">
        <v>30000</v>
      </c>
      <c r="E703" s="35">
        <v>3662</v>
      </c>
      <c r="F703" s="35">
        <v>33662</v>
      </c>
      <c r="G703">
        <v>4</v>
      </c>
      <c r="I703" s="47" t="s">
        <v>1320</v>
      </c>
      <c r="J703" t="s">
        <v>110</v>
      </c>
      <c r="M703" t="s">
        <v>1330</v>
      </c>
      <c r="N703" t="s">
        <v>1294</v>
      </c>
      <c r="O703" s="36">
        <v>209.60943077346698</v>
      </c>
      <c r="P703" s="63">
        <v>9.3398832862858239</v>
      </c>
      <c r="Q703" s="31">
        <v>0</v>
      </c>
    </row>
    <row r="704" spans="1:17" x14ac:dyDescent="0.2">
      <c r="A704" t="s">
        <v>1310</v>
      </c>
      <c r="B704" t="s">
        <v>1317</v>
      </c>
      <c r="C704" t="s">
        <v>1318</v>
      </c>
      <c r="D704" s="35">
        <v>30000</v>
      </c>
      <c r="E704" s="35">
        <v>3662</v>
      </c>
      <c r="F704" s="35">
        <v>33662</v>
      </c>
      <c r="G704">
        <v>4</v>
      </c>
      <c r="I704" s="47" t="s">
        <v>1320</v>
      </c>
      <c r="J704" t="s">
        <v>124</v>
      </c>
      <c r="M704" t="s">
        <v>1331</v>
      </c>
      <c r="N704" t="s">
        <v>1328</v>
      </c>
      <c r="O704" s="36">
        <v>232.83135875345653</v>
      </c>
      <c r="P704" s="63">
        <v>10.374617726503063</v>
      </c>
      <c r="Q704" s="31">
        <v>0</v>
      </c>
    </row>
    <row r="705" spans="1:17" x14ac:dyDescent="0.2">
      <c r="A705" t="s">
        <v>1310</v>
      </c>
      <c r="B705" t="s">
        <v>1317</v>
      </c>
      <c r="C705" t="s">
        <v>1318</v>
      </c>
      <c r="D705" s="35">
        <v>30000</v>
      </c>
      <c r="E705" s="35">
        <v>3662</v>
      </c>
      <c r="F705" s="35">
        <v>33662</v>
      </c>
      <c r="G705">
        <v>4</v>
      </c>
      <c r="I705" s="47" t="s">
        <v>1320</v>
      </c>
      <c r="J705" t="s">
        <v>248</v>
      </c>
      <c r="M705" t="s">
        <v>1341</v>
      </c>
      <c r="N705" t="s">
        <v>1294</v>
      </c>
      <c r="O705" s="36">
        <v>2949.0829503692189</v>
      </c>
      <c r="P705" s="63">
        <v>131.40673325806566</v>
      </c>
      <c r="Q705" s="31">
        <v>5.3000000000000001E-5</v>
      </c>
    </row>
    <row r="706" spans="1:17" x14ac:dyDescent="0.2">
      <c r="A706" t="s">
        <v>1310</v>
      </c>
      <c r="B706" t="s">
        <v>1317</v>
      </c>
      <c r="C706" t="s">
        <v>1318</v>
      </c>
      <c r="D706" s="35">
        <v>30000</v>
      </c>
      <c r="E706" s="35">
        <v>3662</v>
      </c>
      <c r="F706" s="35">
        <v>33662</v>
      </c>
      <c r="G706">
        <v>4</v>
      </c>
      <c r="I706" s="47" t="s">
        <v>1320</v>
      </c>
      <c r="J706" t="s">
        <v>249</v>
      </c>
      <c r="M706" t="s">
        <v>1341</v>
      </c>
      <c r="N706" t="s">
        <v>1294</v>
      </c>
      <c r="O706" s="36">
        <v>399.60111703554639</v>
      </c>
      <c r="P706" s="63">
        <v>17.805629166633292</v>
      </c>
      <c r="Q706" s="31">
        <v>1.9999999999999999E-6</v>
      </c>
    </row>
    <row r="707" spans="1:17" x14ac:dyDescent="0.2">
      <c r="A707" t="s">
        <v>1310</v>
      </c>
      <c r="B707" t="s">
        <v>1317</v>
      </c>
      <c r="C707" t="s">
        <v>1318</v>
      </c>
      <c r="D707" s="35">
        <v>30000</v>
      </c>
      <c r="E707" s="35">
        <v>3662</v>
      </c>
      <c r="F707" s="35">
        <v>33662</v>
      </c>
      <c r="G707">
        <v>4</v>
      </c>
      <c r="I707" s="47" t="s">
        <v>1320</v>
      </c>
      <c r="J707" t="s">
        <v>250</v>
      </c>
      <c r="M707" t="s">
        <v>1341</v>
      </c>
      <c r="N707" t="s">
        <v>1294</v>
      </c>
      <c r="O707" s="36">
        <v>249.43435621009181</v>
      </c>
      <c r="P707" s="63">
        <v>11.114422504729211</v>
      </c>
      <c r="Q707" s="31">
        <v>0</v>
      </c>
    </row>
    <row r="708" spans="1:17" x14ac:dyDescent="0.2">
      <c r="A708" t="s">
        <v>1310</v>
      </c>
      <c r="B708" t="s">
        <v>1317</v>
      </c>
      <c r="C708" t="s">
        <v>1318</v>
      </c>
      <c r="D708" s="35">
        <v>30000</v>
      </c>
      <c r="E708" s="35">
        <v>3662</v>
      </c>
      <c r="F708" s="35">
        <v>33662</v>
      </c>
      <c r="G708">
        <v>4</v>
      </c>
      <c r="I708" s="47" t="s">
        <v>1320</v>
      </c>
      <c r="J708" t="s">
        <v>251</v>
      </c>
      <c r="M708" t="s">
        <v>1342</v>
      </c>
      <c r="N708" t="s">
        <v>1294</v>
      </c>
      <c r="O708" s="36">
        <v>3453.7459593685298</v>
      </c>
      <c r="P708" s="63">
        <v>153.89376347214716</v>
      </c>
      <c r="Q708" s="31">
        <v>9.9999999999999995E-7</v>
      </c>
    </row>
    <row r="709" spans="1:17" x14ac:dyDescent="0.2">
      <c r="A709" t="s">
        <v>1310</v>
      </c>
      <c r="B709" t="s">
        <v>1317</v>
      </c>
      <c r="C709" t="s">
        <v>1318</v>
      </c>
      <c r="D709" s="35">
        <v>30000</v>
      </c>
      <c r="E709" s="35">
        <v>3662</v>
      </c>
      <c r="F709" s="35">
        <v>33662</v>
      </c>
      <c r="G709">
        <v>4</v>
      </c>
      <c r="I709" s="47" t="s">
        <v>1320</v>
      </c>
      <c r="J709" t="s">
        <v>254</v>
      </c>
      <c r="M709" t="s">
        <v>1342</v>
      </c>
      <c r="N709" t="s">
        <v>1325</v>
      </c>
      <c r="O709" s="36">
        <v>163.43276526694044</v>
      </c>
      <c r="P709" s="63">
        <v>7.2823200135391675</v>
      </c>
      <c r="Q709" s="31">
        <v>0</v>
      </c>
    </row>
    <row r="710" spans="1:17" x14ac:dyDescent="0.2">
      <c r="A710" t="s">
        <v>1310</v>
      </c>
      <c r="B710" t="s">
        <v>1317</v>
      </c>
      <c r="C710" t="s">
        <v>1318</v>
      </c>
      <c r="D710" s="35">
        <v>30000</v>
      </c>
      <c r="E710" s="35">
        <v>3662</v>
      </c>
      <c r="F710" s="35">
        <v>33662</v>
      </c>
      <c r="G710">
        <v>4</v>
      </c>
      <c r="I710" s="47" t="s">
        <v>1320</v>
      </c>
      <c r="J710" t="s">
        <v>255</v>
      </c>
      <c r="M710" t="s">
        <v>1342</v>
      </c>
      <c r="N710" t="s">
        <v>1325</v>
      </c>
      <c r="O710" s="36">
        <v>1049.7841741434829</v>
      </c>
      <c r="P710" s="63">
        <v>46.776815461545603</v>
      </c>
      <c r="Q710" s="31">
        <v>6.9999999999999999E-6</v>
      </c>
    </row>
    <row r="711" spans="1:17" x14ac:dyDescent="0.2">
      <c r="A711" t="s">
        <v>1310</v>
      </c>
      <c r="B711" t="s">
        <v>1317</v>
      </c>
      <c r="C711" t="s">
        <v>1318</v>
      </c>
      <c r="D711" s="35">
        <v>30000</v>
      </c>
      <c r="E711" s="35">
        <v>3662</v>
      </c>
      <c r="F711" s="35">
        <v>33662</v>
      </c>
      <c r="G711">
        <v>4</v>
      </c>
      <c r="I711" s="47" t="s">
        <v>1320</v>
      </c>
      <c r="J711" t="s">
        <v>256</v>
      </c>
      <c r="M711" t="s">
        <v>1343</v>
      </c>
      <c r="N711" t="s">
        <v>1294</v>
      </c>
      <c r="O711" s="36">
        <v>8753.4863094392767</v>
      </c>
      <c r="P711" s="63">
        <v>390.04228090586787</v>
      </c>
      <c r="Q711" s="31">
        <v>1.9000000000000001E-5</v>
      </c>
    </row>
    <row r="712" spans="1:17" x14ac:dyDescent="0.2">
      <c r="A712" t="s">
        <v>1310</v>
      </c>
      <c r="B712" t="s">
        <v>1317</v>
      </c>
      <c r="C712" t="s">
        <v>1318</v>
      </c>
      <c r="D712" s="35">
        <v>30000</v>
      </c>
      <c r="E712" s="35">
        <v>3662</v>
      </c>
      <c r="F712" s="35">
        <v>33662</v>
      </c>
      <c r="G712">
        <v>4</v>
      </c>
      <c r="I712" s="47" t="s">
        <v>1320</v>
      </c>
      <c r="J712" t="s">
        <v>258</v>
      </c>
      <c r="M712" t="s">
        <v>1343</v>
      </c>
      <c r="N712" t="s">
        <v>1294</v>
      </c>
      <c r="O712" s="36">
        <v>3006.0553377287429</v>
      </c>
      <c r="P712" s="63">
        <v>133.94533777846098</v>
      </c>
      <c r="Q712" s="31">
        <v>9.9999999999999995E-7</v>
      </c>
    </row>
    <row r="713" spans="1:17" x14ac:dyDescent="0.2">
      <c r="A713" t="s">
        <v>1310</v>
      </c>
      <c r="B713" t="s">
        <v>1317</v>
      </c>
      <c r="C713" t="s">
        <v>1318</v>
      </c>
      <c r="D713" s="35">
        <v>30000</v>
      </c>
      <c r="E713" s="35">
        <v>3662</v>
      </c>
      <c r="F713" s="35">
        <v>33662</v>
      </c>
      <c r="G713">
        <v>4</v>
      </c>
      <c r="I713" s="47" t="s">
        <v>1320</v>
      </c>
      <c r="J713" t="s">
        <v>259</v>
      </c>
      <c r="M713" t="s">
        <v>1343</v>
      </c>
      <c r="N713" t="s">
        <v>1294</v>
      </c>
      <c r="O713" s="36">
        <v>4709.7634361584514</v>
      </c>
      <c r="P713" s="63">
        <v>209.86002699123134</v>
      </c>
      <c r="Q713" s="31">
        <v>7.2000000000000002E-5</v>
      </c>
    </row>
    <row r="714" spans="1:17" x14ac:dyDescent="0.2">
      <c r="A714" t="s">
        <v>1310</v>
      </c>
      <c r="B714" t="s">
        <v>1317</v>
      </c>
      <c r="C714" t="s">
        <v>1318</v>
      </c>
      <c r="D714" s="35">
        <v>30000</v>
      </c>
      <c r="E714" s="35">
        <v>3662</v>
      </c>
      <c r="F714" s="35">
        <v>33662</v>
      </c>
      <c r="G714">
        <v>4</v>
      </c>
      <c r="I714" s="47" t="s">
        <v>1320</v>
      </c>
      <c r="J714" t="s">
        <v>260</v>
      </c>
      <c r="M714" t="s">
        <v>1343</v>
      </c>
      <c r="N714" t="s">
        <v>1294</v>
      </c>
      <c r="O714" s="36">
        <v>6840.9179008242054</v>
      </c>
      <c r="P714" s="63">
        <v>304.82108810177317</v>
      </c>
      <c r="Q714" s="31">
        <v>9.9999999999999995E-7</v>
      </c>
    </row>
    <row r="715" spans="1:17" x14ac:dyDescent="0.2">
      <c r="A715" t="s">
        <v>1310</v>
      </c>
      <c r="B715" t="s">
        <v>1317</v>
      </c>
      <c r="C715" t="s">
        <v>1318</v>
      </c>
      <c r="D715" s="35">
        <v>30000</v>
      </c>
      <c r="E715" s="35">
        <v>3662</v>
      </c>
      <c r="F715" s="35">
        <v>33662</v>
      </c>
      <c r="G715">
        <v>4</v>
      </c>
      <c r="I715" s="47" t="s">
        <v>1320</v>
      </c>
      <c r="J715" t="s">
        <v>286</v>
      </c>
      <c r="M715" t="s">
        <v>1347</v>
      </c>
      <c r="N715" t="s">
        <v>1294</v>
      </c>
      <c r="O715" s="36">
        <v>4413.798751916107</v>
      </c>
      <c r="P715" s="63">
        <v>196.67228253963077</v>
      </c>
      <c r="Q715" s="31">
        <v>9.9999999999999995E-7</v>
      </c>
    </row>
    <row r="716" spans="1:17" x14ac:dyDescent="0.2">
      <c r="A716" t="s">
        <v>1310</v>
      </c>
      <c r="B716" t="s">
        <v>1317</v>
      </c>
      <c r="C716" t="s">
        <v>1318</v>
      </c>
      <c r="D716" s="35">
        <v>30000</v>
      </c>
      <c r="E716" s="35">
        <v>3662</v>
      </c>
      <c r="F716" s="35">
        <v>33662</v>
      </c>
      <c r="G716">
        <v>4</v>
      </c>
      <c r="I716" s="47" t="s">
        <v>1320</v>
      </c>
      <c r="J716" t="s">
        <v>297</v>
      </c>
      <c r="M716" t="s">
        <v>1349</v>
      </c>
      <c r="N716" t="s">
        <v>1294</v>
      </c>
      <c r="O716" s="36">
        <v>11.702867313636519</v>
      </c>
      <c r="P716" s="63">
        <v>0.52146229499751284</v>
      </c>
      <c r="Q716" s="31">
        <v>0</v>
      </c>
    </row>
    <row r="717" spans="1:17" x14ac:dyDescent="0.2">
      <c r="A717" t="s">
        <v>1310</v>
      </c>
      <c r="B717" t="s">
        <v>1317</v>
      </c>
      <c r="C717" t="s">
        <v>1318</v>
      </c>
      <c r="D717" s="35">
        <v>30000</v>
      </c>
      <c r="E717" s="35">
        <v>3662</v>
      </c>
      <c r="F717" s="35">
        <v>33662</v>
      </c>
      <c r="G717">
        <v>4</v>
      </c>
      <c r="I717" s="47" t="s">
        <v>1320</v>
      </c>
      <c r="J717" t="s">
        <v>300</v>
      </c>
      <c r="M717" t="s">
        <v>1349</v>
      </c>
      <c r="N717" t="s">
        <v>1294</v>
      </c>
      <c r="O717" s="36">
        <v>545.66924959424693</v>
      </c>
      <c r="P717" s="63">
        <v>24.314207072263866</v>
      </c>
      <c r="Q717" s="31">
        <v>0</v>
      </c>
    </row>
    <row r="718" spans="1:17" x14ac:dyDescent="0.2">
      <c r="A718" t="s">
        <v>1310</v>
      </c>
      <c r="B718" t="s">
        <v>1317</v>
      </c>
      <c r="C718" t="s">
        <v>1318</v>
      </c>
      <c r="D718" s="35">
        <v>30000</v>
      </c>
      <c r="E718" s="35">
        <v>3662</v>
      </c>
      <c r="F718" s="35">
        <v>33662</v>
      </c>
      <c r="G718">
        <v>4</v>
      </c>
      <c r="I718" s="47" t="s">
        <v>1320</v>
      </c>
      <c r="J718" t="s">
        <v>301</v>
      </c>
      <c r="M718" t="s">
        <v>1349</v>
      </c>
      <c r="N718" t="s">
        <v>1325</v>
      </c>
      <c r="O718" s="36">
        <v>190.96179046757698</v>
      </c>
      <c r="P718" s="63">
        <v>8.5089722753691408</v>
      </c>
      <c r="Q718" s="31">
        <v>0</v>
      </c>
    </row>
    <row r="719" spans="1:17" x14ac:dyDescent="0.2">
      <c r="A719" t="s">
        <v>1310</v>
      </c>
      <c r="B719" t="s">
        <v>1317</v>
      </c>
      <c r="C719" t="s">
        <v>1318</v>
      </c>
      <c r="D719" s="35">
        <v>30000</v>
      </c>
      <c r="E719" s="35">
        <v>3662</v>
      </c>
      <c r="F719" s="35">
        <v>33662</v>
      </c>
      <c r="G719">
        <v>4</v>
      </c>
      <c r="I719" s="47" t="s">
        <v>1320</v>
      </c>
      <c r="J719" t="s">
        <v>304</v>
      </c>
      <c r="M719" t="s">
        <v>1349</v>
      </c>
      <c r="N719" t="s">
        <v>1294</v>
      </c>
      <c r="O719" s="36">
        <v>503.74599840663649</v>
      </c>
      <c r="P719" s="63">
        <v>22.446169591177924</v>
      </c>
      <c r="Q719" s="31">
        <v>0</v>
      </c>
    </row>
    <row r="720" spans="1:17" x14ac:dyDescent="0.2">
      <c r="A720" t="s">
        <v>1310</v>
      </c>
      <c r="B720" t="s">
        <v>1317</v>
      </c>
      <c r="C720" t="s">
        <v>1318</v>
      </c>
      <c r="D720" s="35">
        <v>30000</v>
      </c>
      <c r="E720" s="35">
        <v>3662</v>
      </c>
      <c r="F720" s="35">
        <v>33662</v>
      </c>
      <c r="G720">
        <v>4</v>
      </c>
      <c r="I720" s="47" t="s">
        <v>1320</v>
      </c>
      <c r="J720" t="s">
        <v>305</v>
      </c>
      <c r="M720" t="s">
        <v>1349</v>
      </c>
      <c r="N720" t="s">
        <v>1294</v>
      </c>
      <c r="O720" s="36">
        <v>14.715744357018586</v>
      </c>
      <c r="P720" s="63">
        <v>0.65571159779501109</v>
      </c>
      <c r="Q720" s="31">
        <v>0</v>
      </c>
    </row>
    <row r="721" spans="1:17" x14ac:dyDescent="0.2">
      <c r="A721" t="s">
        <v>1310</v>
      </c>
      <c r="B721" t="s">
        <v>1317</v>
      </c>
      <c r="C721" t="s">
        <v>1318</v>
      </c>
      <c r="D721" s="35">
        <v>30000</v>
      </c>
      <c r="E721" s="35">
        <v>3662</v>
      </c>
      <c r="F721" s="35">
        <v>33662</v>
      </c>
      <c r="G721">
        <v>4</v>
      </c>
      <c r="I721" s="47" t="s">
        <v>1320</v>
      </c>
      <c r="J721" t="s">
        <v>306</v>
      </c>
      <c r="M721" t="s">
        <v>1349</v>
      </c>
      <c r="N721" t="s">
        <v>1294</v>
      </c>
      <c r="O721" s="36">
        <v>5.9425314042771369</v>
      </c>
      <c r="P721" s="63">
        <v>0.26479032711567452</v>
      </c>
      <c r="Q721" s="31">
        <v>0</v>
      </c>
    </row>
    <row r="722" spans="1:17" x14ac:dyDescent="0.2">
      <c r="A722" t="s">
        <v>1310</v>
      </c>
      <c r="B722" t="s">
        <v>1317</v>
      </c>
      <c r="C722" t="s">
        <v>1318</v>
      </c>
      <c r="D722" s="35">
        <v>30000</v>
      </c>
      <c r="E722" s="35">
        <v>3662</v>
      </c>
      <c r="F722" s="35">
        <v>33662</v>
      </c>
      <c r="G722">
        <v>4</v>
      </c>
      <c r="I722" s="47" t="s">
        <v>1320</v>
      </c>
      <c r="J722" t="s">
        <v>307</v>
      </c>
      <c r="M722" t="s">
        <v>1350</v>
      </c>
      <c r="N722" t="s">
        <v>1325</v>
      </c>
      <c r="O722" s="36">
        <v>508.7130592888409</v>
      </c>
      <c r="P722" s="63">
        <v>22.667494408217301</v>
      </c>
      <c r="Q722" s="31">
        <v>0</v>
      </c>
    </row>
    <row r="723" spans="1:17" x14ac:dyDescent="0.2">
      <c r="A723" t="s">
        <v>1310</v>
      </c>
      <c r="B723" t="s">
        <v>1317</v>
      </c>
      <c r="C723" t="s">
        <v>1318</v>
      </c>
      <c r="D723" s="35">
        <v>30000</v>
      </c>
      <c r="E723" s="35">
        <v>3662</v>
      </c>
      <c r="F723" s="35">
        <v>33662</v>
      </c>
      <c r="G723">
        <v>4</v>
      </c>
      <c r="I723" s="47" t="s">
        <v>1320</v>
      </c>
      <c r="J723" t="s">
        <v>309</v>
      </c>
      <c r="M723" t="s">
        <v>1350</v>
      </c>
      <c r="N723" t="s">
        <v>1325</v>
      </c>
      <c r="O723" s="36">
        <v>64.532096570116437</v>
      </c>
      <c r="P723" s="63">
        <v>2.8754538760977719</v>
      </c>
      <c r="Q723" s="31">
        <v>0</v>
      </c>
    </row>
    <row r="724" spans="1:17" x14ac:dyDescent="0.2">
      <c r="A724" t="s">
        <v>1310</v>
      </c>
      <c r="B724" t="s">
        <v>1317</v>
      </c>
      <c r="C724" t="s">
        <v>1318</v>
      </c>
      <c r="D724" s="35">
        <v>30000</v>
      </c>
      <c r="E724" s="35">
        <v>3662</v>
      </c>
      <c r="F724" s="35">
        <v>33662</v>
      </c>
      <c r="G724">
        <v>4</v>
      </c>
      <c r="I724" s="47" t="s">
        <v>1320</v>
      </c>
      <c r="J724" t="s">
        <v>310</v>
      </c>
      <c r="M724" t="s">
        <v>1351</v>
      </c>
      <c r="N724" t="s">
        <v>1294</v>
      </c>
      <c r="O724" s="36">
        <v>6701.7698190156016</v>
      </c>
      <c r="P724" s="63">
        <v>298.62085732586178</v>
      </c>
      <c r="Q724" s="31">
        <v>2.4000000000000001E-5</v>
      </c>
    </row>
    <row r="725" spans="1:17" x14ac:dyDescent="0.2">
      <c r="A725" t="s">
        <v>1310</v>
      </c>
      <c r="B725" t="s">
        <v>1317</v>
      </c>
      <c r="C725" t="s">
        <v>1318</v>
      </c>
      <c r="D725" s="35">
        <v>30000</v>
      </c>
      <c r="E725" s="35">
        <v>3662</v>
      </c>
      <c r="F725" s="35">
        <v>33662</v>
      </c>
      <c r="G725">
        <v>4</v>
      </c>
      <c r="I725" s="47" t="s">
        <v>1320</v>
      </c>
      <c r="J725" t="s">
        <v>312</v>
      </c>
      <c r="M725" t="s">
        <v>1351</v>
      </c>
      <c r="N725" t="s">
        <v>1294</v>
      </c>
      <c r="O725" s="36">
        <v>2446.4916057330552</v>
      </c>
      <c r="P725" s="63">
        <v>109.01201331499034</v>
      </c>
      <c r="Q725" s="31">
        <v>0</v>
      </c>
    </row>
    <row r="726" spans="1:17" x14ac:dyDescent="0.2">
      <c r="A726" t="s">
        <v>1310</v>
      </c>
      <c r="B726" t="s">
        <v>1317</v>
      </c>
      <c r="C726" t="s">
        <v>1318</v>
      </c>
      <c r="D726" s="35">
        <v>30000</v>
      </c>
      <c r="E726" s="35">
        <v>3662</v>
      </c>
      <c r="F726" s="35">
        <v>33662</v>
      </c>
      <c r="G726">
        <v>4</v>
      </c>
      <c r="I726" s="47" t="s">
        <v>1320</v>
      </c>
      <c r="J726" t="s">
        <v>313</v>
      </c>
      <c r="M726" t="s">
        <v>1351</v>
      </c>
      <c r="N726" t="s">
        <v>1294</v>
      </c>
      <c r="O726" s="36">
        <v>3188.4660589608652</v>
      </c>
      <c r="P726" s="63">
        <v>142.07328717553031</v>
      </c>
      <c r="Q726" s="31">
        <v>2.5999999999999998E-5</v>
      </c>
    </row>
    <row r="727" spans="1:17" x14ac:dyDescent="0.2">
      <c r="A727" t="s">
        <v>1310</v>
      </c>
      <c r="B727" t="s">
        <v>1317</v>
      </c>
      <c r="C727" t="s">
        <v>1318</v>
      </c>
      <c r="D727" s="35">
        <v>30000</v>
      </c>
      <c r="E727" s="35">
        <v>3662</v>
      </c>
      <c r="F727" s="35">
        <v>33662</v>
      </c>
      <c r="G727">
        <v>4</v>
      </c>
      <c r="I727" s="47" t="s">
        <v>1320</v>
      </c>
      <c r="J727" t="s">
        <v>314</v>
      </c>
      <c r="M727" t="s">
        <v>1351</v>
      </c>
      <c r="N727" t="s">
        <v>1294</v>
      </c>
      <c r="O727" s="36">
        <v>2377.3254968618517</v>
      </c>
      <c r="P727" s="63">
        <v>105.93007476938291</v>
      </c>
      <c r="Q727" s="31">
        <v>0</v>
      </c>
    </row>
    <row r="728" spans="1:17" x14ac:dyDescent="0.2">
      <c r="A728" t="s">
        <v>1310</v>
      </c>
      <c r="B728" t="s">
        <v>1317</v>
      </c>
      <c r="C728" t="s">
        <v>1318</v>
      </c>
      <c r="D728" s="35">
        <v>30000</v>
      </c>
      <c r="E728" s="35">
        <v>3662</v>
      </c>
      <c r="F728" s="35">
        <v>33662</v>
      </c>
      <c r="G728">
        <v>4</v>
      </c>
      <c r="I728" s="47" t="s">
        <v>1320</v>
      </c>
      <c r="J728" t="s">
        <v>315</v>
      </c>
      <c r="M728" t="s">
        <v>1351</v>
      </c>
      <c r="N728" t="s">
        <v>1294</v>
      </c>
      <c r="O728" s="36">
        <v>1403.7146244375608</v>
      </c>
      <c r="P728" s="63">
        <v>62.547427904941998</v>
      </c>
      <c r="Q728" s="31">
        <v>5.0000000000000004E-6</v>
      </c>
    </row>
    <row r="729" spans="1:17" x14ac:dyDescent="0.2">
      <c r="A729" t="s">
        <v>1310</v>
      </c>
      <c r="B729" t="s">
        <v>1317</v>
      </c>
      <c r="C729" t="s">
        <v>1318</v>
      </c>
      <c r="D729" s="35">
        <v>30000</v>
      </c>
      <c r="E729" s="35">
        <v>3662</v>
      </c>
      <c r="F729" s="35">
        <v>33662</v>
      </c>
      <c r="G729">
        <v>4</v>
      </c>
      <c r="I729" s="47" t="s">
        <v>1320</v>
      </c>
      <c r="J729" t="s">
        <v>316</v>
      </c>
      <c r="M729" t="s">
        <v>1352</v>
      </c>
      <c r="N729" t="s">
        <v>1325</v>
      </c>
      <c r="O729" s="36">
        <v>5454.3838744023078</v>
      </c>
      <c r="P729" s="63">
        <v>243.03920199360417</v>
      </c>
      <c r="Q729" s="31">
        <v>3.0000000000000001E-6</v>
      </c>
    </row>
    <row r="730" spans="1:17" x14ac:dyDescent="0.2">
      <c r="A730" t="s">
        <v>1310</v>
      </c>
      <c r="B730" t="s">
        <v>1317</v>
      </c>
      <c r="C730" t="s">
        <v>1318</v>
      </c>
      <c r="D730" s="35">
        <v>30000</v>
      </c>
      <c r="E730" s="35">
        <v>3662</v>
      </c>
      <c r="F730" s="35">
        <v>33662</v>
      </c>
      <c r="G730">
        <v>4</v>
      </c>
      <c r="I730" s="47" t="s">
        <v>1320</v>
      </c>
      <c r="J730" t="s">
        <v>318</v>
      </c>
      <c r="M730" t="s">
        <v>1352</v>
      </c>
      <c r="N730" t="s">
        <v>1325</v>
      </c>
      <c r="O730" s="36">
        <v>2635.3412972515926</v>
      </c>
      <c r="P730" s="63">
        <v>117.42687361457517</v>
      </c>
      <c r="Q730" s="31">
        <v>9.9999999999999995E-7</v>
      </c>
    </row>
    <row r="731" spans="1:17" x14ac:dyDescent="0.2">
      <c r="A731" t="s">
        <v>1310</v>
      </c>
      <c r="B731" t="s">
        <v>1317</v>
      </c>
      <c r="C731" t="s">
        <v>1318</v>
      </c>
      <c r="D731" s="35">
        <v>30000</v>
      </c>
      <c r="E731" s="35">
        <v>3662</v>
      </c>
      <c r="F731" s="35">
        <v>33662</v>
      </c>
      <c r="G731">
        <v>4</v>
      </c>
      <c r="I731" s="47" t="s">
        <v>1320</v>
      </c>
      <c r="J731" t="s">
        <v>319</v>
      </c>
      <c r="M731" t="s">
        <v>1352</v>
      </c>
      <c r="N731" t="s">
        <v>1325</v>
      </c>
      <c r="O731" s="36">
        <v>3105.6409394293473</v>
      </c>
      <c r="P731" s="63">
        <v>138.38272350793903</v>
      </c>
      <c r="Q731" s="31">
        <v>3.9999999999999998E-6</v>
      </c>
    </row>
    <row r="732" spans="1:17" x14ac:dyDescent="0.2">
      <c r="A732" t="s">
        <v>1310</v>
      </c>
      <c r="B732" t="s">
        <v>1317</v>
      </c>
      <c r="C732" t="s">
        <v>1318</v>
      </c>
      <c r="D732" s="35">
        <v>30000</v>
      </c>
      <c r="E732" s="35">
        <v>3662</v>
      </c>
      <c r="F732" s="35">
        <v>33662</v>
      </c>
      <c r="G732">
        <v>4</v>
      </c>
      <c r="I732" s="47" t="s">
        <v>1320</v>
      </c>
      <c r="J732" t="s">
        <v>320</v>
      </c>
      <c r="M732" t="s">
        <v>1353</v>
      </c>
      <c r="N732" t="s">
        <v>1325</v>
      </c>
      <c r="O732" s="36">
        <v>74157.33999578697</v>
      </c>
      <c r="P732" s="63">
        <v>3304.3403525607973</v>
      </c>
      <c r="Q732" s="31">
        <v>1.5300000000000001E-4</v>
      </c>
    </row>
    <row r="733" spans="1:17" x14ac:dyDescent="0.2">
      <c r="A733" t="s">
        <v>1310</v>
      </c>
      <c r="B733" t="s">
        <v>1317</v>
      </c>
      <c r="C733" t="s">
        <v>1318</v>
      </c>
      <c r="D733" s="35">
        <v>30000</v>
      </c>
      <c r="E733" s="35">
        <v>3662</v>
      </c>
      <c r="F733" s="35">
        <v>33662</v>
      </c>
      <c r="G733">
        <v>4</v>
      </c>
      <c r="I733" s="47" t="s">
        <v>1320</v>
      </c>
      <c r="J733" t="s">
        <v>332</v>
      </c>
      <c r="M733" t="s">
        <v>1355</v>
      </c>
      <c r="N733" t="s">
        <v>1294</v>
      </c>
      <c r="O733" s="36">
        <v>3916.0931676266819</v>
      </c>
      <c r="P733" s="63">
        <v>174.49526478311699</v>
      </c>
      <c r="Q733" s="31">
        <v>2.0000000000000002E-5</v>
      </c>
    </row>
    <row r="734" spans="1:17" x14ac:dyDescent="0.2">
      <c r="A734" t="s">
        <v>1310</v>
      </c>
      <c r="B734" t="s">
        <v>1317</v>
      </c>
      <c r="C734" t="s">
        <v>1318</v>
      </c>
      <c r="D734" s="35">
        <v>30000</v>
      </c>
      <c r="E734" s="35">
        <v>3662</v>
      </c>
      <c r="F734" s="35">
        <v>33662</v>
      </c>
      <c r="G734">
        <v>4</v>
      </c>
      <c r="I734" s="47" t="s">
        <v>1320</v>
      </c>
      <c r="J734" t="s">
        <v>334</v>
      </c>
      <c r="M734" t="s">
        <v>1355</v>
      </c>
      <c r="N734" t="s">
        <v>1294</v>
      </c>
      <c r="O734" s="36">
        <v>1815.7473861585074</v>
      </c>
      <c r="P734" s="63">
        <v>80.906992598186676</v>
      </c>
      <c r="Q734" s="31">
        <v>0</v>
      </c>
    </row>
    <row r="735" spans="1:17" x14ac:dyDescent="0.2">
      <c r="A735" t="s">
        <v>1310</v>
      </c>
      <c r="B735" t="s">
        <v>1317</v>
      </c>
      <c r="C735" t="s">
        <v>1318</v>
      </c>
      <c r="D735" s="35">
        <v>30000</v>
      </c>
      <c r="E735" s="35">
        <v>3662</v>
      </c>
      <c r="F735" s="35">
        <v>33662</v>
      </c>
      <c r="G735">
        <v>4</v>
      </c>
      <c r="I735" s="47" t="s">
        <v>1320</v>
      </c>
      <c r="J735" t="s">
        <v>335</v>
      </c>
      <c r="M735" t="s">
        <v>1355</v>
      </c>
      <c r="N735" t="s">
        <v>1294</v>
      </c>
      <c r="O735" s="36">
        <v>1797.4747566072649</v>
      </c>
      <c r="P735" s="63">
        <v>80.092791506602268</v>
      </c>
      <c r="Q735" s="31">
        <v>1.5999999999999999E-5</v>
      </c>
    </row>
    <row r="736" spans="1:17" x14ac:dyDescent="0.2">
      <c r="A736" t="s">
        <v>1310</v>
      </c>
      <c r="B736" t="s">
        <v>1317</v>
      </c>
      <c r="C736" t="s">
        <v>1318</v>
      </c>
      <c r="D736" s="35">
        <v>30000</v>
      </c>
      <c r="E736" s="35">
        <v>3662</v>
      </c>
      <c r="F736" s="35">
        <v>33662</v>
      </c>
      <c r="G736">
        <v>4</v>
      </c>
      <c r="I736" s="47" t="s">
        <v>1320</v>
      </c>
      <c r="J736" t="s">
        <v>336</v>
      </c>
      <c r="M736" t="s">
        <v>1355</v>
      </c>
      <c r="N736" t="s">
        <v>1294</v>
      </c>
      <c r="O736" s="36">
        <v>1942.2174561655272</v>
      </c>
      <c r="P736" s="63">
        <v>86.542310096618067</v>
      </c>
      <c r="Q736" s="31">
        <v>9.9999999999999995E-7</v>
      </c>
    </row>
    <row r="737" spans="1:17" x14ac:dyDescent="0.2">
      <c r="A737" t="s">
        <v>1310</v>
      </c>
      <c r="B737" t="s">
        <v>1317</v>
      </c>
      <c r="C737" t="s">
        <v>1318</v>
      </c>
      <c r="D737" s="35">
        <v>30000</v>
      </c>
      <c r="E737" s="35">
        <v>3662</v>
      </c>
      <c r="F737" s="35">
        <v>33662</v>
      </c>
      <c r="G737">
        <v>4</v>
      </c>
      <c r="I737" s="47" t="s">
        <v>1320</v>
      </c>
      <c r="J737" t="s">
        <v>338</v>
      </c>
      <c r="M737" t="s">
        <v>1355</v>
      </c>
      <c r="N737" t="s">
        <v>1294</v>
      </c>
      <c r="O737" s="36">
        <v>1014.4031188474552</v>
      </c>
      <c r="P737" s="63">
        <v>45.200288461824584</v>
      </c>
      <c r="Q737" s="31">
        <v>0</v>
      </c>
    </row>
    <row r="738" spans="1:17" x14ac:dyDescent="0.2">
      <c r="A738" t="s">
        <v>1310</v>
      </c>
      <c r="B738" t="s">
        <v>1317</v>
      </c>
      <c r="C738" t="s">
        <v>1318</v>
      </c>
      <c r="D738" s="35">
        <v>30000</v>
      </c>
      <c r="E738" s="35">
        <v>3662</v>
      </c>
      <c r="F738" s="35">
        <v>33662</v>
      </c>
      <c r="G738">
        <v>4</v>
      </c>
      <c r="I738" s="47" t="s">
        <v>1320</v>
      </c>
      <c r="J738" t="s">
        <v>339</v>
      </c>
      <c r="M738" t="s">
        <v>1355</v>
      </c>
      <c r="N738" t="s">
        <v>1294</v>
      </c>
      <c r="O738" s="36">
        <v>506.31374305231321</v>
      </c>
      <c r="P738" s="63">
        <v>22.560584458920804</v>
      </c>
      <c r="Q738" s="31">
        <v>9.9999999999999995E-7</v>
      </c>
    </row>
    <row r="739" spans="1:17" x14ac:dyDescent="0.2">
      <c r="A739" t="s">
        <v>1310</v>
      </c>
      <c r="B739" t="s">
        <v>1317</v>
      </c>
      <c r="C739" t="s">
        <v>1318</v>
      </c>
      <c r="D739" s="35">
        <v>30000</v>
      </c>
      <c r="E739" s="35">
        <v>3662</v>
      </c>
      <c r="F739" s="35">
        <v>33662</v>
      </c>
      <c r="G739">
        <v>4</v>
      </c>
      <c r="I739" s="47" t="s">
        <v>1320</v>
      </c>
      <c r="J739" t="s">
        <v>340</v>
      </c>
      <c r="M739" t="s">
        <v>1356</v>
      </c>
      <c r="N739" t="s">
        <v>1294</v>
      </c>
      <c r="O739" s="36">
        <v>2055.7732838506481</v>
      </c>
      <c r="P739" s="63">
        <v>91.602188238278785</v>
      </c>
      <c r="Q739" s="31">
        <v>1.5999999999999999E-5</v>
      </c>
    </row>
    <row r="740" spans="1:17" x14ac:dyDescent="0.2">
      <c r="A740" t="s">
        <v>1310</v>
      </c>
      <c r="B740" t="s">
        <v>1317</v>
      </c>
      <c r="C740" t="s">
        <v>1318</v>
      </c>
      <c r="D740" s="35">
        <v>30000</v>
      </c>
      <c r="E740" s="35">
        <v>3662</v>
      </c>
      <c r="F740" s="35">
        <v>33662</v>
      </c>
      <c r="G740">
        <v>4</v>
      </c>
      <c r="I740" s="47" t="s">
        <v>1320</v>
      </c>
      <c r="J740" t="s">
        <v>342</v>
      </c>
      <c r="M740" t="s">
        <v>1356</v>
      </c>
      <c r="N740" t="s">
        <v>1294</v>
      </c>
      <c r="O740" s="36">
        <v>1700.7543681902491</v>
      </c>
      <c r="P740" s="63">
        <v>75.78307540324883</v>
      </c>
      <c r="Q740" s="31">
        <v>0</v>
      </c>
    </row>
    <row r="741" spans="1:17" x14ac:dyDescent="0.2">
      <c r="A741" t="s">
        <v>1310</v>
      </c>
      <c r="B741" t="s">
        <v>1317</v>
      </c>
      <c r="C741" t="s">
        <v>1318</v>
      </c>
      <c r="D741" s="35">
        <v>30000</v>
      </c>
      <c r="E741" s="35">
        <v>3662</v>
      </c>
      <c r="F741" s="35">
        <v>33662</v>
      </c>
      <c r="G741">
        <v>4</v>
      </c>
      <c r="I741" s="47" t="s">
        <v>1320</v>
      </c>
      <c r="J741" t="s">
        <v>343</v>
      </c>
      <c r="M741" t="s">
        <v>1356</v>
      </c>
      <c r="N741" t="s">
        <v>1294</v>
      </c>
      <c r="O741" s="36">
        <v>191.16152693784639</v>
      </c>
      <c r="P741" s="63">
        <v>8.517872234275794</v>
      </c>
      <c r="Q741" s="31">
        <v>0</v>
      </c>
    </row>
    <row r="742" spans="1:17" x14ac:dyDescent="0.2">
      <c r="A742" t="s">
        <v>1310</v>
      </c>
      <c r="B742" t="s">
        <v>1317</v>
      </c>
      <c r="C742" t="s">
        <v>1318</v>
      </c>
      <c r="D742" s="35">
        <v>30000</v>
      </c>
      <c r="E742" s="35">
        <v>3662</v>
      </c>
      <c r="F742" s="35">
        <v>33662</v>
      </c>
      <c r="G742">
        <v>4</v>
      </c>
      <c r="I742" s="47" t="s">
        <v>1320</v>
      </c>
      <c r="J742" t="s">
        <v>344</v>
      </c>
      <c r="M742" t="s">
        <v>1356</v>
      </c>
      <c r="N742" t="s">
        <v>1294</v>
      </c>
      <c r="O742" s="36">
        <v>1406.2859468869567</v>
      </c>
      <c r="P742" s="63">
        <v>62.662002194276901</v>
      </c>
      <c r="Q742" s="31">
        <v>0</v>
      </c>
    </row>
    <row r="743" spans="1:17" x14ac:dyDescent="0.2">
      <c r="A743" t="s">
        <v>1310</v>
      </c>
      <c r="B743" t="s">
        <v>1317</v>
      </c>
      <c r="C743" t="s">
        <v>1318</v>
      </c>
      <c r="D743" s="35">
        <v>30000</v>
      </c>
      <c r="E743" s="35">
        <v>3662</v>
      </c>
      <c r="F743" s="35">
        <v>33662</v>
      </c>
      <c r="G743">
        <v>4</v>
      </c>
      <c r="I743" s="47" t="s">
        <v>1320</v>
      </c>
      <c r="J743" t="s">
        <v>345</v>
      </c>
      <c r="M743" t="s">
        <v>1357</v>
      </c>
      <c r="N743" t="s">
        <v>1294</v>
      </c>
      <c r="O743" s="36">
        <v>2233.5199069010409</v>
      </c>
      <c r="P743" s="63">
        <v>99.522312383915548</v>
      </c>
      <c r="Q743" s="31">
        <v>0</v>
      </c>
    </row>
    <row r="744" spans="1:17" x14ac:dyDescent="0.2">
      <c r="A744" t="s">
        <v>1310</v>
      </c>
      <c r="B744" t="s">
        <v>1317</v>
      </c>
      <c r="C744" t="s">
        <v>1318</v>
      </c>
      <c r="D744" s="35">
        <v>30000</v>
      </c>
      <c r="E744" s="35">
        <v>3662</v>
      </c>
      <c r="F744" s="35">
        <v>33662</v>
      </c>
      <c r="G744">
        <v>4</v>
      </c>
      <c r="I744" s="47" t="s">
        <v>1320</v>
      </c>
      <c r="J744" t="s">
        <v>347</v>
      </c>
      <c r="M744" t="s">
        <v>1357</v>
      </c>
      <c r="N744" t="s">
        <v>1325</v>
      </c>
      <c r="O744" s="36">
        <v>1960.9420397731203</v>
      </c>
      <c r="P744" s="63">
        <v>87.376649586181514</v>
      </c>
      <c r="Q744" s="31">
        <v>0</v>
      </c>
    </row>
    <row r="745" spans="1:17" x14ac:dyDescent="0.2">
      <c r="A745" t="s">
        <v>1310</v>
      </c>
      <c r="B745" t="s">
        <v>1317</v>
      </c>
      <c r="C745" t="s">
        <v>1318</v>
      </c>
      <c r="D745" s="35">
        <v>30000</v>
      </c>
      <c r="E745" s="35">
        <v>3662</v>
      </c>
      <c r="F745" s="35">
        <v>33662</v>
      </c>
      <c r="G745">
        <v>4</v>
      </c>
      <c r="I745" s="47" t="s">
        <v>1320</v>
      </c>
      <c r="J745" t="s">
        <v>348</v>
      </c>
      <c r="M745" t="s">
        <v>1357</v>
      </c>
      <c r="N745" t="s">
        <v>1325</v>
      </c>
      <c r="O745" s="36">
        <v>6761.1885246750298</v>
      </c>
      <c r="P745" s="63">
        <v>301.26846613732312</v>
      </c>
      <c r="Q745" s="31">
        <v>3.8000000000000002E-5</v>
      </c>
    </row>
    <row r="746" spans="1:17" x14ac:dyDescent="0.2">
      <c r="A746" t="s">
        <v>1310</v>
      </c>
      <c r="B746" t="s">
        <v>1317</v>
      </c>
      <c r="C746" t="s">
        <v>1318</v>
      </c>
      <c r="D746" s="35">
        <v>30000</v>
      </c>
      <c r="E746" s="35">
        <v>3662</v>
      </c>
      <c r="F746" s="35">
        <v>33662</v>
      </c>
      <c r="G746">
        <v>4</v>
      </c>
      <c r="I746" s="47" t="s">
        <v>1320</v>
      </c>
      <c r="J746" t="s">
        <v>367</v>
      </c>
      <c r="M746" t="s">
        <v>1361</v>
      </c>
      <c r="N746" t="s">
        <v>1294</v>
      </c>
      <c r="O746" s="36">
        <v>557.64949472849787</v>
      </c>
      <c r="P746" s="63">
        <v>24.848028908820094</v>
      </c>
      <c r="Q746" s="31">
        <v>0</v>
      </c>
    </row>
    <row r="747" spans="1:17" x14ac:dyDescent="0.2">
      <c r="A747" t="s">
        <v>1310</v>
      </c>
      <c r="B747" t="s">
        <v>1317</v>
      </c>
      <c r="C747" t="s">
        <v>1318</v>
      </c>
      <c r="D747" s="35">
        <v>30000</v>
      </c>
      <c r="E747" s="35">
        <v>3662</v>
      </c>
      <c r="F747" s="35">
        <v>33662</v>
      </c>
      <c r="G747">
        <v>4</v>
      </c>
      <c r="I747" s="47" t="s">
        <v>1320</v>
      </c>
      <c r="J747" t="s">
        <v>372</v>
      </c>
      <c r="M747" t="s">
        <v>1361</v>
      </c>
      <c r="N747" t="s">
        <v>1294</v>
      </c>
      <c r="O747" s="36">
        <v>29.467327628739575</v>
      </c>
      <c r="P747" s="63">
        <v>1.3130201241213026</v>
      </c>
      <c r="Q747" s="31">
        <v>0</v>
      </c>
    </row>
    <row r="748" spans="1:17" x14ac:dyDescent="0.2">
      <c r="A748" t="s">
        <v>1310</v>
      </c>
      <c r="B748" t="s">
        <v>1317</v>
      </c>
      <c r="C748" t="s">
        <v>1318</v>
      </c>
      <c r="D748" s="35">
        <v>30000</v>
      </c>
      <c r="E748" s="35">
        <v>3662</v>
      </c>
      <c r="F748" s="35">
        <v>33662</v>
      </c>
      <c r="G748">
        <v>4</v>
      </c>
      <c r="I748" s="47" t="s">
        <v>1320</v>
      </c>
      <c r="J748" t="s">
        <v>373</v>
      </c>
      <c r="M748" t="s">
        <v>1361</v>
      </c>
      <c r="N748" t="s">
        <v>1294</v>
      </c>
      <c r="O748" s="36">
        <v>193.27518607625768</v>
      </c>
      <c r="P748" s="63">
        <v>8.6120537297691353</v>
      </c>
      <c r="Q748" s="31">
        <v>0</v>
      </c>
    </row>
    <row r="749" spans="1:17" x14ac:dyDescent="0.2">
      <c r="A749" t="s">
        <v>1310</v>
      </c>
      <c r="B749" t="s">
        <v>1317</v>
      </c>
      <c r="C749" t="s">
        <v>1318</v>
      </c>
      <c r="D749" s="35">
        <v>30000</v>
      </c>
      <c r="E749" s="35">
        <v>3662</v>
      </c>
      <c r="F749" s="35">
        <v>33662</v>
      </c>
      <c r="G749">
        <v>4</v>
      </c>
      <c r="I749" s="47" t="s">
        <v>1320</v>
      </c>
      <c r="J749" t="s">
        <v>388</v>
      </c>
      <c r="M749" t="s">
        <v>1364</v>
      </c>
      <c r="N749" t="s">
        <v>1294</v>
      </c>
      <c r="O749" s="36">
        <v>143.09794543446517</v>
      </c>
      <c r="P749" s="63">
        <v>6.3762308018937803</v>
      </c>
      <c r="Q749" s="31">
        <v>0</v>
      </c>
    </row>
    <row r="750" spans="1:17" x14ac:dyDescent="0.2">
      <c r="A750" t="s">
        <v>1310</v>
      </c>
      <c r="B750" t="s">
        <v>1317</v>
      </c>
      <c r="C750" t="s">
        <v>1318</v>
      </c>
      <c r="D750" s="35">
        <v>30000</v>
      </c>
      <c r="E750" s="35">
        <v>3662</v>
      </c>
      <c r="F750" s="35">
        <v>33662</v>
      </c>
      <c r="G750">
        <v>4</v>
      </c>
      <c r="I750" s="47" t="s">
        <v>1320</v>
      </c>
      <c r="J750" t="s">
        <v>390</v>
      </c>
      <c r="M750" t="s">
        <v>1364</v>
      </c>
      <c r="N750" t="s">
        <v>1294</v>
      </c>
      <c r="O750" s="36">
        <v>837.65486891317403</v>
      </c>
      <c r="P750" s="63">
        <v>37.324650331660706</v>
      </c>
      <c r="Q750" s="31">
        <v>0</v>
      </c>
    </row>
    <row r="751" spans="1:17" x14ac:dyDescent="0.2">
      <c r="A751" t="s">
        <v>1310</v>
      </c>
      <c r="B751" t="s">
        <v>1317</v>
      </c>
      <c r="C751" t="s">
        <v>1318</v>
      </c>
      <c r="D751" s="35">
        <v>30000</v>
      </c>
      <c r="E751" s="35">
        <v>3662</v>
      </c>
      <c r="F751" s="35">
        <v>33662</v>
      </c>
      <c r="G751">
        <v>4</v>
      </c>
      <c r="I751" s="47" t="s">
        <v>1320</v>
      </c>
      <c r="J751" t="s">
        <v>391</v>
      </c>
      <c r="M751" t="s">
        <v>1364</v>
      </c>
      <c r="N751" t="s">
        <v>1294</v>
      </c>
      <c r="O751" s="36">
        <v>85.238426884233547</v>
      </c>
      <c r="P751" s="63">
        <v>3.7980970401362502</v>
      </c>
      <c r="Q751" s="31">
        <v>0</v>
      </c>
    </row>
    <row r="752" spans="1:17" x14ac:dyDescent="0.2">
      <c r="A752" t="s">
        <v>1310</v>
      </c>
      <c r="B752" t="s">
        <v>1317</v>
      </c>
      <c r="C752" t="s">
        <v>1318</v>
      </c>
      <c r="D752" s="35">
        <v>30000</v>
      </c>
      <c r="E752" s="35">
        <v>3662</v>
      </c>
      <c r="F752" s="35">
        <v>33662</v>
      </c>
      <c r="G752">
        <v>4</v>
      </c>
      <c r="I752" s="47" t="s">
        <v>1320</v>
      </c>
      <c r="J752" t="s">
        <v>403</v>
      </c>
      <c r="M752" t="s">
        <v>1366</v>
      </c>
      <c r="N752" t="s">
        <v>1294</v>
      </c>
      <c r="O752" s="36">
        <v>1257.339673432499</v>
      </c>
      <c r="P752" s="63">
        <v>56.02517862742458</v>
      </c>
      <c r="Q752" s="31">
        <v>3.0000000000000001E-6</v>
      </c>
    </row>
    <row r="753" spans="1:17" x14ac:dyDescent="0.2">
      <c r="A753" t="s">
        <v>1310</v>
      </c>
      <c r="B753" t="s">
        <v>1317</v>
      </c>
      <c r="C753" t="s">
        <v>1318</v>
      </c>
      <c r="D753" s="35">
        <v>30000</v>
      </c>
      <c r="E753" s="35">
        <v>3662</v>
      </c>
      <c r="F753" s="35">
        <v>33662</v>
      </c>
      <c r="G753">
        <v>4</v>
      </c>
      <c r="I753" s="47" t="s">
        <v>1320</v>
      </c>
      <c r="J753" t="s">
        <v>405</v>
      </c>
      <c r="M753" t="s">
        <v>1366</v>
      </c>
      <c r="N753" t="s">
        <v>1294</v>
      </c>
      <c r="O753" s="36">
        <v>3087.9154667969119</v>
      </c>
      <c r="P753" s="63">
        <v>137.59290291174591</v>
      </c>
      <c r="Q753" s="31">
        <v>1.1E-5</v>
      </c>
    </row>
    <row r="754" spans="1:17" x14ac:dyDescent="0.2">
      <c r="A754" t="s">
        <v>1310</v>
      </c>
      <c r="B754" t="s">
        <v>1317</v>
      </c>
      <c r="C754" t="s">
        <v>1318</v>
      </c>
      <c r="D754" s="35">
        <v>30000</v>
      </c>
      <c r="E754" s="35">
        <v>3662</v>
      </c>
      <c r="F754" s="35">
        <v>33662</v>
      </c>
      <c r="G754">
        <v>4</v>
      </c>
      <c r="I754" s="47" t="s">
        <v>1320</v>
      </c>
      <c r="J754" t="s">
        <v>406</v>
      </c>
      <c r="M754" t="s">
        <v>1366</v>
      </c>
      <c r="N754" t="s">
        <v>1325</v>
      </c>
      <c r="O754" s="36">
        <v>5886.2493831897482</v>
      </c>
      <c r="P754" s="63">
        <v>262.28248428564177</v>
      </c>
      <c r="Q754" s="31">
        <v>3.0000000000000001E-6</v>
      </c>
    </row>
    <row r="755" spans="1:17" x14ac:dyDescent="0.2">
      <c r="A755" t="s">
        <v>1310</v>
      </c>
      <c r="B755" t="s">
        <v>1317</v>
      </c>
      <c r="C755" t="s">
        <v>1318</v>
      </c>
      <c r="D755" s="35">
        <v>30000</v>
      </c>
      <c r="E755" s="35">
        <v>3662</v>
      </c>
      <c r="F755" s="35">
        <v>33662</v>
      </c>
      <c r="G755">
        <v>4</v>
      </c>
      <c r="I755" s="47" t="s">
        <v>1320</v>
      </c>
      <c r="J755" t="s">
        <v>407</v>
      </c>
      <c r="M755" t="s">
        <v>1366</v>
      </c>
      <c r="N755" t="s">
        <v>1325</v>
      </c>
      <c r="O755" s="36">
        <v>11434.717413794324</v>
      </c>
      <c r="P755" s="63">
        <v>509.51393581103133</v>
      </c>
      <c r="Q755" s="31">
        <v>7.9999999999999996E-6</v>
      </c>
    </row>
    <row r="756" spans="1:17" x14ac:dyDescent="0.2">
      <c r="A756" t="s">
        <v>1310</v>
      </c>
      <c r="B756" t="s">
        <v>1317</v>
      </c>
      <c r="C756" t="s">
        <v>1318</v>
      </c>
      <c r="D756" s="35">
        <v>30000</v>
      </c>
      <c r="E756" s="35">
        <v>3662</v>
      </c>
      <c r="F756" s="35">
        <v>33662</v>
      </c>
      <c r="G756">
        <v>4</v>
      </c>
      <c r="I756" s="47" t="s">
        <v>1320</v>
      </c>
      <c r="J756" t="s">
        <v>408</v>
      </c>
      <c r="M756" t="s">
        <v>1366</v>
      </c>
      <c r="N756" t="s">
        <v>1325</v>
      </c>
      <c r="O756" s="36">
        <v>13494.448218078351</v>
      </c>
      <c r="P756" s="63">
        <v>601.29246525120379</v>
      </c>
      <c r="Q756" s="31">
        <v>1.2999999999999999E-5</v>
      </c>
    </row>
    <row r="757" spans="1:17" x14ac:dyDescent="0.2">
      <c r="A757" t="s">
        <v>1310</v>
      </c>
      <c r="B757" t="s">
        <v>1317</v>
      </c>
      <c r="C757" t="s">
        <v>1318</v>
      </c>
      <c r="D757" s="35">
        <v>30000</v>
      </c>
      <c r="E757" s="35">
        <v>3662</v>
      </c>
      <c r="F757" s="35">
        <v>33662</v>
      </c>
      <c r="G757">
        <v>4</v>
      </c>
      <c r="I757" s="47" t="s">
        <v>1320</v>
      </c>
      <c r="J757" t="s">
        <v>409</v>
      </c>
      <c r="M757" t="s">
        <v>1366</v>
      </c>
      <c r="N757" t="s">
        <v>1325</v>
      </c>
      <c r="O757" s="36">
        <v>22654.287901645508</v>
      </c>
      <c r="P757" s="63">
        <v>1009.4412458185519</v>
      </c>
      <c r="Q757" s="31">
        <v>2.8E-5</v>
      </c>
    </row>
    <row r="758" spans="1:17" x14ac:dyDescent="0.2">
      <c r="A758" t="s">
        <v>1310</v>
      </c>
      <c r="B758" t="s">
        <v>1317</v>
      </c>
      <c r="C758" t="s">
        <v>1318</v>
      </c>
      <c r="D758" s="35">
        <v>30000</v>
      </c>
      <c r="E758" s="35">
        <v>3662</v>
      </c>
      <c r="F758" s="35">
        <v>33662</v>
      </c>
      <c r="G758">
        <v>4</v>
      </c>
      <c r="I758" s="47" t="s">
        <v>1320</v>
      </c>
      <c r="J758" t="s">
        <v>411</v>
      </c>
      <c r="M758" t="s">
        <v>1367</v>
      </c>
      <c r="N758" t="s">
        <v>1328</v>
      </c>
      <c r="O758" s="36">
        <v>58.399603067023357</v>
      </c>
      <c r="P758" s="63">
        <v>2.6021991214741753</v>
      </c>
      <c r="Q758" s="31">
        <v>0</v>
      </c>
    </row>
    <row r="759" spans="1:17" x14ac:dyDescent="0.2">
      <c r="A759" t="s">
        <v>1310</v>
      </c>
      <c r="B759" t="s">
        <v>1317</v>
      </c>
      <c r="C759" t="s">
        <v>1318</v>
      </c>
      <c r="D759" s="35">
        <v>30000</v>
      </c>
      <c r="E759" s="35">
        <v>3662</v>
      </c>
      <c r="F759" s="35">
        <v>33662</v>
      </c>
      <c r="G759">
        <v>4</v>
      </c>
      <c r="I759" s="47" t="s">
        <v>1320</v>
      </c>
      <c r="J759" t="s">
        <v>428</v>
      </c>
      <c r="M759" t="s">
        <v>1370</v>
      </c>
      <c r="N759" t="s">
        <v>1294</v>
      </c>
      <c r="O759" s="36">
        <v>954.69388774478909</v>
      </c>
      <c r="P759" s="63">
        <v>42.539734270369948</v>
      </c>
      <c r="Q759" s="31">
        <v>0</v>
      </c>
    </row>
    <row r="760" spans="1:17" x14ac:dyDescent="0.2">
      <c r="A760" t="s">
        <v>1310</v>
      </c>
      <c r="B760" t="s">
        <v>1317</v>
      </c>
      <c r="C760" t="s">
        <v>1318</v>
      </c>
      <c r="D760" s="35">
        <v>30000</v>
      </c>
      <c r="E760" s="35">
        <v>3662</v>
      </c>
      <c r="F760" s="35">
        <v>33662</v>
      </c>
      <c r="G760">
        <v>4</v>
      </c>
      <c r="I760" s="47" t="s">
        <v>1320</v>
      </c>
      <c r="J760" t="s">
        <v>430</v>
      </c>
      <c r="M760" t="s">
        <v>1370</v>
      </c>
      <c r="N760" t="s">
        <v>1294</v>
      </c>
      <c r="O760" s="36">
        <v>220.7797831656552</v>
      </c>
      <c r="P760" s="63">
        <v>9.837617511433713</v>
      </c>
      <c r="Q760" s="31">
        <v>0</v>
      </c>
    </row>
    <row r="761" spans="1:17" x14ac:dyDescent="0.2">
      <c r="A761" t="s">
        <v>1310</v>
      </c>
      <c r="B761" t="s">
        <v>1317</v>
      </c>
      <c r="C761" t="s">
        <v>1318</v>
      </c>
      <c r="D761" s="35">
        <v>30000</v>
      </c>
      <c r="E761" s="35">
        <v>3662</v>
      </c>
      <c r="F761" s="35">
        <v>33662</v>
      </c>
      <c r="G761">
        <v>4</v>
      </c>
      <c r="I761" s="47" t="s">
        <v>1320</v>
      </c>
      <c r="J761" t="s">
        <v>432</v>
      </c>
      <c r="M761" t="s">
        <v>1370</v>
      </c>
      <c r="N761" t="s">
        <v>1294</v>
      </c>
      <c r="O761" s="36">
        <v>87.774314110873206</v>
      </c>
      <c r="P761" s="63">
        <v>3.9110923888502809</v>
      </c>
      <c r="Q761" s="31">
        <v>0</v>
      </c>
    </row>
    <row r="762" spans="1:17" x14ac:dyDescent="0.2">
      <c r="A762" t="s">
        <v>1310</v>
      </c>
      <c r="B762" t="s">
        <v>1317</v>
      </c>
      <c r="C762" t="s">
        <v>1318</v>
      </c>
      <c r="D762" s="35">
        <v>30000</v>
      </c>
      <c r="E762" s="35">
        <v>3662</v>
      </c>
      <c r="F762" s="35">
        <v>33662</v>
      </c>
      <c r="G762">
        <v>4</v>
      </c>
      <c r="I762" s="47" t="s">
        <v>1320</v>
      </c>
      <c r="J762" t="s">
        <v>433</v>
      </c>
      <c r="M762" t="s">
        <v>1371</v>
      </c>
      <c r="N762" t="s">
        <v>1328</v>
      </c>
      <c r="O762" s="36">
        <v>1072.4211812871458</v>
      </c>
      <c r="P762" s="63">
        <v>47.785486702588798</v>
      </c>
      <c r="Q762" s="31">
        <v>0</v>
      </c>
    </row>
    <row r="763" spans="1:17" x14ac:dyDescent="0.2">
      <c r="A763" t="s">
        <v>1310</v>
      </c>
      <c r="B763" t="s">
        <v>1317</v>
      </c>
      <c r="C763" t="s">
        <v>1318</v>
      </c>
      <c r="D763" s="35">
        <v>30000</v>
      </c>
      <c r="E763" s="35">
        <v>3662</v>
      </c>
      <c r="F763" s="35">
        <v>33662</v>
      </c>
      <c r="G763">
        <v>4</v>
      </c>
      <c r="I763" s="47" t="s">
        <v>1320</v>
      </c>
      <c r="J763" t="s">
        <v>455</v>
      </c>
      <c r="M763" t="s">
        <v>1373</v>
      </c>
      <c r="N763" t="s">
        <v>1325</v>
      </c>
      <c r="O763" s="36">
        <v>3502.8542609035103</v>
      </c>
      <c r="P763" s="63">
        <v>156.08195606935976</v>
      </c>
      <c r="Q763" s="31">
        <v>3.0000000000000001E-6</v>
      </c>
    </row>
    <row r="764" spans="1:17" x14ac:dyDescent="0.2">
      <c r="A764" t="s">
        <v>1310</v>
      </c>
      <c r="B764" t="s">
        <v>1317</v>
      </c>
      <c r="C764" t="s">
        <v>1318</v>
      </c>
      <c r="D764" s="35">
        <v>30000</v>
      </c>
      <c r="E764" s="35">
        <v>3662</v>
      </c>
      <c r="F764" s="35">
        <v>33662</v>
      </c>
      <c r="G764">
        <v>4</v>
      </c>
      <c r="I764" s="47" t="s">
        <v>1320</v>
      </c>
      <c r="J764" t="s">
        <v>457</v>
      </c>
      <c r="M764" t="s">
        <v>1373</v>
      </c>
      <c r="N764" t="s">
        <v>1325</v>
      </c>
      <c r="O764" s="36">
        <v>1284.3150327180197</v>
      </c>
      <c r="P764" s="63">
        <v>57.227160362705739</v>
      </c>
      <c r="Q764" s="31">
        <v>9.9999999999999995E-7</v>
      </c>
    </row>
    <row r="765" spans="1:17" x14ac:dyDescent="0.2">
      <c r="A765" t="s">
        <v>1310</v>
      </c>
      <c r="B765" t="s">
        <v>1317</v>
      </c>
      <c r="C765" t="s">
        <v>1318</v>
      </c>
      <c r="D765" s="35">
        <v>30000</v>
      </c>
      <c r="E765" s="35">
        <v>3662</v>
      </c>
      <c r="F765" s="35">
        <v>33662</v>
      </c>
      <c r="G765">
        <v>4</v>
      </c>
      <c r="I765" s="47" t="s">
        <v>1320</v>
      </c>
      <c r="J765" t="s">
        <v>458</v>
      </c>
      <c r="M765" t="s">
        <v>1373</v>
      </c>
      <c r="N765" t="s">
        <v>1325</v>
      </c>
      <c r="O765" s="36">
        <v>138.80505600317656</v>
      </c>
      <c r="P765" s="63">
        <v>6.1849460581624829</v>
      </c>
      <c r="Q765" s="31">
        <v>0</v>
      </c>
    </row>
    <row r="766" spans="1:17" x14ac:dyDescent="0.2">
      <c r="A766" t="s">
        <v>1310</v>
      </c>
      <c r="B766" t="s">
        <v>1317</v>
      </c>
      <c r="C766" t="s">
        <v>1318</v>
      </c>
      <c r="D766" s="35">
        <v>30000</v>
      </c>
      <c r="E766" s="35">
        <v>3662</v>
      </c>
      <c r="F766" s="35">
        <v>33662</v>
      </c>
      <c r="G766">
        <v>4</v>
      </c>
      <c r="I766" s="47" t="s">
        <v>1320</v>
      </c>
      <c r="J766" t="s">
        <v>459</v>
      </c>
      <c r="M766" t="s">
        <v>1373</v>
      </c>
      <c r="N766" t="s">
        <v>1325</v>
      </c>
      <c r="O766" s="36">
        <v>403.82691814459525</v>
      </c>
      <c r="P766" s="63">
        <v>17.993924554889119</v>
      </c>
      <c r="Q766" s="31">
        <v>0</v>
      </c>
    </row>
    <row r="767" spans="1:17" x14ac:dyDescent="0.2">
      <c r="A767" t="s">
        <v>1310</v>
      </c>
      <c r="B767" t="s">
        <v>1317</v>
      </c>
      <c r="C767" t="s">
        <v>1318</v>
      </c>
      <c r="D767" s="35">
        <v>30000</v>
      </c>
      <c r="E767" s="35">
        <v>3662</v>
      </c>
      <c r="F767" s="35">
        <v>33662</v>
      </c>
      <c r="G767">
        <v>4</v>
      </c>
      <c r="I767" s="47" t="s">
        <v>1320</v>
      </c>
      <c r="J767" t="s">
        <v>460</v>
      </c>
      <c r="M767" t="s">
        <v>1373</v>
      </c>
      <c r="N767" t="s">
        <v>1325</v>
      </c>
      <c r="O767" s="36">
        <v>15784.390091433366</v>
      </c>
      <c r="P767" s="63">
        <v>703.32885622174729</v>
      </c>
      <c r="Q767" s="31">
        <v>2.1999999999999999E-5</v>
      </c>
    </row>
    <row r="768" spans="1:17" x14ac:dyDescent="0.2">
      <c r="A768" t="s">
        <v>1310</v>
      </c>
      <c r="B768" t="s">
        <v>1317</v>
      </c>
      <c r="C768" t="s">
        <v>1318</v>
      </c>
      <c r="D768" s="35">
        <v>30000</v>
      </c>
      <c r="E768" s="35">
        <v>3662</v>
      </c>
      <c r="F768" s="35">
        <v>33662</v>
      </c>
      <c r="G768">
        <v>4</v>
      </c>
      <c r="I768" s="47" t="s">
        <v>1320</v>
      </c>
      <c r="J768" t="s">
        <v>450</v>
      </c>
      <c r="M768" t="s">
        <v>1372</v>
      </c>
      <c r="N768" t="s">
        <v>1325</v>
      </c>
      <c r="O768" s="36">
        <v>1783.3161553464247</v>
      </c>
      <c r="P768" s="63">
        <v>79.461905373352735</v>
      </c>
      <c r="Q768" s="31">
        <v>0</v>
      </c>
    </row>
    <row r="769" spans="1:17" x14ac:dyDescent="0.2">
      <c r="A769" t="s">
        <v>1310</v>
      </c>
      <c r="B769" t="s">
        <v>1317</v>
      </c>
      <c r="C769" t="s">
        <v>1318</v>
      </c>
      <c r="D769" s="35">
        <v>30000</v>
      </c>
      <c r="E769" s="35">
        <v>3662</v>
      </c>
      <c r="F769" s="35">
        <v>33662</v>
      </c>
      <c r="G769">
        <v>4</v>
      </c>
      <c r="I769" s="47" t="s">
        <v>1320</v>
      </c>
      <c r="J769" t="s">
        <v>452</v>
      </c>
      <c r="M769" t="s">
        <v>1372</v>
      </c>
      <c r="N769" t="s">
        <v>1325</v>
      </c>
      <c r="O769" s="36">
        <v>2389.643648164209</v>
      </c>
      <c r="P769" s="63">
        <v>106.47895320029266</v>
      </c>
      <c r="Q769" s="31">
        <v>1.9999999999999999E-6</v>
      </c>
    </row>
    <row r="770" spans="1:17" x14ac:dyDescent="0.2">
      <c r="A770" t="s">
        <v>1310</v>
      </c>
      <c r="B770" t="s">
        <v>1317</v>
      </c>
      <c r="C770" t="s">
        <v>1318</v>
      </c>
      <c r="D770" s="35">
        <v>30000</v>
      </c>
      <c r="E770" s="35">
        <v>3662</v>
      </c>
      <c r="F770" s="35">
        <v>33662</v>
      </c>
      <c r="G770">
        <v>4</v>
      </c>
      <c r="I770" s="47" t="s">
        <v>1320</v>
      </c>
      <c r="J770" t="s">
        <v>453</v>
      </c>
      <c r="M770" t="s">
        <v>1372</v>
      </c>
      <c r="N770" t="s">
        <v>1325</v>
      </c>
      <c r="O770" s="36">
        <v>2567.9752636988514</v>
      </c>
      <c r="P770" s="63">
        <v>114.42514373762795</v>
      </c>
      <c r="Q770" s="31">
        <v>1.9999999999999999E-6</v>
      </c>
    </row>
    <row r="771" spans="1:17" x14ac:dyDescent="0.2">
      <c r="A771" t="s">
        <v>1310</v>
      </c>
      <c r="B771" t="s">
        <v>1317</v>
      </c>
      <c r="C771" t="s">
        <v>1318</v>
      </c>
      <c r="D771" s="35">
        <v>30000</v>
      </c>
      <c r="E771" s="35">
        <v>3662</v>
      </c>
      <c r="F771" s="35">
        <v>33662</v>
      </c>
      <c r="G771">
        <v>4</v>
      </c>
      <c r="I771" s="47" t="s">
        <v>1320</v>
      </c>
      <c r="J771" t="s">
        <v>454</v>
      </c>
      <c r="M771" t="s">
        <v>1372</v>
      </c>
      <c r="N771" t="s">
        <v>1325</v>
      </c>
      <c r="O771" s="36">
        <v>4279.9587728314191</v>
      </c>
      <c r="P771" s="63">
        <v>190.70857289604658</v>
      </c>
      <c r="Q771" s="31">
        <v>1.9999999999999999E-6</v>
      </c>
    </row>
    <row r="772" spans="1:17" x14ac:dyDescent="0.2">
      <c r="A772" t="s">
        <v>1310</v>
      </c>
      <c r="B772" t="s">
        <v>1317</v>
      </c>
      <c r="C772" t="s">
        <v>1318</v>
      </c>
      <c r="D772" s="35">
        <v>30000</v>
      </c>
      <c r="E772" s="35">
        <v>3662</v>
      </c>
      <c r="F772" s="35">
        <v>33662</v>
      </c>
      <c r="G772">
        <v>4</v>
      </c>
      <c r="I772" s="47" t="s">
        <v>1320</v>
      </c>
      <c r="J772" t="s">
        <v>485</v>
      </c>
      <c r="M772" t="s">
        <v>1377</v>
      </c>
      <c r="N772" t="s">
        <v>1294</v>
      </c>
      <c r="O772" s="36">
        <v>148.36298387748485</v>
      </c>
      <c r="P772" s="63">
        <v>6.6108330541595999</v>
      </c>
      <c r="Q772" s="31">
        <v>0</v>
      </c>
    </row>
    <row r="773" spans="1:17" x14ac:dyDescent="0.2">
      <c r="A773" t="s">
        <v>1310</v>
      </c>
      <c r="B773" t="s">
        <v>1317</v>
      </c>
      <c r="C773" t="s">
        <v>1318</v>
      </c>
      <c r="D773" s="35">
        <v>30000</v>
      </c>
      <c r="E773" s="35">
        <v>3662</v>
      </c>
      <c r="F773" s="35">
        <v>33662</v>
      </c>
      <c r="G773">
        <v>4</v>
      </c>
      <c r="I773" s="47" t="s">
        <v>1320</v>
      </c>
      <c r="J773" t="s">
        <v>489</v>
      </c>
      <c r="M773" t="s">
        <v>1377</v>
      </c>
      <c r="N773" t="s">
        <v>1294</v>
      </c>
      <c r="O773" s="36">
        <v>54.364324669787592</v>
      </c>
      <c r="P773" s="63">
        <v>2.4223931408044193</v>
      </c>
      <c r="Q773" s="31">
        <v>0</v>
      </c>
    </row>
    <row r="774" spans="1:17" x14ac:dyDescent="0.2">
      <c r="A774" t="s">
        <v>1310</v>
      </c>
      <c r="B774" t="s">
        <v>1317</v>
      </c>
      <c r="C774" t="s">
        <v>1318</v>
      </c>
      <c r="D774" s="35">
        <v>30000</v>
      </c>
      <c r="E774" s="35">
        <v>3662</v>
      </c>
      <c r="F774" s="35">
        <v>33662</v>
      </c>
      <c r="G774">
        <v>4</v>
      </c>
      <c r="I774" s="47" t="s">
        <v>1320</v>
      </c>
      <c r="J774" t="s">
        <v>517</v>
      </c>
      <c r="M774" t="s">
        <v>1382</v>
      </c>
      <c r="N774" t="s">
        <v>1294</v>
      </c>
      <c r="O774" s="36">
        <v>248.15525805359786</v>
      </c>
      <c r="P774" s="63">
        <v>11.057427800582202</v>
      </c>
      <c r="Q774" s="31">
        <v>0</v>
      </c>
    </row>
    <row r="775" spans="1:17" x14ac:dyDescent="0.2">
      <c r="A775" t="s">
        <v>1310</v>
      </c>
      <c r="B775" t="s">
        <v>1317</v>
      </c>
      <c r="C775" t="s">
        <v>1318</v>
      </c>
      <c r="D775" s="35">
        <v>30000</v>
      </c>
      <c r="E775" s="35">
        <v>3662</v>
      </c>
      <c r="F775" s="35">
        <v>33662</v>
      </c>
      <c r="G775">
        <v>4</v>
      </c>
      <c r="I775" s="47" t="s">
        <v>1320</v>
      </c>
      <c r="J775" t="s">
        <v>521</v>
      </c>
      <c r="M775" t="s">
        <v>1383</v>
      </c>
      <c r="N775" t="s">
        <v>1328</v>
      </c>
      <c r="O775" s="36">
        <v>44.768568076428842</v>
      </c>
      <c r="P775" s="63">
        <v>1.9948205535650709</v>
      </c>
      <c r="Q775" s="31">
        <v>0</v>
      </c>
    </row>
    <row r="776" spans="1:17" x14ac:dyDescent="0.2">
      <c r="A776" t="s">
        <v>1310</v>
      </c>
      <c r="B776" t="s">
        <v>1317</v>
      </c>
      <c r="C776" t="s">
        <v>1318</v>
      </c>
      <c r="D776" s="35">
        <v>30000</v>
      </c>
      <c r="E776" s="35">
        <v>3662</v>
      </c>
      <c r="F776" s="35">
        <v>33662</v>
      </c>
      <c r="G776">
        <v>4</v>
      </c>
      <c r="I776" s="47" t="s">
        <v>1320</v>
      </c>
      <c r="J776" t="s">
        <v>553</v>
      </c>
      <c r="M776" t="s">
        <v>1389</v>
      </c>
      <c r="N776" t="s">
        <v>1328</v>
      </c>
      <c r="O776" s="36">
        <v>756.35613125591306</v>
      </c>
      <c r="P776" s="63">
        <v>33.70209996148288</v>
      </c>
      <c r="Q776" s="31">
        <v>0</v>
      </c>
    </row>
    <row r="777" spans="1:17" x14ac:dyDescent="0.2">
      <c r="A777" t="s">
        <v>1310</v>
      </c>
      <c r="B777" t="s">
        <v>1317</v>
      </c>
      <c r="C777" t="s">
        <v>1318</v>
      </c>
      <c r="D777" s="35">
        <v>30000</v>
      </c>
      <c r="E777" s="35">
        <v>3662</v>
      </c>
      <c r="F777" s="35">
        <v>33662</v>
      </c>
      <c r="G777">
        <v>4</v>
      </c>
      <c r="I777" s="47" t="s">
        <v>1320</v>
      </c>
      <c r="J777" t="s">
        <v>589</v>
      </c>
      <c r="M777" t="s">
        <v>1395</v>
      </c>
      <c r="N777" t="s">
        <v>1294</v>
      </c>
      <c r="O777" s="36">
        <v>596.69983763482617</v>
      </c>
      <c r="P777" s="63">
        <v>26.588053886172947</v>
      </c>
      <c r="Q777" s="31">
        <v>0</v>
      </c>
    </row>
    <row r="778" spans="1:17" x14ac:dyDescent="0.2">
      <c r="A778" t="s">
        <v>1310</v>
      </c>
      <c r="B778" t="s">
        <v>1317</v>
      </c>
      <c r="C778" t="s">
        <v>1318</v>
      </c>
      <c r="D778" s="35">
        <v>30000</v>
      </c>
      <c r="E778" s="35">
        <v>3662</v>
      </c>
      <c r="F778" s="35">
        <v>33662</v>
      </c>
      <c r="G778">
        <v>4</v>
      </c>
      <c r="I778" s="47" t="s">
        <v>1320</v>
      </c>
      <c r="J778" t="s">
        <v>591</v>
      </c>
      <c r="M778" t="s">
        <v>1395</v>
      </c>
      <c r="N778" t="s">
        <v>1294</v>
      </c>
      <c r="O778" s="36">
        <v>442.03223055771161</v>
      </c>
      <c r="P778" s="63">
        <v>19.696296235103439</v>
      </c>
      <c r="Q778" s="31">
        <v>0</v>
      </c>
    </row>
    <row r="779" spans="1:17" x14ac:dyDescent="0.2">
      <c r="A779" t="s">
        <v>1310</v>
      </c>
      <c r="B779" t="s">
        <v>1317</v>
      </c>
      <c r="C779" t="s">
        <v>1318</v>
      </c>
      <c r="D779" s="35">
        <v>30000</v>
      </c>
      <c r="E779" s="35">
        <v>3662</v>
      </c>
      <c r="F779" s="35">
        <v>33662</v>
      </c>
      <c r="G779">
        <v>4</v>
      </c>
      <c r="I779" s="47" t="s">
        <v>1320</v>
      </c>
      <c r="J779" t="s">
        <v>574</v>
      </c>
      <c r="M779" t="s">
        <v>1393</v>
      </c>
      <c r="N779" t="s">
        <v>1294</v>
      </c>
      <c r="O779" s="36">
        <v>215.08752484883235</v>
      </c>
      <c r="P779" s="63">
        <v>9.5839789794347752</v>
      </c>
      <c r="Q779" s="31">
        <v>0</v>
      </c>
    </row>
    <row r="780" spans="1:17" x14ac:dyDescent="0.2">
      <c r="A780" t="s">
        <v>1310</v>
      </c>
      <c r="B780" t="s">
        <v>1317</v>
      </c>
      <c r="C780" t="s">
        <v>1318</v>
      </c>
      <c r="D780" s="35">
        <v>30000</v>
      </c>
      <c r="E780" s="35">
        <v>3662</v>
      </c>
      <c r="F780" s="35">
        <v>33662</v>
      </c>
      <c r="G780">
        <v>4</v>
      </c>
      <c r="I780" s="47" t="s">
        <v>1320</v>
      </c>
      <c r="J780" t="s">
        <v>576</v>
      </c>
      <c r="M780" t="s">
        <v>1393</v>
      </c>
      <c r="N780" t="s">
        <v>1294</v>
      </c>
      <c r="O780" s="36">
        <v>284.91503642800814</v>
      </c>
      <c r="P780" s="63">
        <v>12.695388642228576</v>
      </c>
      <c r="Q780" s="31">
        <v>0</v>
      </c>
    </row>
    <row r="781" spans="1:17" x14ac:dyDescent="0.2">
      <c r="A781" t="s">
        <v>1310</v>
      </c>
      <c r="B781" t="s">
        <v>1317</v>
      </c>
      <c r="C781" t="s">
        <v>1318</v>
      </c>
      <c r="D781" s="35">
        <v>30000</v>
      </c>
      <c r="E781" s="35">
        <v>3662</v>
      </c>
      <c r="F781" s="35">
        <v>33662</v>
      </c>
      <c r="G781">
        <v>4</v>
      </c>
      <c r="I781" s="47" t="s">
        <v>1320</v>
      </c>
      <c r="J781" t="s">
        <v>569</v>
      </c>
      <c r="M781" t="s">
        <v>1392</v>
      </c>
      <c r="N781" t="s">
        <v>1294</v>
      </c>
      <c r="O781" s="36">
        <v>29.079474208499253</v>
      </c>
      <c r="P781" s="63">
        <v>1.2957379547844357</v>
      </c>
      <c r="Q781" s="31">
        <v>0</v>
      </c>
    </row>
    <row r="782" spans="1:17" x14ac:dyDescent="0.2">
      <c r="A782" t="s">
        <v>1310</v>
      </c>
      <c r="B782" t="s">
        <v>1317</v>
      </c>
      <c r="C782" t="s">
        <v>1318</v>
      </c>
      <c r="D782" s="35">
        <v>30000</v>
      </c>
      <c r="E782" s="35">
        <v>3662</v>
      </c>
      <c r="F782" s="35">
        <v>33662</v>
      </c>
      <c r="G782">
        <v>4</v>
      </c>
      <c r="I782" s="47" t="s">
        <v>1320</v>
      </c>
      <c r="J782" t="s">
        <v>572</v>
      </c>
      <c r="M782" t="s">
        <v>1392</v>
      </c>
      <c r="N782" t="s">
        <v>1294</v>
      </c>
      <c r="O782" s="36">
        <v>3375.5010887016924</v>
      </c>
      <c r="P782" s="63">
        <v>150.40728885560858</v>
      </c>
      <c r="Q782" s="31">
        <v>3.1000000000000001E-5</v>
      </c>
    </row>
    <row r="783" spans="1:17" x14ac:dyDescent="0.2">
      <c r="A783" t="s">
        <v>1310</v>
      </c>
      <c r="B783" t="s">
        <v>1317</v>
      </c>
      <c r="C783" t="s">
        <v>1318</v>
      </c>
      <c r="D783" s="35">
        <v>30000</v>
      </c>
      <c r="E783" s="35">
        <v>3662</v>
      </c>
      <c r="F783" s="35">
        <v>33662</v>
      </c>
      <c r="G783">
        <v>4</v>
      </c>
      <c r="I783" s="47" t="s">
        <v>1320</v>
      </c>
      <c r="J783" t="s">
        <v>573</v>
      </c>
      <c r="M783" t="s">
        <v>1392</v>
      </c>
      <c r="N783" t="s">
        <v>1294</v>
      </c>
      <c r="O783" s="36">
        <v>1888.0150842589733</v>
      </c>
      <c r="P783" s="63">
        <v>84.127133329146233</v>
      </c>
      <c r="Q783" s="31">
        <v>0</v>
      </c>
    </row>
    <row r="784" spans="1:17" x14ac:dyDescent="0.2">
      <c r="A784" t="s">
        <v>1310</v>
      </c>
      <c r="B784" t="s">
        <v>1317</v>
      </c>
      <c r="C784" t="s">
        <v>1318</v>
      </c>
      <c r="D784" s="35">
        <v>30000</v>
      </c>
      <c r="E784" s="35">
        <v>3662</v>
      </c>
      <c r="F784" s="35">
        <v>33662</v>
      </c>
      <c r="G784">
        <v>4</v>
      </c>
      <c r="I784" s="47" t="s">
        <v>1320</v>
      </c>
      <c r="J784" t="s">
        <v>584</v>
      </c>
      <c r="M784" t="s">
        <v>1394</v>
      </c>
      <c r="N784" t="s">
        <v>1294</v>
      </c>
      <c r="O784" s="36">
        <v>52.226248845697846</v>
      </c>
      <c r="P784" s="63">
        <v>2.3271236742516037</v>
      </c>
      <c r="Q784" s="31">
        <v>0</v>
      </c>
    </row>
    <row r="785" spans="1:17" x14ac:dyDescent="0.2">
      <c r="A785" t="s">
        <v>1310</v>
      </c>
      <c r="B785" t="s">
        <v>1317</v>
      </c>
      <c r="C785" t="s">
        <v>1318</v>
      </c>
      <c r="D785" s="35">
        <v>30000</v>
      </c>
      <c r="E785" s="35">
        <v>3662</v>
      </c>
      <c r="F785" s="35">
        <v>33662</v>
      </c>
      <c r="G785">
        <v>4</v>
      </c>
      <c r="I785" s="47" t="s">
        <v>1320</v>
      </c>
      <c r="J785" t="s">
        <v>586</v>
      </c>
      <c r="M785" t="s">
        <v>1394</v>
      </c>
      <c r="N785" t="s">
        <v>1294</v>
      </c>
      <c r="O785" s="36">
        <v>774.22873733338884</v>
      </c>
      <c r="P785" s="63">
        <v>34.498476604315286</v>
      </c>
      <c r="Q785" s="31">
        <v>0</v>
      </c>
    </row>
    <row r="786" spans="1:17" x14ac:dyDescent="0.2">
      <c r="A786" t="s">
        <v>1310</v>
      </c>
      <c r="B786" t="s">
        <v>1317</v>
      </c>
      <c r="C786" t="s">
        <v>1318</v>
      </c>
      <c r="D786" s="35">
        <v>30000</v>
      </c>
      <c r="E786" s="35">
        <v>3662</v>
      </c>
      <c r="F786" s="35">
        <v>33662</v>
      </c>
      <c r="G786">
        <v>4</v>
      </c>
      <c r="I786" s="47" t="s">
        <v>1320</v>
      </c>
      <c r="J786" t="s">
        <v>587</v>
      </c>
      <c r="M786" t="s">
        <v>1394</v>
      </c>
      <c r="N786" t="s">
        <v>1294</v>
      </c>
      <c r="O786" s="36">
        <v>99.645126512696493</v>
      </c>
      <c r="P786" s="63">
        <v>4.4400380662336971</v>
      </c>
      <c r="Q786" s="31">
        <v>0</v>
      </c>
    </row>
    <row r="787" spans="1:17" x14ac:dyDescent="0.2">
      <c r="A787" t="s">
        <v>1310</v>
      </c>
      <c r="B787" t="s">
        <v>1317</v>
      </c>
      <c r="C787" t="s">
        <v>1318</v>
      </c>
      <c r="D787" s="35">
        <v>30000</v>
      </c>
      <c r="E787" s="35">
        <v>3662</v>
      </c>
      <c r="F787" s="35">
        <v>33662</v>
      </c>
      <c r="G787">
        <v>4</v>
      </c>
      <c r="I787" s="47" t="s">
        <v>1320</v>
      </c>
      <c r="J787" t="s">
        <v>588</v>
      </c>
      <c r="M787" t="s">
        <v>1394</v>
      </c>
      <c r="N787" t="s">
        <v>1294</v>
      </c>
      <c r="O787" s="36">
        <v>9.186585655548587</v>
      </c>
      <c r="P787" s="63">
        <v>0.40934054114683649</v>
      </c>
      <c r="Q787" s="31">
        <v>0</v>
      </c>
    </row>
    <row r="788" spans="1:17" x14ac:dyDescent="0.2">
      <c r="A788" t="s">
        <v>1310</v>
      </c>
      <c r="B788" t="s">
        <v>1317</v>
      </c>
      <c r="C788" t="s">
        <v>1318</v>
      </c>
      <c r="D788" s="35">
        <v>30000</v>
      </c>
      <c r="E788" s="35">
        <v>3662</v>
      </c>
      <c r="F788" s="35">
        <v>33662</v>
      </c>
      <c r="G788">
        <v>4</v>
      </c>
      <c r="I788" s="47" t="s">
        <v>1320</v>
      </c>
      <c r="J788" t="s">
        <v>601</v>
      </c>
      <c r="M788" t="s">
        <v>1397</v>
      </c>
      <c r="N788" t="s">
        <v>1325</v>
      </c>
      <c r="O788" s="36">
        <v>688.8</v>
      </c>
      <c r="P788" s="63">
        <v>30.69189961470008</v>
      </c>
      <c r="Q788" s="31">
        <v>0</v>
      </c>
    </row>
    <row r="789" spans="1:17" x14ac:dyDescent="0.2">
      <c r="A789" t="s">
        <v>1310</v>
      </c>
      <c r="B789" t="s">
        <v>1317</v>
      </c>
      <c r="C789" t="s">
        <v>1318</v>
      </c>
      <c r="D789" s="35">
        <v>30000</v>
      </c>
      <c r="E789" s="35">
        <v>3662</v>
      </c>
      <c r="F789" s="35">
        <v>33662</v>
      </c>
      <c r="G789">
        <v>4</v>
      </c>
      <c r="I789" s="47" t="s">
        <v>1320</v>
      </c>
      <c r="J789" t="s">
        <v>604</v>
      </c>
      <c r="M789" t="s">
        <v>1397</v>
      </c>
      <c r="N789" t="s">
        <v>1325</v>
      </c>
      <c r="O789" s="36">
        <v>3080.0000000000005</v>
      </c>
      <c r="P789" s="63">
        <v>137.24020152914673</v>
      </c>
      <c r="Q789" s="31">
        <v>0</v>
      </c>
    </row>
    <row r="790" spans="1:17" x14ac:dyDescent="0.2">
      <c r="A790" t="s">
        <v>1310</v>
      </c>
      <c r="B790" t="s">
        <v>1317</v>
      </c>
      <c r="C790" t="s">
        <v>1318</v>
      </c>
      <c r="D790" s="35">
        <v>30000</v>
      </c>
      <c r="E790" s="35">
        <v>3662</v>
      </c>
      <c r="F790" s="35">
        <v>33662</v>
      </c>
      <c r="G790">
        <v>4</v>
      </c>
      <c r="I790" s="47" t="s">
        <v>1320</v>
      </c>
      <c r="J790" t="s">
        <v>603</v>
      </c>
      <c r="M790" t="s">
        <v>1397</v>
      </c>
      <c r="N790" t="s">
        <v>1325</v>
      </c>
      <c r="O790" s="36">
        <v>24696</v>
      </c>
      <c r="P790" s="63">
        <v>1100.4168886246127</v>
      </c>
      <c r="Q790" s="31">
        <v>4.8000000000000001E-5</v>
      </c>
    </row>
    <row r="791" spans="1:17" x14ac:dyDescent="0.2">
      <c r="A791" t="s">
        <v>1310</v>
      </c>
      <c r="B791" t="s">
        <v>1317</v>
      </c>
      <c r="C791" t="s">
        <v>1318</v>
      </c>
      <c r="D791" s="35">
        <v>30000</v>
      </c>
      <c r="E791" s="35">
        <v>3662</v>
      </c>
      <c r="F791" s="35">
        <v>33662</v>
      </c>
      <c r="G791">
        <v>4</v>
      </c>
      <c r="I791" s="47" t="s">
        <v>1320</v>
      </c>
      <c r="J791" t="s">
        <v>602</v>
      </c>
      <c r="M791" t="s">
        <v>1397</v>
      </c>
      <c r="N791" t="s">
        <v>1325</v>
      </c>
      <c r="O791" s="36">
        <v>1761.2000000000003</v>
      </c>
      <c r="P791" s="63">
        <v>78.476442510757536</v>
      </c>
      <c r="Q791" s="31">
        <v>3.0000000000000001E-6</v>
      </c>
    </row>
    <row r="792" spans="1:17" x14ac:dyDescent="0.2">
      <c r="A792" t="s">
        <v>1310</v>
      </c>
      <c r="B792" t="s">
        <v>1317</v>
      </c>
      <c r="C792" t="s">
        <v>1318</v>
      </c>
      <c r="D792" s="35">
        <v>30000</v>
      </c>
      <c r="E792" s="35">
        <v>3662</v>
      </c>
      <c r="F792" s="35">
        <v>33662</v>
      </c>
      <c r="G792">
        <v>4</v>
      </c>
      <c r="I792" s="47" t="s">
        <v>1320</v>
      </c>
      <c r="J792" t="s">
        <v>633</v>
      </c>
      <c r="M792" t="s">
        <v>1400</v>
      </c>
      <c r="N792" t="s">
        <v>1294</v>
      </c>
      <c r="O792" s="36">
        <v>1415.0644064506102</v>
      </c>
      <c r="P792" s="63">
        <v>63.053157246105243</v>
      </c>
      <c r="Q792" s="31">
        <v>5.0000000000000004E-6</v>
      </c>
    </row>
    <row r="793" spans="1:17" x14ac:dyDescent="0.2">
      <c r="A793" t="s">
        <v>1310</v>
      </c>
      <c r="B793" t="s">
        <v>1317</v>
      </c>
      <c r="C793" t="s">
        <v>1318</v>
      </c>
      <c r="D793" s="35">
        <v>30000</v>
      </c>
      <c r="E793" s="35">
        <v>3662</v>
      </c>
      <c r="F793" s="35">
        <v>33662</v>
      </c>
      <c r="G793">
        <v>4</v>
      </c>
      <c r="I793" s="47" t="s">
        <v>1320</v>
      </c>
      <c r="J793" t="s">
        <v>635</v>
      </c>
      <c r="M793" t="s">
        <v>1400</v>
      </c>
      <c r="N793" t="s">
        <v>1294</v>
      </c>
      <c r="O793" s="36">
        <v>425.5990761942507</v>
      </c>
      <c r="P793" s="63">
        <v>18.9640594115317</v>
      </c>
      <c r="Q793" s="31">
        <v>0</v>
      </c>
    </row>
    <row r="794" spans="1:17" x14ac:dyDescent="0.2">
      <c r="A794" t="s">
        <v>1310</v>
      </c>
      <c r="B794" t="s">
        <v>1317</v>
      </c>
      <c r="C794" t="s">
        <v>1318</v>
      </c>
      <c r="D794" s="35">
        <v>30000</v>
      </c>
      <c r="E794" s="35">
        <v>3662</v>
      </c>
      <c r="F794" s="35">
        <v>33662</v>
      </c>
      <c r="G794">
        <v>4</v>
      </c>
      <c r="I794" s="47" t="s">
        <v>1320</v>
      </c>
      <c r="J794" t="s">
        <v>636</v>
      </c>
      <c r="M794" t="s">
        <v>1400</v>
      </c>
      <c r="N794" t="s">
        <v>1294</v>
      </c>
      <c r="O794" s="36">
        <v>891.46344422209506</v>
      </c>
      <c r="P794" s="63">
        <v>39.722280110684274</v>
      </c>
      <c r="Q794" s="31">
        <v>1.0000000000000001E-5</v>
      </c>
    </row>
    <row r="795" spans="1:17" x14ac:dyDescent="0.2">
      <c r="A795" t="s">
        <v>1310</v>
      </c>
      <c r="B795" t="s">
        <v>1317</v>
      </c>
      <c r="C795" t="s">
        <v>1318</v>
      </c>
      <c r="D795" s="35">
        <v>30000</v>
      </c>
      <c r="E795" s="35">
        <v>3662</v>
      </c>
      <c r="F795" s="35">
        <v>33662</v>
      </c>
      <c r="G795">
        <v>4</v>
      </c>
      <c r="I795" s="47" t="s">
        <v>1320</v>
      </c>
      <c r="J795" t="s">
        <v>637</v>
      </c>
      <c r="M795" t="s">
        <v>1400</v>
      </c>
      <c r="N795" t="s">
        <v>1294</v>
      </c>
      <c r="O795" s="36">
        <v>519.22192327090909</v>
      </c>
      <c r="P795" s="63">
        <v>23.135753697419066</v>
      </c>
      <c r="Q795" s="31">
        <v>0</v>
      </c>
    </row>
    <row r="796" spans="1:17" x14ac:dyDescent="0.2">
      <c r="A796" t="s">
        <v>1310</v>
      </c>
      <c r="B796" t="s">
        <v>1317</v>
      </c>
      <c r="C796" t="s">
        <v>1318</v>
      </c>
      <c r="D796" s="35">
        <v>30000</v>
      </c>
      <c r="E796" s="35">
        <v>3662</v>
      </c>
      <c r="F796" s="35">
        <v>33662</v>
      </c>
      <c r="G796">
        <v>4</v>
      </c>
      <c r="I796" s="47" t="s">
        <v>1320</v>
      </c>
      <c r="J796" t="s">
        <v>638</v>
      </c>
      <c r="M796" t="s">
        <v>1400</v>
      </c>
      <c r="N796" t="s">
        <v>1294</v>
      </c>
      <c r="O796" s="36">
        <v>1653.0472042839522</v>
      </c>
      <c r="P796" s="63">
        <v>73.657315406857848</v>
      </c>
      <c r="Q796" s="31">
        <v>2.4000000000000001E-5</v>
      </c>
    </row>
    <row r="797" spans="1:17" x14ac:dyDescent="0.2">
      <c r="A797" t="s">
        <v>1310</v>
      </c>
      <c r="B797" t="s">
        <v>1317</v>
      </c>
      <c r="C797" t="s">
        <v>1318</v>
      </c>
      <c r="D797" s="35">
        <v>30000</v>
      </c>
      <c r="E797" s="35">
        <v>3662</v>
      </c>
      <c r="F797" s="35">
        <v>33662</v>
      </c>
      <c r="G797">
        <v>4</v>
      </c>
      <c r="I797" s="47" t="s">
        <v>1320</v>
      </c>
      <c r="J797" t="s">
        <v>639</v>
      </c>
      <c r="M797" t="s">
        <v>1400</v>
      </c>
      <c r="N797" t="s">
        <v>1294</v>
      </c>
      <c r="O797" s="36">
        <v>1337.9937034554346</v>
      </c>
      <c r="P797" s="63">
        <v>59.619001787971818</v>
      </c>
      <c r="Q797" s="31">
        <v>0</v>
      </c>
    </row>
    <row r="798" spans="1:17" x14ac:dyDescent="0.2">
      <c r="A798" t="s">
        <v>1310</v>
      </c>
      <c r="B798" t="s">
        <v>1317</v>
      </c>
      <c r="C798" t="s">
        <v>1318</v>
      </c>
      <c r="D798" s="35">
        <v>30000</v>
      </c>
      <c r="E798" s="35">
        <v>3662</v>
      </c>
      <c r="F798" s="35">
        <v>33662</v>
      </c>
      <c r="G798">
        <v>4</v>
      </c>
      <c r="I798" s="47" t="s">
        <v>1320</v>
      </c>
      <c r="J798" t="s">
        <v>641</v>
      </c>
      <c r="M798" t="s">
        <v>1401</v>
      </c>
      <c r="N798" t="s">
        <v>1325</v>
      </c>
      <c r="O798" s="36">
        <v>2044.9352186600722</v>
      </c>
      <c r="P798" s="63">
        <v>91.119260234726639</v>
      </c>
      <c r="Q798" s="31">
        <v>5.0000000000000004E-6</v>
      </c>
    </row>
    <row r="799" spans="1:17" x14ac:dyDescent="0.2">
      <c r="A799" t="s">
        <v>1310</v>
      </c>
      <c r="B799" t="s">
        <v>1317</v>
      </c>
      <c r="C799" t="s">
        <v>1318</v>
      </c>
      <c r="D799" s="35">
        <v>30000</v>
      </c>
      <c r="E799" s="35">
        <v>3662</v>
      </c>
      <c r="F799" s="35">
        <v>33662</v>
      </c>
      <c r="G799">
        <v>4</v>
      </c>
      <c r="I799" s="47" t="s">
        <v>1320</v>
      </c>
      <c r="J799" t="s">
        <v>643</v>
      </c>
      <c r="M799" t="s">
        <v>1401</v>
      </c>
      <c r="N799" t="s">
        <v>1325</v>
      </c>
      <c r="O799" s="36">
        <v>2463.2693452897956</v>
      </c>
      <c r="P799" s="63">
        <v>109.75960434030547</v>
      </c>
      <c r="Q799" s="31">
        <v>6.0000000000000002E-6</v>
      </c>
    </row>
    <row r="800" spans="1:17" x14ac:dyDescent="0.2">
      <c r="A800" t="s">
        <v>1310</v>
      </c>
      <c r="B800" t="s">
        <v>1317</v>
      </c>
      <c r="C800" t="s">
        <v>1318</v>
      </c>
      <c r="D800" s="35">
        <v>30000</v>
      </c>
      <c r="E800" s="35">
        <v>3662</v>
      </c>
      <c r="F800" s="35">
        <v>33662</v>
      </c>
      <c r="G800">
        <v>4</v>
      </c>
      <c r="I800" s="47" t="s">
        <v>1320</v>
      </c>
      <c r="J800" t="s">
        <v>645</v>
      </c>
      <c r="M800" t="s">
        <v>1401</v>
      </c>
      <c r="N800" t="s">
        <v>1325</v>
      </c>
      <c r="O800" s="36">
        <v>1941.8250110585548</v>
      </c>
      <c r="P800" s="63">
        <v>86.524823328575849</v>
      </c>
      <c r="Q800" s="31">
        <v>5.0000000000000004E-6</v>
      </c>
    </row>
    <row r="801" spans="1:17" x14ac:dyDescent="0.2">
      <c r="A801" t="s">
        <v>1310</v>
      </c>
      <c r="B801" t="s">
        <v>1317</v>
      </c>
      <c r="C801" t="s">
        <v>1318</v>
      </c>
      <c r="D801" s="35">
        <v>30000</v>
      </c>
      <c r="E801" s="35">
        <v>3662</v>
      </c>
      <c r="F801" s="35">
        <v>33662</v>
      </c>
      <c r="G801">
        <v>4</v>
      </c>
      <c r="I801" s="47" t="s">
        <v>1320</v>
      </c>
      <c r="J801" t="s">
        <v>647</v>
      </c>
      <c r="M801" t="s">
        <v>1401</v>
      </c>
      <c r="N801" t="s">
        <v>1325</v>
      </c>
      <c r="O801" s="36">
        <v>4667.2721274884843</v>
      </c>
      <c r="P801" s="63">
        <v>207.96667771684707</v>
      </c>
      <c r="Q801" s="31">
        <v>2.0999999999999999E-5</v>
      </c>
    </row>
    <row r="802" spans="1:17" x14ac:dyDescent="0.2">
      <c r="A802" t="s">
        <v>1310</v>
      </c>
      <c r="B802" t="s">
        <v>1317</v>
      </c>
      <c r="C802" t="s">
        <v>1318</v>
      </c>
      <c r="D802" s="35">
        <v>30000</v>
      </c>
      <c r="E802" s="35">
        <v>3662</v>
      </c>
      <c r="F802" s="35">
        <v>33662</v>
      </c>
      <c r="G802">
        <v>4</v>
      </c>
      <c r="I802" s="47" t="s">
        <v>1320</v>
      </c>
      <c r="J802" t="s">
        <v>648</v>
      </c>
      <c r="M802" t="s">
        <v>1401</v>
      </c>
      <c r="N802" t="s">
        <v>1325</v>
      </c>
      <c r="O802" s="36">
        <v>691.5</v>
      </c>
      <c r="P802" s="63">
        <v>30.812207583573038</v>
      </c>
      <c r="Q802" s="31">
        <v>1.9999999999999999E-6</v>
      </c>
    </row>
    <row r="803" spans="1:17" x14ac:dyDescent="0.2">
      <c r="A803" t="s">
        <v>1310</v>
      </c>
      <c r="B803" t="s">
        <v>1317</v>
      </c>
      <c r="C803" t="s">
        <v>1318</v>
      </c>
      <c r="D803" s="35">
        <v>30000</v>
      </c>
      <c r="E803" s="35">
        <v>3662</v>
      </c>
      <c r="F803" s="35">
        <v>33662</v>
      </c>
      <c r="G803">
        <v>4</v>
      </c>
      <c r="I803" s="47" t="s">
        <v>1320</v>
      </c>
      <c r="J803" t="s">
        <v>663</v>
      </c>
      <c r="M803" t="s">
        <v>1403</v>
      </c>
      <c r="N803" t="s">
        <v>1294</v>
      </c>
      <c r="O803" s="36">
        <v>562.2772358006581</v>
      </c>
      <c r="P803" s="63">
        <v>25.054234141731776</v>
      </c>
      <c r="Q803" s="31">
        <v>0</v>
      </c>
    </row>
    <row r="804" spans="1:17" x14ac:dyDescent="0.2">
      <c r="A804" t="s">
        <v>1310</v>
      </c>
      <c r="B804" t="s">
        <v>1317</v>
      </c>
      <c r="C804" t="s">
        <v>1318</v>
      </c>
      <c r="D804" s="35">
        <v>30000</v>
      </c>
      <c r="E804" s="35">
        <v>3662</v>
      </c>
      <c r="F804" s="35">
        <v>33662</v>
      </c>
      <c r="G804">
        <v>4</v>
      </c>
      <c r="I804" s="47" t="s">
        <v>1320</v>
      </c>
      <c r="J804" t="s">
        <v>666</v>
      </c>
      <c r="M804" t="s">
        <v>1403</v>
      </c>
      <c r="N804" t="s">
        <v>1325</v>
      </c>
      <c r="O804" s="36">
        <v>805.65457009794943</v>
      </c>
      <c r="P804" s="63">
        <v>35.898764793220991</v>
      </c>
      <c r="Q804" s="31">
        <v>0</v>
      </c>
    </row>
    <row r="805" spans="1:17" x14ac:dyDescent="0.2">
      <c r="A805" t="s">
        <v>1310</v>
      </c>
      <c r="B805" t="s">
        <v>1317</v>
      </c>
      <c r="C805" t="s">
        <v>1318</v>
      </c>
      <c r="D805" s="35">
        <v>30000</v>
      </c>
      <c r="E805" s="35">
        <v>3662</v>
      </c>
      <c r="F805" s="35">
        <v>33662</v>
      </c>
      <c r="G805">
        <v>4</v>
      </c>
      <c r="I805" s="47" t="s">
        <v>1320</v>
      </c>
      <c r="J805" t="s">
        <v>667</v>
      </c>
      <c r="M805" t="s">
        <v>1403</v>
      </c>
      <c r="N805" t="s">
        <v>1325</v>
      </c>
      <c r="O805" s="36">
        <v>449.86170608958781</v>
      </c>
      <c r="P805" s="63">
        <v>20.045165975318444</v>
      </c>
      <c r="Q805" s="31">
        <v>0</v>
      </c>
    </row>
    <row r="806" spans="1:17" x14ac:dyDescent="0.2">
      <c r="A806" t="s">
        <v>1310</v>
      </c>
      <c r="B806" t="s">
        <v>1317</v>
      </c>
      <c r="C806" t="s">
        <v>1318</v>
      </c>
      <c r="D806" s="35">
        <v>30000</v>
      </c>
      <c r="E806" s="35">
        <v>3662</v>
      </c>
      <c r="F806" s="35">
        <v>33662</v>
      </c>
      <c r="G806">
        <v>4</v>
      </c>
      <c r="I806" s="47" t="s">
        <v>1320</v>
      </c>
      <c r="J806" t="s">
        <v>669</v>
      </c>
      <c r="M806" t="s">
        <v>1404</v>
      </c>
      <c r="N806" t="s">
        <v>1294</v>
      </c>
      <c r="O806" s="36">
        <v>27603.720077909453</v>
      </c>
      <c r="P806" s="63">
        <v>1229.9805540410543</v>
      </c>
      <c r="Q806" s="31">
        <v>3.5399999999999999E-4</v>
      </c>
    </row>
    <row r="807" spans="1:17" x14ac:dyDescent="0.2">
      <c r="A807" t="s">
        <v>1310</v>
      </c>
      <c r="B807" t="s">
        <v>1317</v>
      </c>
      <c r="C807" t="s">
        <v>1318</v>
      </c>
      <c r="D807" s="35">
        <v>30000</v>
      </c>
      <c r="E807" s="35">
        <v>3662</v>
      </c>
      <c r="F807" s="35">
        <v>33662</v>
      </c>
      <c r="G807">
        <v>4</v>
      </c>
      <c r="I807" s="47" t="s">
        <v>1320</v>
      </c>
      <c r="J807" t="s">
        <v>671</v>
      </c>
      <c r="M807" t="s">
        <v>1404</v>
      </c>
      <c r="N807" t="s">
        <v>1294</v>
      </c>
      <c r="O807" s="36">
        <v>1704.7834184729736</v>
      </c>
      <c r="P807" s="63">
        <v>75.962603868434599</v>
      </c>
      <c r="Q807" s="31">
        <v>3.0000000000000001E-6</v>
      </c>
    </row>
    <row r="808" spans="1:17" x14ac:dyDescent="0.2">
      <c r="A808" t="s">
        <v>1310</v>
      </c>
      <c r="B808" t="s">
        <v>1317</v>
      </c>
      <c r="C808" t="s">
        <v>1318</v>
      </c>
      <c r="D808" s="35">
        <v>30000</v>
      </c>
      <c r="E808" s="35">
        <v>3662</v>
      </c>
      <c r="F808" s="35">
        <v>33662</v>
      </c>
      <c r="G808">
        <v>4</v>
      </c>
      <c r="I808" s="47" t="s">
        <v>1320</v>
      </c>
      <c r="J808" t="s">
        <v>672</v>
      </c>
      <c r="M808" t="s">
        <v>1404</v>
      </c>
      <c r="N808" t="s">
        <v>1294</v>
      </c>
      <c r="O808" s="36">
        <v>186.86368662271087</v>
      </c>
      <c r="P808" s="63">
        <v>8.326366886552</v>
      </c>
      <c r="Q808" s="31">
        <v>0</v>
      </c>
    </row>
    <row r="809" spans="1:17" x14ac:dyDescent="0.2">
      <c r="A809" t="s">
        <v>1310</v>
      </c>
      <c r="B809" t="s">
        <v>1317</v>
      </c>
      <c r="C809" t="s">
        <v>1318</v>
      </c>
      <c r="D809" s="35">
        <v>30000</v>
      </c>
      <c r="E809" s="35">
        <v>3662</v>
      </c>
      <c r="F809" s="35">
        <v>33662</v>
      </c>
      <c r="G809">
        <v>4</v>
      </c>
      <c r="I809" s="47" t="s">
        <v>1320</v>
      </c>
      <c r="J809" t="s">
        <v>673</v>
      </c>
      <c r="M809" t="s">
        <v>1404</v>
      </c>
      <c r="N809" t="s">
        <v>1294</v>
      </c>
      <c r="O809" s="36">
        <v>1097.6201965309956</v>
      </c>
      <c r="P809" s="63">
        <v>48.908317199472556</v>
      </c>
      <c r="Q809" s="31">
        <v>0</v>
      </c>
    </row>
    <row r="810" spans="1:17" x14ac:dyDescent="0.2">
      <c r="A810" t="s">
        <v>1310</v>
      </c>
      <c r="B810" t="s">
        <v>1317</v>
      </c>
      <c r="C810" t="s">
        <v>1318</v>
      </c>
      <c r="D810" s="35">
        <v>30000</v>
      </c>
      <c r="E810" s="35">
        <v>3662</v>
      </c>
      <c r="F810" s="35">
        <v>33662</v>
      </c>
      <c r="G810">
        <v>4</v>
      </c>
      <c r="I810" s="47" t="s">
        <v>1320</v>
      </c>
      <c r="J810" t="s">
        <v>674</v>
      </c>
      <c r="M810" t="s">
        <v>1404</v>
      </c>
      <c r="N810" t="s">
        <v>1294</v>
      </c>
      <c r="O810" s="36">
        <v>6407.724397415137</v>
      </c>
      <c r="P810" s="63">
        <v>285.5186323521051</v>
      </c>
      <c r="Q810" s="31">
        <v>1.7E-5</v>
      </c>
    </row>
    <row r="811" spans="1:17" x14ac:dyDescent="0.2">
      <c r="A811" t="s">
        <v>1310</v>
      </c>
      <c r="B811" t="s">
        <v>1317</v>
      </c>
      <c r="C811" t="s">
        <v>1318</v>
      </c>
      <c r="D811" s="35">
        <v>30000</v>
      </c>
      <c r="E811" s="35">
        <v>3662</v>
      </c>
      <c r="F811" s="35">
        <v>33662</v>
      </c>
      <c r="G811">
        <v>4</v>
      </c>
      <c r="I811" s="47" t="s">
        <v>1320</v>
      </c>
      <c r="J811" t="s">
        <v>675</v>
      </c>
      <c r="M811" t="s">
        <v>1405</v>
      </c>
      <c r="N811" t="s">
        <v>1294</v>
      </c>
      <c r="O811" s="36">
        <v>192.53071423714317</v>
      </c>
      <c r="P811" s="63">
        <v>8.5788811761221062</v>
      </c>
      <c r="Q811" s="31">
        <v>0</v>
      </c>
    </row>
    <row r="812" spans="1:17" x14ac:dyDescent="0.2">
      <c r="A812" t="s">
        <v>1310</v>
      </c>
      <c r="B812" t="s">
        <v>1317</v>
      </c>
      <c r="C812" t="s">
        <v>1318</v>
      </c>
      <c r="D812" s="35">
        <v>30000</v>
      </c>
      <c r="E812" s="35">
        <v>3662</v>
      </c>
      <c r="F812" s="35">
        <v>33662</v>
      </c>
      <c r="G812">
        <v>4</v>
      </c>
      <c r="I812" s="47" t="s">
        <v>1320</v>
      </c>
      <c r="J812" t="s">
        <v>677</v>
      </c>
      <c r="M812" t="s">
        <v>1405</v>
      </c>
      <c r="N812" t="s">
        <v>1294</v>
      </c>
      <c r="O812" s="36">
        <v>814.98</v>
      </c>
      <c r="P812" s="63">
        <v>36.314292026696101</v>
      </c>
      <c r="Q812" s="31">
        <v>0</v>
      </c>
    </row>
    <row r="813" spans="1:17" x14ac:dyDescent="0.2">
      <c r="A813" t="s">
        <v>1310</v>
      </c>
      <c r="B813" t="s">
        <v>1317</v>
      </c>
      <c r="C813" t="s">
        <v>1318</v>
      </c>
      <c r="D813" s="35">
        <v>30000</v>
      </c>
      <c r="E813" s="35">
        <v>3662</v>
      </c>
      <c r="F813" s="35">
        <v>33662</v>
      </c>
      <c r="G813">
        <v>4</v>
      </c>
      <c r="I813" s="47" t="s">
        <v>1320</v>
      </c>
      <c r="J813" t="s">
        <v>678</v>
      </c>
      <c r="M813" t="s">
        <v>1405</v>
      </c>
      <c r="N813" t="s">
        <v>1325</v>
      </c>
      <c r="O813" s="36">
        <v>152.84049306493566</v>
      </c>
      <c r="P813" s="63">
        <v>6.8103441785863374</v>
      </c>
      <c r="Q813" s="31">
        <v>0</v>
      </c>
    </row>
    <row r="814" spans="1:17" x14ac:dyDescent="0.2">
      <c r="A814" t="s">
        <v>1310</v>
      </c>
      <c r="B814" t="s">
        <v>1317</v>
      </c>
      <c r="C814" t="s">
        <v>1318</v>
      </c>
      <c r="D814" s="35">
        <v>30000</v>
      </c>
      <c r="E814" s="35">
        <v>3662</v>
      </c>
      <c r="F814" s="35">
        <v>33662</v>
      </c>
      <c r="G814">
        <v>4</v>
      </c>
      <c r="I814" s="47" t="s">
        <v>1320</v>
      </c>
      <c r="J814" t="s">
        <v>679</v>
      </c>
      <c r="M814" t="s">
        <v>1405</v>
      </c>
      <c r="N814" t="s">
        <v>1325</v>
      </c>
      <c r="O814" s="36">
        <v>629</v>
      </c>
      <c r="P814" s="63">
        <v>28.027300896699121</v>
      </c>
      <c r="Q814" s="31">
        <v>2.0000000000000002E-5</v>
      </c>
    </row>
    <row r="815" spans="1:17" x14ac:dyDescent="0.2">
      <c r="A815" t="s">
        <v>1310</v>
      </c>
      <c r="B815" t="s">
        <v>1317</v>
      </c>
      <c r="C815" t="s">
        <v>1318</v>
      </c>
      <c r="D815" s="35">
        <v>30000</v>
      </c>
      <c r="E815" s="35">
        <v>3662</v>
      </c>
      <c r="F815" s="35">
        <v>33662</v>
      </c>
      <c r="G815">
        <v>4</v>
      </c>
      <c r="I815" s="47" t="s">
        <v>1320</v>
      </c>
      <c r="J815" t="s">
        <v>680</v>
      </c>
      <c r="M815" t="s">
        <v>1405</v>
      </c>
      <c r="N815" t="s">
        <v>1294</v>
      </c>
      <c r="O815" s="36">
        <v>304.32</v>
      </c>
      <c r="P815" s="63">
        <v>13.560044847191536</v>
      </c>
      <c r="Q815" s="31">
        <v>0</v>
      </c>
    </row>
    <row r="816" spans="1:17" x14ac:dyDescent="0.2">
      <c r="A816" t="s">
        <v>1310</v>
      </c>
      <c r="B816" t="s">
        <v>1317</v>
      </c>
      <c r="C816" t="s">
        <v>1318</v>
      </c>
      <c r="D816" s="35">
        <v>30000</v>
      </c>
      <c r="E816" s="35">
        <v>3662</v>
      </c>
      <c r="F816" s="35">
        <v>33662</v>
      </c>
      <c r="G816">
        <v>4</v>
      </c>
      <c r="I816" s="47" t="s">
        <v>1320</v>
      </c>
      <c r="J816" t="s">
        <v>681</v>
      </c>
      <c r="M816" t="s">
        <v>1405</v>
      </c>
      <c r="N816" t="s">
        <v>1294</v>
      </c>
      <c r="O816" s="36">
        <v>98.240000000000009</v>
      </c>
      <c r="P816" s="63">
        <v>4.3774277266959007</v>
      </c>
      <c r="Q816" s="31">
        <v>0</v>
      </c>
    </row>
    <row r="817" spans="1:17" x14ac:dyDescent="0.2">
      <c r="A817" t="s">
        <v>1310</v>
      </c>
      <c r="B817" t="s">
        <v>1317</v>
      </c>
      <c r="C817" t="s">
        <v>1318</v>
      </c>
      <c r="D817" s="35">
        <v>30000</v>
      </c>
      <c r="E817" s="35">
        <v>3662</v>
      </c>
      <c r="F817" s="35">
        <v>33662</v>
      </c>
      <c r="G817">
        <v>4</v>
      </c>
      <c r="I817" s="47" t="s">
        <v>1320</v>
      </c>
      <c r="J817" t="s">
        <v>682</v>
      </c>
      <c r="M817" t="s">
        <v>1406</v>
      </c>
      <c r="N817" t="s">
        <v>1294</v>
      </c>
      <c r="O817" s="36">
        <v>69.640572690871778</v>
      </c>
      <c r="P817" s="63">
        <v>3.1030799450326083</v>
      </c>
      <c r="Q817" s="31">
        <v>0</v>
      </c>
    </row>
    <row r="818" spans="1:17" x14ac:dyDescent="0.2">
      <c r="A818" t="s">
        <v>1310</v>
      </c>
      <c r="B818" t="s">
        <v>1317</v>
      </c>
      <c r="C818" t="s">
        <v>1318</v>
      </c>
      <c r="D818" s="35">
        <v>30000</v>
      </c>
      <c r="E818" s="35">
        <v>3662</v>
      </c>
      <c r="F818" s="35">
        <v>33662</v>
      </c>
      <c r="G818">
        <v>4</v>
      </c>
      <c r="I818" s="47" t="s">
        <v>1320</v>
      </c>
      <c r="J818" t="s">
        <v>685</v>
      </c>
      <c r="M818" t="s">
        <v>1406</v>
      </c>
      <c r="N818" t="s">
        <v>1325</v>
      </c>
      <c r="O818" s="36">
        <v>756.47363306945465</v>
      </c>
      <c r="P818" s="63">
        <v>33.707335666862903</v>
      </c>
      <c r="Q818" s="31">
        <v>6.0000000000000002E-6</v>
      </c>
    </row>
    <row r="819" spans="1:17" x14ac:dyDescent="0.2">
      <c r="A819" t="s">
        <v>1310</v>
      </c>
      <c r="B819" t="s">
        <v>1317</v>
      </c>
      <c r="C819" t="s">
        <v>1318</v>
      </c>
      <c r="D819" s="35">
        <v>30000</v>
      </c>
      <c r="E819" s="35">
        <v>3662</v>
      </c>
      <c r="F819" s="35">
        <v>33662</v>
      </c>
      <c r="G819">
        <v>4</v>
      </c>
      <c r="I819" s="47" t="s">
        <v>1320</v>
      </c>
      <c r="J819" t="s">
        <v>686</v>
      </c>
      <c r="M819" t="s">
        <v>1406</v>
      </c>
      <c r="N819" t="s">
        <v>1325</v>
      </c>
      <c r="O819" s="36">
        <v>590.07653642287687</v>
      </c>
      <c r="P819" s="63">
        <v>26.292929472823545</v>
      </c>
      <c r="Q819" s="31">
        <v>0</v>
      </c>
    </row>
    <row r="820" spans="1:17" x14ac:dyDescent="0.2">
      <c r="A820" t="s">
        <v>1310</v>
      </c>
      <c r="B820" t="s">
        <v>1317</v>
      </c>
      <c r="C820" t="s">
        <v>1318</v>
      </c>
      <c r="D820" s="35">
        <v>30000</v>
      </c>
      <c r="E820" s="35">
        <v>3662</v>
      </c>
      <c r="F820" s="35">
        <v>33662</v>
      </c>
      <c r="G820">
        <v>4</v>
      </c>
      <c r="I820" s="47" t="s">
        <v>1320</v>
      </c>
      <c r="J820" t="s">
        <v>689</v>
      </c>
      <c r="M820" t="s">
        <v>1406</v>
      </c>
      <c r="N820" t="s">
        <v>1325</v>
      </c>
      <c r="O820" s="36">
        <v>56.136724817662127</v>
      </c>
      <c r="P820" s="63">
        <v>2.5013686451825334</v>
      </c>
      <c r="Q820" s="31">
        <v>0</v>
      </c>
    </row>
    <row r="821" spans="1:17" x14ac:dyDescent="0.2">
      <c r="A821" t="s">
        <v>1310</v>
      </c>
      <c r="B821" t="s">
        <v>1317</v>
      </c>
      <c r="C821" t="s">
        <v>1318</v>
      </c>
      <c r="D821" s="35">
        <v>30000</v>
      </c>
      <c r="E821" s="35">
        <v>3662</v>
      </c>
      <c r="F821" s="35">
        <v>33662</v>
      </c>
      <c r="G821">
        <v>4</v>
      </c>
      <c r="I821" s="47" t="s">
        <v>1320</v>
      </c>
      <c r="J821" t="s">
        <v>692</v>
      </c>
      <c r="M821" t="s">
        <v>1407</v>
      </c>
      <c r="N821" t="s">
        <v>1294</v>
      </c>
      <c r="O821" s="36">
        <v>2454.8641541498641</v>
      </c>
      <c r="P821" s="63">
        <v>109.3850815721447</v>
      </c>
      <c r="Q821" s="31">
        <v>6.0000000000000002E-6</v>
      </c>
    </row>
    <row r="822" spans="1:17" x14ac:dyDescent="0.2">
      <c r="A822" t="s">
        <v>1310</v>
      </c>
      <c r="B822" t="s">
        <v>1317</v>
      </c>
      <c r="C822" t="s">
        <v>1318</v>
      </c>
      <c r="D822" s="35">
        <v>30000</v>
      </c>
      <c r="E822" s="35">
        <v>3662</v>
      </c>
      <c r="F822" s="35">
        <v>33662</v>
      </c>
      <c r="G822">
        <v>4</v>
      </c>
      <c r="I822" s="47" t="s">
        <v>1320</v>
      </c>
      <c r="J822" t="s">
        <v>695</v>
      </c>
      <c r="M822" t="s">
        <v>1407</v>
      </c>
      <c r="N822" t="s">
        <v>1294</v>
      </c>
      <c r="O822" s="36">
        <v>2332.2169363275766</v>
      </c>
      <c r="P822" s="63">
        <v>103.92010465950837</v>
      </c>
      <c r="Q822" s="31">
        <v>5.8E-5</v>
      </c>
    </row>
    <row r="823" spans="1:17" x14ac:dyDescent="0.2">
      <c r="A823" t="s">
        <v>1310</v>
      </c>
      <c r="B823" t="s">
        <v>1317</v>
      </c>
      <c r="C823" t="s">
        <v>1318</v>
      </c>
      <c r="D823" s="35">
        <v>30000</v>
      </c>
      <c r="E823" s="35">
        <v>3662</v>
      </c>
      <c r="F823" s="35">
        <v>33662</v>
      </c>
      <c r="G823">
        <v>4</v>
      </c>
      <c r="I823" s="47" t="s">
        <v>1320</v>
      </c>
      <c r="J823" t="s">
        <v>696</v>
      </c>
      <c r="M823" t="s">
        <v>1407</v>
      </c>
      <c r="N823" t="s">
        <v>1294</v>
      </c>
      <c r="O823" s="36">
        <v>1079.2081631429089</v>
      </c>
      <c r="P823" s="63">
        <v>48.087904481049705</v>
      </c>
      <c r="Q823" s="31">
        <v>0</v>
      </c>
    </row>
    <row r="824" spans="1:17" x14ac:dyDescent="0.2">
      <c r="A824" t="s">
        <v>1310</v>
      </c>
      <c r="B824" t="s">
        <v>1317</v>
      </c>
      <c r="C824" t="s">
        <v>1318</v>
      </c>
      <c r="D824" s="35">
        <v>30000</v>
      </c>
      <c r="E824" s="35">
        <v>3662</v>
      </c>
      <c r="F824" s="35">
        <v>33662</v>
      </c>
      <c r="G824">
        <v>4</v>
      </c>
      <c r="I824" s="47" t="s">
        <v>1320</v>
      </c>
      <c r="J824" t="s">
        <v>697</v>
      </c>
      <c r="M824" t="s">
        <v>1407</v>
      </c>
      <c r="N824" t="s">
        <v>1294</v>
      </c>
      <c r="O824" s="36">
        <v>1177.093448835134</v>
      </c>
      <c r="P824" s="63">
        <v>52.449526667783161</v>
      </c>
      <c r="Q824" s="31">
        <v>3.0000000000000001E-6</v>
      </c>
    </row>
    <row r="825" spans="1:17" x14ac:dyDescent="0.2">
      <c r="A825" t="s">
        <v>1310</v>
      </c>
      <c r="B825" t="s">
        <v>1317</v>
      </c>
      <c r="C825" t="s">
        <v>1318</v>
      </c>
      <c r="D825" s="35">
        <v>30000</v>
      </c>
      <c r="E825" s="35">
        <v>3662</v>
      </c>
      <c r="F825" s="35">
        <v>33662</v>
      </c>
      <c r="G825">
        <v>4</v>
      </c>
      <c r="I825" s="47" t="s">
        <v>1320</v>
      </c>
      <c r="J825" t="s">
        <v>705</v>
      </c>
      <c r="M825" t="s">
        <v>1409</v>
      </c>
      <c r="N825" t="s">
        <v>1325</v>
      </c>
      <c r="O825" s="36">
        <v>59430.480946412557</v>
      </c>
      <c r="P825" s="63">
        <v>2648.1335006687577</v>
      </c>
      <c r="Q825" s="31">
        <v>1.7699999999999999E-4</v>
      </c>
    </row>
    <row r="826" spans="1:17" x14ac:dyDescent="0.2">
      <c r="A826" t="s">
        <v>1310</v>
      </c>
      <c r="B826" t="s">
        <v>1317</v>
      </c>
      <c r="C826" t="s">
        <v>1318</v>
      </c>
      <c r="D826" s="35">
        <v>30000</v>
      </c>
      <c r="E826" s="35">
        <v>3662</v>
      </c>
      <c r="F826" s="35">
        <v>33662</v>
      </c>
      <c r="G826">
        <v>4</v>
      </c>
      <c r="I826" s="47" t="s">
        <v>1320</v>
      </c>
      <c r="J826" t="s">
        <v>706</v>
      </c>
      <c r="M826" t="s">
        <v>1409</v>
      </c>
      <c r="N826" t="s">
        <v>1325</v>
      </c>
      <c r="O826" s="36">
        <v>39112.191868202004</v>
      </c>
      <c r="P826" s="63">
        <v>1742.7808747528236</v>
      </c>
      <c r="Q826" s="31">
        <v>2.04E-4</v>
      </c>
    </row>
    <row r="827" spans="1:17" x14ac:dyDescent="0.2">
      <c r="A827" t="s">
        <v>1310</v>
      </c>
      <c r="B827" t="s">
        <v>1317</v>
      </c>
      <c r="C827" t="s">
        <v>1318</v>
      </c>
      <c r="D827" s="35">
        <v>30000</v>
      </c>
      <c r="E827" s="35">
        <v>3662</v>
      </c>
      <c r="F827" s="35">
        <v>33662</v>
      </c>
      <c r="G827">
        <v>4</v>
      </c>
      <c r="I827" s="47" t="s">
        <v>1320</v>
      </c>
      <c r="J827" t="s">
        <v>707</v>
      </c>
      <c r="M827" t="s">
        <v>1410</v>
      </c>
      <c r="N827" t="s">
        <v>1294</v>
      </c>
      <c r="O827" s="36">
        <v>16.216656404605608</v>
      </c>
      <c r="P827" s="63">
        <v>0.72258999775876676</v>
      </c>
      <c r="Q827" s="31">
        <v>0</v>
      </c>
    </row>
    <row r="828" spans="1:17" x14ac:dyDescent="0.2">
      <c r="A828" t="s">
        <v>1310</v>
      </c>
      <c r="B828" t="s">
        <v>1317</v>
      </c>
      <c r="C828" t="s">
        <v>1318</v>
      </c>
      <c r="D828" s="35">
        <v>30000</v>
      </c>
      <c r="E828" s="35">
        <v>3662</v>
      </c>
      <c r="F828" s="35">
        <v>33662</v>
      </c>
      <c r="G828">
        <v>4</v>
      </c>
      <c r="I828" s="47" t="s">
        <v>1320</v>
      </c>
      <c r="J828" t="s">
        <v>709</v>
      </c>
      <c r="M828" t="s">
        <v>1410</v>
      </c>
      <c r="N828" t="s">
        <v>1294</v>
      </c>
      <c r="O828" s="36">
        <v>256.42663821674915</v>
      </c>
      <c r="P828" s="63">
        <v>11.425988151398782</v>
      </c>
      <c r="Q828" s="31">
        <v>0</v>
      </c>
    </row>
    <row r="829" spans="1:17" x14ac:dyDescent="0.2">
      <c r="A829" t="s">
        <v>1310</v>
      </c>
      <c r="B829" t="s">
        <v>1317</v>
      </c>
      <c r="C829" t="s">
        <v>1318</v>
      </c>
      <c r="D829" s="35">
        <v>30000</v>
      </c>
      <c r="E829" s="35">
        <v>3662</v>
      </c>
      <c r="F829" s="35">
        <v>33662</v>
      </c>
      <c r="G829">
        <v>4</v>
      </c>
      <c r="I829" s="47" t="s">
        <v>1320</v>
      </c>
      <c r="J829" t="s">
        <v>710</v>
      </c>
      <c r="M829" t="s">
        <v>1410</v>
      </c>
      <c r="N829" t="s">
        <v>1294</v>
      </c>
      <c r="O829" s="36">
        <v>101.23313557571716</v>
      </c>
      <c r="P829" s="63">
        <v>4.5107973791684595</v>
      </c>
      <c r="Q829" s="31">
        <v>0</v>
      </c>
    </row>
    <row r="830" spans="1:17" x14ac:dyDescent="0.2">
      <c r="A830" t="s">
        <v>1310</v>
      </c>
      <c r="B830" t="s">
        <v>1317</v>
      </c>
      <c r="C830" t="s">
        <v>1318</v>
      </c>
      <c r="D830" s="35">
        <v>30000</v>
      </c>
      <c r="E830" s="35">
        <v>3662</v>
      </c>
      <c r="F830" s="35">
        <v>33662</v>
      </c>
      <c r="G830">
        <v>4</v>
      </c>
      <c r="I830" s="47" t="s">
        <v>1320</v>
      </c>
      <c r="J830" t="s">
        <v>711</v>
      </c>
      <c r="M830" t="s">
        <v>1410</v>
      </c>
      <c r="N830" t="s">
        <v>1294</v>
      </c>
      <c r="O830" s="36">
        <v>9.0577779793381055</v>
      </c>
      <c r="P830" s="63">
        <v>0.4036010634060484</v>
      </c>
      <c r="Q830" s="31">
        <v>0</v>
      </c>
    </row>
    <row r="831" spans="1:17" x14ac:dyDescent="0.2">
      <c r="A831" t="s">
        <v>1310</v>
      </c>
      <c r="B831" t="s">
        <v>1317</v>
      </c>
      <c r="C831" t="s">
        <v>1318</v>
      </c>
      <c r="D831" s="35">
        <v>30000</v>
      </c>
      <c r="E831" s="35">
        <v>3662</v>
      </c>
      <c r="F831" s="35">
        <v>33662</v>
      </c>
      <c r="G831">
        <v>4</v>
      </c>
      <c r="I831" s="47" t="s">
        <v>1320</v>
      </c>
      <c r="J831" t="s">
        <v>712</v>
      </c>
      <c r="M831" t="s">
        <v>1411</v>
      </c>
      <c r="N831" t="s">
        <v>1294</v>
      </c>
      <c r="O831" s="36">
        <v>42.80266656986133</v>
      </c>
      <c r="P831" s="63">
        <v>1.9072229175430648</v>
      </c>
      <c r="Q831" s="31">
        <v>0</v>
      </c>
    </row>
    <row r="832" spans="1:17" x14ac:dyDescent="0.2">
      <c r="A832" t="s">
        <v>1310</v>
      </c>
      <c r="B832" t="s">
        <v>1317</v>
      </c>
      <c r="C832" t="s">
        <v>1318</v>
      </c>
      <c r="D832" s="35">
        <v>30000</v>
      </c>
      <c r="E832" s="35">
        <v>3662</v>
      </c>
      <c r="F832" s="35">
        <v>33662</v>
      </c>
      <c r="G832">
        <v>4</v>
      </c>
      <c r="I832" s="47" t="s">
        <v>1320</v>
      </c>
      <c r="J832" t="s">
        <v>715</v>
      </c>
      <c r="M832" t="s">
        <v>1411</v>
      </c>
      <c r="N832" t="s">
        <v>1294</v>
      </c>
      <c r="O832" s="36">
        <v>1183.945934271045</v>
      </c>
      <c r="P832" s="63">
        <v>52.754863187977953</v>
      </c>
      <c r="Q832" s="31">
        <v>0</v>
      </c>
    </row>
    <row r="833" spans="1:17" x14ac:dyDescent="0.2">
      <c r="A833" t="s">
        <v>1310</v>
      </c>
      <c r="B833" t="s">
        <v>1317</v>
      </c>
      <c r="C833" t="s">
        <v>1318</v>
      </c>
      <c r="D833" s="35">
        <v>30000</v>
      </c>
      <c r="E833" s="35">
        <v>3662</v>
      </c>
      <c r="F833" s="35">
        <v>33662</v>
      </c>
      <c r="G833">
        <v>4</v>
      </c>
      <c r="I833" s="47" t="s">
        <v>1320</v>
      </c>
      <c r="J833" t="s">
        <v>720</v>
      </c>
      <c r="M833" t="s">
        <v>1411</v>
      </c>
      <c r="N833" t="s">
        <v>1294</v>
      </c>
      <c r="O833" s="36">
        <v>2644.4201976399399</v>
      </c>
      <c r="P833" s="63">
        <v>117.8314158609907</v>
      </c>
      <c r="Q833" s="31">
        <v>9.9999999999999995E-7</v>
      </c>
    </row>
    <row r="834" spans="1:17" x14ac:dyDescent="0.2">
      <c r="A834" t="s">
        <v>1310</v>
      </c>
      <c r="B834" t="s">
        <v>1317</v>
      </c>
      <c r="C834" t="s">
        <v>1318</v>
      </c>
      <c r="D834" s="35">
        <v>30000</v>
      </c>
      <c r="E834" s="35">
        <v>3662</v>
      </c>
      <c r="F834" s="35">
        <v>33662</v>
      </c>
      <c r="G834">
        <v>4</v>
      </c>
      <c r="I834" s="47" t="s">
        <v>1320</v>
      </c>
      <c r="J834" t="s">
        <v>721</v>
      </c>
      <c r="M834" t="s">
        <v>1411</v>
      </c>
      <c r="N834" t="s">
        <v>1294</v>
      </c>
      <c r="O834" s="36">
        <v>1491.5256828192296</v>
      </c>
      <c r="P834" s="63">
        <v>66.460157563639356</v>
      </c>
      <c r="Q834" s="31">
        <v>6.9999999999999999E-6</v>
      </c>
    </row>
    <row r="835" spans="1:17" x14ac:dyDescent="0.2">
      <c r="A835" t="s">
        <v>1310</v>
      </c>
      <c r="B835" t="s">
        <v>1317</v>
      </c>
      <c r="C835" t="s">
        <v>1318</v>
      </c>
      <c r="D835" s="35">
        <v>30000</v>
      </c>
      <c r="E835" s="35">
        <v>3662</v>
      </c>
      <c r="F835" s="35">
        <v>33662</v>
      </c>
      <c r="G835">
        <v>4</v>
      </c>
      <c r="I835" s="47" t="s">
        <v>1320</v>
      </c>
      <c r="J835" t="s">
        <v>722</v>
      </c>
      <c r="M835" t="s">
        <v>1411</v>
      </c>
      <c r="N835" t="s">
        <v>1294</v>
      </c>
      <c r="O835" s="36">
        <v>1341.6995806943403</v>
      </c>
      <c r="P835" s="63">
        <v>59.784130144825617</v>
      </c>
      <c r="Q835" s="31">
        <v>0</v>
      </c>
    </row>
    <row r="836" spans="1:17" x14ac:dyDescent="0.2">
      <c r="A836" t="s">
        <v>1310</v>
      </c>
      <c r="B836" t="s">
        <v>1317</v>
      </c>
      <c r="C836" t="s">
        <v>1318</v>
      </c>
      <c r="D836" s="35">
        <v>30000</v>
      </c>
      <c r="E836" s="35">
        <v>3662</v>
      </c>
      <c r="F836" s="35">
        <v>33662</v>
      </c>
      <c r="G836">
        <v>4</v>
      </c>
      <c r="I836" s="47" t="s">
        <v>1320</v>
      </c>
      <c r="J836" t="s">
        <v>724</v>
      </c>
      <c r="M836" t="s">
        <v>1412</v>
      </c>
      <c r="N836" t="s">
        <v>1328</v>
      </c>
      <c r="O836" s="36">
        <v>8589.0079330623194</v>
      </c>
      <c r="P836" s="63">
        <v>382.71337002237425</v>
      </c>
      <c r="Q836" s="31">
        <v>6.6000000000000005E-5</v>
      </c>
    </row>
    <row r="837" spans="1:17" x14ac:dyDescent="0.2">
      <c r="A837" t="s">
        <v>1310</v>
      </c>
      <c r="B837" t="s">
        <v>1317</v>
      </c>
      <c r="C837" t="s">
        <v>1318</v>
      </c>
      <c r="D837" s="35">
        <v>30000</v>
      </c>
      <c r="E837" s="35">
        <v>3662</v>
      </c>
      <c r="F837" s="35">
        <v>33662</v>
      </c>
      <c r="G837">
        <v>4</v>
      </c>
      <c r="I837" s="47" t="s">
        <v>1320</v>
      </c>
      <c r="J837" t="s">
        <v>737</v>
      </c>
      <c r="M837" t="s">
        <v>1414</v>
      </c>
      <c r="N837" t="s">
        <v>1325</v>
      </c>
      <c r="O837" s="36">
        <v>2259.0703945956138</v>
      </c>
      <c r="P837" s="63">
        <v>100.66080396845165</v>
      </c>
      <c r="Q837" s="31">
        <v>0</v>
      </c>
    </row>
    <row r="838" spans="1:17" x14ac:dyDescent="0.2">
      <c r="A838" t="s">
        <v>1310</v>
      </c>
      <c r="B838" t="s">
        <v>1317</v>
      </c>
      <c r="C838" t="s">
        <v>1318</v>
      </c>
      <c r="D838" s="35">
        <v>30000</v>
      </c>
      <c r="E838" s="35">
        <v>3662</v>
      </c>
      <c r="F838" s="35">
        <v>33662</v>
      </c>
      <c r="G838">
        <v>4</v>
      </c>
      <c r="I838" s="47" t="s">
        <v>1320</v>
      </c>
      <c r="J838" s="4" t="s">
        <v>739</v>
      </c>
      <c r="M838" t="s">
        <v>1414</v>
      </c>
      <c r="N838" t="s">
        <v>1325</v>
      </c>
      <c r="O838" s="36">
        <v>2550.8715440720744</v>
      </c>
      <c r="P838" s="63">
        <v>113.6630275270835</v>
      </c>
      <c r="Q838" s="31">
        <v>9.9999999999999995E-7</v>
      </c>
    </row>
    <row r="839" spans="1:17" x14ac:dyDescent="0.2">
      <c r="A839" t="s">
        <v>1310</v>
      </c>
      <c r="B839" t="s">
        <v>1317</v>
      </c>
      <c r="C839" t="s">
        <v>1318</v>
      </c>
      <c r="D839" s="35">
        <v>30000</v>
      </c>
      <c r="E839" s="35">
        <v>3662</v>
      </c>
      <c r="F839" s="35">
        <v>33662</v>
      </c>
      <c r="G839">
        <v>4</v>
      </c>
      <c r="I839" s="47" t="s">
        <v>1320</v>
      </c>
      <c r="J839" s="4" t="s">
        <v>740</v>
      </c>
      <c r="M839" t="s">
        <v>1414</v>
      </c>
      <c r="N839" t="s">
        <v>1325</v>
      </c>
      <c r="O839" s="36">
        <v>3037.8035399849359</v>
      </c>
      <c r="P839" s="63">
        <v>135.35999027061297</v>
      </c>
      <c r="Q839" s="31">
        <v>3.0000000000000001E-6</v>
      </c>
    </row>
    <row r="840" spans="1:17" x14ac:dyDescent="0.2">
      <c r="A840" t="s">
        <v>1310</v>
      </c>
      <c r="B840" t="s">
        <v>1317</v>
      </c>
      <c r="C840" t="s">
        <v>1318</v>
      </c>
      <c r="D840" s="35">
        <v>30000</v>
      </c>
      <c r="E840" s="35">
        <v>3662</v>
      </c>
      <c r="F840" s="35">
        <v>33662</v>
      </c>
      <c r="G840">
        <v>4</v>
      </c>
      <c r="I840" s="47" t="s">
        <v>1320</v>
      </c>
      <c r="J840" t="s">
        <v>741</v>
      </c>
      <c r="M840" t="s">
        <v>1415</v>
      </c>
      <c r="N840" t="s">
        <v>1328</v>
      </c>
      <c r="O840" s="36">
        <v>5509.0682312845593</v>
      </c>
      <c r="P840" s="63">
        <v>245.47585529198466</v>
      </c>
      <c r="Q840" s="31">
        <v>1.8E-5</v>
      </c>
    </row>
    <row r="841" spans="1:17" x14ac:dyDescent="0.2">
      <c r="A841" t="s">
        <v>1310</v>
      </c>
      <c r="B841" t="s">
        <v>1317</v>
      </c>
      <c r="C841" t="s">
        <v>1318</v>
      </c>
      <c r="D841" s="35">
        <v>30000</v>
      </c>
      <c r="E841" s="35">
        <v>3662</v>
      </c>
      <c r="F841" s="35">
        <v>33662</v>
      </c>
      <c r="G841">
        <v>4</v>
      </c>
      <c r="I841" s="47" t="s">
        <v>1320</v>
      </c>
      <c r="J841" t="s">
        <v>742</v>
      </c>
      <c r="M841" t="s">
        <v>1416</v>
      </c>
      <c r="N841" t="s">
        <v>1294</v>
      </c>
      <c r="O841" s="36">
        <v>2864.7385465703437</v>
      </c>
      <c r="P841" s="63">
        <v>127.64847255182754</v>
      </c>
      <c r="Q841" s="31">
        <v>1.9000000000000001E-5</v>
      </c>
    </row>
    <row r="842" spans="1:17" x14ac:dyDescent="0.2">
      <c r="A842" t="s">
        <v>1310</v>
      </c>
      <c r="B842" t="s">
        <v>1317</v>
      </c>
      <c r="C842" t="s">
        <v>1318</v>
      </c>
      <c r="D842" s="35">
        <v>30000</v>
      </c>
      <c r="E842" s="35">
        <v>3662</v>
      </c>
      <c r="F842" s="35">
        <v>33662</v>
      </c>
      <c r="G842">
        <v>4</v>
      </c>
      <c r="I842" s="47" t="s">
        <v>1320</v>
      </c>
      <c r="J842" t="s">
        <v>744</v>
      </c>
      <c r="M842" t="s">
        <v>1416</v>
      </c>
      <c r="N842" t="s">
        <v>1294</v>
      </c>
      <c r="O842" s="36">
        <v>4832.9094432549227</v>
      </c>
      <c r="P842" s="63">
        <v>215.34722920922789</v>
      </c>
      <c r="Q842" s="31">
        <v>4.6999999999999997E-5</v>
      </c>
    </row>
    <row r="843" spans="1:17" x14ac:dyDescent="0.2">
      <c r="A843" t="s">
        <v>1310</v>
      </c>
      <c r="B843" t="s">
        <v>1317</v>
      </c>
      <c r="C843" t="s">
        <v>1318</v>
      </c>
      <c r="D843" s="35">
        <v>30000</v>
      </c>
      <c r="E843" s="35">
        <v>3662</v>
      </c>
      <c r="F843" s="35">
        <v>33662</v>
      </c>
      <c r="G843">
        <v>4</v>
      </c>
      <c r="I843" s="47" t="s">
        <v>1320</v>
      </c>
      <c r="J843" t="s">
        <v>745</v>
      </c>
      <c r="M843" t="s">
        <v>1416</v>
      </c>
      <c r="N843" t="s">
        <v>1294</v>
      </c>
      <c r="O843" s="36">
        <v>2287.7901530345116</v>
      </c>
      <c r="P843" s="63">
        <v>101.94051352560189</v>
      </c>
      <c r="Q843" s="31">
        <v>5.5000000000000002E-5</v>
      </c>
    </row>
    <row r="844" spans="1:17" x14ac:dyDescent="0.2">
      <c r="A844" t="s">
        <v>1310</v>
      </c>
      <c r="B844" t="s">
        <v>1317</v>
      </c>
      <c r="C844" t="s">
        <v>1318</v>
      </c>
      <c r="D844" s="35">
        <v>30000</v>
      </c>
      <c r="E844" s="35">
        <v>3662</v>
      </c>
      <c r="F844" s="35">
        <v>33662</v>
      </c>
      <c r="G844">
        <v>4</v>
      </c>
      <c r="I844" s="47" t="s">
        <v>1320</v>
      </c>
      <c r="J844" t="s">
        <v>746</v>
      </c>
      <c r="M844" t="s">
        <v>1416</v>
      </c>
      <c r="N844" t="s">
        <v>1294</v>
      </c>
      <c r="O844" s="36">
        <v>600.78947486909465</v>
      </c>
      <c r="P844" s="63">
        <v>26.770282015462588</v>
      </c>
      <c r="Q844" s="31">
        <v>0</v>
      </c>
    </row>
    <row r="845" spans="1:17" x14ac:dyDescent="0.2">
      <c r="A845" t="s">
        <v>1310</v>
      </c>
      <c r="B845" t="s">
        <v>1317</v>
      </c>
      <c r="C845" t="s">
        <v>1318</v>
      </c>
      <c r="D845" s="35">
        <v>30000</v>
      </c>
      <c r="E845" s="35">
        <v>3662</v>
      </c>
      <c r="F845" s="35">
        <v>33662</v>
      </c>
      <c r="G845">
        <v>4</v>
      </c>
      <c r="I845" s="47" t="s">
        <v>1320</v>
      </c>
      <c r="J845" t="s">
        <v>747</v>
      </c>
      <c r="M845" t="s">
        <v>1416</v>
      </c>
      <c r="N845" t="s">
        <v>1294</v>
      </c>
      <c r="O845" s="36">
        <v>304.28601644003118</v>
      </c>
      <c r="P845" s="63">
        <v>13.558530590497121</v>
      </c>
      <c r="Q845" s="31">
        <v>0</v>
      </c>
    </row>
    <row r="846" spans="1:17" x14ac:dyDescent="0.2">
      <c r="A846" t="s">
        <v>1310</v>
      </c>
      <c r="B846" t="s">
        <v>1317</v>
      </c>
      <c r="C846" t="s">
        <v>1318</v>
      </c>
      <c r="D846" s="35">
        <v>30000</v>
      </c>
      <c r="E846" s="35">
        <v>3662</v>
      </c>
      <c r="F846" s="35">
        <v>33662</v>
      </c>
      <c r="G846">
        <v>4</v>
      </c>
      <c r="I846" s="47" t="s">
        <v>1320</v>
      </c>
      <c r="J846" t="s">
        <v>748</v>
      </c>
      <c r="M846" t="s">
        <v>1416</v>
      </c>
      <c r="N846" t="s">
        <v>1294</v>
      </c>
      <c r="O846" s="36">
        <v>2474.219595817025</v>
      </c>
      <c r="P846" s="63">
        <v>110.24753115496509</v>
      </c>
      <c r="Q846" s="31">
        <v>0</v>
      </c>
    </row>
    <row r="847" spans="1:17" x14ac:dyDescent="0.2">
      <c r="A847" t="s">
        <v>1310</v>
      </c>
      <c r="B847" t="s">
        <v>1317</v>
      </c>
      <c r="C847" t="s">
        <v>1318</v>
      </c>
      <c r="D847" s="35">
        <v>30000</v>
      </c>
      <c r="E847" s="35">
        <v>3662</v>
      </c>
      <c r="F847" s="35">
        <v>33662</v>
      </c>
      <c r="G847">
        <v>4</v>
      </c>
      <c r="I847" s="47" t="s">
        <v>1320</v>
      </c>
      <c r="J847" t="s">
        <v>749</v>
      </c>
      <c r="M847" t="s">
        <v>1416</v>
      </c>
      <c r="N847" t="s">
        <v>1294</v>
      </c>
      <c r="O847" s="36">
        <v>686.59096162493188</v>
      </c>
      <c r="P847" s="63">
        <v>30.593468162823473</v>
      </c>
      <c r="Q847" s="31">
        <v>9.9999999999999995E-7</v>
      </c>
    </row>
    <row r="848" spans="1:17" x14ac:dyDescent="0.2">
      <c r="A848" t="s">
        <v>1310</v>
      </c>
      <c r="B848" t="s">
        <v>1317</v>
      </c>
      <c r="C848" t="s">
        <v>1318</v>
      </c>
      <c r="D848" s="35">
        <v>30000</v>
      </c>
      <c r="E848" s="35">
        <v>3662</v>
      </c>
      <c r="F848" s="35">
        <v>33662</v>
      </c>
      <c r="G848">
        <v>4</v>
      </c>
      <c r="I848" s="47" t="s">
        <v>1320</v>
      </c>
      <c r="J848" t="s">
        <v>750</v>
      </c>
      <c r="M848" t="s">
        <v>1417</v>
      </c>
      <c r="N848" t="s">
        <v>1328</v>
      </c>
      <c r="O848" s="36">
        <v>3631.96</v>
      </c>
      <c r="P848" s="63">
        <v>161.83471504733757</v>
      </c>
      <c r="Q848" s="31">
        <v>9.9999999999999995E-7</v>
      </c>
    </row>
    <row r="849" spans="1:17" x14ac:dyDescent="0.2">
      <c r="A849" t="s">
        <v>1310</v>
      </c>
      <c r="B849" t="s">
        <v>1317</v>
      </c>
      <c r="C849" t="s">
        <v>1318</v>
      </c>
      <c r="D849" s="35">
        <v>30000</v>
      </c>
      <c r="E849" s="35">
        <v>3662</v>
      </c>
      <c r="F849" s="35">
        <v>33662</v>
      </c>
      <c r="G849">
        <v>4</v>
      </c>
      <c r="I849" s="47" t="s">
        <v>1320</v>
      </c>
      <c r="J849" t="s">
        <v>751</v>
      </c>
      <c r="M849" t="s">
        <v>1418</v>
      </c>
      <c r="N849" t="s">
        <v>1294</v>
      </c>
      <c r="O849" s="36">
        <v>2382.5214441982639</v>
      </c>
      <c r="P849" s="63">
        <v>106.16159842509202</v>
      </c>
      <c r="Q849" s="31">
        <v>5.0000000000000004E-6</v>
      </c>
    </row>
    <row r="850" spans="1:17" x14ac:dyDescent="0.2">
      <c r="A850" t="s">
        <v>1310</v>
      </c>
      <c r="B850" t="s">
        <v>1317</v>
      </c>
      <c r="C850" t="s">
        <v>1318</v>
      </c>
      <c r="D850" s="35">
        <v>30000</v>
      </c>
      <c r="E850" s="35">
        <v>3662</v>
      </c>
      <c r="F850" s="35">
        <v>33662</v>
      </c>
      <c r="G850">
        <v>4</v>
      </c>
      <c r="I850" s="47" t="s">
        <v>1320</v>
      </c>
      <c r="J850" t="s">
        <v>753</v>
      </c>
      <c r="M850" t="s">
        <v>1418</v>
      </c>
      <c r="N850" t="s">
        <v>1294</v>
      </c>
      <c r="O850" s="36">
        <v>488.11319690976609</v>
      </c>
      <c r="P850" s="63">
        <v>21.749595296406614</v>
      </c>
      <c r="Q850" s="31">
        <v>0</v>
      </c>
    </row>
    <row r="851" spans="1:17" x14ac:dyDescent="0.2">
      <c r="A851" t="s">
        <v>1310</v>
      </c>
      <c r="B851" t="s">
        <v>1317</v>
      </c>
      <c r="C851" t="s">
        <v>1318</v>
      </c>
      <c r="D851" s="35">
        <v>30000</v>
      </c>
      <c r="E851" s="35">
        <v>3662</v>
      </c>
      <c r="F851" s="35">
        <v>33662</v>
      </c>
      <c r="G851">
        <v>4</v>
      </c>
      <c r="I851" s="47" t="s">
        <v>1320</v>
      </c>
      <c r="J851" t="s">
        <v>755</v>
      </c>
      <c r="M851" t="s">
        <v>1418</v>
      </c>
      <c r="N851" t="s">
        <v>1294</v>
      </c>
      <c r="O851" s="36">
        <v>2950.6268742092748</v>
      </c>
      <c r="P851" s="63">
        <v>131.47552819928478</v>
      </c>
      <c r="Q851" s="31">
        <v>1.9000000000000001E-5</v>
      </c>
    </row>
    <row r="852" spans="1:17" x14ac:dyDescent="0.2">
      <c r="A852" t="s">
        <v>1310</v>
      </c>
      <c r="B852" t="s">
        <v>1317</v>
      </c>
      <c r="C852" t="s">
        <v>1318</v>
      </c>
      <c r="D852" s="35">
        <v>30000</v>
      </c>
      <c r="E852" s="35">
        <v>3662</v>
      </c>
      <c r="F852" s="35">
        <v>33662</v>
      </c>
      <c r="G852">
        <v>4</v>
      </c>
      <c r="I852" s="47" t="s">
        <v>1320</v>
      </c>
      <c r="J852" t="s">
        <v>759</v>
      </c>
      <c r="M852" t="s">
        <v>1419</v>
      </c>
      <c r="N852" t="s">
        <v>1294</v>
      </c>
      <c r="O852" s="36">
        <v>113.16617389059631</v>
      </c>
      <c r="P852" s="63">
        <v>5.0425157503337337</v>
      </c>
      <c r="Q852" s="31">
        <v>0</v>
      </c>
    </row>
    <row r="853" spans="1:17" x14ac:dyDescent="0.2">
      <c r="A853" t="s">
        <v>1310</v>
      </c>
      <c r="B853" t="s">
        <v>1317</v>
      </c>
      <c r="C853" t="s">
        <v>1318</v>
      </c>
      <c r="D853" s="35">
        <v>30000</v>
      </c>
      <c r="E853" s="35">
        <v>3662</v>
      </c>
      <c r="F853" s="35">
        <v>33662</v>
      </c>
      <c r="G853">
        <v>4</v>
      </c>
      <c r="I853" s="47" t="s">
        <v>1320</v>
      </c>
      <c r="J853" t="s">
        <v>760</v>
      </c>
      <c r="M853" t="s">
        <v>1419</v>
      </c>
      <c r="N853" t="s">
        <v>1294</v>
      </c>
      <c r="O853" s="36">
        <v>177.22102862924081</v>
      </c>
      <c r="P853" s="63">
        <v>7.89670444294795</v>
      </c>
      <c r="Q853" s="31">
        <v>0</v>
      </c>
    </row>
    <row r="854" spans="1:17" x14ac:dyDescent="0.2">
      <c r="A854" t="s">
        <v>1310</v>
      </c>
      <c r="B854" t="s">
        <v>1317</v>
      </c>
      <c r="C854" t="s">
        <v>1318</v>
      </c>
      <c r="D854" s="35">
        <v>30000</v>
      </c>
      <c r="E854" s="35">
        <v>3662</v>
      </c>
      <c r="F854" s="35">
        <v>33662</v>
      </c>
      <c r="G854">
        <v>4</v>
      </c>
      <c r="I854" s="47" t="s">
        <v>1320</v>
      </c>
      <c r="J854" t="s">
        <v>775</v>
      </c>
      <c r="M854" t="s">
        <v>1421</v>
      </c>
      <c r="N854" t="s">
        <v>1294</v>
      </c>
      <c r="O854" s="36">
        <v>60.184548717887012</v>
      </c>
      <c r="P854" s="63">
        <v>2.6817336347349228</v>
      </c>
      <c r="Q854" s="31">
        <v>0</v>
      </c>
    </row>
    <row r="855" spans="1:17" x14ac:dyDescent="0.2">
      <c r="A855" t="s">
        <v>1310</v>
      </c>
      <c r="B855" t="s">
        <v>1317</v>
      </c>
      <c r="C855" t="s">
        <v>1318</v>
      </c>
      <c r="D855" s="35">
        <v>30000</v>
      </c>
      <c r="E855" s="35">
        <v>3662</v>
      </c>
      <c r="F855" s="35">
        <v>33662</v>
      </c>
      <c r="G855">
        <v>4</v>
      </c>
      <c r="I855" s="47" t="s">
        <v>1320</v>
      </c>
      <c r="J855" t="s">
        <v>777</v>
      </c>
      <c r="M855" t="s">
        <v>1421</v>
      </c>
      <c r="N855" t="s">
        <v>1294</v>
      </c>
      <c r="O855" s="36">
        <v>844.09559971845249</v>
      </c>
      <c r="P855" s="63">
        <v>37.611639680268311</v>
      </c>
      <c r="Q855" s="31">
        <v>0</v>
      </c>
    </row>
    <row r="856" spans="1:17" x14ac:dyDescent="0.2">
      <c r="A856" t="s">
        <v>1310</v>
      </c>
      <c r="B856" t="s">
        <v>1317</v>
      </c>
      <c r="C856" t="s">
        <v>1318</v>
      </c>
      <c r="D856" s="35">
        <v>30000</v>
      </c>
      <c r="E856" s="35">
        <v>3662</v>
      </c>
      <c r="F856" s="35">
        <v>33662</v>
      </c>
      <c r="G856">
        <v>4</v>
      </c>
      <c r="I856" s="47" t="s">
        <v>1320</v>
      </c>
      <c r="J856" t="s">
        <v>778</v>
      </c>
      <c r="M856" t="s">
        <v>1421</v>
      </c>
      <c r="N856" t="s">
        <v>1294</v>
      </c>
      <c r="O856" s="36">
        <v>3309.4522944457626</v>
      </c>
      <c r="P856" s="63">
        <v>147.4642531950758</v>
      </c>
      <c r="Q856" s="31">
        <v>9.9999999999999995E-7</v>
      </c>
    </row>
    <row r="857" spans="1:17" x14ac:dyDescent="0.2">
      <c r="A857" t="s">
        <v>1310</v>
      </c>
      <c r="B857" t="s">
        <v>1317</v>
      </c>
      <c r="C857" t="s">
        <v>1318</v>
      </c>
      <c r="D857" s="35">
        <v>30000</v>
      </c>
      <c r="E857" s="35">
        <v>3662</v>
      </c>
      <c r="F857" s="35">
        <v>33662</v>
      </c>
      <c r="G857">
        <v>4</v>
      </c>
      <c r="I857" s="47" t="s">
        <v>1320</v>
      </c>
      <c r="J857" t="s">
        <v>779</v>
      </c>
      <c r="M857" t="s">
        <v>1421</v>
      </c>
      <c r="N857" t="s">
        <v>1294</v>
      </c>
      <c r="O857" s="36">
        <v>1885.9130058483518</v>
      </c>
      <c r="P857" s="63">
        <v>84.033467853593066</v>
      </c>
      <c r="Q857" s="31">
        <v>0</v>
      </c>
    </row>
    <row r="858" spans="1:17" x14ac:dyDescent="0.2">
      <c r="A858" t="s">
        <v>1310</v>
      </c>
      <c r="B858" t="s">
        <v>1317</v>
      </c>
      <c r="C858" t="s">
        <v>1318</v>
      </c>
      <c r="D858" s="35">
        <v>30000</v>
      </c>
      <c r="E858" s="35">
        <v>3662</v>
      </c>
      <c r="F858" s="35">
        <v>33662</v>
      </c>
      <c r="G858">
        <v>4</v>
      </c>
      <c r="I858" s="47" t="s">
        <v>1320</v>
      </c>
      <c r="J858" t="s">
        <v>780</v>
      </c>
      <c r="M858" t="s">
        <v>1421</v>
      </c>
      <c r="N858" t="s">
        <v>1294</v>
      </c>
      <c r="O858" s="36">
        <v>340.07191605641009</v>
      </c>
      <c r="P858" s="63">
        <v>15.153096848696359</v>
      </c>
      <c r="Q858" s="31">
        <v>9.9999999999999995E-7</v>
      </c>
    </row>
    <row r="859" spans="1:17" x14ac:dyDescent="0.2">
      <c r="A859" t="s">
        <v>1310</v>
      </c>
      <c r="B859" t="s">
        <v>1317</v>
      </c>
      <c r="C859" t="s">
        <v>1318</v>
      </c>
      <c r="D859" s="35">
        <v>30000</v>
      </c>
      <c r="E859" s="35">
        <v>3662</v>
      </c>
      <c r="F859" s="35">
        <v>33662</v>
      </c>
      <c r="G859">
        <v>4</v>
      </c>
      <c r="I859" s="47" t="s">
        <v>1320</v>
      </c>
      <c r="J859" t="s">
        <v>787</v>
      </c>
      <c r="M859" t="s">
        <v>1422</v>
      </c>
      <c r="N859" t="s">
        <v>1325</v>
      </c>
      <c r="O859" s="36">
        <v>141.04445592391139</v>
      </c>
      <c r="P859" s="63">
        <v>6.2847303751839121</v>
      </c>
      <c r="Q859" s="31">
        <v>0</v>
      </c>
    </row>
    <row r="860" spans="1:17" x14ac:dyDescent="0.2">
      <c r="A860" t="s">
        <v>1310</v>
      </c>
      <c r="B860" t="s">
        <v>1317</v>
      </c>
      <c r="C860" t="s">
        <v>1318</v>
      </c>
      <c r="D860" s="35">
        <v>30000</v>
      </c>
      <c r="E860" s="35">
        <v>3662</v>
      </c>
      <c r="F860" s="35">
        <v>33662</v>
      </c>
      <c r="G860">
        <v>4</v>
      </c>
      <c r="I860" s="47" t="s">
        <v>1320</v>
      </c>
      <c r="J860" t="s">
        <v>788</v>
      </c>
      <c r="M860" t="s">
        <v>1422</v>
      </c>
      <c r="N860" t="s">
        <v>1325</v>
      </c>
      <c r="O860" s="36">
        <v>1057.0233751959506</v>
      </c>
      <c r="P860" s="63">
        <v>47.099383452243877</v>
      </c>
      <c r="Q860" s="31">
        <v>0</v>
      </c>
    </row>
    <row r="861" spans="1:17" x14ac:dyDescent="0.2">
      <c r="A861" t="s">
        <v>1310</v>
      </c>
      <c r="B861" t="s">
        <v>1317</v>
      </c>
      <c r="C861" t="s">
        <v>1318</v>
      </c>
      <c r="D861" s="35">
        <v>30000</v>
      </c>
      <c r="E861" s="35">
        <v>3662</v>
      </c>
      <c r="F861" s="35">
        <v>33662</v>
      </c>
      <c r="G861">
        <v>4</v>
      </c>
      <c r="I861" s="47" t="s">
        <v>1320</v>
      </c>
      <c r="J861" t="s">
        <v>789</v>
      </c>
      <c r="M861" t="s">
        <v>1422</v>
      </c>
      <c r="N861" t="s">
        <v>1325</v>
      </c>
      <c r="O861" s="36">
        <v>625.27210897520774</v>
      </c>
      <c r="P861" s="63">
        <v>27.861191638413018</v>
      </c>
      <c r="Q861" s="31">
        <v>0</v>
      </c>
    </row>
    <row r="862" spans="1:17" x14ac:dyDescent="0.2">
      <c r="A862" t="s">
        <v>1310</v>
      </c>
      <c r="B862" t="s">
        <v>1317</v>
      </c>
      <c r="C862" t="s">
        <v>1318</v>
      </c>
      <c r="D862" s="35">
        <v>30000</v>
      </c>
      <c r="E862" s="35">
        <v>3662</v>
      </c>
      <c r="F862" s="35">
        <v>33662</v>
      </c>
      <c r="G862">
        <v>4</v>
      </c>
      <c r="I862" s="47" t="s">
        <v>1320</v>
      </c>
      <c r="J862" t="s">
        <v>790</v>
      </c>
      <c r="M862" t="s">
        <v>1422</v>
      </c>
      <c r="N862" t="s">
        <v>1325</v>
      </c>
      <c r="O862" s="36">
        <v>5280.0588491784738</v>
      </c>
      <c r="P862" s="63">
        <v>235.27153913863904</v>
      </c>
      <c r="Q862" s="31">
        <v>3.9999999999999998E-6</v>
      </c>
    </row>
    <row r="863" spans="1:17" x14ac:dyDescent="0.2">
      <c r="A863" t="s">
        <v>1310</v>
      </c>
      <c r="B863" t="s">
        <v>1317</v>
      </c>
      <c r="C863" t="s">
        <v>1318</v>
      </c>
      <c r="D863" s="35">
        <v>30000</v>
      </c>
      <c r="E863" s="35">
        <v>3662</v>
      </c>
      <c r="F863" s="35">
        <v>33662</v>
      </c>
      <c r="G863">
        <v>4</v>
      </c>
      <c r="I863" s="47" t="s">
        <v>1320</v>
      </c>
      <c r="J863" t="s">
        <v>791</v>
      </c>
      <c r="M863" t="s">
        <v>1422</v>
      </c>
      <c r="N863" t="s">
        <v>1325</v>
      </c>
      <c r="O863" s="36">
        <v>256.36294581454746</v>
      </c>
      <c r="P863" s="63">
        <v>11.42315011305007</v>
      </c>
      <c r="Q863" s="31">
        <v>0</v>
      </c>
    </row>
    <row r="864" spans="1:17" x14ac:dyDescent="0.2">
      <c r="A864" t="s">
        <v>1310</v>
      </c>
      <c r="B864" t="s">
        <v>1317</v>
      </c>
      <c r="C864" t="s">
        <v>1318</v>
      </c>
      <c r="D864" s="35">
        <v>30000</v>
      </c>
      <c r="E864" s="35">
        <v>3662</v>
      </c>
      <c r="F864" s="35">
        <v>33662</v>
      </c>
      <c r="G864">
        <v>4</v>
      </c>
      <c r="I864" s="47" t="s">
        <v>1320</v>
      </c>
      <c r="J864" t="s">
        <v>794</v>
      </c>
      <c r="M864" t="s">
        <v>1423</v>
      </c>
      <c r="N864" t="s">
        <v>1294</v>
      </c>
      <c r="O864" s="36">
        <v>69.472957759115431</v>
      </c>
      <c r="P864" s="63">
        <v>3.0956112739243178</v>
      </c>
      <c r="Q864" s="31">
        <v>0</v>
      </c>
    </row>
    <row r="865" spans="1:17" x14ac:dyDescent="0.2">
      <c r="A865" t="s">
        <v>1310</v>
      </c>
      <c r="B865" t="s">
        <v>1317</v>
      </c>
      <c r="C865" t="s">
        <v>1318</v>
      </c>
      <c r="D865" s="35">
        <v>30000</v>
      </c>
      <c r="E865" s="35">
        <v>3662</v>
      </c>
      <c r="F865" s="35">
        <v>33662</v>
      </c>
      <c r="G865">
        <v>4</v>
      </c>
      <c r="I865" s="47" t="s">
        <v>1320</v>
      </c>
      <c r="J865" t="s">
        <v>802</v>
      </c>
      <c r="M865" t="s">
        <v>1423</v>
      </c>
      <c r="N865" t="s">
        <v>1294</v>
      </c>
      <c r="O865" s="36">
        <v>11.16</v>
      </c>
      <c r="P865" s="63">
        <v>0.49727293800820693</v>
      </c>
      <c r="Q865" s="31">
        <v>0</v>
      </c>
    </row>
    <row r="866" spans="1:17" x14ac:dyDescent="0.2">
      <c r="A866" t="s">
        <v>1310</v>
      </c>
      <c r="B866" t="s">
        <v>1317</v>
      </c>
      <c r="C866" t="s">
        <v>1318</v>
      </c>
      <c r="D866" s="35">
        <v>30000</v>
      </c>
      <c r="E866" s="35">
        <v>3662</v>
      </c>
      <c r="F866" s="35">
        <v>33662</v>
      </c>
      <c r="G866">
        <v>4</v>
      </c>
      <c r="I866" s="47" t="s">
        <v>1320</v>
      </c>
      <c r="J866" t="s">
        <v>803</v>
      </c>
      <c r="M866" t="s">
        <v>1423</v>
      </c>
      <c r="N866" t="s">
        <v>1294</v>
      </c>
      <c r="O866" s="36">
        <v>121.66666666666666</v>
      </c>
      <c r="P866" s="63">
        <v>5.4212850171145615</v>
      </c>
      <c r="Q866" s="31">
        <v>0</v>
      </c>
    </row>
    <row r="867" spans="1:17" x14ac:dyDescent="0.2">
      <c r="A867" t="s">
        <v>1249</v>
      </c>
      <c r="B867" t="s">
        <v>1249</v>
      </c>
      <c r="I867" s="47"/>
      <c r="J867" t="s">
        <v>13</v>
      </c>
      <c r="M867" t="s">
        <v>1321</v>
      </c>
      <c r="N867" t="s">
        <v>1294</v>
      </c>
      <c r="P867" s="63">
        <v>0</v>
      </c>
      <c r="Q867" s="31">
        <v>0</v>
      </c>
    </row>
    <row r="868" spans="1:17" x14ac:dyDescent="0.2">
      <c r="A868" t="s">
        <v>1249</v>
      </c>
      <c r="B868" t="s">
        <v>1249</v>
      </c>
      <c r="I868" s="47"/>
      <c r="J868" t="s">
        <v>15</v>
      </c>
      <c r="M868" t="s">
        <v>1321</v>
      </c>
      <c r="N868" t="s">
        <v>1294</v>
      </c>
      <c r="P868" s="63">
        <v>0</v>
      </c>
      <c r="Q868" s="31">
        <v>0</v>
      </c>
    </row>
    <row r="869" spans="1:17" x14ac:dyDescent="0.2">
      <c r="A869" t="s">
        <v>1249</v>
      </c>
      <c r="B869" t="s">
        <v>1249</v>
      </c>
      <c r="I869" s="47"/>
      <c r="J869" t="s">
        <v>17</v>
      </c>
      <c r="M869" t="s">
        <v>1321</v>
      </c>
      <c r="N869" t="s">
        <v>1294</v>
      </c>
      <c r="P869" s="63">
        <v>0</v>
      </c>
      <c r="Q869" s="31">
        <v>0</v>
      </c>
    </row>
    <row r="870" spans="1:17" x14ac:dyDescent="0.2">
      <c r="A870" t="s">
        <v>1249</v>
      </c>
      <c r="B870" t="s">
        <v>1249</v>
      </c>
      <c r="I870" s="47"/>
      <c r="J870" t="s">
        <v>19</v>
      </c>
      <c r="M870" t="s">
        <v>1321</v>
      </c>
      <c r="N870" t="s">
        <v>1294</v>
      </c>
      <c r="P870" s="63">
        <v>0</v>
      </c>
      <c r="Q870" s="31">
        <v>0</v>
      </c>
    </row>
    <row r="871" spans="1:17" x14ac:dyDescent="0.2">
      <c r="A871" t="s">
        <v>1249</v>
      </c>
      <c r="B871" t="s">
        <v>1249</v>
      </c>
      <c r="I871" s="47"/>
      <c r="J871" t="s">
        <v>21</v>
      </c>
      <c r="M871" t="s">
        <v>1321</v>
      </c>
      <c r="N871" t="s">
        <v>1294</v>
      </c>
      <c r="P871" s="63">
        <v>0</v>
      </c>
      <c r="Q871" s="31">
        <v>0</v>
      </c>
    </row>
    <row r="872" spans="1:17" x14ac:dyDescent="0.2">
      <c r="A872" t="s">
        <v>1249</v>
      </c>
      <c r="B872" t="s">
        <v>1249</v>
      </c>
      <c r="I872" s="47"/>
      <c r="J872" t="s">
        <v>23</v>
      </c>
      <c r="M872" t="s">
        <v>1321</v>
      </c>
      <c r="N872" t="s">
        <v>1294</v>
      </c>
      <c r="P872" s="63">
        <v>0</v>
      </c>
      <c r="Q872" s="31">
        <v>0</v>
      </c>
    </row>
    <row r="873" spans="1:17" x14ac:dyDescent="0.2">
      <c r="A873" t="s">
        <v>1249</v>
      </c>
      <c r="B873" t="s">
        <v>1249</v>
      </c>
      <c r="I873" s="47"/>
      <c r="J873" t="s">
        <v>25</v>
      </c>
      <c r="M873" t="s">
        <v>1321</v>
      </c>
      <c r="N873" t="s">
        <v>1294</v>
      </c>
      <c r="P873" s="63">
        <v>0</v>
      </c>
      <c r="Q873" s="31">
        <v>0</v>
      </c>
    </row>
    <row r="874" spans="1:17" x14ac:dyDescent="0.2">
      <c r="A874" t="s">
        <v>1249</v>
      </c>
      <c r="B874" t="s">
        <v>1249</v>
      </c>
      <c r="I874" s="47"/>
      <c r="J874" t="s">
        <v>837</v>
      </c>
      <c r="M874" t="e">
        <v>#N/A</v>
      </c>
      <c r="N874" t="e">
        <v>#N/A</v>
      </c>
      <c r="P874" s="63">
        <v>0</v>
      </c>
      <c r="Q874" s="31">
        <v>0</v>
      </c>
    </row>
    <row r="875" spans="1:17" x14ac:dyDescent="0.2">
      <c r="A875" t="s">
        <v>1249</v>
      </c>
      <c r="B875" t="s">
        <v>1249</v>
      </c>
      <c r="I875" s="47"/>
      <c r="J875" t="s">
        <v>28</v>
      </c>
      <c r="M875" t="s">
        <v>1324</v>
      </c>
      <c r="N875" t="s">
        <v>1294</v>
      </c>
      <c r="P875" s="63">
        <v>-6675.9351610305112</v>
      </c>
      <c r="Q875" s="31">
        <v>3.0000000000000001E-6</v>
      </c>
    </row>
    <row r="876" spans="1:17" x14ac:dyDescent="0.2">
      <c r="A876" t="s">
        <v>1249</v>
      </c>
      <c r="B876" t="s">
        <v>1249</v>
      </c>
      <c r="I876" s="47"/>
      <c r="J876" t="s">
        <v>30</v>
      </c>
      <c r="M876" t="s">
        <v>1324</v>
      </c>
      <c r="N876" t="s">
        <v>1325</v>
      </c>
      <c r="P876" s="63">
        <v>0</v>
      </c>
      <c r="Q876" s="31">
        <v>0</v>
      </c>
    </row>
    <row r="877" spans="1:17" x14ac:dyDescent="0.2">
      <c r="A877" t="s">
        <v>1249</v>
      </c>
      <c r="B877" t="s">
        <v>1249</v>
      </c>
      <c r="I877" s="47"/>
      <c r="J877" t="s">
        <v>32</v>
      </c>
      <c r="M877" t="s">
        <v>1324</v>
      </c>
      <c r="N877" t="s">
        <v>1325</v>
      </c>
      <c r="P877" s="63">
        <v>-79.665604102394852</v>
      </c>
      <c r="Q877" s="31">
        <v>0</v>
      </c>
    </row>
    <row r="878" spans="1:17" x14ac:dyDescent="0.2">
      <c r="A878" t="s">
        <v>1249</v>
      </c>
      <c r="B878" t="s">
        <v>1249</v>
      </c>
      <c r="I878" s="47"/>
      <c r="J878" t="s">
        <v>34</v>
      </c>
      <c r="M878" t="s">
        <v>1324</v>
      </c>
      <c r="N878" t="s">
        <v>1325</v>
      </c>
      <c r="P878" s="63">
        <v>-2872.2936769894291</v>
      </c>
      <c r="Q878" s="31">
        <v>0</v>
      </c>
    </row>
    <row r="879" spans="1:17" x14ac:dyDescent="0.2">
      <c r="A879" t="s">
        <v>1249</v>
      </c>
      <c r="B879" t="s">
        <v>1249</v>
      </c>
      <c r="I879" s="47"/>
      <c r="J879" t="s">
        <v>36</v>
      </c>
      <c r="M879" t="s">
        <v>1324</v>
      </c>
      <c r="N879" t="s">
        <v>1325</v>
      </c>
      <c r="P879" s="63">
        <v>-2597.1411887038412</v>
      </c>
      <c r="Q879" s="31">
        <v>4.1E-5</v>
      </c>
    </row>
    <row r="880" spans="1:17" x14ac:dyDescent="0.2">
      <c r="A880" t="s">
        <v>1249</v>
      </c>
      <c r="B880" t="s">
        <v>1249</v>
      </c>
      <c r="I880" s="47"/>
      <c r="J880" t="s">
        <v>39</v>
      </c>
      <c r="M880" t="s">
        <v>1326</v>
      </c>
      <c r="N880" t="s">
        <v>1294</v>
      </c>
      <c r="P880" s="63">
        <v>0</v>
      </c>
      <c r="Q880" s="31">
        <v>0</v>
      </c>
    </row>
    <row r="881" spans="1:17" x14ac:dyDescent="0.2">
      <c r="A881" t="s">
        <v>1249</v>
      </c>
      <c r="B881" t="s">
        <v>1249</v>
      </c>
      <c r="I881" s="47"/>
      <c r="J881" t="s">
        <v>40</v>
      </c>
      <c r="M881" t="s">
        <v>1326</v>
      </c>
      <c r="N881" t="s">
        <v>1294</v>
      </c>
      <c r="P881" s="63">
        <v>0</v>
      </c>
      <c r="Q881" s="31">
        <v>0</v>
      </c>
    </row>
    <row r="882" spans="1:17" x14ac:dyDescent="0.2">
      <c r="A882" t="s">
        <v>1249</v>
      </c>
      <c r="B882" t="s">
        <v>1249</v>
      </c>
      <c r="I882" s="47"/>
      <c r="J882" t="s">
        <v>42</v>
      </c>
      <c r="M882" t="s">
        <v>1326</v>
      </c>
      <c r="N882" t="s">
        <v>1294</v>
      </c>
      <c r="P882" s="63">
        <v>0</v>
      </c>
      <c r="Q882" s="31">
        <v>0</v>
      </c>
    </row>
    <row r="883" spans="1:17" x14ac:dyDescent="0.2">
      <c r="A883" t="s">
        <v>1249</v>
      </c>
      <c r="B883" t="s">
        <v>1249</v>
      </c>
      <c r="I883" s="47"/>
      <c r="J883" t="s">
        <v>44</v>
      </c>
      <c r="M883" t="s">
        <v>1326</v>
      </c>
      <c r="N883" t="s">
        <v>1294</v>
      </c>
      <c r="P883" s="63">
        <v>0</v>
      </c>
      <c r="Q883" s="31">
        <v>0</v>
      </c>
    </row>
    <row r="884" spans="1:17" x14ac:dyDescent="0.2">
      <c r="A884" t="s">
        <v>1249</v>
      </c>
      <c r="B884" t="s">
        <v>1249</v>
      </c>
      <c r="I884" s="47"/>
      <c r="J884" t="s">
        <v>46</v>
      </c>
      <c r="M884" t="s">
        <v>1326</v>
      </c>
      <c r="N884" t="s">
        <v>1294</v>
      </c>
      <c r="P884" s="63">
        <v>-34.415930809083193</v>
      </c>
      <c r="Q884" s="31">
        <v>9.9999999999999995E-7</v>
      </c>
    </row>
    <row r="885" spans="1:17" x14ac:dyDescent="0.2">
      <c r="A885" t="s">
        <v>1249</v>
      </c>
      <c r="B885" t="s">
        <v>1249</v>
      </c>
      <c r="I885" s="47"/>
      <c r="J885" t="s">
        <v>48</v>
      </c>
      <c r="M885" t="s">
        <v>1326</v>
      </c>
      <c r="N885" t="s">
        <v>1294</v>
      </c>
      <c r="P885" s="63">
        <v>0</v>
      </c>
      <c r="Q885" s="31">
        <v>0</v>
      </c>
    </row>
    <row r="886" spans="1:17" x14ac:dyDescent="0.2">
      <c r="A886" t="s">
        <v>1249</v>
      </c>
      <c r="B886" t="s">
        <v>1249</v>
      </c>
      <c r="I886" s="47"/>
      <c r="J886" t="s">
        <v>49</v>
      </c>
      <c r="M886" t="s">
        <v>1326</v>
      </c>
      <c r="N886" t="s">
        <v>1294</v>
      </c>
      <c r="P886" s="63">
        <v>0</v>
      </c>
      <c r="Q886" s="31">
        <v>0</v>
      </c>
    </row>
    <row r="887" spans="1:17" x14ac:dyDescent="0.2">
      <c r="A887" t="s">
        <v>1249</v>
      </c>
      <c r="B887" t="s">
        <v>1249</v>
      </c>
      <c r="I887" s="47"/>
      <c r="J887" t="s">
        <v>51</v>
      </c>
      <c r="M887" t="s">
        <v>1326</v>
      </c>
      <c r="N887" t="s">
        <v>1294</v>
      </c>
      <c r="P887" s="63">
        <v>0</v>
      </c>
      <c r="Q887" s="31">
        <v>0</v>
      </c>
    </row>
    <row r="888" spans="1:17" x14ac:dyDescent="0.2">
      <c r="A888" t="s">
        <v>1249</v>
      </c>
      <c r="B888" t="s">
        <v>1249</v>
      </c>
      <c r="I888" s="47"/>
      <c r="J888" t="s">
        <v>54</v>
      </c>
      <c r="M888" t="s">
        <v>1327</v>
      </c>
      <c r="N888" t="s">
        <v>1328</v>
      </c>
      <c r="P888" s="63">
        <v>-8349.7140119723699</v>
      </c>
      <c r="Q888" s="31">
        <v>3.8999999999999999E-5</v>
      </c>
    </row>
    <row r="889" spans="1:17" x14ac:dyDescent="0.2">
      <c r="A889" t="s">
        <v>1249</v>
      </c>
      <c r="B889" t="s">
        <v>1249</v>
      </c>
      <c r="I889" s="47"/>
      <c r="J889" t="s">
        <v>57</v>
      </c>
      <c r="M889" t="s">
        <v>1329</v>
      </c>
      <c r="N889" t="s">
        <v>1294</v>
      </c>
      <c r="P889" s="63">
        <v>-4678.929383073526</v>
      </c>
      <c r="Q889" s="31">
        <v>3.6999999999999998E-5</v>
      </c>
    </row>
    <row r="890" spans="1:17" x14ac:dyDescent="0.2">
      <c r="A890" t="s">
        <v>1249</v>
      </c>
      <c r="B890" t="s">
        <v>1249</v>
      </c>
      <c r="I890" s="47"/>
      <c r="J890" t="s">
        <v>59</v>
      </c>
      <c r="M890" t="s">
        <v>1329</v>
      </c>
      <c r="N890" t="s">
        <v>1294</v>
      </c>
      <c r="P890" s="63">
        <v>0</v>
      </c>
      <c r="Q890" s="31">
        <v>0</v>
      </c>
    </row>
    <row r="891" spans="1:17" x14ac:dyDescent="0.2">
      <c r="A891" t="s">
        <v>1249</v>
      </c>
      <c r="B891" t="s">
        <v>1249</v>
      </c>
      <c r="I891" s="47"/>
      <c r="J891" t="s">
        <v>61</v>
      </c>
      <c r="M891" t="s">
        <v>1329</v>
      </c>
      <c r="N891" t="s">
        <v>1294</v>
      </c>
      <c r="P891" s="63">
        <v>-11.40634803407147</v>
      </c>
      <c r="Q891" s="31">
        <v>0</v>
      </c>
    </row>
    <row r="892" spans="1:17" x14ac:dyDescent="0.2">
      <c r="A892" t="s">
        <v>1249</v>
      </c>
      <c r="B892" t="s">
        <v>1249</v>
      </c>
      <c r="I892" s="47"/>
      <c r="J892" t="s">
        <v>63</v>
      </c>
      <c r="M892" t="s">
        <v>1329</v>
      </c>
      <c r="N892" t="s">
        <v>1294</v>
      </c>
      <c r="P892" s="63">
        <v>-13.202765539226178</v>
      </c>
      <c r="Q892" s="31">
        <v>0</v>
      </c>
    </row>
    <row r="893" spans="1:17" x14ac:dyDescent="0.2">
      <c r="A893" t="s">
        <v>1249</v>
      </c>
      <c r="B893" t="s">
        <v>1249</v>
      </c>
      <c r="I893" s="47"/>
      <c r="J893" t="s">
        <v>64</v>
      </c>
      <c r="M893" t="s">
        <v>1329</v>
      </c>
      <c r="N893" t="s">
        <v>1294</v>
      </c>
      <c r="P893" s="63">
        <v>-1.5701045876859538</v>
      </c>
      <c r="Q893" s="31">
        <v>0</v>
      </c>
    </row>
    <row r="894" spans="1:17" x14ac:dyDescent="0.2">
      <c r="A894" t="s">
        <v>1249</v>
      </c>
      <c r="B894" t="s">
        <v>1249</v>
      </c>
      <c r="I894" s="47"/>
      <c r="J894" t="s">
        <v>66</v>
      </c>
      <c r="M894" t="s">
        <v>1329</v>
      </c>
      <c r="N894" t="s">
        <v>1294</v>
      </c>
      <c r="P894" s="63">
        <v>0</v>
      </c>
      <c r="Q894" s="31">
        <v>0</v>
      </c>
    </row>
    <row r="895" spans="1:17" x14ac:dyDescent="0.2">
      <c r="A895" t="s">
        <v>1249</v>
      </c>
      <c r="B895" t="s">
        <v>1249</v>
      </c>
      <c r="I895" s="47"/>
      <c r="J895" t="s">
        <v>96</v>
      </c>
      <c r="M895" t="s">
        <v>1330</v>
      </c>
      <c r="N895" t="s">
        <v>1294</v>
      </c>
      <c r="P895" s="63">
        <v>0</v>
      </c>
      <c r="Q895" s="31">
        <v>0</v>
      </c>
    </row>
    <row r="896" spans="1:17" x14ac:dyDescent="0.2">
      <c r="A896" t="s">
        <v>1249</v>
      </c>
      <c r="B896" t="s">
        <v>1249</v>
      </c>
      <c r="I896" s="47"/>
      <c r="J896" t="s">
        <v>98</v>
      </c>
      <c r="M896" t="s">
        <v>1330</v>
      </c>
      <c r="N896" t="s">
        <v>1294</v>
      </c>
      <c r="P896" s="63">
        <v>0</v>
      </c>
      <c r="Q896" s="31">
        <v>0</v>
      </c>
    </row>
    <row r="897" spans="1:17" x14ac:dyDescent="0.2">
      <c r="A897" t="s">
        <v>1249</v>
      </c>
      <c r="B897" t="s">
        <v>1249</v>
      </c>
      <c r="I897" s="47"/>
      <c r="J897" t="s">
        <v>100</v>
      </c>
      <c r="M897" t="s">
        <v>1330</v>
      </c>
      <c r="N897" t="s">
        <v>1294</v>
      </c>
      <c r="P897" s="63">
        <v>0</v>
      </c>
      <c r="Q897" s="31">
        <v>0</v>
      </c>
    </row>
    <row r="898" spans="1:17" x14ac:dyDescent="0.2">
      <c r="A898" t="s">
        <v>1249</v>
      </c>
      <c r="B898" t="s">
        <v>1249</v>
      </c>
      <c r="I898" s="47"/>
      <c r="J898" t="s">
        <v>102</v>
      </c>
      <c r="M898" t="s">
        <v>1330</v>
      </c>
      <c r="N898" t="s">
        <v>1294</v>
      </c>
      <c r="P898" s="63">
        <v>0</v>
      </c>
      <c r="Q898" s="31">
        <v>0</v>
      </c>
    </row>
    <row r="899" spans="1:17" x14ac:dyDescent="0.2">
      <c r="A899" t="s">
        <v>1249</v>
      </c>
      <c r="B899" t="s">
        <v>1249</v>
      </c>
      <c r="I899" s="47"/>
      <c r="J899" t="s">
        <v>104</v>
      </c>
      <c r="M899" t="s">
        <v>1330</v>
      </c>
      <c r="N899" t="s">
        <v>1294</v>
      </c>
      <c r="P899" s="63">
        <v>0</v>
      </c>
      <c r="Q899" s="31">
        <v>0</v>
      </c>
    </row>
    <row r="900" spans="1:17" x14ac:dyDescent="0.2">
      <c r="A900" t="s">
        <v>1249</v>
      </c>
      <c r="B900" t="s">
        <v>1249</v>
      </c>
      <c r="I900" s="47"/>
      <c r="J900" t="s">
        <v>106</v>
      </c>
      <c r="M900" t="s">
        <v>1330</v>
      </c>
      <c r="N900" t="s">
        <v>1294</v>
      </c>
      <c r="P900" s="63">
        <v>271.88745140859101</v>
      </c>
      <c r="Q900" s="31">
        <v>1.9999999999999999E-6</v>
      </c>
    </row>
    <row r="901" spans="1:17" x14ac:dyDescent="0.2">
      <c r="A901" t="s">
        <v>1249</v>
      </c>
      <c r="B901" t="s">
        <v>1249</v>
      </c>
      <c r="I901" s="47"/>
      <c r="J901" t="s">
        <v>108</v>
      </c>
      <c r="M901" t="s">
        <v>1330</v>
      </c>
      <c r="N901" t="s">
        <v>1294</v>
      </c>
      <c r="P901" s="63">
        <v>0</v>
      </c>
      <c r="Q901" s="31">
        <v>0</v>
      </c>
    </row>
    <row r="902" spans="1:17" x14ac:dyDescent="0.2">
      <c r="A902" t="s">
        <v>1249</v>
      </c>
      <c r="B902" t="s">
        <v>1249</v>
      </c>
      <c r="I902" s="47"/>
      <c r="J902" t="s">
        <v>110</v>
      </c>
      <c r="M902" t="s">
        <v>1330</v>
      </c>
      <c r="N902" t="s">
        <v>1294</v>
      </c>
      <c r="P902" s="63">
        <v>-1.7548227744725438</v>
      </c>
      <c r="Q902" s="31">
        <v>0</v>
      </c>
    </row>
    <row r="903" spans="1:17" x14ac:dyDescent="0.2">
      <c r="A903" t="s">
        <v>1249</v>
      </c>
      <c r="B903" t="s">
        <v>1249</v>
      </c>
      <c r="I903" s="47"/>
      <c r="J903" t="s">
        <v>124</v>
      </c>
      <c r="M903" t="s">
        <v>1331</v>
      </c>
      <c r="N903" t="s">
        <v>1328</v>
      </c>
      <c r="P903" s="63">
        <v>-77.598765440857989</v>
      </c>
      <c r="Q903" s="31">
        <v>0</v>
      </c>
    </row>
    <row r="904" spans="1:17" x14ac:dyDescent="0.2">
      <c r="A904" t="s">
        <v>1249</v>
      </c>
      <c r="B904" t="s">
        <v>1249</v>
      </c>
      <c r="I904" s="47"/>
      <c r="J904" t="s">
        <v>127</v>
      </c>
      <c r="M904" t="s">
        <v>1332</v>
      </c>
      <c r="N904" t="s">
        <v>1333</v>
      </c>
      <c r="P904" s="63">
        <v>0</v>
      </c>
      <c r="Q904" s="31">
        <v>0</v>
      </c>
    </row>
    <row r="905" spans="1:17" x14ac:dyDescent="0.2">
      <c r="A905" t="s">
        <v>1249</v>
      </c>
      <c r="B905" t="s">
        <v>1249</v>
      </c>
      <c r="I905" s="47"/>
      <c r="J905" t="s">
        <v>129</v>
      </c>
      <c r="M905" t="s">
        <v>1332</v>
      </c>
      <c r="N905" t="s">
        <v>1333</v>
      </c>
      <c r="P905" s="63">
        <v>0</v>
      </c>
      <c r="Q905" s="31">
        <v>0</v>
      </c>
    </row>
    <row r="906" spans="1:17" x14ac:dyDescent="0.2">
      <c r="A906" t="s">
        <v>1249</v>
      </c>
      <c r="B906" t="s">
        <v>1249</v>
      </c>
      <c r="I906" s="47"/>
      <c r="J906" t="s">
        <v>131</v>
      </c>
      <c r="M906" t="s">
        <v>1332</v>
      </c>
      <c r="N906" t="s">
        <v>1333</v>
      </c>
      <c r="P906" s="63">
        <v>0</v>
      </c>
      <c r="Q906" s="31">
        <v>0</v>
      </c>
    </row>
    <row r="907" spans="1:17" x14ac:dyDescent="0.2">
      <c r="A907" t="s">
        <v>1249</v>
      </c>
      <c r="B907" t="s">
        <v>1249</v>
      </c>
      <c r="I907" s="47"/>
      <c r="J907" t="s">
        <v>133</v>
      </c>
      <c r="M907" t="s">
        <v>1332</v>
      </c>
      <c r="N907" t="s">
        <v>1333</v>
      </c>
      <c r="P907" s="63">
        <v>0</v>
      </c>
      <c r="Q907" s="31">
        <v>0</v>
      </c>
    </row>
    <row r="908" spans="1:17" x14ac:dyDescent="0.2">
      <c r="A908" t="s">
        <v>1249</v>
      </c>
      <c r="B908" t="s">
        <v>1249</v>
      </c>
      <c r="I908" s="47"/>
      <c r="J908" t="s">
        <v>135</v>
      </c>
      <c r="M908" t="s">
        <v>1332</v>
      </c>
      <c r="N908" t="s">
        <v>1333</v>
      </c>
      <c r="P908" s="63">
        <v>0</v>
      </c>
      <c r="Q908" s="31">
        <v>0</v>
      </c>
    </row>
    <row r="909" spans="1:17" x14ac:dyDescent="0.2">
      <c r="A909" t="s">
        <v>1249</v>
      </c>
      <c r="B909" t="s">
        <v>1249</v>
      </c>
      <c r="I909" s="47"/>
      <c r="J909" t="s">
        <v>137</v>
      </c>
      <c r="M909" t="s">
        <v>1332</v>
      </c>
      <c r="N909" t="s">
        <v>1333</v>
      </c>
      <c r="P909" s="63">
        <v>0</v>
      </c>
      <c r="Q909" s="31">
        <v>0</v>
      </c>
    </row>
    <row r="910" spans="1:17" x14ac:dyDescent="0.2">
      <c r="A910" t="s">
        <v>1249</v>
      </c>
      <c r="B910" t="s">
        <v>1249</v>
      </c>
      <c r="I910" s="47"/>
      <c r="J910" t="s">
        <v>139</v>
      </c>
      <c r="M910" t="s">
        <v>1332</v>
      </c>
      <c r="N910" t="s">
        <v>1333</v>
      </c>
      <c r="P910" s="63">
        <v>0</v>
      </c>
      <c r="Q910" s="31">
        <v>0</v>
      </c>
    </row>
    <row r="911" spans="1:17" x14ac:dyDescent="0.2">
      <c r="A911" t="s">
        <v>1249</v>
      </c>
      <c r="B911" t="s">
        <v>1249</v>
      </c>
      <c r="I911" s="47"/>
      <c r="J911" t="s">
        <v>141</v>
      </c>
      <c r="M911" t="s">
        <v>1332</v>
      </c>
      <c r="N911" t="s">
        <v>1333</v>
      </c>
      <c r="P911" s="63">
        <v>0</v>
      </c>
      <c r="Q911" s="31">
        <v>0</v>
      </c>
    </row>
    <row r="912" spans="1:17" x14ac:dyDescent="0.2">
      <c r="A912" t="s">
        <v>1249</v>
      </c>
      <c r="B912" t="s">
        <v>1249</v>
      </c>
      <c r="I912" s="47"/>
      <c r="J912" t="s">
        <v>143</v>
      </c>
      <c r="M912" t="s">
        <v>1334</v>
      </c>
      <c r="N912" t="s">
        <v>1325</v>
      </c>
      <c r="P912" s="63">
        <v>0</v>
      </c>
      <c r="Q912" s="31">
        <v>0</v>
      </c>
    </row>
    <row r="913" spans="1:17" x14ac:dyDescent="0.2">
      <c r="A913" t="s">
        <v>1249</v>
      </c>
      <c r="B913" t="s">
        <v>1249</v>
      </c>
      <c r="I913" s="47"/>
      <c r="J913" t="s">
        <v>145</v>
      </c>
      <c r="M913" t="s">
        <v>1334</v>
      </c>
      <c r="N913" t="s">
        <v>1325</v>
      </c>
      <c r="P913" s="63">
        <v>0</v>
      </c>
      <c r="Q913" s="31">
        <v>0</v>
      </c>
    </row>
    <row r="914" spans="1:17" x14ac:dyDescent="0.2">
      <c r="A914" t="s">
        <v>1249</v>
      </c>
      <c r="B914" t="s">
        <v>1249</v>
      </c>
      <c r="I914" s="47"/>
      <c r="J914" t="s">
        <v>147</v>
      </c>
      <c r="M914" t="s">
        <v>1334</v>
      </c>
      <c r="N914" t="s">
        <v>1325</v>
      </c>
      <c r="P914" s="63">
        <v>-542.40509097270819</v>
      </c>
      <c r="Q914" s="31">
        <v>1.9999999999999999E-6</v>
      </c>
    </row>
    <row r="915" spans="1:17" x14ac:dyDescent="0.2">
      <c r="A915" t="s">
        <v>1249</v>
      </c>
      <c r="B915" t="s">
        <v>1249</v>
      </c>
      <c r="I915" s="47"/>
      <c r="J915" t="s">
        <v>149</v>
      </c>
      <c r="M915" t="s">
        <v>1334</v>
      </c>
      <c r="N915" t="s">
        <v>1325</v>
      </c>
      <c r="P915" s="63">
        <v>144.83252902670938</v>
      </c>
      <c r="Q915" s="31">
        <v>9.9999999999999995E-7</v>
      </c>
    </row>
    <row r="916" spans="1:17" x14ac:dyDescent="0.2">
      <c r="A916" t="s">
        <v>1249</v>
      </c>
      <c r="B916" t="s">
        <v>1249</v>
      </c>
      <c r="I916" s="47"/>
      <c r="J916" t="s">
        <v>151</v>
      </c>
      <c r="M916" t="s">
        <v>1334</v>
      </c>
      <c r="N916" t="s">
        <v>1325</v>
      </c>
      <c r="P916" s="63">
        <v>0</v>
      </c>
      <c r="Q916" s="31">
        <v>0</v>
      </c>
    </row>
    <row r="917" spans="1:17" x14ac:dyDescent="0.2">
      <c r="A917" t="s">
        <v>1249</v>
      </c>
      <c r="B917" t="s">
        <v>1249</v>
      </c>
      <c r="I917" s="47"/>
      <c r="J917" t="s">
        <v>153</v>
      </c>
      <c r="M917" t="s">
        <v>1334</v>
      </c>
      <c r="N917" t="s">
        <v>1325</v>
      </c>
      <c r="P917" s="63">
        <v>0</v>
      </c>
      <c r="Q917" s="31">
        <v>0</v>
      </c>
    </row>
    <row r="918" spans="1:17" x14ac:dyDescent="0.2">
      <c r="A918" t="s">
        <v>1249</v>
      </c>
      <c r="B918" t="s">
        <v>1249</v>
      </c>
      <c r="I918" s="47"/>
      <c r="J918" t="s">
        <v>154</v>
      </c>
      <c r="M918" t="s">
        <v>1335</v>
      </c>
      <c r="N918" t="s">
        <v>1325</v>
      </c>
      <c r="P918" s="63">
        <v>0</v>
      </c>
      <c r="Q918" s="31">
        <v>0</v>
      </c>
    </row>
    <row r="919" spans="1:17" x14ac:dyDescent="0.2">
      <c r="A919" t="s">
        <v>1249</v>
      </c>
      <c r="B919" t="s">
        <v>1249</v>
      </c>
      <c r="I919" s="47"/>
      <c r="J919" t="s">
        <v>156</v>
      </c>
      <c r="M919" t="s">
        <v>1335</v>
      </c>
      <c r="N919" t="s">
        <v>1325</v>
      </c>
      <c r="P919" s="63">
        <v>0</v>
      </c>
      <c r="Q919" s="31">
        <v>0</v>
      </c>
    </row>
    <row r="920" spans="1:17" x14ac:dyDescent="0.2">
      <c r="A920" t="s">
        <v>1249</v>
      </c>
      <c r="B920" t="s">
        <v>1249</v>
      </c>
      <c r="I920" s="47"/>
      <c r="J920" t="s">
        <v>158</v>
      </c>
      <c r="M920" t="s">
        <v>1335</v>
      </c>
      <c r="N920" t="s">
        <v>1325</v>
      </c>
      <c r="P920" s="63">
        <v>-151.54828551434568</v>
      </c>
      <c r="Q920" s="31">
        <v>0</v>
      </c>
    </row>
    <row r="921" spans="1:17" x14ac:dyDescent="0.2">
      <c r="A921" t="s">
        <v>1249</v>
      </c>
      <c r="B921" t="s">
        <v>1249</v>
      </c>
      <c r="I921" s="47"/>
      <c r="J921" t="s">
        <v>160</v>
      </c>
      <c r="M921" t="s">
        <v>1335</v>
      </c>
      <c r="N921" t="s">
        <v>1325</v>
      </c>
      <c r="P921" s="63">
        <v>0</v>
      </c>
      <c r="Q921" s="31">
        <v>0</v>
      </c>
    </row>
    <row r="922" spans="1:17" x14ac:dyDescent="0.2">
      <c r="A922" t="s">
        <v>1249</v>
      </c>
      <c r="B922" t="s">
        <v>1249</v>
      </c>
      <c r="I922" s="47"/>
      <c r="J922" t="s">
        <v>162</v>
      </c>
      <c r="M922" t="s">
        <v>1335</v>
      </c>
      <c r="N922" t="s">
        <v>1325</v>
      </c>
      <c r="P922" s="63">
        <v>0</v>
      </c>
      <c r="Q922" s="31">
        <v>0</v>
      </c>
    </row>
    <row r="923" spans="1:17" x14ac:dyDescent="0.2">
      <c r="A923" t="s">
        <v>1249</v>
      </c>
      <c r="B923" t="s">
        <v>1249</v>
      </c>
      <c r="I923" s="47"/>
      <c r="J923" t="s">
        <v>164</v>
      </c>
      <c r="M923" t="s">
        <v>1335</v>
      </c>
      <c r="N923" t="s">
        <v>1325</v>
      </c>
      <c r="P923" s="63">
        <v>0</v>
      </c>
      <c r="Q923" s="31">
        <v>0</v>
      </c>
    </row>
    <row r="924" spans="1:17" x14ac:dyDescent="0.2">
      <c r="A924" t="s">
        <v>1249</v>
      </c>
      <c r="B924" t="s">
        <v>1249</v>
      </c>
      <c r="I924" s="47"/>
      <c r="J924" t="s">
        <v>166</v>
      </c>
      <c r="M924" t="s">
        <v>1335</v>
      </c>
      <c r="N924" t="s">
        <v>1325</v>
      </c>
      <c r="P924" s="63">
        <v>0</v>
      </c>
      <c r="Q924" s="31">
        <v>0</v>
      </c>
    </row>
    <row r="925" spans="1:17" x14ac:dyDescent="0.2">
      <c r="A925" t="s">
        <v>1249</v>
      </c>
      <c r="B925" t="s">
        <v>1249</v>
      </c>
      <c r="I925" s="47"/>
      <c r="J925" t="s">
        <v>168</v>
      </c>
      <c r="M925" t="s">
        <v>1335</v>
      </c>
      <c r="N925" t="s">
        <v>1325</v>
      </c>
      <c r="P925" s="63">
        <v>0</v>
      </c>
      <c r="Q925" s="31">
        <v>0</v>
      </c>
    </row>
    <row r="926" spans="1:17" x14ac:dyDescent="0.2">
      <c r="A926" t="s">
        <v>1249</v>
      </c>
      <c r="B926" t="s">
        <v>1249</v>
      </c>
      <c r="I926" s="47"/>
      <c r="J926" t="s">
        <v>169</v>
      </c>
      <c r="M926" t="s">
        <v>1335</v>
      </c>
      <c r="N926" t="s">
        <v>1325</v>
      </c>
      <c r="P926" s="63">
        <v>0</v>
      </c>
      <c r="Q926" s="31">
        <v>0</v>
      </c>
    </row>
    <row r="927" spans="1:17" x14ac:dyDescent="0.2">
      <c r="A927" t="s">
        <v>1249</v>
      </c>
      <c r="B927" t="s">
        <v>1249</v>
      </c>
      <c r="I927" s="47"/>
      <c r="J927" t="s">
        <v>171</v>
      </c>
      <c r="M927" t="s">
        <v>1335</v>
      </c>
      <c r="N927" t="s">
        <v>1325</v>
      </c>
      <c r="P927" s="63">
        <v>0</v>
      </c>
      <c r="Q927" s="31">
        <v>0</v>
      </c>
    </row>
    <row r="928" spans="1:17" x14ac:dyDescent="0.2">
      <c r="A928" t="s">
        <v>1249</v>
      </c>
      <c r="B928" t="s">
        <v>1249</v>
      </c>
      <c r="I928" s="47"/>
      <c r="J928" t="s">
        <v>174</v>
      </c>
      <c r="M928" t="s">
        <v>1336</v>
      </c>
      <c r="N928" t="s">
        <v>1325</v>
      </c>
      <c r="P928" s="63">
        <v>0</v>
      </c>
      <c r="Q928" s="31">
        <v>0</v>
      </c>
    </row>
    <row r="929" spans="1:17" x14ac:dyDescent="0.2">
      <c r="A929" t="s">
        <v>1249</v>
      </c>
      <c r="B929" t="s">
        <v>1249</v>
      </c>
      <c r="I929" s="47"/>
      <c r="J929" t="s">
        <v>176</v>
      </c>
      <c r="M929" t="s">
        <v>1336</v>
      </c>
      <c r="N929" t="s">
        <v>1325</v>
      </c>
      <c r="P929" s="63">
        <v>0</v>
      </c>
      <c r="Q929" s="31">
        <v>0</v>
      </c>
    </row>
    <row r="930" spans="1:17" x14ac:dyDescent="0.2">
      <c r="A930" t="s">
        <v>1249</v>
      </c>
      <c r="B930" t="s">
        <v>1249</v>
      </c>
      <c r="I930" s="47"/>
      <c r="J930" t="s">
        <v>178</v>
      </c>
      <c r="M930" t="s">
        <v>1336</v>
      </c>
      <c r="N930" t="s">
        <v>1325</v>
      </c>
      <c r="P930" s="63">
        <v>0</v>
      </c>
      <c r="Q930" s="31">
        <v>0</v>
      </c>
    </row>
    <row r="931" spans="1:17" x14ac:dyDescent="0.2">
      <c r="A931" t="s">
        <v>1249</v>
      </c>
      <c r="B931" t="s">
        <v>1249</v>
      </c>
      <c r="I931" s="47"/>
      <c r="J931" t="s">
        <v>180</v>
      </c>
      <c r="M931" t="s">
        <v>1336</v>
      </c>
      <c r="N931" t="s">
        <v>1325</v>
      </c>
      <c r="P931" s="63">
        <v>0</v>
      </c>
      <c r="Q931" s="31">
        <v>0</v>
      </c>
    </row>
    <row r="932" spans="1:17" x14ac:dyDescent="0.2">
      <c r="A932" t="s">
        <v>1249</v>
      </c>
      <c r="B932" t="s">
        <v>1249</v>
      </c>
      <c r="I932" s="47"/>
      <c r="J932" t="s">
        <v>182</v>
      </c>
      <c r="M932" t="s">
        <v>1336</v>
      </c>
      <c r="N932" t="s">
        <v>1325</v>
      </c>
      <c r="P932" s="63">
        <v>0</v>
      </c>
      <c r="Q932" s="31">
        <v>0</v>
      </c>
    </row>
    <row r="933" spans="1:17" x14ac:dyDescent="0.2">
      <c r="A933" t="s">
        <v>1249</v>
      </c>
      <c r="B933" t="s">
        <v>1249</v>
      </c>
      <c r="I933" s="47"/>
      <c r="J933" t="s">
        <v>183</v>
      </c>
      <c r="M933" t="s">
        <v>1336</v>
      </c>
      <c r="N933" t="s">
        <v>1325</v>
      </c>
      <c r="P933" s="63">
        <v>0</v>
      </c>
      <c r="Q933" s="31">
        <v>0</v>
      </c>
    </row>
    <row r="934" spans="1:17" x14ac:dyDescent="0.2">
      <c r="A934" t="s">
        <v>1249</v>
      </c>
      <c r="B934" t="s">
        <v>1249</v>
      </c>
      <c r="I934" s="47"/>
      <c r="J934" t="s">
        <v>185</v>
      </c>
      <c r="M934" t="s">
        <v>1336</v>
      </c>
      <c r="N934" t="s">
        <v>1325</v>
      </c>
      <c r="P934" s="63">
        <v>0</v>
      </c>
      <c r="Q934" s="31">
        <v>0</v>
      </c>
    </row>
    <row r="935" spans="1:17" x14ac:dyDescent="0.2">
      <c r="A935" t="s">
        <v>1249</v>
      </c>
      <c r="B935" t="s">
        <v>1249</v>
      </c>
      <c r="I935" s="47"/>
      <c r="J935" t="s">
        <v>187</v>
      </c>
      <c r="M935" t="s">
        <v>1336</v>
      </c>
      <c r="N935" t="s">
        <v>1325</v>
      </c>
      <c r="P935" s="63">
        <v>0</v>
      </c>
      <c r="Q935" s="31">
        <v>0</v>
      </c>
    </row>
    <row r="936" spans="1:17" x14ac:dyDescent="0.2">
      <c r="A936" t="s">
        <v>1249</v>
      </c>
      <c r="B936" t="s">
        <v>1249</v>
      </c>
      <c r="I936" s="47"/>
      <c r="J936" t="s">
        <v>189</v>
      </c>
      <c r="M936" t="s">
        <v>1336</v>
      </c>
      <c r="N936" t="s">
        <v>1325</v>
      </c>
      <c r="P936" s="63">
        <v>0</v>
      </c>
      <c r="Q936" s="31">
        <v>0</v>
      </c>
    </row>
    <row r="937" spans="1:17" x14ac:dyDescent="0.2">
      <c r="A937" t="s">
        <v>1249</v>
      </c>
      <c r="B937" t="s">
        <v>1249</v>
      </c>
      <c r="I937" s="47"/>
      <c r="J937" t="s">
        <v>191</v>
      </c>
      <c r="M937" t="s">
        <v>1336</v>
      </c>
      <c r="N937" t="s">
        <v>1325</v>
      </c>
      <c r="P937" s="63">
        <v>0</v>
      </c>
      <c r="Q937" s="31">
        <v>0</v>
      </c>
    </row>
    <row r="938" spans="1:17" x14ac:dyDescent="0.2">
      <c r="A938" t="s">
        <v>1249</v>
      </c>
      <c r="B938" t="s">
        <v>1249</v>
      </c>
      <c r="I938" s="47"/>
      <c r="J938" t="s">
        <v>193</v>
      </c>
      <c r="M938" t="s">
        <v>1337</v>
      </c>
      <c r="N938" t="s">
        <v>1333</v>
      </c>
      <c r="P938" s="63">
        <v>0</v>
      </c>
      <c r="Q938" s="31">
        <v>0</v>
      </c>
    </row>
    <row r="939" spans="1:17" x14ac:dyDescent="0.2">
      <c r="A939" t="s">
        <v>1249</v>
      </c>
      <c r="B939" t="s">
        <v>1249</v>
      </c>
      <c r="I939" s="47"/>
      <c r="J939" t="s">
        <v>195</v>
      </c>
      <c r="M939" t="s">
        <v>1337</v>
      </c>
      <c r="N939" t="s">
        <v>1333</v>
      </c>
      <c r="P939" s="63">
        <v>0</v>
      </c>
      <c r="Q939" s="31">
        <v>0</v>
      </c>
    </row>
    <row r="940" spans="1:17" x14ac:dyDescent="0.2">
      <c r="A940" t="s">
        <v>1249</v>
      </c>
      <c r="B940" t="s">
        <v>1249</v>
      </c>
      <c r="I940" s="47"/>
      <c r="J940" t="s">
        <v>196</v>
      </c>
      <c r="M940" t="s">
        <v>1337</v>
      </c>
      <c r="N940" t="s">
        <v>1333</v>
      </c>
      <c r="P940" s="63">
        <v>0</v>
      </c>
      <c r="Q940" s="31">
        <v>0</v>
      </c>
    </row>
    <row r="941" spans="1:17" x14ac:dyDescent="0.2">
      <c r="A941" t="s">
        <v>1249</v>
      </c>
      <c r="B941" t="s">
        <v>1249</v>
      </c>
      <c r="I941" s="47"/>
      <c r="J941" t="s">
        <v>198</v>
      </c>
      <c r="M941" t="s">
        <v>1337</v>
      </c>
      <c r="N941" t="s">
        <v>1333</v>
      </c>
      <c r="P941" s="63">
        <v>0</v>
      </c>
      <c r="Q941" s="31">
        <v>0</v>
      </c>
    </row>
    <row r="942" spans="1:17" x14ac:dyDescent="0.2">
      <c r="A942" t="s">
        <v>1249</v>
      </c>
      <c r="B942" t="s">
        <v>1249</v>
      </c>
      <c r="I942" s="47"/>
      <c r="J942" t="s">
        <v>200</v>
      </c>
      <c r="M942" t="s">
        <v>1337</v>
      </c>
      <c r="N942" t="s">
        <v>1333</v>
      </c>
      <c r="P942" s="63">
        <v>0</v>
      </c>
      <c r="Q942" s="31">
        <v>0</v>
      </c>
    </row>
    <row r="943" spans="1:17" x14ac:dyDescent="0.2">
      <c r="A943" t="s">
        <v>1249</v>
      </c>
      <c r="B943" t="s">
        <v>1249</v>
      </c>
      <c r="I943" s="47"/>
      <c r="J943" t="s">
        <v>202</v>
      </c>
      <c r="M943" t="s">
        <v>1337</v>
      </c>
      <c r="N943" t="s">
        <v>1333</v>
      </c>
      <c r="P943" s="63">
        <v>0</v>
      </c>
      <c r="Q943" s="31">
        <v>0</v>
      </c>
    </row>
    <row r="944" spans="1:17" x14ac:dyDescent="0.2">
      <c r="A944" t="s">
        <v>1249</v>
      </c>
      <c r="B944" t="s">
        <v>1249</v>
      </c>
      <c r="I944" s="47"/>
      <c r="J944" t="s">
        <v>204</v>
      </c>
      <c r="M944" t="s">
        <v>1337</v>
      </c>
      <c r="N944" t="s">
        <v>1333</v>
      </c>
      <c r="P944" s="63">
        <v>0</v>
      </c>
      <c r="Q944" s="31">
        <v>0</v>
      </c>
    </row>
    <row r="945" spans="1:17" x14ac:dyDescent="0.2">
      <c r="A945" t="s">
        <v>1249</v>
      </c>
      <c r="B945" t="s">
        <v>1249</v>
      </c>
      <c r="I945" s="47"/>
      <c r="J945" t="s">
        <v>206</v>
      </c>
      <c r="M945" t="s">
        <v>1337</v>
      </c>
      <c r="N945" t="s">
        <v>1333</v>
      </c>
      <c r="P945" s="63">
        <v>0</v>
      </c>
      <c r="Q945" s="31">
        <v>0</v>
      </c>
    </row>
    <row r="946" spans="1:17" x14ac:dyDescent="0.2">
      <c r="A946" t="s">
        <v>1249</v>
      </c>
      <c r="B946" t="s">
        <v>1249</v>
      </c>
      <c r="I946" s="47"/>
      <c r="J946" t="s">
        <v>208</v>
      </c>
      <c r="M946" t="s">
        <v>1337</v>
      </c>
      <c r="N946" t="s">
        <v>1333</v>
      </c>
      <c r="P946" s="63">
        <v>0</v>
      </c>
      <c r="Q946" s="31">
        <v>0</v>
      </c>
    </row>
    <row r="947" spans="1:17" x14ac:dyDescent="0.2">
      <c r="A947" t="s">
        <v>1249</v>
      </c>
      <c r="B947" t="s">
        <v>1249</v>
      </c>
      <c r="I947" s="47"/>
      <c r="J947" t="s">
        <v>209</v>
      </c>
      <c r="M947" t="s">
        <v>1337</v>
      </c>
      <c r="N947" t="s">
        <v>1333</v>
      </c>
      <c r="P947" s="63">
        <v>0</v>
      </c>
      <c r="Q947" s="31">
        <v>0</v>
      </c>
    </row>
    <row r="948" spans="1:17" x14ac:dyDescent="0.2">
      <c r="A948" t="s">
        <v>1249</v>
      </c>
      <c r="B948" t="s">
        <v>1249</v>
      </c>
      <c r="I948" s="47"/>
      <c r="J948" t="s">
        <v>211</v>
      </c>
      <c r="M948" t="s">
        <v>1337</v>
      </c>
      <c r="N948" t="s">
        <v>1333</v>
      </c>
      <c r="P948" s="63">
        <v>0</v>
      </c>
      <c r="Q948" s="31">
        <v>0</v>
      </c>
    </row>
    <row r="949" spans="1:17" x14ac:dyDescent="0.2">
      <c r="A949" t="s">
        <v>1249</v>
      </c>
      <c r="B949" t="s">
        <v>1249</v>
      </c>
      <c r="I949" s="47"/>
      <c r="J949" t="s">
        <v>212</v>
      </c>
      <c r="M949" t="s">
        <v>1337</v>
      </c>
      <c r="N949" t="s">
        <v>1333</v>
      </c>
      <c r="P949" s="63">
        <v>0</v>
      </c>
      <c r="Q949" s="31">
        <v>0</v>
      </c>
    </row>
    <row r="950" spans="1:17" x14ac:dyDescent="0.2">
      <c r="A950" t="s">
        <v>1249</v>
      </c>
      <c r="B950" t="s">
        <v>1249</v>
      </c>
      <c r="I950" s="47"/>
      <c r="J950" t="s">
        <v>213</v>
      </c>
      <c r="M950" t="s">
        <v>1337</v>
      </c>
      <c r="N950" t="s">
        <v>1333</v>
      </c>
      <c r="P950" s="63">
        <v>0</v>
      </c>
      <c r="Q950" s="31">
        <v>0</v>
      </c>
    </row>
    <row r="951" spans="1:17" x14ac:dyDescent="0.2">
      <c r="A951" t="s">
        <v>1249</v>
      </c>
      <c r="B951" t="s">
        <v>1249</v>
      </c>
      <c r="I951" s="47"/>
      <c r="J951" t="s">
        <v>214</v>
      </c>
      <c r="M951" t="s">
        <v>1338</v>
      </c>
      <c r="N951" t="s">
        <v>1333</v>
      </c>
      <c r="P951" s="63">
        <v>0</v>
      </c>
      <c r="Q951" s="31">
        <v>0</v>
      </c>
    </row>
    <row r="952" spans="1:17" x14ac:dyDescent="0.2">
      <c r="A952" t="s">
        <v>1249</v>
      </c>
      <c r="B952" t="s">
        <v>1249</v>
      </c>
      <c r="I952" s="47"/>
      <c r="J952" t="s">
        <v>215</v>
      </c>
      <c r="M952" t="s">
        <v>1338</v>
      </c>
      <c r="N952" t="s">
        <v>1333</v>
      </c>
      <c r="P952" s="63">
        <v>0</v>
      </c>
      <c r="Q952" s="31">
        <v>0</v>
      </c>
    </row>
    <row r="953" spans="1:17" x14ac:dyDescent="0.2">
      <c r="A953" t="s">
        <v>1249</v>
      </c>
      <c r="B953" t="s">
        <v>1249</v>
      </c>
      <c r="I953" s="47"/>
      <c r="J953" t="s">
        <v>217</v>
      </c>
      <c r="M953" t="s">
        <v>1338</v>
      </c>
      <c r="N953" t="s">
        <v>1333</v>
      </c>
      <c r="P953" s="63">
        <v>0</v>
      </c>
      <c r="Q953" s="31">
        <v>0</v>
      </c>
    </row>
    <row r="954" spans="1:17" x14ac:dyDescent="0.2">
      <c r="A954" t="s">
        <v>1249</v>
      </c>
      <c r="B954" t="s">
        <v>1249</v>
      </c>
      <c r="I954" s="47"/>
      <c r="J954" t="s">
        <v>219</v>
      </c>
      <c r="M954" t="s">
        <v>1338</v>
      </c>
      <c r="N954" t="s">
        <v>1333</v>
      </c>
      <c r="P954" s="63">
        <v>0</v>
      </c>
      <c r="Q954" s="31">
        <v>0</v>
      </c>
    </row>
    <row r="955" spans="1:17" x14ac:dyDescent="0.2">
      <c r="A955" t="s">
        <v>1249</v>
      </c>
      <c r="B955" t="s">
        <v>1249</v>
      </c>
      <c r="I955" s="47"/>
      <c r="J955" t="s">
        <v>221</v>
      </c>
      <c r="M955" t="s">
        <v>1338</v>
      </c>
      <c r="N955" t="s">
        <v>1333</v>
      </c>
      <c r="P955" s="63">
        <v>2.0986728865653763</v>
      </c>
      <c r="Q955" s="31">
        <v>0</v>
      </c>
    </row>
    <row r="956" spans="1:17" x14ac:dyDescent="0.2">
      <c r="A956" t="s">
        <v>1249</v>
      </c>
      <c r="B956" t="s">
        <v>1249</v>
      </c>
      <c r="I956" s="47"/>
      <c r="J956" t="s">
        <v>223</v>
      </c>
      <c r="M956" t="s">
        <v>1338</v>
      </c>
      <c r="N956" t="s">
        <v>1333</v>
      </c>
      <c r="P956" s="63">
        <v>1.9895969582722164</v>
      </c>
      <c r="Q956" s="31">
        <v>0</v>
      </c>
    </row>
    <row r="957" spans="1:17" x14ac:dyDescent="0.2">
      <c r="A957" t="s">
        <v>1249</v>
      </c>
      <c r="B957" t="s">
        <v>1249</v>
      </c>
      <c r="I957" s="47"/>
      <c r="J957" t="s">
        <v>225</v>
      </c>
      <c r="M957" t="s">
        <v>1338</v>
      </c>
      <c r="N957" t="s">
        <v>1333</v>
      </c>
      <c r="P957" s="63">
        <v>0</v>
      </c>
      <c r="Q957" s="31">
        <v>0</v>
      </c>
    </row>
    <row r="958" spans="1:17" x14ac:dyDescent="0.2">
      <c r="A958" t="s">
        <v>1249</v>
      </c>
      <c r="B958" t="s">
        <v>1249</v>
      </c>
      <c r="I958" s="47"/>
      <c r="J958" t="s">
        <v>226</v>
      </c>
      <c r="M958" t="s">
        <v>1338</v>
      </c>
      <c r="N958" t="s">
        <v>1333</v>
      </c>
      <c r="P958" s="63">
        <v>0.56248829986476034</v>
      </c>
      <c r="Q958" s="31">
        <v>0</v>
      </c>
    </row>
    <row r="959" spans="1:17" x14ac:dyDescent="0.2">
      <c r="A959" t="s">
        <v>1249</v>
      </c>
      <c r="B959" t="s">
        <v>1249</v>
      </c>
      <c r="I959" s="47"/>
      <c r="J959" t="s">
        <v>227</v>
      </c>
      <c r="M959" t="s">
        <v>1338</v>
      </c>
      <c r="N959" t="s">
        <v>1333</v>
      </c>
      <c r="P959" s="63">
        <v>0</v>
      </c>
      <c r="Q959" s="31">
        <v>0</v>
      </c>
    </row>
    <row r="960" spans="1:17" x14ac:dyDescent="0.2">
      <c r="A960" t="s">
        <v>1249</v>
      </c>
      <c r="B960" t="s">
        <v>1249</v>
      </c>
      <c r="I960" s="47"/>
      <c r="J960" t="s">
        <v>228</v>
      </c>
      <c r="M960" t="s">
        <v>1338</v>
      </c>
      <c r="N960" t="s">
        <v>1333</v>
      </c>
      <c r="P960" s="63">
        <v>0</v>
      </c>
      <c r="Q960" s="31">
        <v>0</v>
      </c>
    </row>
    <row r="961" spans="1:17" x14ac:dyDescent="0.2">
      <c r="A961" t="s">
        <v>1249</v>
      </c>
      <c r="B961" t="s">
        <v>1249</v>
      </c>
      <c r="I961" s="47"/>
      <c r="J961" t="s">
        <v>229</v>
      </c>
      <c r="M961" t="s">
        <v>1339</v>
      </c>
      <c r="N961" t="s">
        <v>1333</v>
      </c>
      <c r="P961" s="63">
        <v>0</v>
      </c>
      <c r="Q961" s="31">
        <v>0</v>
      </c>
    </row>
    <row r="962" spans="1:17" x14ac:dyDescent="0.2">
      <c r="A962" t="s">
        <v>1249</v>
      </c>
      <c r="B962" t="s">
        <v>1249</v>
      </c>
      <c r="I962" s="47"/>
      <c r="J962" t="s">
        <v>230</v>
      </c>
      <c r="M962" t="s">
        <v>1339</v>
      </c>
      <c r="N962" t="s">
        <v>1333</v>
      </c>
      <c r="P962" s="63">
        <v>0</v>
      </c>
      <c r="Q962" s="31">
        <v>0</v>
      </c>
    </row>
    <row r="963" spans="1:17" x14ac:dyDescent="0.2">
      <c r="A963" t="s">
        <v>1249</v>
      </c>
      <c r="B963" t="s">
        <v>1249</v>
      </c>
      <c r="I963" s="47"/>
      <c r="J963" t="s">
        <v>231</v>
      </c>
      <c r="M963" t="s">
        <v>1339</v>
      </c>
      <c r="N963" t="s">
        <v>1333</v>
      </c>
      <c r="P963" s="63">
        <v>0</v>
      </c>
      <c r="Q963" s="31">
        <v>0</v>
      </c>
    </row>
    <row r="964" spans="1:17" x14ac:dyDescent="0.2">
      <c r="A964" t="s">
        <v>1249</v>
      </c>
      <c r="B964" t="s">
        <v>1249</v>
      </c>
      <c r="I964" s="47"/>
      <c r="J964" t="s">
        <v>232</v>
      </c>
      <c r="M964" t="s">
        <v>1339</v>
      </c>
      <c r="N964" t="s">
        <v>1333</v>
      </c>
      <c r="P964" s="63">
        <v>0</v>
      </c>
      <c r="Q964" s="31">
        <v>0</v>
      </c>
    </row>
    <row r="965" spans="1:17" x14ac:dyDescent="0.2">
      <c r="A965" t="s">
        <v>1249</v>
      </c>
      <c r="B965" t="s">
        <v>1249</v>
      </c>
      <c r="I965" s="47"/>
      <c r="J965" t="s">
        <v>233</v>
      </c>
      <c r="M965" t="s">
        <v>1339</v>
      </c>
      <c r="N965" t="s">
        <v>1333</v>
      </c>
      <c r="P965" s="63">
        <v>0</v>
      </c>
      <c r="Q965" s="31">
        <v>0</v>
      </c>
    </row>
    <row r="966" spans="1:17" x14ac:dyDescent="0.2">
      <c r="A966" t="s">
        <v>1249</v>
      </c>
      <c r="B966" t="s">
        <v>1249</v>
      </c>
      <c r="I966" s="47"/>
      <c r="J966" t="s">
        <v>234</v>
      </c>
      <c r="M966" t="s">
        <v>1339</v>
      </c>
      <c r="N966" t="s">
        <v>1333</v>
      </c>
      <c r="P966" s="63">
        <v>0</v>
      </c>
      <c r="Q966" s="31">
        <v>0</v>
      </c>
    </row>
    <row r="967" spans="1:17" x14ac:dyDescent="0.2">
      <c r="A967" t="s">
        <v>1249</v>
      </c>
      <c r="B967" t="s">
        <v>1249</v>
      </c>
      <c r="I967" s="47"/>
      <c r="J967" t="s">
        <v>235</v>
      </c>
      <c r="M967" t="s">
        <v>1339</v>
      </c>
      <c r="N967" t="s">
        <v>1333</v>
      </c>
      <c r="P967" s="63">
        <v>0</v>
      </c>
      <c r="Q967" s="31">
        <v>0</v>
      </c>
    </row>
    <row r="968" spans="1:17" x14ac:dyDescent="0.2">
      <c r="A968" t="s">
        <v>1249</v>
      </c>
      <c r="B968" t="s">
        <v>1249</v>
      </c>
      <c r="I968" s="47"/>
      <c r="J968" t="s">
        <v>236</v>
      </c>
      <c r="M968" t="s">
        <v>1339</v>
      </c>
      <c r="N968" t="s">
        <v>1333</v>
      </c>
      <c r="P968" s="63">
        <v>0</v>
      </c>
      <c r="Q968" s="31">
        <v>0</v>
      </c>
    </row>
    <row r="969" spans="1:17" x14ac:dyDescent="0.2">
      <c r="A969" t="s">
        <v>1249</v>
      </c>
      <c r="B969" t="s">
        <v>1249</v>
      </c>
      <c r="I969" s="47"/>
      <c r="J969" t="s">
        <v>237</v>
      </c>
      <c r="M969" t="s">
        <v>1340</v>
      </c>
      <c r="N969" t="s">
        <v>1333</v>
      </c>
      <c r="P969" s="63">
        <v>0</v>
      </c>
      <c r="Q969" s="31">
        <v>0</v>
      </c>
    </row>
    <row r="970" spans="1:17" x14ac:dyDescent="0.2">
      <c r="A970" t="s">
        <v>1249</v>
      </c>
      <c r="B970" t="s">
        <v>1249</v>
      </c>
      <c r="I970" s="47"/>
      <c r="J970" t="s">
        <v>238</v>
      </c>
      <c r="M970" t="s">
        <v>1340</v>
      </c>
      <c r="N970" t="s">
        <v>1333</v>
      </c>
      <c r="P970" s="63">
        <v>0</v>
      </c>
      <c r="Q970" s="31">
        <v>0</v>
      </c>
    </row>
    <row r="971" spans="1:17" x14ac:dyDescent="0.2">
      <c r="A971" t="s">
        <v>1249</v>
      </c>
      <c r="B971" t="s">
        <v>1249</v>
      </c>
      <c r="I971" s="47"/>
      <c r="J971" t="s">
        <v>239</v>
      </c>
      <c r="M971" t="s">
        <v>1340</v>
      </c>
      <c r="N971" t="s">
        <v>1333</v>
      </c>
      <c r="P971" s="63">
        <v>0</v>
      </c>
      <c r="Q971" s="31">
        <v>0</v>
      </c>
    </row>
    <row r="972" spans="1:17" x14ac:dyDescent="0.2">
      <c r="A972" t="s">
        <v>1249</v>
      </c>
      <c r="B972" t="s">
        <v>1249</v>
      </c>
      <c r="I972" s="47"/>
      <c r="J972" t="s">
        <v>240</v>
      </c>
      <c r="M972" t="s">
        <v>1340</v>
      </c>
      <c r="N972" t="s">
        <v>1333</v>
      </c>
      <c r="P972" s="63">
        <v>0</v>
      </c>
      <c r="Q972" s="31">
        <v>0</v>
      </c>
    </row>
    <row r="973" spans="1:17" x14ac:dyDescent="0.2">
      <c r="A973" t="s">
        <v>1249</v>
      </c>
      <c r="B973" t="s">
        <v>1249</v>
      </c>
      <c r="I973" s="47"/>
      <c r="J973" t="s">
        <v>241</v>
      </c>
      <c r="M973" t="s">
        <v>1340</v>
      </c>
      <c r="N973" t="s">
        <v>1333</v>
      </c>
      <c r="P973" s="63">
        <v>0</v>
      </c>
      <c r="Q973" s="31">
        <v>0</v>
      </c>
    </row>
    <row r="974" spans="1:17" x14ac:dyDescent="0.2">
      <c r="A974" t="s">
        <v>1249</v>
      </c>
      <c r="B974" t="s">
        <v>1249</v>
      </c>
      <c r="I974" s="47"/>
      <c r="J974" t="s">
        <v>242</v>
      </c>
      <c r="M974" t="s">
        <v>1340</v>
      </c>
      <c r="N974" t="s">
        <v>1333</v>
      </c>
      <c r="P974" s="63">
        <v>0</v>
      </c>
      <c r="Q974" s="31">
        <v>0</v>
      </c>
    </row>
    <row r="975" spans="1:17" x14ac:dyDescent="0.2">
      <c r="A975" t="s">
        <v>1249</v>
      </c>
      <c r="B975" t="s">
        <v>1249</v>
      </c>
      <c r="I975" s="47"/>
      <c r="J975" t="s">
        <v>243</v>
      </c>
      <c r="M975" t="s">
        <v>1340</v>
      </c>
      <c r="N975" t="s">
        <v>1333</v>
      </c>
      <c r="P975" s="63">
        <v>0</v>
      </c>
      <c r="Q975" s="31">
        <v>0</v>
      </c>
    </row>
    <row r="976" spans="1:17" x14ac:dyDescent="0.2">
      <c r="A976" t="s">
        <v>1249</v>
      </c>
      <c r="B976" t="s">
        <v>1249</v>
      </c>
      <c r="I976" s="47"/>
      <c r="J976" t="s">
        <v>244</v>
      </c>
      <c r="M976" t="s">
        <v>1340</v>
      </c>
      <c r="N976" t="s">
        <v>1333</v>
      </c>
      <c r="P976" s="63">
        <v>0</v>
      </c>
      <c r="Q976" s="31">
        <v>0</v>
      </c>
    </row>
    <row r="977" spans="1:17" x14ac:dyDescent="0.2">
      <c r="A977" t="s">
        <v>1249</v>
      </c>
      <c r="B977" t="s">
        <v>1249</v>
      </c>
      <c r="I977" s="47"/>
      <c r="J977" t="s">
        <v>245</v>
      </c>
      <c r="M977" t="s">
        <v>1341</v>
      </c>
      <c r="N977" t="s">
        <v>1294</v>
      </c>
      <c r="P977" s="63">
        <v>0</v>
      </c>
      <c r="Q977" s="31">
        <v>0</v>
      </c>
    </row>
    <row r="978" spans="1:17" x14ac:dyDescent="0.2">
      <c r="A978" t="s">
        <v>1249</v>
      </c>
      <c r="B978" t="s">
        <v>1249</v>
      </c>
      <c r="I978" s="47"/>
      <c r="J978" t="s">
        <v>246</v>
      </c>
      <c r="M978" t="s">
        <v>1341</v>
      </c>
      <c r="N978" t="s">
        <v>1294</v>
      </c>
      <c r="P978" s="63">
        <v>0</v>
      </c>
      <c r="Q978" s="31">
        <v>0</v>
      </c>
    </row>
    <row r="979" spans="1:17" x14ac:dyDescent="0.2">
      <c r="A979" t="s">
        <v>1249</v>
      </c>
      <c r="B979" t="s">
        <v>1249</v>
      </c>
      <c r="I979" s="47"/>
      <c r="J979" t="s">
        <v>247</v>
      </c>
      <c r="M979" t="s">
        <v>1341</v>
      </c>
      <c r="N979" t="s">
        <v>1294</v>
      </c>
      <c r="P979" s="63">
        <v>0</v>
      </c>
      <c r="Q979" s="31">
        <v>0</v>
      </c>
    </row>
    <row r="980" spans="1:17" x14ac:dyDescent="0.2">
      <c r="A980" t="s">
        <v>1249</v>
      </c>
      <c r="B980" t="s">
        <v>1249</v>
      </c>
      <c r="I980" s="47"/>
      <c r="J980" t="s">
        <v>248</v>
      </c>
      <c r="M980" t="s">
        <v>1341</v>
      </c>
      <c r="N980" t="s">
        <v>1294</v>
      </c>
      <c r="P980" s="63">
        <v>-1608.6262916647393</v>
      </c>
      <c r="Q980" s="31">
        <v>5.3000000000000001E-5</v>
      </c>
    </row>
    <row r="981" spans="1:17" x14ac:dyDescent="0.2">
      <c r="A981" t="s">
        <v>1249</v>
      </c>
      <c r="B981" t="s">
        <v>1249</v>
      </c>
      <c r="I981" s="47"/>
      <c r="J981" t="s">
        <v>249</v>
      </c>
      <c r="M981" t="s">
        <v>1341</v>
      </c>
      <c r="N981" t="s">
        <v>1294</v>
      </c>
      <c r="P981" s="63">
        <v>957.53285181099136</v>
      </c>
      <c r="Q981" s="31">
        <v>1.9999999999999999E-6</v>
      </c>
    </row>
    <row r="982" spans="1:17" x14ac:dyDescent="0.2">
      <c r="A982" t="s">
        <v>1249</v>
      </c>
      <c r="B982" t="s">
        <v>1249</v>
      </c>
      <c r="I982" s="47"/>
      <c r="J982" t="s">
        <v>250</v>
      </c>
      <c r="M982" t="s">
        <v>1341</v>
      </c>
      <c r="N982" t="s">
        <v>1294</v>
      </c>
      <c r="P982" s="63">
        <v>-48.168858236843043</v>
      </c>
      <c r="Q982" s="31">
        <v>0</v>
      </c>
    </row>
    <row r="983" spans="1:17" x14ac:dyDescent="0.2">
      <c r="A983" t="s">
        <v>1249</v>
      </c>
      <c r="B983" t="s">
        <v>1249</v>
      </c>
      <c r="I983" s="47"/>
      <c r="J983" t="s">
        <v>251</v>
      </c>
      <c r="M983" t="s">
        <v>1342</v>
      </c>
      <c r="N983" t="s">
        <v>1294</v>
      </c>
      <c r="P983" s="63">
        <v>-351.9899412954054</v>
      </c>
      <c r="Q983" s="31">
        <v>9.9999999999999995E-7</v>
      </c>
    </row>
    <row r="984" spans="1:17" x14ac:dyDescent="0.2">
      <c r="A984" t="s">
        <v>1249</v>
      </c>
      <c r="B984" t="s">
        <v>1249</v>
      </c>
      <c r="I984" s="47"/>
      <c r="J984" t="s">
        <v>252</v>
      </c>
      <c r="M984" t="s">
        <v>1342</v>
      </c>
      <c r="N984" t="s">
        <v>1294</v>
      </c>
      <c r="P984" s="63">
        <v>0</v>
      </c>
      <c r="Q984" s="31">
        <v>0</v>
      </c>
    </row>
    <row r="985" spans="1:17" x14ac:dyDescent="0.2">
      <c r="A985" t="s">
        <v>1249</v>
      </c>
      <c r="B985" t="s">
        <v>1249</v>
      </c>
      <c r="I985" s="47"/>
      <c r="J985" t="s">
        <v>253</v>
      </c>
      <c r="M985" t="s">
        <v>1342</v>
      </c>
      <c r="N985" t="s">
        <v>1294</v>
      </c>
      <c r="P985" s="63">
        <v>0</v>
      </c>
      <c r="Q985" s="31">
        <v>0</v>
      </c>
    </row>
    <row r="986" spans="1:17" x14ac:dyDescent="0.2">
      <c r="A986" t="s">
        <v>1249</v>
      </c>
      <c r="B986" t="s">
        <v>1249</v>
      </c>
      <c r="I986" s="47"/>
      <c r="J986" t="s">
        <v>254</v>
      </c>
      <c r="M986" t="s">
        <v>1342</v>
      </c>
      <c r="N986" t="s">
        <v>1325</v>
      </c>
      <c r="P986" s="63">
        <v>-18.010023211691831</v>
      </c>
      <c r="Q986" s="31">
        <v>0</v>
      </c>
    </row>
    <row r="987" spans="1:17" x14ac:dyDescent="0.2">
      <c r="A987" t="s">
        <v>1249</v>
      </c>
      <c r="B987" t="s">
        <v>1249</v>
      </c>
      <c r="I987" s="47"/>
      <c r="J987" t="s">
        <v>255</v>
      </c>
      <c r="M987" t="s">
        <v>1342</v>
      </c>
      <c r="N987" t="s">
        <v>1325</v>
      </c>
      <c r="P987" s="63">
        <v>590.60078825920573</v>
      </c>
      <c r="Q987" s="31">
        <v>6.9999999999999999E-6</v>
      </c>
    </row>
    <row r="988" spans="1:17" x14ac:dyDescent="0.2">
      <c r="A988" t="s">
        <v>1249</v>
      </c>
      <c r="B988" t="s">
        <v>1249</v>
      </c>
      <c r="I988" s="47"/>
      <c r="J988" t="s">
        <v>256</v>
      </c>
      <c r="M988" t="s">
        <v>1343</v>
      </c>
      <c r="N988" t="s">
        <v>1294</v>
      </c>
      <c r="P988" s="63">
        <v>-53.778975792938581</v>
      </c>
      <c r="Q988" s="31">
        <v>1.9000000000000001E-5</v>
      </c>
    </row>
    <row r="989" spans="1:17" x14ac:dyDescent="0.2">
      <c r="A989" t="s">
        <v>1249</v>
      </c>
      <c r="B989" t="s">
        <v>1249</v>
      </c>
      <c r="I989" s="47"/>
      <c r="J989" t="s">
        <v>257</v>
      </c>
      <c r="M989" t="s">
        <v>1343</v>
      </c>
      <c r="N989" t="s">
        <v>1294</v>
      </c>
      <c r="P989" s="63">
        <v>0</v>
      </c>
      <c r="Q989" s="31">
        <v>0</v>
      </c>
    </row>
    <row r="990" spans="1:17" x14ac:dyDescent="0.2">
      <c r="A990" t="s">
        <v>1249</v>
      </c>
      <c r="B990" t="s">
        <v>1249</v>
      </c>
      <c r="I990" s="47"/>
      <c r="J990" t="s">
        <v>258</v>
      </c>
      <c r="M990" t="s">
        <v>1343</v>
      </c>
      <c r="N990" t="s">
        <v>1294</v>
      </c>
      <c r="P990" s="63">
        <v>-33.401732947096548</v>
      </c>
      <c r="Q990" s="31">
        <v>9.9999999999999995E-7</v>
      </c>
    </row>
    <row r="991" spans="1:17" x14ac:dyDescent="0.2">
      <c r="A991" t="s">
        <v>1249</v>
      </c>
      <c r="B991" t="s">
        <v>1249</v>
      </c>
      <c r="I991" s="47"/>
      <c r="J991" t="s">
        <v>259</v>
      </c>
      <c r="M991" t="s">
        <v>1343</v>
      </c>
      <c r="N991" t="s">
        <v>1294</v>
      </c>
      <c r="P991" s="63">
        <v>-813.60875253597624</v>
      </c>
      <c r="Q991" s="31">
        <v>7.2000000000000002E-5</v>
      </c>
    </row>
    <row r="992" spans="1:17" x14ac:dyDescent="0.2">
      <c r="A992" t="s">
        <v>1249</v>
      </c>
      <c r="B992" t="s">
        <v>1249</v>
      </c>
      <c r="I992" s="47"/>
      <c r="J992" t="s">
        <v>260</v>
      </c>
      <c r="M992" t="s">
        <v>1343</v>
      </c>
      <c r="N992" t="s">
        <v>1294</v>
      </c>
      <c r="P992" s="63">
        <v>-977.86304100218717</v>
      </c>
      <c r="Q992" s="31">
        <v>9.9999999999999995E-7</v>
      </c>
    </row>
    <row r="993" spans="1:17" x14ac:dyDescent="0.2">
      <c r="A993" t="s">
        <v>1249</v>
      </c>
      <c r="B993" t="s">
        <v>1249</v>
      </c>
      <c r="I993" s="47"/>
      <c r="J993" t="s">
        <v>261</v>
      </c>
      <c r="M993" t="s">
        <v>1344</v>
      </c>
      <c r="N993" t="s">
        <v>1294</v>
      </c>
      <c r="P993" s="63">
        <v>0</v>
      </c>
      <c r="Q993" s="31">
        <v>0</v>
      </c>
    </row>
    <row r="994" spans="1:17" x14ac:dyDescent="0.2">
      <c r="A994" t="s">
        <v>1249</v>
      </c>
      <c r="B994" t="s">
        <v>1249</v>
      </c>
      <c r="I994" s="47"/>
      <c r="J994" t="s">
        <v>262</v>
      </c>
      <c r="M994" t="s">
        <v>1344</v>
      </c>
      <c r="N994" t="s">
        <v>1325</v>
      </c>
      <c r="P994" s="63">
        <v>0</v>
      </c>
      <c r="Q994" s="31">
        <v>0</v>
      </c>
    </row>
    <row r="995" spans="1:17" x14ac:dyDescent="0.2">
      <c r="A995" t="s">
        <v>1249</v>
      </c>
      <c r="B995" t="s">
        <v>1249</v>
      </c>
      <c r="I995" s="47"/>
      <c r="J995" t="s">
        <v>263</v>
      </c>
      <c r="M995" t="s">
        <v>1344</v>
      </c>
      <c r="N995" t="s">
        <v>1294</v>
      </c>
      <c r="P995" s="63">
        <v>0</v>
      </c>
      <c r="Q995" s="31">
        <v>0</v>
      </c>
    </row>
    <row r="996" spans="1:17" x14ac:dyDescent="0.2">
      <c r="A996" t="s">
        <v>1249</v>
      </c>
      <c r="B996" t="s">
        <v>1249</v>
      </c>
      <c r="I996" s="47"/>
      <c r="J996" t="s">
        <v>264</v>
      </c>
      <c r="M996" t="s">
        <v>1344</v>
      </c>
      <c r="N996" t="s">
        <v>1325</v>
      </c>
      <c r="P996" s="63">
        <v>0</v>
      </c>
      <c r="Q996" s="31">
        <v>0</v>
      </c>
    </row>
    <row r="997" spans="1:17" x14ac:dyDescent="0.2">
      <c r="A997" t="s">
        <v>1249</v>
      </c>
      <c r="B997" t="s">
        <v>1249</v>
      </c>
      <c r="I997" s="47"/>
      <c r="J997" t="s">
        <v>265</v>
      </c>
      <c r="M997" t="s">
        <v>1344</v>
      </c>
      <c r="N997" t="s">
        <v>1325</v>
      </c>
      <c r="P997" s="63">
        <v>0</v>
      </c>
      <c r="Q997" s="31">
        <v>0</v>
      </c>
    </row>
    <row r="998" spans="1:17" x14ac:dyDescent="0.2">
      <c r="A998" t="s">
        <v>1249</v>
      </c>
      <c r="B998" t="s">
        <v>1249</v>
      </c>
      <c r="I998" s="47"/>
      <c r="J998" t="s">
        <v>266</v>
      </c>
      <c r="M998" t="s">
        <v>1344</v>
      </c>
      <c r="N998" t="s">
        <v>1325</v>
      </c>
      <c r="P998" s="63">
        <v>0</v>
      </c>
      <c r="Q998" s="31">
        <v>0</v>
      </c>
    </row>
    <row r="999" spans="1:17" x14ac:dyDescent="0.2">
      <c r="A999" t="s">
        <v>1249</v>
      </c>
      <c r="B999" t="s">
        <v>1249</v>
      </c>
      <c r="I999" s="47"/>
      <c r="J999" t="s">
        <v>267</v>
      </c>
      <c r="M999" t="s">
        <v>1344</v>
      </c>
      <c r="N999" t="s">
        <v>1325</v>
      </c>
      <c r="P999" s="63">
        <v>0</v>
      </c>
      <c r="Q999" s="31">
        <v>0</v>
      </c>
    </row>
    <row r="1000" spans="1:17" x14ac:dyDescent="0.2">
      <c r="A1000" t="s">
        <v>1249</v>
      </c>
      <c r="B1000" t="s">
        <v>1249</v>
      </c>
      <c r="I1000" s="47"/>
      <c r="J1000" t="s">
        <v>268</v>
      </c>
      <c r="M1000" t="s">
        <v>1344</v>
      </c>
      <c r="N1000" t="s">
        <v>1325</v>
      </c>
      <c r="P1000" s="63">
        <v>0</v>
      </c>
      <c r="Q1000" s="31">
        <v>0</v>
      </c>
    </row>
    <row r="1001" spans="1:17" x14ac:dyDescent="0.2">
      <c r="A1001" t="s">
        <v>1249</v>
      </c>
      <c r="B1001" t="s">
        <v>1249</v>
      </c>
      <c r="I1001" s="47"/>
      <c r="J1001" t="s">
        <v>269</v>
      </c>
      <c r="M1001" t="s">
        <v>1344</v>
      </c>
      <c r="N1001" t="s">
        <v>1325</v>
      </c>
      <c r="P1001" s="63">
        <v>0</v>
      </c>
      <c r="Q1001" s="31">
        <v>0</v>
      </c>
    </row>
    <row r="1002" spans="1:17" x14ac:dyDescent="0.2">
      <c r="A1002" t="s">
        <v>1249</v>
      </c>
      <c r="B1002" t="s">
        <v>1249</v>
      </c>
      <c r="I1002" s="47"/>
      <c r="J1002" t="s">
        <v>270</v>
      </c>
      <c r="M1002" t="s">
        <v>1344</v>
      </c>
      <c r="N1002" t="s">
        <v>1325</v>
      </c>
      <c r="P1002" s="63">
        <v>0</v>
      </c>
      <c r="Q1002" s="31">
        <v>0</v>
      </c>
    </row>
    <row r="1003" spans="1:17" x14ac:dyDescent="0.2">
      <c r="A1003" t="s">
        <v>1249</v>
      </c>
      <c r="B1003" t="s">
        <v>1249</v>
      </c>
      <c r="I1003" s="47"/>
      <c r="J1003" t="s">
        <v>271</v>
      </c>
      <c r="M1003" t="s">
        <v>1345</v>
      </c>
      <c r="N1003" t="s">
        <v>1294</v>
      </c>
      <c r="P1003" s="63">
        <v>0</v>
      </c>
      <c r="Q1003" s="31">
        <v>0</v>
      </c>
    </row>
    <row r="1004" spans="1:17" x14ac:dyDescent="0.2">
      <c r="A1004" t="s">
        <v>1249</v>
      </c>
      <c r="B1004" t="s">
        <v>1249</v>
      </c>
      <c r="I1004" s="47"/>
      <c r="J1004" t="s">
        <v>272</v>
      </c>
      <c r="M1004" t="s">
        <v>1345</v>
      </c>
      <c r="N1004" t="s">
        <v>1294</v>
      </c>
      <c r="P1004" s="63">
        <v>0</v>
      </c>
      <c r="Q1004" s="31">
        <v>0</v>
      </c>
    </row>
    <row r="1005" spans="1:17" x14ac:dyDescent="0.2">
      <c r="A1005" t="s">
        <v>1249</v>
      </c>
      <c r="B1005" t="s">
        <v>1249</v>
      </c>
      <c r="I1005" s="47"/>
      <c r="J1005" t="s">
        <v>273</v>
      </c>
      <c r="M1005" t="s">
        <v>1345</v>
      </c>
      <c r="N1005" t="s">
        <v>1294</v>
      </c>
      <c r="P1005" s="63">
        <v>0</v>
      </c>
      <c r="Q1005" s="31">
        <v>0</v>
      </c>
    </row>
    <row r="1006" spans="1:17" x14ac:dyDescent="0.2">
      <c r="A1006" t="s">
        <v>1249</v>
      </c>
      <c r="B1006" t="s">
        <v>1249</v>
      </c>
      <c r="I1006" s="47"/>
      <c r="J1006" t="s">
        <v>274</v>
      </c>
      <c r="M1006" t="s">
        <v>1345</v>
      </c>
      <c r="N1006" t="s">
        <v>1294</v>
      </c>
      <c r="P1006" s="63">
        <v>0</v>
      </c>
      <c r="Q1006" s="31">
        <v>0</v>
      </c>
    </row>
    <row r="1007" spans="1:17" x14ac:dyDescent="0.2">
      <c r="A1007" t="s">
        <v>1249</v>
      </c>
      <c r="B1007" t="s">
        <v>1249</v>
      </c>
      <c r="I1007" s="47"/>
      <c r="J1007" t="s">
        <v>275</v>
      </c>
      <c r="M1007" t="s">
        <v>1345</v>
      </c>
      <c r="N1007" t="s">
        <v>1294</v>
      </c>
      <c r="P1007" s="63">
        <v>0</v>
      </c>
      <c r="Q1007" s="31">
        <v>0</v>
      </c>
    </row>
    <row r="1008" spans="1:17" x14ac:dyDescent="0.2">
      <c r="A1008" t="s">
        <v>1249</v>
      </c>
      <c r="B1008" t="s">
        <v>1249</v>
      </c>
      <c r="I1008" s="47"/>
      <c r="J1008" t="s">
        <v>276</v>
      </c>
      <c r="M1008" t="s">
        <v>1345</v>
      </c>
      <c r="N1008" t="s">
        <v>1294</v>
      </c>
      <c r="P1008" s="63">
        <v>0</v>
      </c>
      <c r="Q1008" s="31">
        <v>0</v>
      </c>
    </row>
    <row r="1009" spans="1:17" x14ac:dyDescent="0.2">
      <c r="A1009" t="s">
        <v>1249</v>
      </c>
      <c r="B1009" t="s">
        <v>1249</v>
      </c>
      <c r="I1009" s="47"/>
      <c r="J1009" t="s">
        <v>277</v>
      </c>
      <c r="M1009" t="s">
        <v>1345</v>
      </c>
      <c r="N1009" t="s">
        <v>1294</v>
      </c>
      <c r="P1009" s="63">
        <v>0</v>
      </c>
      <c r="Q1009" s="31">
        <v>0</v>
      </c>
    </row>
    <row r="1010" spans="1:17" x14ac:dyDescent="0.2">
      <c r="A1010" t="s">
        <v>1249</v>
      </c>
      <c r="B1010" t="s">
        <v>1249</v>
      </c>
      <c r="I1010" s="47"/>
      <c r="J1010" t="s">
        <v>278</v>
      </c>
      <c r="M1010" t="s">
        <v>1346</v>
      </c>
      <c r="N1010" t="s">
        <v>1333</v>
      </c>
      <c r="P1010" s="63">
        <v>0</v>
      </c>
      <c r="Q1010" s="31">
        <v>0</v>
      </c>
    </row>
    <row r="1011" spans="1:17" x14ac:dyDescent="0.2">
      <c r="A1011" t="s">
        <v>1249</v>
      </c>
      <c r="B1011" t="s">
        <v>1249</v>
      </c>
      <c r="I1011" s="47"/>
      <c r="J1011" t="s">
        <v>279</v>
      </c>
      <c r="M1011" t="s">
        <v>1346</v>
      </c>
      <c r="N1011" t="s">
        <v>1333</v>
      </c>
      <c r="P1011" s="63">
        <v>0</v>
      </c>
      <c r="Q1011" s="31">
        <v>0</v>
      </c>
    </row>
    <row r="1012" spans="1:17" x14ac:dyDescent="0.2">
      <c r="A1012" t="s">
        <v>1249</v>
      </c>
      <c r="B1012" t="s">
        <v>1249</v>
      </c>
      <c r="I1012" s="47"/>
      <c r="J1012" t="s">
        <v>280</v>
      </c>
      <c r="M1012" t="s">
        <v>1346</v>
      </c>
      <c r="N1012" t="s">
        <v>1333</v>
      </c>
      <c r="P1012" s="63">
        <v>0</v>
      </c>
      <c r="Q1012" s="31">
        <v>0</v>
      </c>
    </row>
    <row r="1013" spans="1:17" x14ac:dyDescent="0.2">
      <c r="A1013" t="s">
        <v>1249</v>
      </c>
      <c r="B1013" t="s">
        <v>1249</v>
      </c>
      <c r="I1013" s="47"/>
      <c r="J1013" s="4" t="s">
        <v>281</v>
      </c>
      <c r="M1013" t="s">
        <v>1346</v>
      </c>
      <c r="N1013" t="s">
        <v>1333</v>
      </c>
      <c r="P1013" s="63">
        <v>0</v>
      </c>
      <c r="Q1013" s="31">
        <v>0</v>
      </c>
    </row>
    <row r="1014" spans="1:17" x14ac:dyDescent="0.2">
      <c r="A1014" t="s">
        <v>1249</v>
      </c>
      <c r="B1014" t="s">
        <v>1249</v>
      </c>
      <c r="I1014" s="47"/>
      <c r="J1014" t="s">
        <v>282</v>
      </c>
      <c r="M1014" t="s">
        <v>1346</v>
      </c>
      <c r="N1014" t="s">
        <v>1333</v>
      </c>
      <c r="P1014" s="63">
        <v>0</v>
      </c>
      <c r="Q1014" s="31">
        <v>0</v>
      </c>
    </row>
    <row r="1015" spans="1:17" x14ac:dyDescent="0.2">
      <c r="A1015" t="s">
        <v>1249</v>
      </c>
      <c r="B1015" t="s">
        <v>1249</v>
      </c>
      <c r="I1015" s="47"/>
      <c r="J1015" t="s">
        <v>283</v>
      </c>
      <c r="M1015" t="s">
        <v>1346</v>
      </c>
      <c r="N1015" t="s">
        <v>1333</v>
      </c>
      <c r="P1015" s="63">
        <v>0</v>
      </c>
      <c r="Q1015" s="31">
        <v>0</v>
      </c>
    </row>
    <row r="1016" spans="1:17" x14ac:dyDescent="0.2">
      <c r="A1016" t="s">
        <v>1249</v>
      </c>
      <c r="B1016" t="s">
        <v>1249</v>
      </c>
      <c r="I1016" s="47"/>
      <c r="J1016" t="s">
        <v>284</v>
      </c>
      <c r="M1016" t="s">
        <v>1346</v>
      </c>
      <c r="N1016" t="s">
        <v>1333</v>
      </c>
      <c r="P1016" s="63">
        <v>0</v>
      </c>
      <c r="Q1016" s="31">
        <v>0</v>
      </c>
    </row>
    <row r="1017" spans="1:17" x14ac:dyDescent="0.2">
      <c r="A1017" t="s">
        <v>1249</v>
      </c>
      <c r="B1017" t="s">
        <v>1249</v>
      </c>
      <c r="I1017" s="47"/>
      <c r="J1017" t="s">
        <v>285</v>
      </c>
      <c r="M1017" t="s">
        <v>1346</v>
      </c>
      <c r="N1017" t="s">
        <v>1333</v>
      </c>
      <c r="P1017" s="63">
        <v>0</v>
      </c>
      <c r="Q1017" s="31">
        <v>0</v>
      </c>
    </row>
    <row r="1018" spans="1:17" x14ac:dyDescent="0.2">
      <c r="A1018" t="s">
        <v>1249</v>
      </c>
      <c r="B1018" t="s">
        <v>1249</v>
      </c>
      <c r="I1018" s="47"/>
      <c r="J1018" t="s">
        <v>286</v>
      </c>
      <c r="M1018" t="s">
        <v>1347</v>
      </c>
      <c r="N1018" t="s">
        <v>1294</v>
      </c>
      <c r="P1018" s="63">
        <v>-42.899216647287176</v>
      </c>
      <c r="Q1018" s="31">
        <v>9.9999999999999995E-7</v>
      </c>
    </row>
    <row r="1019" spans="1:17" x14ac:dyDescent="0.2">
      <c r="A1019" t="s">
        <v>1249</v>
      </c>
      <c r="B1019" t="s">
        <v>1249</v>
      </c>
      <c r="I1019" s="47"/>
      <c r="J1019" t="s">
        <v>287</v>
      </c>
      <c r="M1019" t="s">
        <v>1347</v>
      </c>
      <c r="N1019" t="s">
        <v>1294</v>
      </c>
      <c r="P1019" s="63">
        <v>0</v>
      </c>
      <c r="Q1019" s="31">
        <v>0</v>
      </c>
    </row>
    <row r="1020" spans="1:17" x14ac:dyDescent="0.2">
      <c r="A1020" t="s">
        <v>1249</v>
      </c>
      <c r="B1020" t="s">
        <v>1249</v>
      </c>
      <c r="I1020" s="47"/>
      <c r="J1020" t="s">
        <v>288</v>
      </c>
      <c r="M1020" t="s">
        <v>1347</v>
      </c>
      <c r="N1020" t="s">
        <v>1294</v>
      </c>
      <c r="P1020" s="63">
        <v>0</v>
      </c>
      <c r="Q1020" s="31">
        <v>0</v>
      </c>
    </row>
    <row r="1021" spans="1:17" x14ac:dyDescent="0.2">
      <c r="A1021" t="s">
        <v>1249</v>
      </c>
      <c r="B1021" t="s">
        <v>1249</v>
      </c>
      <c r="I1021" s="47"/>
      <c r="J1021" t="s">
        <v>289</v>
      </c>
      <c r="M1021" t="s">
        <v>1347</v>
      </c>
      <c r="N1021" t="s">
        <v>1294</v>
      </c>
      <c r="P1021" s="63">
        <v>0</v>
      </c>
      <c r="Q1021" s="31">
        <v>0</v>
      </c>
    </row>
    <row r="1022" spans="1:17" x14ac:dyDescent="0.2">
      <c r="A1022" t="s">
        <v>1249</v>
      </c>
      <c r="B1022" t="s">
        <v>1249</v>
      </c>
      <c r="I1022" s="47"/>
      <c r="J1022" t="s">
        <v>290</v>
      </c>
      <c r="M1022" t="s">
        <v>1347</v>
      </c>
      <c r="N1022" t="s">
        <v>1294</v>
      </c>
      <c r="P1022" s="63">
        <v>0</v>
      </c>
      <c r="Q1022" s="31">
        <v>0</v>
      </c>
    </row>
    <row r="1023" spans="1:17" x14ac:dyDescent="0.2">
      <c r="A1023" t="s">
        <v>1249</v>
      </c>
      <c r="B1023" t="s">
        <v>1249</v>
      </c>
      <c r="I1023" s="47"/>
      <c r="J1023" t="s">
        <v>291</v>
      </c>
      <c r="M1023" t="s">
        <v>1348</v>
      </c>
      <c r="N1023" t="s">
        <v>1325</v>
      </c>
      <c r="P1023" s="63">
        <v>0</v>
      </c>
      <c r="Q1023" s="31">
        <v>0</v>
      </c>
    </row>
    <row r="1024" spans="1:17" x14ac:dyDescent="0.2">
      <c r="A1024" t="s">
        <v>1249</v>
      </c>
      <c r="B1024" t="s">
        <v>1249</v>
      </c>
      <c r="I1024" s="47"/>
      <c r="J1024" t="s">
        <v>292</v>
      </c>
      <c r="M1024" t="s">
        <v>1348</v>
      </c>
      <c r="N1024" t="s">
        <v>1325</v>
      </c>
      <c r="P1024" s="63">
        <v>0</v>
      </c>
      <c r="Q1024" s="31">
        <v>0</v>
      </c>
    </row>
    <row r="1025" spans="1:17" x14ac:dyDescent="0.2">
      <c r="A1025" t="s">
        <v>1249</v>
      </c>
      <c r="B1025" t="s">
        <v>1249</v>
      </c>
      <c r="I1025" s="47"/>
      <c r="J1025" t="s">
        <v>293</v>
      </c>
      <c r="M1025" t="s">
        <v>1348</v>
      </c>
      <c r="N1025" t="s">
        <v>1325</v>
      </c>
      <c r="P1025" s="63">
        <v>0</v>
      </c>
      <c r="Q1025" s="31">
        <v>0</v>
      </c>
    </row>
    <row r="1026" spans="1:17" x14ac:dyDescent="0.2">
      <c r="A1026" t="s">
        <v>1249</v>
      </c>
      <c r="B1026" t="s">
        <v>1249</v>
      </c>
      <c r="I1026" s="47"/>
      <c r="J1026" t="s">
        <v>294</v>
      </c>
      <c r="M1026" t="s">
        <v>1348</v>
      </c>
      <c r="N1026" t="s">
        <v>1325</v>
      </c>
      <c r="P1026" s="63">
        <v>0</v>
      </c>
      <c r="Q1026" s="31">
        <v>0</v>
      </c>
    </row>
    <row r="1027" spans="1:17" x14ac:dyDescent="0.2">
      <c r="A1027" t="s">
        <v>1249</v>
      </c>
      <c r="B1027" t="s">
        <v>1249</v>
      </c>
      <c r="I1027" s="47"/>
      <c r="J1027" t="s">
        <v>295</v>
      </c>
      <c r="M1027" t="s">
        <v>1348</v>
      </c>
      <c r="N1027" t="s">
        <v>1325</v>
      </c>
      <c r="P1027" s="63">
        <v>0</v>
      </c>
      <c r="Q1027" s="31">
        <v>0</v>
      </c>
    </row>
    <row r="1028" spans="1:17" x14ac:dyDescent="0.2">
      <c r="A1028" t="s">
        <v>1249</v>
      </c>
      <c r="B1028" t="s">
        <v>1249</v>
      </c>
      <c r="I1028" s="47"/>
      <c r="J1028" t="s">
        <v>296</v>
      </c>
      <c r="M1028" t="s">
        <v>1348</v>
      </c>
      <c r="N1028" t="s">
        <v>1325</v>
      </c>
      <c r="P1028" s="63">
        <v>0</v>
      </c>
      <c r="Q1028" s="31">
        <v>0</v>
      </c>
    </row>
    <row r="1029" spans="1:17" x14ac:dyDescent="0.2">
      <c r="A1029" t="s">
        <v>1249</v>
      </c>
      <c r="B1029" t="s">
        <v>1249</v>
      </c>
      <c r="I1029" s="47"/>
      <c r="J1029" t="s">
        <v>297</v>
      </c>
      <c r="M1029" t="s">
        <v>1349</v>
      </c>
      <c r="N1029" t="s">
        <v>1294</v>
      </c>
      <c r="P1029" s="63">
        <v>-1.0159500273262059</v>
      </c>
      <c r="Q1029" s="31">
        <v>0</v>
      </c>
    </row>
    <row r="1030" spans="1:17" x14ac:dyDescent="0.2">
      <c r="A1030" t="s">
        <v>1249</v>
      </c>
      <c r="B1030" t="s">
        <v>1249</v>
      </c>
      <c r="I1030" s="47"/>
      <c r="J1030" t="s">
        <v>298</v>
      </c>
      <c r="M1030" t="s">
        <v>1349</v>
      </c>
      <c r="N1030" t="s">
        <v>1294</v>
      </c>
      <c r="P1030" s="63">
        <v>0</v>
      </c>
      <c r="Q1030" s="31">
        <v>0</v>
      </c>
    </row>
    <row r="1031" spans="1:17" x14ac:dyDescent="0.2">
      <c r="A1031" t="s">
        <v>1249</v>
      </c>
      <c r="B1031" t="s">
        <v>1249</v>
      </c>
      <c r="I1031" s="47"/>
      <c r="J1031" t="s">
        <v>299</v>
      </c>
      <c r="M1031" t="s">
        <v>1349</v>
      </c>
      <c r="N1031" t="s">
        <v>1294</v>
      </c>
      <c r="P1031" s="63">
        <v>0</v>
      </c>
      <c r="Q1031" s="31">
        <v>0</v>
      </c>
    </row>
    <row r="1032" spans="1:17" x14ac:dyDescent="0.2">
      <c r="A1032" t="s">
        <v>1249</v>
      </c>
      <c r="B1032" t="s">
        <v>1249</v>
      </c>
      <c r="I1032" s="47"/>
      <c r="J1032" t="s">
        <v>300</v>
      </c>
      <c r="M1032" t="s">
        <v>1349</v>
      </c>
      <c r="N1032" t="s">
        <v>1294</v>
      </c>
      <c r="P1032" s="63">
        <v>-181.8623588087631</v>
      </c>
      <c r="Q1032" s="31">
        <v>0</v>
      </c>
    </row>
    <row r="1033" spans="1:17" x14ac:dyDescent="0.2">
      <c r="A1033" t="s">
        <v>1249</v>
      </c>
      <c r="B1033" t="s">
        <v>1249</v>
      </c>
      <c r="I1033" s="47"/>
      <c r="J1033" t="s">
        <v>301</v>
      </c>
      <c r="M1033" t="s">
        <v>1349</v>
      </c>
      <c r="N1033" t="s">
        <v>1325</v>
      </c>
      <c r="P1033" s="63">
        <v>-17.086432277758917</v>
      </c>
      <c r="Q1033" s="31">
        <v>0</v>
      </c>
    </row>
    <row r="1034" spans="1:17" x14ac:dyDescent="0.2">
      <c r="A1034" t="s">
        <v>1249</v>
      </c>
      <c r="B1034" t="s">
        <v>1249</v>
      </c>
      <c r="I1034" s="47"/>
      <c r="J1034" t="s">
        <v>302</v>
      </c>
      <c r="M1034" t="s">
        <v>1349</v>
      </c>
      <c r="N1034" t="s">
        <v>1325</v>
      </c>
      <c r="P1034" s="63">
        <v>0</v>
      </c>
      <c r="Q1034" s="31">
        <v>0</v>
      </c>
    </row>
    <row r="1035" spans="1:17" x14ac:dyDescent="0.2">
      <c r="A1035" t="s">
        <v>1249</v>
      </c>
      <c r="B1035" t="s">
        <v>1249</v>
      </c>
      <c r="I1035" s="47"/>
      <c r="J1035" t="s">
        <v>303</v>
      </c>
      <c r="M1035" t="s">
        <v>1349</v>
      </c>
      <c r="N1035" t="s">
        <v>1325</v>
      </c>
      <c r="P1035" s="63">
        <v>0</v>
      </c>
      <c r="Q1035" s="31">
        <v>0</v>
      </c>
    </row>
    <row r="1036" spans="1:17" x14ac:dyDescent="0.2">
      <c r="A1036" t="s">
        <v>1249</v>
      </c>
      <c r="B1036" t="s">
        <v>1249</v>
      </c>
      <c r="I1036" s="47"/>
      <c r="J1036" t="s">
        <v>304</v>
      </c>
      <c r="M1036" t="s">
        <v>1349</v>
      </c>
      <c r="N1036" t="s">
        <v>1294</v>
      </c>
      <c r="P1036" s="63">
        <v>-167.89004617509278</v>
      </c>
      <c r="Q1036" s="31">
        <v>0</v>
      </c>
    </row>
    <row r="1037" spans="1:17" x14ac:dyDescent="0.2">
      <c r="A1037" t="s">
        <v>1249</v>
      </c>
      <c r="B1037" t="s">
        <v>1249</v>
      </c>
      <c r="I1037" s="47"/>
      <c r="J1037" t="s">
        <v>305</v>
      </c>
      <c r="M1037" t="s">
        <v>1349</v>
      </c>
      <c r="N1037" t="s">
        <v>1294</v>
      </c>
      <c r="P1037" s="63">
        <v>-1.5701045876859547</v>
      </c>
      <c r="Q1037" s="31">
        <v>0</v>
      </c>
    </row>
    <row r="1038" spans="1:17" x14ac:dyDescent="0.2">
      <c r="A1038" t="s">
        <v>1249</v>
      </c>
      <c r="B1038" t="s">
        <v>1249</v>
      </c>
      <c r="I1038" s="47"/>
      <c r="J1038" t="s">
        <v>306</v>
      </c>
      <c r="M1038" t="s">
        <v>1349</v>
      </c>
      <c r="N1038" t="s">
        <v>1294</v>
      </c>
      <c r="P1038" s="63">
        <v>-1.0159500273262059</v>
      </c>
      <c r="Q1038" s="31">
        <v>0</v>
      </c>
    </row>
    <row r="1039" spans="1:17" x14ac:dyDescent="0.2">
      <c r="A1039" t="s">
        <v>1249</v>
      </c>
      <c r="B1039" t="s">
        <v>1249</v>
      </c>
      <c r="I1039" s="47"/>
      <c r="J1039" t="s">
        <v>307</v>
      </c>
      <c r="M1039" t="s">
        <v>1350</v>
      </c>
      <c r="N1039" t="s">
        <v>1325</v>
      </c>
      <c r="P1039" s="63">
        <v>-53.106478701142578</v>
      </c>
      <c r="Q1039" s="31">
        <v>0</v>
      </c>
    </row>
    <row r="1040" spans="1:17" x14ac:dyDescent="0.2">
      <c r="A1040" t="s">
        <v>1249</v>
      </c>
      <c r="B1040" t="s">
        <v>1249</v>
      </c>
      <c r="I1040" s="47"/>
      <c r="J1040" t="s">
        <v>308</v>
      </c>
      <c r="M1040" t="s">
        <v>1350</v>
      </c>
      <c r="N1040" t="s">
        <v>1325</v>
      </c>
      <c r="P1040" s="63">
        <v>0</v>
      </c>
      <c r="Q1040" s="31">
        <v>0</v>
      </c>
    </row>
    <row r="1041" spans="1:17" x14ac:dyDescent="0.2">
      <c r="A1041" t="s">
        <v>1249</v>
      </c>
      <c r="B1041" t="s">
        <v>1249</v>
      </c>
      <c r="I1041" s="47"/>
      <c r="J1041" t="s">
        <v>309</v>
      </c>
      <c r="M1041" t="s">
        <v>1350</v>
      </c>
      <c r="N1041" t="s">
        <v>1325</v>
      </c>
      <c r="P1041" s="63">
        <v>-8.127600218609647</v>
      </c>
      <c r="Q1041" s="31">
        <v>0</v>
      </c>
    </row>
    <row r="1042" spans="1:17" x14ac:dyDescent="0.2">
      <c r="A1042" t="s">
        <v>1249</v>
      </c>
      <c r="B1042" t="s">
        <v>1249</v>
      </c>
      <c r="I1042" s="47"/>
      <c r="J1042" t="s">
        <v>310</v>
      </c>
      <c r="M1042" t="s">
        <v>1351</v>
      </c>
      <c r="N1042" t="s">
        <v>1294</v>
      </c>
      <c r="P1042" s="63">
        <v>11478.587443244058</v>
      </c>
      <c r="Q1042" s="31">
        <v>2.4000000000000001E-5</v>
      </c>
    </row>
    <row r="1043" spans="1:17" x14ac:dyDescent="0.2">
      <c r="A1043" t="s">
        <v>1249</v>
      </c>
      <c r="B1043" t="s">
        <v>1249</v>
      </c>
      <c r="I1043" s="47"/>
      <c r="J1043" t="s">
        <v>311</v>
      </c>
      <c r="M1043" t="s">
        <v>1351</v>
      </c>
      <c r="N1043" t="s">
        <v>1294</v>
      </c>
      <c r="P1043" s="63">
        <v>0</v>
      </c>
      <c r="Q1043" s="31">
        <v>0</v>
      </c>
    </row>
    <row r="1044" spans="1:17" x14ac:dyDescent="0.2">
      <c r="A1044" t="s">
        <v>1249</v>
      </c>
      <c r="B1044" t="s">
        <v>1249</v>
      </c>
      <c r="I1044" s="47"/>
      <c r="J1044" t="s">
        <v>312</v>
      </c>
      <c r="M1044" t="s">
        <v>1351</v>
      </c>
      <c r="N1044" t="s">
        <v>1294</v>
      </c>
      <c r="P1044" s="63">
        <v>-343.39793943238232</v>
      </c>
      <c r="Q1044" s="31">
        <v>0</v>
      </c>
    </row>
    <row r="1045" spans="1:17" x14ac:dyDescent="0.2">
      <c r="A1045" t="s">
        <v>1249</v>
      </c>
      <c r="B1045" t="s">
        <v>1249</v>
      </c>
      <c r="I1045" s="47"/>
      <c r="J1045" t="s">
        <v>313</v>
      </c>
      <c r="M1045" t="s">
        <v>1351</v>
      </c>
      <c r="N1045" t="s">
        <v>1294</v>
      </c>
      <c r="P1045" s="63">
        <v>-694.48774691879589</v>
      </c>
      <c r="Q1045" s="31">
        <v>2.5999999999999998E-5</v>
      </c>
    </row>
    <row r="1046" spans="1:17" x14ac:dyDescent="0.2">
      <c r="A1046" t="s">
        <v>1249</v>
      </c>
      <c r="B1046" t="s">
        <v>1249</v>
      </c>
      <c r="I1046" s="47"/>
      <c r="J1046" t="s">
        <v>314</v>
      </c>
      <c r="M1046" t="s">
        <v>1351</v>
      </c>
      <c r="N1046" t="s">
        <v>1294</v>
      </c>
      <c r="P1046" s="63">
        <v>-460.98220806406334</v>
      </c>
      <c r="Q1046" s="31">
        <v>0</v>
      </c>
    </row>
    <row r="1047" spans="1:17" x14ac:dyDescent="0.2">
      <c r="A1047" t="s">
        <v>1249</v>
      </c>
      <c r="B1047" t="s">
        <v>1249</v>
      </c>
      <c r="I1047" s="47"/>
      <c r="J1047" t="s">
        <v>315</v>
      </c>
      <c r="M1047" t="s">
        <v>1351</v>
      </c>
      <c r="N1047" t="s">
        <v>1294</v>
      </c>
      <c r="P1047" s="63">
        <v>94.581122719674568</v>
      </c>
      <c r="Q1047" s="31">
        <v>5.0000000000000004E-6</v>
      </c>
    </row>
    <row r="1048" spans="1:17" x14ac:dyDescent="0.2">
      <c r="A1048" t="s">
        <v>1249</v>
      </c>
      <c r="B1048" t="s">
        <v>1249</v>
      </c>
      <c r="I1048" s="47"/>
      <c r="J1048" t="s">
        <v>316</v>
      </c>
      <c r="M1048" t="s">
        <v>1352</v>
      </c>
      <c r="N1048" t="s">
        <v>1325</v>
      </c>
      <c r="P1048" s="63">
        <v>-310.9569159837215</v>
      </c>
      <c r="Q1048" s="31">
        <v>3.0000000000000001E-6</v>
      </c>
    </row>
    <row r="1049" spans="1:17" x14ac:dyDescent="0.2">
      <c r="A1049" t="s">
        <v>1249</v>
      </c>
      <c r="B1049" t="s">
        <v>1249</v>
      </c>
      <c r="I1049" s="47"/>
      <c r="J1049" t="s">
        <v>317</v>
      </c>
      <c r="M1049" t="s">
        <v>1352</v>
      </c>
      <c r="N1049" t="s">
        <v>1325</v>
      </c>
      <c r="P1049" s="63">
        <v>0</v>
      </c>
      <c r="Q1049" s="31">
        <v>0</v>
      </c>
    </row>
    <row r="1050" spans="1:17" x14ac:dyDescent="0.2">
      <c r="A1050" t="s">
        <v>1249</v>
      </c>
      <c r="B1050" t="s">
        <v>1249</v>
      </c>
      <c r="I1050" s="47"/>
      <c r="J1050" t="s">
        <v>318</v>
      </c>
      <c r="M1050" t="s">
        <v>1352</v>
      </c>
      <c r="N1050" t="s">
        <v>1325</v>
      </c>
      <c r="P1050" s="63">
        <v>-151.22147715196547</v>
      </c>
      <c r="Q1050" s="31">
        <v>9.9999999999999995E-7</v>
      </c>
    </row>
    <row r="1051" spans="1:17" x14ac:dyDescent="0.2">
      <c r="A1051" t="s">
        <v>1249</v>
      </c>
      <c r="B1051" t="s">
        <v>1249</v>
      </c>
      <c r="I1051" s="47"/>
      <c r="J1051" t="s">
        <v>319</v>
      </c>
      <c r="M1051" t="s">
        <v>1352</v>
      </c>
      <c r="N1051" t="s">
        <v>1325</v>
      </c>
      <c r="P1051" s="63">
        <v>-517.73514474189142</v>
      </c>
      <c r="Q1051" s="31">
        <v>3.9999999999999998E-6</v>
      </c>
    </row>
    <row r="1052" spans="1:17" x14ac:dyDescent="0.2">
      <c r="A1052" t="s">
        <v>1249</v>
      </c>
      <c r="B1052" t="s">
        <v>1249</v>
      </c>
      <c r="I1052" s="47"/>
      <c r="J1052" t="s">
        <v>320</v>
      </c>
      <c r="M1052" t="s">
        <v>1353</v>
      </c>
      <c r="N1052" t="s">
        <v>1325</v>
      </c>
      <c r="P1052" s="63">
        <v>-32701.888233573991</v>
      </c>
      <c r="Q1052" s="31">
        <v>1.5300000000000001E-4</v>
      </c>
    </row>
    <row r="1053" spans="1:17" x14ac:dyDescent="0.2">
      <c r="A1053" t="s">
        <v>1249</v>
      </c>
      <c r="B1053" t="s">
        <v>1249</v>
      </c>
      <c r="I1053" s="47"/>
      <c r="J1053" t="s">
        <v>321</v>
      </c>
      <c r="M1053" t="s">
        <v>1353</v>
      </c>
      <c r="N1053" t="s">
        <v>1325</v>
      </c>
      <c r="P1053" s="63">
        <v>0</v>
      </c>
      <c r="Q1053" s="31">
        <v>0</v>
      </c>
    </row>
    <row r="1054" spans="1:17" x14ac:dyDescent="0.2">
      <c r="A1054" t="s">
        <v>1249</v>
      </c>
      <c r="B1054" t="s">
        <v>1249</v>
      </c>
      <c r="I1054" s="47"/>
      <c r="J1054" t="s">
        <v>322</v>
      </c>
      <c r="M1054" t="s">
        <v>1354</v>
      </c>
      <c r="N1054" t="s">
        <v>1333</v>
      </c>
      <c r="P1054" s="63">
        <v>0</v>
      </c>
      <c r="Q1054" s="31">
        <v>0</v>
      </c>
    </row>
    <row r="1055" spans="1:17" x14ac:dyDescent="0.2">
      <c r="A1055" t="s">
        <v>1249</v>
      </c>
      <c r="B1055" t="s">
        <v>1249</v>
      </c>
      <c r="I1055" s="47"/>
      <c r="J1055" t="s">
        <v>323</v>
      </c>
      <c r="M1055" t="s">
        <v>1354</v>
      </c>
      <c r="N1055" t="s">
        <v>1333</v>
      </c>
      <c r="P1055" s="63">
        <v>0</v>
      </c>
      <c r="Q1055" s="31">
        <v>0</v>
      </c>
    </row>
    <row r="1056" spans="1:17" x14ac:dyDescent="0.2">
      <c r="A1056" t="s">
        <v>1249</v>
      </c>
      <c r="B1056" t="s">
        <v>1249</v>
      </c>
      <c r="I1056" s="47"/>
      <c r="J1056" t="s">
        <v>324</v>
      </c>
      <c r="M1056" t="s">
        <v>1354</v>
      </c>
      <c r="N1056" t="s">
        <v>1333</v>
      </c>
      <c r="P1056" s="63">
        <v>0</v>
      </c>
      <c r="Q1056" s="31">
        <v>0</v>
      </c>
    </row>
    <row r="1057" spans="1:17" x14ac:dyDescent="0.2">
      <c r="A1057" t="s">
        <v>1249</v>
      </c>
      <c r="B1057" t="s">
        <v>1249</v>
      </c>
      <c r="I1057" s="47"/>
      <c r="J1057" t="s">
        <v>325</v>
      </c>
      <c r="M1057" t="s">
        <v>1354</v>
      </c>
      <c r="N1057" t="s">
        <v>1333</v>
      </c>
      <c r="P1057" s="63">
        <v>0</v>
      </c>
      <c r="Q1057" s="31">
        <v>0</v>
      </c>
    </row>
    <row r="1058" spans="1:17" x14ac:dyDescent="0.2">
      <c r="A1058" t="s">
        <v>1249</v>
      </c>
      <c r="B1058" t="s">
        <v>1249</v>
      </c>
      <c r="I1058" s="47"/>
      <c r="J1058" t="s">
        <v>326</v>
      </c>
      <c r="M1058" t="s">
        <v>1354</v>
      </c>
      <c r="N1058" t="s">
        <v>1333</v>
      </c>
      <c r="P1058" s="63">
        <v>0</v>
      </c>
      <c r="Q1058" s="31">
        <v>0</v>
      </c>
    </row>
    <row r="1059" spans="1:17" x14ac:dyDescent="0.2">
      <c r="A1059" t="s">
        <v>1249</v>
      </c>
      <c r="B1059" t="s">
        <v>1249</v>
      </c>
      <c r="I1059" s="47"/>
      <c r="J1059" t="s">
        <v>327</v>
      </c>
      <c r="M1059" t="s">
        <v>1354</v>
      </c>
      <c r="N1059" t="s">
        <v>1333</v>
      </c>
      <c r="P1059" s="63">
        <v>0</v>
      </c>
      <c r="Q1059" s="31">
        <v>0</v>
      </c>
    </row>
    <row r="1060" spans="1:17" x14ac:dyDescent="0.2">
      <c r="A1060" t="s">
        <v>1249</v>
      </c>
      <c r="B1060" t="s">
        <v>1249</v>
      </c>
      <c r="I1060" s="47"/>
      <c r="J1060" t="s">
        <v>328</v>
      </c>
      <c r="M1060" t="s">
        <v>1354</v>
      </c>
      <c r="N1060" t="s">
        <v>1333</v>
      </c>
      <c r="P1060" s="63">
        <v>0</v>
      </c>
      <c r="Q1060" s="31">
        <v>0</v>
      </c>
    </row>
    <row r="1061" spans="1:17" x14ac:dyDescent="0.2">
      <c r="A1061" t="s">
        <v>1249</v>
      </c>
      <c r="B1061" t="s">
        <v>1249</v>
      </c>
      <c r="I1061" s="47"/>
      <c r="J1061" t="s">
        <v>329</v>
      </c>
      <c r="M1061" t="s">
        <v>1354</v>
      </c>
      <c r="N1061" t="s">
        <v>1333</v>
      </c>
      <c r="P1061" s="63">
        <v>0</v>
      </c>
      <c r="Q1061" s="31">
        <v>0</v>
      </c>
    </row>
    <row r="1062" spans="1:17" x14ac:dyDescent="0.2">
      <c r="A1062" t="s">
        <v>1249</v>
      </c>
      <c r="B1062" t="s">
        <v>1249</v>
      </c>
      <c r="I1062" s="47"/>
      <c r="J1062" t="s">
        <v>330</v>
      </c>
      <c r="M1062" t="s">
        <v>1354</v>
      </c>
      <c r="N1062" t="s">
        <v>1333</v>
      </c>
      <c r="P1062" s="63">
        <v>0</v>
      </c>
      <c r="Q1062" s="31">
        <v>0</v>
      </c>
    </row>
    <row r="1063" spans="1:17" x14ac:dyDescent="0.2">
      <c r="A1063" t="s">
        <v>1249</v>
      </c>
      <c r="B1063" t="s">
        <v>1249</v>
      </c>
      <c r="I1063" s="47"/>
      <c r="J1063" t="s">
        <v>331</v>
      </c>
      <c r="M1063" t="s">
        <v>1354</v>
      </c>
      <c r="N1063" t="s">
        <v>1333</v>
      </c>
      <c r="P1063" s="63">
        <v>0</v>
      </c>
      <c r="Q1063" s="31">
        <v>0</v>
      </c>
    </row>
    <row r="1064" spans="1:17" x14ac:dyDescent="0.2">
      <c r="A1064" t="s">
        <v>1249</v>
      </c>
      <c r="B1064" t="s">
        <v>1249</v>
      </c>
      <c r="I1064" s="47"/>
      <c r="J1064" t="s">
        <v>332</v>
      </c>
      <c r="M1064" t="s">
        <v>1355</v>
      </c>
      <c r="N1064" t="s">
        <v>1294</v>
      </c>
      <c r="P1064" s="63">
        <v>-951.06864673919699</v>
      </c>
      <c r="Q1064" s="31">
        <v>2.0000000000000002E-5</v>
      </c>
    </row>
    <row r="1065" spans="1:17" x14ac:dyDescent="0.2">
      <c r="A1065" t="s">
        <v>1249</v>
      </c>
      <c r="B1065" t="s">
        <v>1249</v>
      </c>
      <c r="I1065" s="47"/>
      <c r="J1065" t="s">
        <v>333</v>
      </c>
      <c r="M1065" t="s">
        <v>1355</v>
      </c>
      <c r="N1065" t="s">
        <v>1294</v>
      </c>
      <c r="P1065" s="63">
        <v>0</v>
      </c>
      <c r="Q1065" s="31">
        <v>0</v>
      </c>
    </row>
    <row r="1066" spans="1:17" x14ac:dyDescent="0.2">
      <c r="A1066" t="s">
        <v>1249</v>
      </c>
      <c r="B1066" t="s">
        <v>1249</v>
      </c>
      <c r="I1066" s="47"/>
      <c r="J1066" t="s">
        <v>334</v>
      </c>
      <c r="M1066" t="s">
        <v>1355</v>
      </c>
      <c r="N1066" t="s">
        <v>1294</v>
      </c>
      <c r="P1066" s="63">
        <v>-12.292995330647045</v>
      </c>
      <c r="Q1066" s="31">
        <v>0</v>
      </c>
    </row>
    <row r="1067" spans="1:17" x14ac:dyDescent="0.2">
      <c r="A1067" t="s">
        <v>1249</v>
      </c>
      <c r="B1067" t="s">
        <v>1249</v>
      </c>
      <c r="I1067" s="47"/>
      <c r="J1067" t="s">
        <v>335</v>
      </c>
      <c r="M1067" t="s">
        <v>1355</v>
      </c>
      <c r="N1067" t="s">
        <v>1294</v>
      </c>
      <c r="P1067" s="63">
        <v>-15.47476609804653</v>
      </c>
      <c r="Q1067" s="31">
        <v>1.5999999999999999E-5</v>
      </c>
    </row>
    <row r="1068" spans="1:17" x14ac:dyDescent="0.2">
      <c r="A1068" t="s">
        <v>1249</v>
      </c>
      <c r="B1068" t="s">
        <v>1249</v>
      </c>
      <c r="I1068" s="47"/>
      <c r="J1068" t="s">
        <v>336</v>
      </c>
      <c r="M1068" t="s">
        <v>1355</v>
      </c>
      <c r="N1068" t="s">
        <v>1294</v>
      </c>
      <c r="P1068" s="63">
        <v>-14.897521764337966</v>
      </c>
      <c r="Q1068" s="31">
        <v>9.9999999999999995E-7</v>
      </c>
    </row>
    <row r="1069" spans="1:17" x14ac:dyDescent="0.2">
      <c r="A1069" t="s">
        <v>1249</v>
      </c>
      <c r="B1069" t="s">
        <v>1249</v>
      </c>
      <c r="I1069" s="47"/>
      <c r="J1069" t="s">
        <v>337</v>
      </c>
      <c r="M1069" t="s">
        <v>1355</v>
      </c>
      <c r="N1069" t="s">
        <v>1294</v>
      </c>
      <c r="P1069" s="63">
        <v>0</v>
      </c>
      <c r="Q1069" s="31">
        <v>0</v>
      </c>
    </row>
    <row r="1070" spans="1:17" x14ac:dyDescent="0.2">
      <c r="A1070" t="s">
        <v>1249</v>
      </c>
      <c r="B1070" t="s">
        <v>1249</v>
      </c>
      <c r="I1070" s="47"/>
      <c r="J1070" t="s">
        <v>338</v>
      </c>
      <c r="M1070" t="s">
        <v>1355</v>
      </c>
      <c r="N1070" t="s">
        <v>1294</v>
      </c>
      <c r="P1070" s="63">
        <v>-10.875283247060054</v>
      </c>
      <c r="Q1070" s="31">
        <v>0</v>
      </c>
    </row>
    <row r="1071" spans="1:17" x14ac:dyDescent="0.2">
      <c r="A1071" t="s">
        <v>1249</v>
      </c>
      <c r="B1071" t="s">
        <v>1249</v>
      </c>
      <c r="I1071" s="47"/>
      <c r="J1071" t="s">
        <v>339</v>
      </c>
      <c r="M1071" t="s">
        <v>1355</v>
      </c>
      <c r="N1071" t="s">
        <v>1294</v>
      </c>
      <c r="P1071" s="63">
        <v>-3.6989816904012969</v>
      </c>
      <c r="Q1071" s="31">
        <v>9.9999999999999995E-7</v>
      </c>
    </row>
    <row r="1072" spans="1:17" x14ac:dyDescent="0.2">
      <c r="A1072" t="s">
        <v>1249</v>
      </c>
      <c r="B1072" t="s">
        <v>1249</v>
      </c>
      <c r="I1072" s="47"/>
      <c r="J1072" t="s">
        <v>340</v>
      </c>
      <c r="M1072" t="s">
        <v>1356</v>
      </c>
      <c r="N1072" t="s">
        <v>1294</v>
      </c>
      <c r="P1072" s="63">
        <v>3532.3971716347478</v>
      </c>
      <c r="Q1072" s="31">
        <v>1.5999999999999999E-5</v>
      </c>
    </row>
    <row r="1073" spans="1:17" x14ac:dyDescent="0.2">
      <c r="A1073" t="s">
        <v>1249</v>
      </c>
      <c r="B1073" t="s">
        <v>1249</v>
      </c>
      <c r="I1073" s="47"/>
      <c r="J1073" t="s">
        <v>341</v>
      </c>
      <c r="M1073" t="s">
        <v>1356</v>
      </c>
      <c r="N1073" t="s">
        <v>1294</v>
      </c>
      <c r="P1073" s="63">
        <v>0</v>
      </c>
      <c r="Q1073" s="31">
        <v>0</v>
      </c>
    </row>
    <row r="1074" spans="1:17" x14ac:dyDescent="0.2">
      <c r="A1074" t="s">
        <v>1249</v>
      </c>
      <c r="B1074" t="s">
        <v>1249</v>
      </c>
      <c r="I1074" s="47"/>
      <c r="J1074" t="s">
        <v>342</v>
      </c>
      <c r="M1074" t="s">
        <v>1356</v>
      </c>
      <c r="N1074" t="s">
        <v>1294</v>
      </c>
      <c r="P1074" s="63">
        <v>-12.445387834746043</v>
      </c>
      <c r="Q1074" s="31">
        <v>0</v>
      </c>
    </row>
    <row r="1075" spans="1:17" x14ac:dyDescent="0.2">
      <c r="A1075" t="s">
        <v>1249</v>
      </c>
      <c r="B1075" t="s">
        <v>1249</v>
      </c>
      <c r="I1075" s="47"/>
      <c r="J1075" t="s">
        <v>343</v>
      </c>
      <c r="M1075" t="s">
        <v>1356</v>
      </c>
      <c r="N1075" t="s">
        <v>1294</v>
      </c>
      <c r="P1075" s="63">
        <v>-1.4731275396230004</v>
      </c>
      <c r="Q1075" s="31">
        <v>0</v>
      </c>
    </row>
    <row r="1076" spans="1:17" x14ac:dyDescent="0.2">
      <c r="A1076" t="s">
        <v>1249</v>
      </c>
      <c r="B1076" t="s">
        <v>1249</v>
      </c>
      <c r="I1076" s="47"/>
      <c r="J1076" t="s">
        <v>344</v>
      </c>
      <c r="M1076" t="s">
        <v>1356</v>
      </c>
      <c r="N1076" t="s">
        <v>1294</v>
      </c>
      <c r="P1076" s="63">
        <v>-8.7741138723627046</v>
      </c>
      <c r="Q1076" s="31">
        <v>0</v>
      </c>
    </row>
    <row r="1077" spans="1:17" x14ac:dyDescent="0.2">
      <c r="A1077" t="s">
        <v>1249</v>
      </c>
      <c r="B1077" t="s">
        <v>1249</v>
      </c>
      <c r="I1077" s="47"/>
      <c r="J1077" t="s">
        <v>345</v>
      </c>
      <c r="M1077" t="s">
        <v>1357</v>
      </c>
      <c r="N1077" t="s">
        <v>1294</v>
      </c>
      <c r="P1077" s="63">
        <v>-461.81629394201741</v>
      </c>
      <c r="Q1077" s="31">
        <v>0</v>
      </c>
    </row>
    <row r="1078" spans="1:17" x14ac:dyDescent="0.2">
      <c r="A1078" t="s">
        <v>1249</v>
      </c>
      <c r="B1078" t="s">
        <v>1249</v>
      </c>
      <c r="I1078" s="47"/>
      <c r="J1078" t="s">
        <v>346</v>
      </c>
      <c r="M1078" t="s">
        <v>1357</v>
      </c>
      <c r="N1078" t="s">
        <v>1325</v>
      </c>
      <c r="P1078" s="63">
        <v>0</v>
      </c>
      <c r="Q1078" s="31">
        <v>0</v>
      </c>
    </row>
    <row r="1079" spans="1:17" x14ac:dyDescent="0.2">
      <c r="A1079" t="s">
        <v>1249</v>
      </c>
      <c r="B1079" t="s">
        <v>1249</v>
      </c>
      <c r="I1079" s="47"/>
      <c r="J1079" t="s">
        <v>347</v>
      </c>
      <c r="M1079" t="s">
        <v>1357</v>
      </c>
      <c r="N1079" t="s">
        <v>1325</v>
      </c>
      <c r="P1079" s="63">
        <v>-2281.5966187788831</v>
      </c>
      <c r="Q1079" s="31">
        <v>0</v>
      </c>
    </row>
    <row r="1080" spans="1:17" x14ac:dyDescent="0.2">
      <c r="A1080" t="s">
        <v>1249</v>
      </c>
      <c r="B1080" t="s">
        <v>1249</v>
      </c>
      <c r="I1080" s="47"/>
      <c r="J1080" t="s">
        <v>348</v>
      </c>
      <c r="M1080" t="s">
        <v>1357</v>
      </c>
      <c r="N1080" t="s">
        <v>1325</v>
      </c>
      <c r="P1080" s="63">
        <v>5731.7684265561693</v>
      </c>
      <c r="Q1080" s="31">
        <v>3.8000000000000002E-5</v>
      </c>
    </row>
    <row r="1081" spans="1:17" x14ac:dyDescent="0.2">
      <c r="A1081" t="s">
        <v>1249</v>
      </c>
      <c r="B1081" t="s">
        <v>1249</v>
      </c>
      <c r="I1081" s="47"/>
      <c r="J1081" t="s">
        <v>349</v>
      </c>
      <c r="M1081" t="s">
        <v>1358</v>
      </c>
      <c r="N1081" t="s">
        <v>1294</v>
      </c>
      <c r="P1081" s="63">
        <v>0</v>
      </c>
      <c r="Q1081" s="31">
        <v>0</v>
      </c>
    </row>
    <row r="1082" spans="1:17" x14ac:dyDescent="0.2">
      <c r="A1082" t="s">
        <v>1249</v>
      </c>
      <c r="B1082" t="s">
        <v>1249</v>
      </c>
      <c r="I1082" s="47"/>
      <c r="J1082" t="s">
        <v>350</v>
      </c>
      <c r="M1082" t="s">
        <v>1358</v>
      </c>
      <c r="N1082" t="s">
        <v>1294</v>
      </c>
      <c r="P1082" s="63">
        <v>0</v>
      </c>
      <c r="Q1082" s="31">
        <v>0</v>
      </c>
    </row>
    <row r="1083" spans="1:17" x14ac:dyDescent="0.2">
      <c r="A1083" t="s">
        <v>1249</v>
      </c>
      <c r="B1083" t="s">
        <v>1249</v>
      </c>
      <c r="I1083" s="47"/>
      <c r="J1083" t="s">
        <v>351</v>
      </c>
      <c r="M1083" t="s">
        <v>1358</v>
      </c>
      <c r="N1083" t="s">
        <v>1294</v>
      </c>
      <c r="P1083" s="63">
        <v>0</v>
      </c>
      <c r="Q1083" s="31">
        <v>0</v>
      </c>
    </row>
    <row r="1084" spans="1:17" x14ac:dyDescent="0.2">
      <c r="A1084" t="s">
        <v>1249</v>
      </c>
      <c r="B1084" t="s">
        <v>1249</v>
      </c>
      <c r="I1084" s="47"/>
      <c r="J1084" t="s">
        <v>352</v>
      </c>
      <c r="M1084" t="s">
        <v>1358</v>
      </c>
      <c r="N1084" t="s">
        <v>1294</v>
      </c>
      <c r="P1084" s="63">
        <v>0</v>
      </c>
      <c r="Q1084" s="31">
        <v>0</v>
      </c>
    </row>
    <row r="1085" spans="1:17" x14ac:dyDescent="0.2">
      <c r="A1085" t="s">
        <v>1249</v>
      </c>
      <c r="B1085" t="s">
        <v>1249</v>
      </c>
      <c r="I1085" s="47"/>
      <c r="J1085" t="s">
        <v>353</v>
      </c>
      <c r="M1085" t="s">
        <v>1358</v>
      </c>
      <c r="N1085" t="s">
        <v>1294</v>
      </c>
      <c r="P1085" s="63">
        <v>0</v>
      </c>
      <c r="Q1085" s="31">
        <v>0</v>
      </c>
    </row>
    <row r="1086" spans="1:17" x14ac:dyDescent="0.2">
      <c r="A1086" t="s">
        <v>1249</v>
      </c>
      <c r="B1086" t="s">
        <v>1249</v>
      </c>
      <c r="I1086" s="47"/>
      <c r="J1086" t="s">
        <v>354</v>
      </c>
      <c r="M1086" t="s">
        <v>1358</v>
      </c>
      <c r="N1086" t="s">
        <v>1294</v>
      </c>
      <c r="P1086" s="63">
        <v>2634.9403660579246</v>
      </c>
      <c r="Q1086" s="31">
        <v>3.0000000000000001E-6</v>
      </c>
    </row>
    <row r="1087" spans="1:17" x14ac:dyDescent="0.2">
      <c r="A1087" t="s">
        <v>1249</v>
      </c>
      <c r="B1087" t="s">
        <v>1249</v>
      </c>
      <c r="I1087" s="47"/>
      <c r="J1087" t="s">
        <v>355</v>
      </c>
      <c r="M1087" t="s">
        <v>1359</v>
      </c>
      <c r="N1087" t="s">
        <v>1294</v>
      </c>
      <c r="P1087" s="63">
        <v>0</v>
      </c>
      <c r="Q1087" s="31">
        <v>0</v>
      </c>
    </row>
    <row r="1088" spans="1:17" x14ac:dyDescent="0.2">
      <c r="A1088" t="s">
        <v>1249</v>
      </c>
      <c r="B1088" t="s">
        <v>1249</v>
      </c>
      <c r="I1088" s="47"/>
      <c r="J1088" t="s">
        <v>356</v>
      </c>
      <c r="M1088" t="s">
        <v>1359</v>
      </c>
      <c r="N1088" t="s">
        <v>1294</v>
      </c>
      <c r="P1088" s="63">
        <v>0</v>
      </c>
      <c r="Q1088" s="31">
        <v>0</v>
      </c>
    </row>
    <row r="1089" spans="1:17" x14ac:dyDescent="0.2">
      <c r="A1089" t="s">
        <v>1249</v>
      </c>
      <c r="B1089" t="s">
        <v>1249</v>
      </c>
      <c r="I1089" s="47"/>
      <c r="J1089" t="s">
        <v>357</v>
      </c>
      <c r="M1089" t="s">
        <v>1360</v>
      </c>
      <c r="N1089" t="s">
        <v>1325</v>
      </c>
      <c r="P1089" s="63">
        <v>0</v>
      </c>
      <c r="Q1089" s="31">
        <v>0</v>
      </c>
    </row>
    <row r="1090" spans="1:17" x14ac:dyDescent="0.2">
      <c r="A1090" t="s">
        <v>1249</v>
      </c>
      <c r="B1090" t="s">
        <v>1249</v>
      </c>
      <c r="I1090" s="47"/>
      <c r="J1090" t="s">
        <v>358</v>
      </c>
      <c r="M1090" t="s">
        <v>1360</v>
      </c>
      <c r="N1090" t="s">
        <v>1325</v>
      </c>
      <c r="P1090" s="63">
        <v>0</v>
      </c>
      <c r="Q1090" s="31">
        <v>0</v>
      </c>
    </row>
    <row r="1091" spans="1:17" x14ac:dyDescent="0.2">
      <c r="A1091" t="s">
        <v>1249</v>
      </c>
      <c r="B1091" t="s">
        <v>1249</v>
      </c>
      <c r="I1091" s="47"/>
      <c r="J1091" t="s">
        <v>359</v>
      </c>
      <c r="M1091" t="s">
        <v>1360</v>
      </c>
      <c r="N1091" t="s">
        <v>1325</v>
      </c>
      <c r="P1091" s="63">
        <v>0</v>
      </c>
      <c r="Q1091" s="31">
        <v>0</v>
      </c>
    </row>
    <row r="1092" spans="1:17" x14ac:dyDescent="0.2">
      <c r="A1092" t="s">
        <v>1249</v>
      </c>
      <c r="B1092" t="s">
        <v>1249</v>
      </c>
      <c r="I1092" s="47"/>
      <c r="J1092" t="s">
        <v>360</v>
      </c>
      <c r="M1092" t="s">
        <v>1360</v>
      </c>
      <c r="N1092" t="s">
        <v>1325</v>
      </c>
      <c r="P1092" s="63">
        <v>0</v>
      </c>
      <c r="Q1092" s="31">
        <v>0</v>
      </c>
    </row>
    <row r="1093" spans="1:17" x14ac:dyDescent="0.2">
      <c r="A1093" t="s">
        <v>1249</v>
      </c>
      <c r="B1093" t="s">
        <v>1249</v>
      </c>
      <c r="I1093" s="47"/>
      <c r="J1093" t="s">
        <v>361</v>
      </c>
      <c r="M1093" t="s">
        <v>1360</v>
      </c>
      <c r="N1093" t="s">
        <v>1325</v>
      </c>
      <c r="P1093" s="63">
        <v>0</v>
      </c>
      <c r="Q1093" s="31">
        <v>0</v>
      </c>
    </row>
    <row r="1094" spans="1:17" x14ac:dyDescent="0.2">
      <c r="A1094" t="s">
        <v>1249</v>
      </c>
      <c r="B1094" t="s">
        <v>1249</v>
      </c>
      <c r="I1094" s="47"/>
      <c r="J1094" t="s">
        <v>362</v>
      </c>
      <c r="M1094" t="s">
        <v>1360</v>
      </c>
      <c r="N1094" t="s">
        <v>1325</v>
      </c>
      <c r="P1094" s="63">
        <v>0</v>
      </c>
      <c r="Q1094" s="31">
        <v>0</v>
      </c>
    </row>
    <row r="1095" spans="1:17" x14ac:dyDescent="0.2">
      <c r="A1095" t="s">
        <v>1249</v>
      </c>
      <c r="B1095" t="s">
        <v>1249</v>
      </c>
      <c r="I1095" s="47"/>
      <c r="J1095" t="s">
        <v>363</v>
      </c>
      <c r="M1095" t="s">
        <v>1360</v>
      </c>
      <c r="N1095" t="s">
        <v>1325</v>
      </c>
      <c r="P1095" s="63">
        <v>0</v>
      </c>
      <c r="Q1095" s="31">
        <v>0</v>
      </c>
    </row>
    <row r="1096" spans="1:17" x14ac:dyDescent="0.2">
      <c r="A1096" t="s">
        <v>1249</v>
      </c>
      <c r="B1096" t="s">
        <v>1249</v>
      </c>
      <c r="I1096" s="47"/>
      <c r="J1096" t="s">
        <v>364</v>
      </c>
      <c r="M1096" t="s">
        <v>1360</v>
      </c>
      <c r="N1096" t="s">
        <v>1325</v>
      </c>
      <c r="P1096" s="63">
        <v>0</v>
      </c>
      <c r="Q1096" s="31">
        <v>0</v>
      </c>
    </row>
    <row r="1097" spans="1:17" x14ac:dyDescent="0.2">
      <c r="A1097" t="s">
        <v>1249</v>
      </c>
      <c r="B1097" t="s">
        <v>1249</v>
      </c>
      <c r="I1097" s="47"/>
      <c r="J1097" t="s">
        <v>365</v>
      </c>
      <c r="M1097" t="s">
        <v>1360</v>
      </c>
      <c r="N1097" t="s">
        <v>1325</v>
      </c>
      <c r="P1097" s="63">
        <v>0</v>
      </c>
      <c r="Q1097" s="31">
        <v>0</v>
      </c>
    </row>
    <row r="1098" spans="1:17" x14ac:dyDescent="0.2">
      <c r="A1098" t="s">
        <v>1249</v>
      </c>
      <c r="B1098" t="s">
        <v>1249</v>
      </c>
      <c r="I1098" s="47"/>
      <c r="J1098" t="s">
        <v>366</v>
      </c>
      <c r="M1098" t="s">
        <v>1360</v>
      </c>
      <c r="N1098" t="s">
        <v>1325</v>
      </c>
      <c r="P1098" s="63">
        <v>0</v>
      </c>
      <c r="Q1098" s="31">
        <v>0</v>
      </c>
    </row>
    <row r="1099" spans="1:17" x14ac:dyDescent="0.2">
      <c r="A1099" t="s">
        <v>1249</v>
      </c>
      <c r="B1099" t="s">
        <v>1249</v>
      </c>
      <c r="I1099" s="47"/>
      <c r="J1099" t="s">
        <v>367</v>
      </c>
      <c r="M1099" t="s">
        <v>1361</v>
      </c>
      <c r="N1099" t="s">
        <v>1294</v>
      </c>
      <c r="P1099" s="63">
        <v>-4.2023387493947553</v>
      </c>
      <c r="Q1099" s="31">
        <v>0</v>
      </c>
    </row>
    <row r="1100" spans="1:17" x14ac:dyDescent="0.2">
      <c r="A1100" t="s">
        <v>1249</v>
      </c>
      <c r="B1100" t="s">
        <v>1249</v>
      </c>
      <c r="I1100" s="47"/>
      <c r="J1100" t="s">
        <v>368</v>
      </c>
      <c r="M1100" t="s">
        <v>1361</v>
      </c>
      <c r="N1100" t="s">
        <v>1294</v>
      </c>
      <c r="P1100" s="63">
        <v>0</v>
      </c>
      <c r="Q1100" s="31">
        <v>0</v>
      </c>
    </row>
    <row r="1101" spans="1:17" x14ac:dyDescent="0.2">
      <c r="A1101" t="s">
        <v>1249</v>
      </c>
      <c r="B1101" t="s">
        <v>1249</v>
      </c>
      <c r="I1101" s="47"/>
      <c r="J1101" t="s">
        <v>369</v>
      </c>
      <c r="M1101" t="s">
        <v>1361</v>
      </c>
      <c r="N1101" t="s">
        <v>1294</v>
      </c>
      <c r="P1101" s="63">
        <v>0</v>
      </c>
      <c r="Q1101" s="31">
        <v>0</v>
      </c>
    </row>
    <row r="1102" spans="1:17" x14ac:dyDescent="0.2">
      <c r="A1102" t="s">
        <v>1249</v>
      </c>
      <c r="B1102" t="s">
        <v>1249</v>
      </c>
      <c r="I1102" s="47"/>
      <c r="J1102" t="s">
        <v>370</v>
      </c>
      <c r="M1102" t="s">
        <v>1361</v>
      </c>
      <c r="N1102" t="s">
        <v>1294</v>
      </c>
      <c r="P1102" s="63">
        <v>0</v>
      </c>
      <c r="Q1102" s="31">
        <v>0</v>
      </c>
    </row>
    <row r="1103" spans="1:17" x14ac:dyDescent="0.2">
      <c r="A1103" t="s">
        <v>1249</v>
      </c>
      <c r="B1103" t="s">
        <v>1249</v>
      </c>
      <c r="I1103" s="47"/>
      <c r="J1103" t="s">
        <v>371</v>
      </c>
      <c r="M1103" t="s">
        <v>1361</v>
      </c>
      <c r="N1103" t="s">
        <v>1294</v>
      </c>
      <c r="P1103" s="63">
        <v>0</v>
      </c>
      <c r="Q1103" s="31">
        <v>0</v>
      </c>
    </row>
    <row r="1104" spans="1:17" x14ac:dyDescent="0.2">
      <c r="A1104" t="s">
        <v>1249</v>
      </c>
      <c r="B1104" t="s">
        <v>1249</v>
      </c>
      <c r="I1104" s="47"/>
      <c r="J1104" t="s">
        <v>372</v>
      </c>
      <c r="M1104" t="s">
        <v>1361</v>
      </c>
      <c r="N1104" t="s">
        <v>1294</v>
      </c>
      <c r="P1104" s="63">
        <v>-0.69269320044968552</v>
      </c>
      <c r="Q1104" s="31">
        <v>0</v>
      </c>
    </row>
    <row r="1105" spans="1:17" x14ac:dyDescent="0.2">
      <c r="A1105" t="s">
        <v>1249</v>
      </c>
      <c r="B1105" t="s">
        <v>1249</v>
      </c>
      <c r="I1105" s="47"/>
      <c r="J1105" t="s">
        <v>373</v>
      </c>
      <c r="M1105" t="s">
        <v>1361</v>
      </c>
      <c r="N1105" t="s">
        <v>1294</v>
      </c>
      <c r="P1105" s="63">
        <v>-2.0780796013490601</v>
      </c>
      <c r="Q1105" s="31">
        <v>0</v>
      </c>
    </row>
    <row r="1106" spans="1:17" x14ac:dyDescent="0.2">
      <c r="A1106" t="s">
        <v>1249</v>
      </c>
      <c r="B1106" t="s">
        <v>1249</v>
      </c>
      <c r="I1106" s="47"/>
      <c r="J1106" s="4" t="s">
        <v>374</v>
      </c>
      <c r="M1106" t="s">
        <v>1362</v>
      </c>
      <c r="N1106" t="s">
        <v>1333</v>
      </c>
      <c r="P1106" s="63">
        <v>0</v>
      </c>
      <c r="Q1106" s="31">
        <v>0</v>
      </c>
    </row>
    <row r="1107" spans="1:17" x14ac:dyDescent="0.2">
      <c r="A1107" t="s">
        <v>1249</v>
      </c>
      <c r="B1107" t="s">
        <v>1249</v>
      </c>
      <c r="I1107" s="47"/>
      <c r="J1107" s="4" t="s">
        <v>375</v>
      </c>
      <c r="M1107" t="s">
        <v>1362</v>
      </c>
      <c r="N1107" t="s">
        <v>1333</v>
      </c>
      <c r="P1107" s="63">
        <v>0</v>
      </c>
      <c r="Q1107" s="31">
        <v>0</v>
      </c>
    </row>
    <row r="1108" spans="1:17" x14ac:dyDescent="0.2">
      <c r="A1108" t="s">
        <v>1249</v>
      </c>
      <c r="B1108" t="s">
        <v>1249</v>
      </c>
      <c r="I1108" s="47"/>
      <c r="J1108" t="s">
        <v>376</v>
      </c>
      <c r="M1108" t="s">
        <v>1362</v>
      </c>
      <c r="N1108" t="s">
        <v>1333</v>
      </c>
      <c r="P1108" s="63">
        <v>0</v>
      </c>
      <c r="Q1108" s="31">
        <v>0</v>
      </c>
    </row>
    <row r="1109" spans="1:17" x14ac:dyDescent="0.2">
      <c r="A1109" t="s">
        <v>1249</v>
      </c>
      <c r="B1109" t="s">
        <v>1249</v>
      </c>
      <c r="I1109" s="47"/>
      <c r="J1109" t="s">
        <v>377</v>
      </c>
      <c r="M1109" t="s">
        <v>1362</v>
      </c>
      <c r="N1109" t="s">
        <v>1333</v>
      </c>
      <c r="P1109" s="63">
        <v>0</v>
      </c>
      <c r="Q1109" s="31">
        <v>0</v>
      </c>
    </row>
    <row r="1110" spans="1:17" x14ac:dyDescent="0.2">
      <c r="A1110" t="s">
        <v>1249</v>
      </c>
      <c r="B1110" t="s">
        <v>1249</v>
      </c>
      <c r="I1110" s="47"/>
      <c r="J1110" t="s">
        <v>378</v>
      </c>
      <c r="M1110" t="s">
        <v>1362</v>
      </c>
      <c r="N1110" t="s">
        <v>1333</v>
      </c>
      <c r="P1110" s="63">
        <v>0</v>
      </c>
      <c r="Q1110" s="31">
        <v>0</v>
      </c>
    </row>
    <row r="1111" spans="1:17" x14ac:dyDescent="0.2">
      <c r="A1111" t="s">
        <v>1249</v>
      </c>
      <c r="B1111" t="s">
        <v>1249</v>
      </c>
      <c r="I1111" s="47"/>
      <c r="J1111" t="s">
        <v>379</v>
      </c>
      <c r="M1111" t="s">
        <v>1362</v>
      </c>
      <c r="N1111" t="s">
        <v>1333</v>
      </c>
      <c r="P1111" s="63">
        <v>0</v>
      </c>
      <c r="Q1111" s="31">
        <v>0</v>
      </c>
    </row>
    <row r="1112" spans="1:17" x14ac:dyDescent="0.2">
      <c r="A1112" t="s">
        <v>1249</v>
      </c>
      <c r="B1112" t="s">
        <v>1249</v>
      </c>
      <c r="I1112" s="47"/>
      <c r="J1112" t="s">
        <v>380</v>
      </c>
      <c r="M1112" t="s">
        <v>1362</v>
      </c>
      <c r="N1112" t="s">
        <v>1333</v>
      </c>
      <c r="P1112" s="63">
        <v>0</v>
      </c>
      <c r="Q1112" s="31">
        <v>0</v>
      </c>
    </row>
    <row r="1113" spans="1:17" x14ac:dyDescent="0.2">
      <c r="A1113" t="s">
        <v>1249</v>
      </c>
      <c r="B1113" t="s">
        <v>1249</v>
      </c>
      <c r="I1113" s="47"/>
      <c r="J1113" t="s">
        <v>381</v>
      </c>
      <c r="M1113" t="s">
        <v>1362</v>
      </c>
      <c r="N1113" t="s">
        <v>1333</v>
      </c>
      <c r="P1113" s="63">
        <v>0</v>
      </c>
      <c r="Q1113" s="31">
        <v>0</v>
      </c>
    </row>
    <row r="1114" spans="1:17" x14ac:dyDescent="0.2">
      <c r="A1114" t="s">
        <v>1249</v>
      </c>
      <c r="B1114" t="s">
        <v>1249</v>
      </c>
      <c r="I1114" s="47"/>
      <c r="J1114" t="s">
        <v>382</v>
      </c>
      <c r="M1114" t="s">
        <v>1362</v>
      </c>
      <c r="N1114" t="s">
        <v>1333</v>
      </c>
      <c r="P1114" s="63">
        <v>0</v>
      </c>
      <c r="Q1114" s="31">
        <v>0</v>
      </c>
    </row>
    <row r="1115" spans="1:17" x14ac:dyDescent="0.2">
      <c r="A1115" t="s">
        <v>1249</v>
      </c>
      <c r="B1115" t="s">
        <v>1249</v>
      </c>
      <c r="I1115" s="47"/>
      <c r="J1115" t="s">
        <v>383</v>
      </c>
      <c r="M1115" t="s">
        <v>1362</v>
      </c>
      <c r="N1115" t="s">
        <v>1333</v>
      </c>
      <c r="P1115" s="63">
        <v>0</v>
      </c>
      <c r="Q1115" s="31">
        <v>0</v>
      </c>
    </row>
    <row r="1116" spans="1:17" x14ac:dyDescent="0.2">
      <c r="A1116" t="s">
        <v>1249</v>
      </c>
      <c r="B1116" t="s">
        <v>1249</v>
      </c>
      <c r="I1116" s="47"/>
      <c r="J1116" t="s">
        <v>384</v>
      </c>
      <c r="M1116" t="s">
        <v>1363</v>
      </c>
      <c r="N1116" t="s">
        <v>1325</v>
      </c>
      <c r="P1116" s="63">
        <v>0</v>
      </c>
      <c r="Q1116" s="31">
        <v>0</v>
      </c>
    </row>
    <row r="1117" spans="1:17" x14ac:dyDescent="0.2">
      <c r="A1117" t="s">
        <v>1249</v>
      </c>
      <c r="B1117" t="s">
        <v>1249</v>
      </c>
      <c r="I1117" s="47"/>
      <c r="J1117" t="s">
        <v>385</v>
      </c>
      <c r="M1117" t="s">
        <v>1363</v>
      </c>
      <c r="N1117" t="s">
        <v>1325</v>
      </c>
      <c r="P1117" s="63">
        <v>0</v>
      </c>
      <c r="Q1117" s="31">
        <v>0</v>
      </c>
    </row>
    <row r="1118" spans="1:17" x14ac:dyDescent="0.2">
      <c r="A1118" t="s">
        <v>1249</v>
      </c>
      <c r="B1118" t="s">
        <v>1249</v>
      </c>
      <c r="I1118" s="47"/>
      <c r="J1118" t="s">
        <v>386</v>
      </c>
      <c r="M1118" t="s">
        <v>1363</v>
      </c>
      <c r="N1118" t="s">
        <v>1325</v>
      </c>
      <c r="P1118" s="63">
        <v>0</v>
      </c>
      <c r="Q1118" s="31">
        <v>0</v>
      </c>
    </row>
    <row r="1119" spans="1:17" x14ac:dyDescent="0.2">
      <c r="A1119" t="s">
        <v>1249</v>
      </c>
      <c r="B1119" t="s">
        <v>1249</v>
      </c>
      <c r="I1119" s="47"/>
      <c r="J1119" t="s">
        <v>388</v>
      </c>
      <c r="M1119" t="s">
        <v>1364</v>
      </c>
      <c r="N1119" t="s">
        <v>1294</v>
      </c>
      <c r="P1119" s="63">
        <v>-8.681754778969399</v>
      </c>
      <c r="Q1119" s="31">
        <v>0</v>
      </c>
    </row>
    <row r="1120" spans="1:17" x14ac:dyDescent="0.2">
      <c r="A1120" t="s">
        <v>1249</v>
      </c>
      <c r="B1120" t="s">
        <v>1249</v>
      </c>
      <c r="I1120" s="47"/>
      <c r="J1120" t="s">
        <v>389</v>
      </c>
      <c r="M1120" t="s">
        <v>1364</v>
      </c>
      <c r="N1120" t="s">
        <v>1294</v>
      </c>
      <c r="P1120" s="63">
        <v>0</v>
      </c>
      <c r="Q1120" s="31">
        <v>0</v>
      </c>
    </row>
    <row r="1121" spans="1:17" x14ac:dyDescent="0.2">
      <c r="A1121" t="s">
        <v>1249</v>
      </c>
      <c r="B1121" t="s">
        <v>1249</v>
      </c>
      <c r="I1121" s="47"/>
      <c r="J1121" s="4" t="s">
        <v>390</v>
      </c>
      <c r="M1121" t="s">
        <v>1364</v>
      </c>
      <c r="N1121" t="s">
        <v>1294</v>
      </c>
      <c r="P1121" s="63">
        <v>-52.459965047389545</v>
      </c>
      <c r="Q1121" s="31">
        <v>0</v>
      </c>
    </row>
    <row r="1122" spans="1:17" x14ac:dyDescent="0.2">
      <c r="A1122" t="s">
        <v>1249</v>
      </c>
      <c r="B1122" t="s">
        <v>1249</v>
      </c>
      <c r="I1122" s="47"/>
      <c r="J1122" t="s">
        <v>391</v>
      </c>
      <c r="M1122" t="s">
        <v>1364</v>
      </c>
      <c r="N1122" t="s">
        <v>1294</v>
      </c>
      <c r="P1122" s="63">
        <v>-6.0033410705639447</v>
      </c>
      <c r="Q1122" s="31">
        <v>0</v>
      </c>
    </row>
    <row r="1123" spans="1:17" x14ac:dyDescent="0.2">
      <c r="A1123" t="s">
        <v>1249</v>
      </c>
      <c r="B1123" t="s">
        <v>1249</v>
      </c>
      <c r="I1123" s="47"/>
      <c r="J1123" t="s">
        <v>392</v>
      </c>
      <c r="M1123" t="s">
        <v>1364</v>
      </c>
      <c r="N1123" t="s">
        <v>1294</v>
      </c>
      <c r="P1123" s="63">
        <v>0</v>
      </c>
      <c r="Q1123" s="31">
        <v>0</v>
      </c>
    </row>
    <row r="1124" spans="1:17" x14ac:dyDescent="0.2">
      <c r="A1124" t="s">
        <v>1249</v>
      </c>
      <c r="B1124" t="s">
        <v>1249</v>
      </c>
      <c r="I1124" s="47"/>
      <c r="J1124" t="s">
        <v>393</v>
      </c>
      <c r="M1124" t="s">
        <v>1365</v>
      </c>
      <c r="N1124" t="s">
        <v>1323</v>
      </c>
      <c r="P1124" s="63">
        <v>0</v>
      </c>
      <c r="Q1124" s="31">
        <v>0</v>
      </c>
    </row>
    <row r="1125" spans="1:17" x14ac:dyDescent="0.2">
      <c r="A1125" t="s">
        <v>1249</v>
      </c>
      <c r="B1125" t="s">
        <v>1249</v>
      </c>
      <c r="I1125" s="47"/>
      <c r="J1125" t="s">
        <v>394</v>
      </c>
      <c r="M1125" t="s">
        <v>1365</v>
      </c>
      <c r="N1125" t="s">
        <v>1323</v>
      </c>
      <c r="P1125" s="63">
        <v>0</v>
      </c>
      <c r="Q1125" s="31">
        <v>0</v>
      </c>
    </row>
    <row r="1126" spans="1:17" x14ac:dyDescent="0.2">
      <c r="A1126" t="s">
        <v>1249</v>
      </c>
      <c r="B1126" t="s">
        <v>1249</v>
      </c>
      <c r="I1126" s="47"/>
      <c r="J1126" t="s">
        <v>838</v>
      </c>
      <c r="M1126" t="s">
        <v>1365</v>
      </c>
      <c r="N1126" t="s">
        <v>1323</v>
      </c>
      <c r="P1126" s="63">
        <v>0</v>
      </c>
      <c r="Q1126" s="31">
        <v>0</v>
      </c>
    </row>
    <row r="1127" spans="1:17" x14ac:dyDescent="0.2">
      <c r="A1127" t="s">
        <v>1249</v>
      </c>
      <c r="B1127" t="s">
        <v>1249</v>
      </c>
      <c r="I1127" s="47"/>
      <c r="J1127" t="s">
        <v>395</v>
      </c>
      <c r="M1127" t="s">
        <v>1365</v>
      </c>
      <c r="N1127" t="s">
        <v>1323</v>
      </c>
      <c r="P1127" s="63">
        <v>0</v>
      </c>
      <c r="Q1127" s="31">
        <v>0</v>
      </c>
    </row>
    <row r="1128" spans="1:17" x14ac:dyDescent="0.2">
      <c r="A1128" t="s">
        <v>1249</v>
      </c>
      <c r="B1128" t="s">
        <v>1249</v>
      </c>
      <c r="I1128" s="47"/>
      <c r="J1128" t="s">
        <v>396</v>
      </c>
      <c r="M1128" t="s">
        <v>1365</v>
      </c>
      <c r="N1128" t="s">
        <v>1323</v>
      </c>
      <c r="P1128" s="63">
        <v>0</v>
      </c>
      <c r="Q1128" s="31">
        <v>0</v>
      </c>
    </row>
    <row r="1129" spans="1:17" x14ac:dyDescent="0.2">
      <c r="A1129" t="s">
        <v>1249</v>
      </c>
      <c r="B1129" t="s">
        <v>1249</v>
      </c>
      <c r="I1129" s="47"/>
      <c r="J1129" t="s">
        <v>397</v>
      </c>
      <c r="M1129" t="s">
        <v>1365</v>
      </c>
      <c r="N1129" t="s">
        <v>1323</v>
      </c>
      <c r="P1129" s="63">
        <v>0</v>
      </c>
      <c r="Q1129" s="31">
        <v>0</v>
      </c>
    </row>
    <row r="1130" spans="1:17" x14ac:dyDescent="0.2">
      <c r="A1130" t="s">
        <v>1249</v>
      </c>
      <c r="B1130" t="s">
        <v>1249</v>
      </c>
      <c r="I1130" s="47"/>
      <c r="J1130" t="s">
        <v>398</v>
      </c>
      <c r="M1130" t="s">
        <v>1365</v>
      </c>
      <c r="N1130" t="s">
        <v>1323</v>
      </c>
      <c r="P1130" s="63">
        <v>0</v>
      </c>
      <c r="Q1130" s="31">
        <v>0</v>
      </c>
    </row>
    <row r="1131" spans="1:17" x14ac:dyDescent="0.2">
      <c r="A1131" t="s">
        <v>1249</v>
      </c>
      <c r="B1131" t="s">
        <v>1249</v>
      </c>
      <c r="I1131" s="47"/>
      <c r="J1131" t="s">
        <v>399</v>
      </c>
      <c r="M1131" t="s">
        <v>1365</v>
      </c>
      <c r="N1131" t="s">
        <v>1323</v>
      </c>
      <c r="P1131" s="63">
        <v>0</v>
      </c>
      <c r="Q1131" s="31">
        <v>0</v>
      </c>
    </row>
    <row r="1132" spans="1:17" x14ac:dyDescent="0.2">
      <c r="A1132" t="s">
        <v>1249</v>
      </c>
      <c r="B1132" t="s">
        <v>1249</v>
      </c>
      <c r="I1132" s="47"/>
      <c r="J1132" t="s">
        <v>400</v>
      </c>
      <c r="M1132" t="s">
        <v>1365</v>
      </c>
      <c r="N1132" t="s">
        <v>1323</v>
      </c>
      <c r="P1132" s="63">
        <v>0</v>
      </c>
      <c r="Q1132" s="31">
        <v>0</v>
      </c>
    </row>
    <row r="1133" spans="1:17" x14ac:dyDescent="0.2">
      <c r="A1133" t="s">
        <v>1249</v>
      </c>
      <c r="B1133" t="s">
        <v>1249</v>
      </c>
      <c r="I1133" s="47"/>
      <c r="J1133" t="s">
        <v>401</v>
      </c>
      <c r="M1133" t="s">
        <v>1365</v>
      </c>
      <c r="N1133" t="s">
        <v>1323</v>
      </c>
      <c r="P1133" s="63">
        <v>0</v>
      </c>
      <c r="Q1133" s="31">
        <v>0</v>
      </c>
    </row>
    <row r="1134" spans="1:17" x14ac:dyDescent="0.2">
      <c r="A1134" t="s">
        <v>1249</v>
      </c>
      <c r="B1134" t="s">
        <v>1249</v>
      </c>
      <c r="I1134" s="47"/>
      <c r="J1134" t="s">
        <v>402</v>
      </c>
      <c r="M1134" t="s">
        <v>1365</v>
      </c>
      <c r="N1134" t="s">
        <v>1323</v>
      </c>
      <c r="P1134" s="63">
        <v>0</v>
      </c>
      <c r="Q1134" s="31">
        <v>0</v>
      </c>
    </row>
    <row r="1135" spans="1:17" x14ac:dyDescent="0.2">
      <c r="A1135" t="s">
        <v>1249</v>
      </c>
      <c r="B1135" t="s">
        <v>1249</v>
      </c>
      <c r="I1135" s="47"/>
      <c r="J1135" t="s">
        <v>403</v>
      </c>
      <c r="M1135" t="s">
        <v>1366</v>
      </c>
      <c r="N1135" t="s">
        <v>1294</v>
      </c>
      <c r="P1135" s="63">
        <v>-18.951818678656309</v>
      </c>
      <c r="Q1135" s="31">
        <v>3.0000000000000001E-6</v>
      </c>
    </row>
    <row r="1136" spans="1:17" x14ac:dyDescent="0.2">
      <c r="A1136" t="s">
        <v>1249</v>
      </c>
      <c r="B1136" t="s">
        <v>1249</v>
      </c>
      <c r="I1136" s="47"/>
      <c r="J1136" t="s">
        <v>404</v>
      </c>
      <c r="M1136" t="s">
        <v>1366</v>
      </c>
      <c r="N1136" t="s">
        <v>1325</v>
      </c>
      <c r="P1136" s="63">
        <v>0</v>
      </c>
      <c r="Q1136" s="31">
        <v>0</v>
      </c>
    </row>
    <row r="1137" spans="1:17" x14ac:dyDescent="0.2">
      <c r="A1137" t="s">
        <v>1249</v>
      </c>
      <c r="B1137" t="s">
        <v>1249</v>
      </c>
      <c r="I1137" s="47"/>
      <c r="J1137" t="s">
        <v>405</v>
      </c>
      <c r="M1137" t="s">
        <v>1366</v>
      </c>
      <c r="N1137" t="s">
        <v>1294</v>
      </c>
      <c r="P1137" s="63">
        <v>-589.44591586252318</v>
      </c>
      <c r="Q1137" s="31">
        <v>1.1E-5</v>
      </c>
    </row>
    <row r="1138" spans="1:17" x14ac:dyDescent="0.2">
      <c r="A1138" t="s">
        <v>1249</v>
      </c>
      <c r="B1138" t="s">
        <v>1249</v>
      </c>
      <c r="I1138" s="47"/>
      <c r="J1138" t="s">
        <v>406</v>
      </c>
      <c r="M1138" t="s">
        <v>1366</v>
      </c>
      <c r="N1138" t="s">
        <v>1325</v>
      </c>
      <c r="P1138" s="63">
        <v>-1315.0611572144235</v>
      </c>
      <c r="Q1138" s="31">
        <v>3.0000000000000001E-6</v>
      </c>
    </row>
    <row r="1139" spans="1:17" x14ac:dyDescent="0.2">
      <c r="A1139" t="s">
        <v>1249</v>
      </c>
      <c r="B1139" t="s">
        <v>1249</v>
      </c>
      <c r="I1139" s="47"/>
      <c r="J1139" t="s">
        <v>407</v>
      </c>
      <c r="M1139" t="s">
        <v>1366</v>
      </c>
      <c r="N1139" t="s">
        <v>1325</v>
      </c>
      <c r="P1139" s="63">
        <v>-888.31578625425027</v>
      </c>
      <c r="Q1139" s="31">
        <v>7.9999999999999996E-6</v>
      </c>
    </row>
    <row r="1140" spans="1:17" x14ac:dyDescent="0.2">
      <c r="A1140" t="s">
        <v>1249</v>
      </c>
      <c r="B1140" t="s">
        <v>1249</v>
      </c>
      <c r="I1140" s="47"/>
      <c r="J1140" t="s">
        <v>408</v>
      </c>
      <c r="M1140" t="s">
        <v>1366</v>
      </c>
      <c r="N1140" t="s">
        <v>1325</v>
      </c>
      <c r="P1140" s="63">
        <v>-2374.9997731532058</v>
      </c>
      <c r="Q1140" s="31">
        <v>1.2999999999999999E-5</v>
      </c>
    </row>
    <row r="1141" spans="1:17" x14ac:dyDescent="0.2">
      <c r="A1141" t="s">
        <v>1249</v>
      </c>
      <c r="B1141" t="s">
        <v>1249</v>
      </c>
      <c r="I1141" s="47"/>
      <c r="J1141" t="s">
        <v>409</v>
      </c>
      <c r="M1141" t="s">
        <v>1366</v>
      </c>
      <c r="N1141" t="s">
        <v>1325</v>
      </c>
      <c r="P1141" s="63">
        <v>-2264.1391573939763</v>
      </c>
      <c r="Q1141" s="31">
        <v>2.8E-5</v>
      </c>
    </row>
    <row r="1142" spans="1:17" x14ac:dyDescent="0.2">
      <c r="A1142" t="s">
        <v>1249</v>
      </c>
      <c r="B1142" t="s">
        <v>1249</v>
      </c>
      <c r="I1142" s="47"/>
      <c r="J1142" t="s">
        <v>410</v>
      </c>
      <c r="M1142" t="s">
        <v>1366</v>
      </c>
      <c r="N1142" t="s">
        <v>1325</v>
      </c>
      <c r="P1142" s="63">
        <v>-2022.9578563251089</v>
      </c>
      <c r="Q1142" s="31">
        <v>2.3E-5</v>
      </c>
    </row>
    <row r="1143" spans="1:17" x14ac:dyDescent="0.2">
      <c r="A1143" t="s">
        <v>1249</v>
      </c>
      <c r="B1143" t="s">
        <v>1249</v>
      </c>
      <c r="I1143" s="47"/>
      <c r="J1143" t="s">
        <v>411</v>
      </c>
      <c r="M1143" t="s">
        <v>1367</v>
      </c>
      <c r="N1143" t="s">
        <v>1328</v>
      </c>
      <c r="P1143" s="63">
        <v>-15.637204742253942</v>
      </c>
      <c r="Q1143" s="31">
        <v>0</v>
      </c>
    </row>
    <row r="1144" spans="1:17" x14ac:dyDescent="0.2">
      <c r="A1144" t="s">
        <v>1249</v>
      </c>
      <c r="B1144" t="s">
        <v>1249</v>
      </c>
      <c r="I1144" s="47"/>
      <c r="J1144" t="s">
        <v>412</v>
      </c>
      <c r="M1144" t="s">
        <v>1368</v>
      </c>
      <c r="N1144" t="s">
        <v>1333</v>
      </c>
      <c r="P1144" s="63">
        <v>0</v>
      </c>
      <c r="Q1144" s="31">
        <v>0</v>
      </c>
    </row>
    <row r="1145" spans="1:17" x14ac:dyDescent="0.2">
      <c r="A1145" t="s">
        <v>1249</v>
      </c>
      <c r="B1145" t="s">
        <v>1249</v>
      </c>
      <c r="I1145" s="47"/>
      <c r="J1145" t="s">
        <v>413</v>
      </c>
      <c r="M1145" t="s">
        <v>1368</v>
      </c>
      <c r="N1145" t="s">
        <v>1333</v>
      </c>
      <c r="P1145" s="63">
        <v>0</v>
      </c>
      <c r="Q1145" s="31">
        <v>0</v>
      </c>
    </row>
    <row r="1146" spans="1:17" x14ac:dyDescent="0.2">
      <c r="A1146" t="s">
        <v>1249</v>
      </c>
      <c r="B1146" t="s">
        <v>1249</v>
      </c>
      <c r="I1146" s="47"/>
      <c r="J1146" t="s">
        <v>414</v>
      </c>
      <c r="M1146" t="s">
        <v>1368</v>
      </c>
      <c r="N1146" t="s">
        <v>1333</v>
      </c>
      <c r="P1146" s="63">
        <v>0</v>
      </c>
      <c r="Q1146" s="31">
        <v>0</v>
      </c>
    </row>
    <row r="1147" spans="1:17" x14ac:dyDescent="0.2">
      <c r="A1147" t="s">
        <v>1249</v>
      </c>
      <c r="B1147" t="s">
        <v>1249</v>
      </c>
      <c r="I1147" s="47"/>
      <c r="J1147" t="s">
        <v>415</v>
      </c>
      <c r="M1147" t="s">
        <v>1368</v>
      </c>
      <c r="N1147" t="s">
        <v>1333</v>
      </c>
      <c r="P1147" s="63">
        <v>0</v>
      </c>
      <c r="Q1147" s="31">
        <v>0</v>
      </c>
    </row>
    <row r="1148" spans="1:17" x14ac:dyDescent="0.2">
      <c r="A1148" t="s">
        <v>1249</v>
      </c>
      <c r="B1148" t="s">
        <v>1249</v>
      </c>
      <c r="I1148" s="47"/>
      <c r="J1148" t="s">
        <v>416</v>
      </c>
      <c r="M1148" t="s">
        <v>1368</v>
      </c>
      <c r="N1148" t="s">
        <v>1333</v>
      </c>
      <c r="P1148" s="63">
        <v>0</v>
      </c>
      <c r="Q1148" s="31">
        <v>0</v>
      </c>
    </row>
    <row r="1149" spans="1:17" x14ac:dyDescent="0.2">
      <c r="A1149" t="s">
        <v>1249</v>
      </c>
      <c r="B1149" t="s">
        <v>1249</v>
      </c>
      <c r="I1149" s="47"/>
      <c r="J1149" t="s">
        <v>417</v>
      </c>
      <c r="M1149" t="s">
        <v>1368</v>
      </c>
      <c r="N1149" t="s">
        <v>1333</v>
      </c>
      <c r="P1149" s="63">
        <v>0</v>
      </c>
      <c r="Q1149" s="31">
        <v>0</v>
      </c>
    </row>
    <row r="1150" spans="1:17" x14ac:dyDescent="0.2">
      <c r="A1150" t="s">
        <v>1249</v>
      </c>
      <c r="B1150" t="s">
        <v>1249</v>
      </c>
      <c r="I1150" s="47"/>
      <c r="J1150" t="s">
        <v>418</v>
      </c>
      <c r="M1150" t="s">
        <v>1368</v>
      </c>
      <c r="N1150" t="s">
        <v>1333</v>
      </c>
      <c r="P1150" s="63">
        <v>0</v>
      </c>
      <c r="Q1150" s="31">
        <v>0</v>
      </c>
    </row>
    <row r="1151" spans="1:17" x14ac:dyDescent="0.2">
      <c r="A1151" t="s">
        <v>1249</v>
      </c>
      <c r="B1151" t="s">
        <v>1249</v>
      </c>
      <c r="I1151" s="47"/>
      <c r="J1151" t="s">
        <v>419</v>
      </c>
      <c r="M1151" t="s">
        <v>1368</v>
      </c>
      <c r="N1151" t="s">
        <v>1333</v>
      </c>
      <c r="P1151" s="63">
        <v>0</v>
      </c>
      <c r="Q1151" s="31">
        <v>0</v>
      </c>
    </row>
    <row r="1152" spans="1:17" x14ac:dyDescent="0.2">
      <c r="A1152" t="s">
        <v>1249</v>
      </c>
      <c r="B1152" t="s">
        <v>1249</v>
      </c>
      <c r="I1152" s="47"/>
      <c r="J1152" t="s">
        <v>420</v>
      </c>
      <c r="M1152" t="s">
        <v>1369</v>
      </c>
      <c r="N1152" t="s">
        <v>1333</v>
      </c>
      <c r="P1152" s="63">
        <v>0</v>
      </c>
      <c r="Q1152" s="31">
        <v>0</v>
      </c>
    </row>
    <row r="1153" spans="1:17" x14ac:dyDescent="0.2">
      <c r="A1153" t="s">
        <v>1249</v>
      </c>
      <c r="B1153" t="s">
        <v>1249</v>
      </c>
      <c r="I1153" s="47"/>
      <c r="J1153" t="s">
        <v>421</v>
      </c>
      <c r="M1153" t="s">
        <v>1369</v>
      </c>
      <c r="N1153" t="s">
        <v>1333</v>
      </c>
      <c r="P1153" s="63">
        <v>0</v>
      </c>
      <c r="Q1153" s="31">
        <v>0</v>
      </c>
    </row>
    <row r="1154" spans="1:17" x14ac:dyDescent="0.2">
      <c r="A1154" t="s">
        <v>1249</v>
      </c>
      <c r="B1154" t="s">
        <v>1249</v>
      </c>
      <c r="I1154" s="47"/>
      <c r="J1154" t="s">
        <v>422</v>
      </c>
      <c r="M1154" t="s">
        <v>1369</v>
      </c>
      <c r="N1154" t="s">
        <v>1333</v>
      </c>
      <c r="P1154" s="63">
        <v>0</v>
      </c>
      <c r="Q1154" s="31">
        <v>0</v>
      </c>
    </row>
    <row r="1155" spans="1:17" x14ac:dyDescent="0.2">
      <c r="A1155" t="s">
        <v>1249</v>
      </c>
      <c r="B1155" t="s">
        <v>1249</v>
      </c>
      <c r="I1155" s="47"/>
      <c r="J1155" t="s">
        <v>423</v>
      </c>
      <c r="M1155" t="s">
        <v>1369</v>
      </c>
      <c r="N1155" t="s">
        <v>1333</v>
      </c>
      <c r="P1155" s="63">
        <v>0</v>
      </c>
      <c r="Q1155" s="31">
        <v>0</v>
      </c>
    </row>
    <row r="1156" spans="1:17" x14ac:dyDescent="0.2">
      <c r="A1156" t="s">
        <v>1249</v>
      </c>
      <c r="B1156" t="s">
        <v>1249</v>
      </c>
      <c r="I1156" s="47"/>
      <c r="J1156" t="s">
        <v>424</v>
      </c>
      <c r="M1156" t="s">
        <v>1369</v>
      </c>
      <c r="N1156" t="s">
        <v>1333</v>
      </c>
      <c r="P1156" s="63">
        <v>0</v>
      </c>
      <c r="Q1156" s="31">
        <v>0</v>
      </c>
    </row>
    <row r="1157" spans="1:17" x14ac:dyDescent="0.2">
      <c r="A1157" t="s">
        <v>1249</v>
      </c>
      <c r="B1157" t="s">
        <v>1249</v>
      </c>
      <c r="I1157" s="47"/>
      <c r="J1157" t="s">
        <v>425</v>
      </c>
      <c r="M1157" t="s">
        <v>1369</v>
      </c>
      <c r="N1157" t="s">
        <v>1333</v>
      </c>
      <c r="P1157" s="63">
        <v>0</v>
      </c>
      <c r="Q1157" s="31">
        <v>0</v>
      </c>
    </row>
    <row r="1158" spans="1:17" x14ac:dyDescent="0.2">
      <c r="A1158" t="s">
        <v>1249</v>
      </c>
      <c r="B1158" t="s">
        <v>1249</v>
      </c>
      <c r="I1158" s="47"/>
      <c r="J1158" t="s">
        <v>426</v>
      </c>
      <c r="M1158" t="s">
        <v>1369</v>
      </c>
      <c r="N1158" t="s">
        <v>1333</v>
      </c>
      <c r="P1158" s="63">
        <v>0</v>
      </c>
      <c r="Q1158" s="31">
        <v>0</v>
      </c>
    </row>
    <row r="1159" spans="1:17" x14ac:dyDescent="0.2">
      <c r="A1159" t="s">
        <v>1249</v>
      </c>
      <c r="B1159" t="s">
        <v>1249</v>
      </c>
      <c r="I1159" s="47"/>
      <c r="J1159" t="s">
        <v>427</v>
      </c>
      <c r="M1159" t="s">
        <v>1369</v>
      </c>
      <c r="N1159" t="s">
        <v>1333</v>
      </c>
      <c r="P1159" s="63">
        <v>0</v>
      </c>
      <c r="Q1159" s="31">
        <v>0</v>
      </c>
    </row>
    <row r="1160" spans="1:17" x14ac:dyDescent="0.2">
      <c r="A1160" t="s">
        <v>1249</v>
      </c>
      <c r="B1160" t="s">
        <v>1249</v>
      </c>
      <c r="I1160" s="47"/>
      <c r="J1160" t="s">
        <v>428</v>
      </c>
      <c r="M1160" t="s">
        <v>1370</v>
      </c>
      <c r="N1160" t="s">
        <v>1294</v>
      </c>
      <c r="P1160" s="63">
        <v>-18.592116397803039</v>
      </c>
      <c r="Q1160" s="31">
        <v>0</v>
      </c>
    </row>
    <row r="1161" spans="1:17" x14ac:dyDescent="0.2">
      <c r="A1161" t="s">
        <v>1249</v>
      </c>
      <c r="B1161" t="s">
        <v>1249</v>
      </c>
      <c r="I1161" s="47"/>
      <c r="J1161" t="s">
        <v>429</v>
      </c>
      <c r="M1161" t="s">
        <v>1370</v>
      </c>
      <c r="N1161" t="s">
        <v>1294</v>
      </c>
      <c r="P1161" s="63">
        <v>0</v>
      </c>
      <c r="Q1161" s="31">
        <v>0</v>
      </c>
    </row>
    <row r="1162" spans="1:17" x14ac:dyDescent="0.2">
      <c r="A1162" t="s">
        <v>1249</v>
      </c>
      <c r="B1162" t="s">
        <v>1249</v>
      </c>
      <c r="I1162" s="47"/>
      <c r="J1162" t="s">
        <v>430</v>
      </c>
      <c r="M1162" t="s">
        <v>1370</v>
      </c>
      <c r="N1162" t="s">
        <v>1294</v>
      </c>
      <c r="P1162" s="63">
        <v>-188.75909486577393</v>
      </c>
      <c r="Q1162" s="31">
        <v>0</v>
      </c>
    </row>
    <row r="1163" spans="1:17" x14ac:dyDescent="0.2">
      <c r="A1163" t="s">
        <v>1249</v>
      </c>
      <c r="B1163" t="s">
        <v>1249</v>
      </c>
      <c r="I1163" s="47"/>
      <c r="J1163" t="s">
        <v>431</v>
      </c>
      <c r="M1163" t="s">
        <v>1370</v>
      </c>
      <c r="N1163" t="s">
        <v>1294</v>
      </c>
      <c r="P1163" s="63">
        <v>0</v>
      </c>
      <c r="Q1163" s="31">
        <v>0</v>
      </c>
    </row>
    <row r="1164" spans="1:17" x14ac:dyDescent="0.2">
      <c r="A1164" t="s">
        <v>1249</v>
      </c>
      <c r="B1164" t="s">
        <v>1249</v>
      </c>
      <c r="I1164" s="47"/>
      <c r="J1164" t="s">
        <v>432</v>
      </c>
      <c r="M1164" t="s">
        <v>1370</v>
      </c>
      <c r="N1164" t="s">
        <v>1294</v>
      </c>
      <c r="P1164" s="63">
        <v>-6.2118302035954933</v>
      </c>
      <c r="Q1164" s="31">
        <v>0</v>
      </c>
    </row>
    <row r="1165" spans="1:17" x14ac:dyDescent="0.2">
      <c r="A1165" t="s">
        <v>1249</v>
      </c>
      <c r="B1165" t="s">
        <v>1249</v>
      </c>
      <c r="I1165" s="47"/>
      <c r="J1165" t="s">
        <v>433</v>
      </c>
      <c r="M1165" t="s">
        <v>1371</v>
      </c>
      <c r="N1165" t="s">
        <v>1328</v>
      </c>
      <c r="P1165" s="63">
        <v>-24.336621109132295</v>
      </c>
      <c r="Q1165" s="31">
        <v>0</v>
      </c>
    </row>
    <row r="1166" spans="1:17" x14ac:dyDescent="0.2">
      <c r="A1166" t="s">
        <v>1249</v>
      </c>
      <c r="B1166" t="s">
        <v>1249</v>
      </c>
      <c r="I1166" s="47"/>
      <c r="J1166" t="s">
        <v>450</v>
      </c>
      <c r="M1166" t="s">
        <v>1372</v>
      </c>
      <c r="N1166" t="s">
        <v>1325</v>
      </c>
      <c r="P1166" s="63">
        <v>-809.06670056017765</v>
      </c>
      <c r="Q1166" s="31">
        <v>0</v>
      </c>
    </row>
    <row r="1167" spans="1:17" x14ac:dyDescent="0.2">
      <c r="A1167" t="s">
        <v>1249</v>
      </c>
      <c r="B1167" t="s">
        <v>1249</v>
      </c>
      <c r="I1167" s="47"/>
      <c r="J1167" t="s">
        <v>451</v>
      </c>
      <c r="M1167" t="s">
        <v>1372</v>
      </c>
      <c r="N1167" t="s">
        <v>1325</v>
      </c>
      <c r="P1167" s="63">
        <v>0</v>
      </c>
      <c r="Q1167" s="31">
        <v>0</v>
      </c>
    </row>
    <row r="1168" spans="1:17" x14ac:dyDescent="0.2">
      <c r="A1168" t="s">
        <v>1249</v>
      </c>
      <c r="B1168" t="s">
        <v>1249</v>
      </c>
      <c r="I1168" s="47"/>
      <c r="J1168" t="s">
        <v>452</v>
      </c>
      <c r="M1168" t="s">
        <v>1372</v>
      </c>
      <c r="N1168" t="s">
        <v>1325</v>
      </c>
      <c r="P1168" s="63">
        <v>325.4934633796538</v>
      </c>
      <c r="Q1168" s="31">
        <v>1.9999999999999999E-6</v>
      </c>
    </row>
    <row r="1169" spans="1:17" x14ac:dyDescent="0.2">
      <c r="A1169" t="s">
        <v>1249</v>
      </c>
      <c r="B1169" t="s">
        <v>1249</v>
      </c>
      <c r="I1169" s="47"/>
      <c r="J1169" t="s">
        <v>453</v>
      </c>
      <c r="M1169" t="s">
        <v>1372</v>
      </c>
      <c r="N1169" t="s">
        <v>1325</v>
      </c>
      <c r="P1169" s="63">
        <v>291.48668362357057</v>
      </c>
      <c r="Q1169" s="31">
        <v>1.9999999999999999E-6</v>
      </c>
    </row>
    <row r="1170" spans="1:17" x14ac:dyDescent="0.2">
      <c r="A1170" t="s">
        <v>1249</v>
      </c>
      <c r="B1170" t="s">
        <v>1249</v>
      </c>
      <c r="I1170" s="47"/>
      <c r="J1170" t="s">
        <v>454</v>
      </c>
      <c r="M1170" t="s">
        <v>1372</v>
      </c>
      <c r="N1170" t="s">
        <v>1325</v>
      </c>
      <c r="P1170" s="63">
        <v>-257.84493441072209</v>
      </c>
      <c r="Q1170" s="31">
        <v>1.9999999999999999E-6</v>
      </c>
    </row>
    <row r="1171" spans="1:17" x14ac:dyDescent="0.2">
      <c r="A1171" t="s">
        <v>1249</v>
      </c>
      <c r="B1171" t="s">
        <v>1249</v>
      </c>
      <c r="I1171" s="47"/>
      <c r="J1171" t="s">
        <v>455</v>
      </c>
      <c r="M1171" t="s">
        <v>1373</v>
      </c>
      <c r="N1171" t="s">
        <v>1325</v>
      </c>
      <c r="P1171" s="63">
        <v>-546.70045564822476</v>
      </c>
      <c r="Q1171" s="31">
        <v>3.0000000000000001E-6</v>
      </c>
    </row>
    <row r="1172" spans="1:17" x14ac:dyDescent="0.2">
      <c r="A1172" t="s">
        <v>1249</v>
      </c>
      <c r="B1172" t="s">
        <v>1249</v>
      </c>
      <c r="I1172" s="47"/>
      <c r="J1172" t="s">
        <v>456</v>
      </c>
      <c r="M1172" t="s">
        <v>1373</v>
      </c>
      <c r="N1172" t="s">
        <v>1325</v>
      </c>
      <c r="P1172" s="63">
        <v>0</v>
      </c>
      <c r="Q1172" s="31">
        <v>0</v>
      </c>
    </row>
    <row r="1173" spans="1:17" x14ac:dyDescent="0.2">
      <c r="A1173" t="s">
        <v>1249</v>
      </c>
      <c r="B1173" t="s">
        <v>1249</v>
      </c>
      <c r="I1173" s="47"/>
      <c r="J1173" t="s">
        <v>457</v>
      </c>
      <c r="M1173" t="s">
        <v>1373</v>
      </c>
      <c r="N1173" t="s">
        <v>1325</v>
      </c>
      <c r="P1173" s="63">
        <v>-190.85644454023327</v>
      </c>
      <c r="Q1173" s="31">
        <v>9.9999999999999995E-7</v>
      </c>
    </row>
    <row r="1174" spans="1:17" x14ac:dyDescent="0.2">
      <c r="A1174" t="s">
        <v>1249</v>
      </c>
      <c r="B1174" t="s">
        <v>1249</v>
      </c>
      <c r="I1174" s="47"/>
      <c r="J1174" t="s">
        <v>458</v>
      </c>
      <c r="M1174" t="s">
        <v>1373</v>
      </c>
      <c r="N1174" t="s">
        <v>1325</v>
      </c>
      <c r="P1174" s="63">
        <v>-23.436448099209514</v>
      </c>
      <c r="Q1174" s="31">
        <v>0</v>
      </c>
    </row>
    <row r="1175" spans="1:17" x14ac:dyDescent="0.2">
      <c r="A1175" t="s">
        <v>1249</v>
      </c>
      <c r="B1175" t="s">
        <v>1249</v>
      </c>
      <c r="I1175" s="47"/>
      <c r="J1175" t="s">
        <v>459</v>
      </c>
      <c r="M1175" t="s">
        <v>1373</v>
      </c>
      <c r="N1175" t="s">
        <v>1325</v>
      </c>
      <c r="P1175" s="63">
        <v>-69.137521892668076</v>
      </c>
      <c r="Q1175" s="31">
        <v>0</v>
      </c>
    </row>
    <row r="1176" spans="1:17" x14ac:dyDescent="0.2">
      <c r="A1176" t="s">
        <v>1249</v>
      </c>
      <c r="B1176" t="s">
        <v>1249</v>
      </c>
      <c r="I1176" s="47"/>
      <c r="J1176" t="s">
        <v>460</v>
      </c>
      <c r="M1176" t="s">
        <v>1373</v>
      </c>
      <c r="N1176" t="s">
        <v>1325</v>
      </c>
      <c r="P1176" s="63">
        <v>522.38627509094295</v>
      </c>
      <c r="Q1176" s="31">
        <v>2.1999999999999999E-5</v>
      </c>
    </row>
    <row r="1177" spans="1:17" x14ac:dyDescent="0.2">
      <c r="A1177" t="s">
        <v>1249</v>
      </c>
      <c r="B1177" t="s">
        <v>1249</v>
      </c>
      <c r="I1177" s="47"/>
      <c r="J1177" t="s">
        <v>461</v>
      </c>
      <c r="M1177" t="s">
        <v>1373</v>
      </c>
      <c r="N1177" t="s">
        <v>1325</v>
      </c>
      <c r="P1177" s="63">
        <v>-1845</v>
      </c>
      <c r="Q1177" s="31">
        <v>1.9999999999999999E-6</v>
      </c>
    </row>
    <row r="1178" spans="1:17" x14ac:dyDescent="0.2">
      <c r="A1178" t="s">
        <v>1249</v>
      </c>
      <c r="B1178" t="s">
        <v>1249</v>
      </c>
      <c r="I1178" s="47"/>
      <c r="J1178" t="s">
        <v>462</v>
      </c>
      <c r="M1178" t="s">
        <v>1373</v>
      </c>
      <c r="N1178" t="s">
        <v>1325</v>
      </c>
      <c r="P1178" s="63">
        <v>0</v>
      </c>
      <c r="Q1178" s="31">
        <v>0</v>
      </c>
    </row>
    <row r="1179" spans="1:17" x14ac:dyDescent="0.2">
      <c r="A1179" t="s">
        <v>1249</v>
      </c>
      <c r="B1179" t="s">
        <v>1249</v>
      </c>
      <c r="I1179" s="47"/>
      <c r="J1179" t="s">
        <v>463</v>
      </c>
      <c r="M1179" t="s">
        <v>1374</v>
      </c>
      <c r="N1179" t="s">
        <v>1333</v>
      </c>
      <c r="P1179" s="63">
        <v>0</v>
      </c>
      <c r="Q1179" s="31">
        <v>0</v>
      </c>
    </row>
    <row r="1180" spans="1:17" x14ac:dyDescent="0.2">
      <c r="A1180" t="s">
        <v>1249</v>
      </c>
      <c r="B1180" t="s">
        <v>1249</v>
      </c>
      <c r="I1180" s="47"/>
      <c r="J1180" t="s">
        <v>464</v>
      </c>
      <c r="M1180" t="s">
        <v>1374</v>
      </c>
      <c r="N1180" t="s">
        <v>1333</v>
      </c>
      <c r="P1180" s="63">
        <v>0</v>
      </c>
      <c r="Q1180" s="31">
        <v>0</v>
      </c>
    </row>
    <row r="1181" spans="1:17" x14ac:dyDescent="0.2">
      <c r="A1181" t="s">
        <v>1249</v>
      </c>
      <c r="B1181" t="s">
        <v>1249</v>
      </c>
      <c r="I1181" s="47"/>
      <c r="J1181" t="s">
        <v>465</v>
      </c>
      <c r="M1181" t="s">
        <v>1374</v>
      </c>
      <c r="N1181" t="s">
        <v>1333</v>
      </c>
      <c r="P1181" s="63">
        <v>0</v>
      </c>
      <c r="Q1181" s="31">
        <v>0</v>
      </c>
    </row>
    <row r="1182" spans="1:17" x14ac:dyDescent="0.2">
      <c r="A1182" t="s">
        <v>1249</v>
      </c>
      <c r="B1182" t="s">
        <v>1249</v>
      </c>
      <c r="I1182" s="47"/>
      <c r="J1182" t="s">
        <v>466</v>
      </c>
      <c r="M1182" t="s">
        <v>1374</v>
      </c>
      <c r="N1182" t="s">
        <v>1333</v>
      </c>
      <c r="P1182" s="63">
        <v>0</v>
      </c>
      <c r="Q1182" s="31">
        <v>0</v>
      </c>
    </row>
    <row r="1183" spans="1:17" x14ac:dyDescent="0.2">
      <c r="A1183" t="s">
        <v>1249</v>
      </c>
      <c r="B1183" t="s">
        <v>1249</v>
      </c>
      <c r="I1183" s="47"/>
      <c r="J1183" t="s">
        <v>467</v>
      </c>
      <c r="M1183" t="s">
        <v>1374</v>
      </c>
      <c r="N1183" t="s">
        <v>1333</v>
      </c>
      <c r="P1183" s="63">
        <v>0</v>
      </c>
      <c r="Q1183" s="31">
        <v>0</v>
      </c>
    </row>
    <row r="1184" spans="1:17" x14ac:dyDescent="0.2">
      <c r="A1184" t="s">
        <v>1249</v>
      </c>
      <c r="B1184" t="s">
        <v>1249</v>
      </c>
      <c r="I1184" s="47"/>
      <c r="J1184" t="s">
        <v>468</v>
      </c>
      <c r="M1184" t="s">
        <v>1374</v>
      </c>
      <c r="N1184" t="s">
        <v>1333</v>
      </c>
      <c r="P1184" s="63">
        <v>0</v>
      </c>
      <c r="Q1184" s="31">
        <v>0</v>
      </c>
    </row>
    <row r="1185" spans="1:17" x14ac:dyDescent="0.2">
      <c r="A1185" t="s">
        <v>1249</v>
      </c>
      <c r="B1185" t="s">
        <v>1249</v>
      </c>
      <c r="I1185" s="47"/>
      <c r="J1185" t="s">
        <v>469</v>
      </c>
      <c r="M1185" t="s">
        <v>1374</v>
      </c>
      <c r="N1185" t="s">
        <v>1333</v>
      </c>
      <c r="P1185" s="63">
        <v>0</v>
      </c>
      <c r="Q1185" s="31">
        <v>0</v>
      </c>
    </row>
    <row r="1186" spans="1:17" x14ac:dyDescent="0.2">
      <c r="A1186" t="s">
        <v>1249</v>
      </c>
      <c r="B1186" t="s">
        <v>1249</v>
      </c>
      <c r="I1186" s="47"/>
      <c r="J1186" t="s">
        <v>470</v>
      </c>
      <c r="M1186" t="s">
        <v>1374</v>
      </c>
      <c r="N1186" t="s">
        <v>1333</v>
      </c>
      <c r="P1186" s="63">
        <v>0</v>
      </c>
      <c r="Q1186" s="31">
        <v>0</v>
      </c>
    </row>
    <row r="1187" spans="1:17" x14ac:dyDescent="0.2">
      <c r="A1187" t="s">
        <v>1249</v>
      </c>
      <c r="B1187" t="s">
        <v>1249</v>
      </c>
      <c r="I1187" s="47"/>
      <c r="J1187" t="s">
        <v>471</v>
      </c>
      <c r="M1187" t="s">
        <v>1374</v>
      </c>
      <c r="N1187" t="s">
        <v>1333</v>
      </c>
      <c r="P1187" s="63">
        <v>0</v>
      </c>
      <c r="Q1187" s="31">
        <v>0</v>
      </c>
    </row>
    <row r="1188" spans="1:17" x14ac:dyDescent="0.2">
      <c r="A1188" t="s">
        <v>1249</v>
      </c>
      <c r="B1188" t="s">
        <v>1249</v>
      </c>
      <c r="I1188" s="47"/>
      <c r="J1188" t="s">
        <v>472</v>
      </c>
      <c r="M1188" t="s">
        <v>1374</v>
      </c>
      <c r="N1188" t="s">
        <v>1333</v>
      </c>
      <c r="P1188" s="63">
        <v>0</v>
      </c>
      <c r="Q1188" s="31">
        <v>0</v>
      </c>
    </row>
    <row r="1189" spans="1:17" x14ac:dyDescent="0.2">
      <c r="A1189" t="s">
        <v>1249</v>
      </c>
      <c r="B1189" t="s">
        <v>1249</v>
      </c>
      <c r="I1189" s="47"/>
      <c r="J1189" t="s">
        <v>473</v>
      </c>
      <c r="M1189" t="s">
        <v>1374</v>
      </c>
      <c r="N1189" t="s">
        <v>1333</v>
      </c>
      <c r="P1189" s="63">
        <v>0</v>
      </c>
      <c r="Q1189" s="31">
        <v>0</v>
      </c>
    </row>
    <row r="1190" spans="1:17" x14ac:dyDescent="0.2">
      <c r="A1190" t="s">
        <v>1249</v>
      </c>
      <c r="B1190" t="s">
        <v>1249</v>
      </c>
      <c r="I1190" s="47"/>
      <c r="J1190" t="s">
        <v>474</v>
      </c>
      <c r="M1190" t="s">
        <v>1375</v>
      </c>
      <c r="N1190" t="s">
        <v>1333</v>
      </c>
      <c r="P1190" s="63">
        <v>0</v>
      </c>
      <c r="Q1190" s="31">
        <v>0</v>
      </c>
    </row>
    <row r="1191" spans="1:17" x14ac:dyDescent="0.2">
      <c r="A1191" t="s">
        <v>1249</v>
      </c>
      <c r="B1191" t="s">
        <v>1249</v>
      </c>
      <c r="I1191" s="47"/>
      <c r="J1191" t="s">
        <v>475</v>
      </c>
      <c r="M1191" t="s">
        <v>1376</v>
      </c>
      <c r="N1191" t="s">
        <v>1333</v>
      </c>
      <c r="P1191" s="63">
        <v>0</v>
      </c>
      <c r="Q1191" s="31">
        <v>0</v>
      </c>
    </row>
    <row r="1192" spans="1:17" x14ac:dyDescent="0.2">
      <c r="A1192" t="s">
        <v>1249</v>
      </c>
      <c r="B1192" t="s">
        <v>1249</v>
      </c>
      <c r="I1192" s="47"/>
      <c r="J1192" t="s">
        <v>476</v>
      </c>
      <c r="M1192" t="s">
        <v>1376</v>
      </c>
      <c r="N1192" t="s">
        <v>1333</v>
      </c>
      <c r="P1192" s="63">
        <v>0</v>
      </c>
      <c r="Q1192" s="31">
        <v>0</v>
      </c>
    </row>
    <row r="1193" spans="1:17" x14ac:dyDescent="0.2">
      <c r="A1193" t="s">
        <v>1249</v>
      </c>
      <c r="B1193" t="s">
        <v>1249</v>
      </c>
      <c r="I1193" s="47"/>
      <c r="J1193" t="s">
        <v>477</v>
      </c>
      <c r="M1193" t="s">
        <v>1376</v>
      </c>
      <c r="N1193" t="s">
        <v>1333</v>
      </c>
      <c r="P1193" s="63">
        <v>0</v>
      </c>
      <c r="Q1193" s="31">
        <v>0</v>
      </c>
    </row>
    <row r="1194" spans="1:17" x14ac:dyDescent="0.2">
      <c r="A1194" t="s">
        <v>1249</v>
      </c>
      <c r="B1194" t="s">
        <v>1249</v>
      </c>
      <c r="I1194" s="47"/>
      <c r="J1194" t="s">
        <v>478</v>
      </c>
      <c r="M1194" t="s">
        <v>1376</v>
      </c>
      <c r="N1194" t="s">
        <v>1333</v>
      </c>
      <c r="P1194" s="63">
        <v>0</v>
      </c>
      <c r="Q1194" s="31">
        <v>0</v>
      </c>
    </row>
    <row r="1195" spans="1:17" x14ac:dyDescent="0.2">
      <c r="A1195" t="s">
        <v>1249</v>
      </c>
      <c r="B1195" t="s">
        <v>1249</v>
      </c>
      <c r="I1195" s="47"/>
      <c r="J1195" t="s">
        <v>479</v>
      </c>
      <c r="M1195" t="s">
        <v>1376</v>
      </c>
      <c r="N1195" t="s">
        <v>1333</v>
      </c>
      <c r="P1195" s="63">
        <v>0</v>
      </c>
      <c r="Q1195" s="31">
        <v>0</v>
      </c>
    </row>
    <row r="1196" spans="1:17" x14ac:dyDescent="0.2">
      <c r="A1196" t="s">
        <v>1249</v>
      </c>
      <c r="B1196" t="s">
        <v>1249</v>
      </c>
      <c r="I1196" s="47"/>
      <c r="J1196" t="s">
        <v>480</v>
      </c>
      <c r="M1196" t="s">
        <v>1376</v>
      </c>
      <c r="N1196" t="s">
        <v>1333</v>
      </c>
      <c r="P1196" s="63">
        <v>0</v>
      </c>
      <c r="Q1196" s="31">
        <v>0</v>
      </c>
    </row>
    <row r="1197" spans="1:17" x14ac:dyDescent="0.2">
      <c r="A1197" t="s">
        <v>1249</v>
      </c>
      <c r="B1197" t="s">
        <v>1249</v>
      </c>
      <c r="I1197" s="47"/>
      <c r="J1197" t="s">
        <v>481</v>
      </c>
      <c r="M1197" t="s">
        <v>1376</v>
      </c>
      <c r="N1197" t="s">
        <v>1333</v>
      </c>
      <c r="P1197" s="63">
        <v>0</v>
      </c>
      <c r="Q1197" s="31">
        <v>0</v>
      </c>
    </row>
    <row r="1198" spans="1:17" x14ac:dyDescent="0.2">
      <c r="A1198" t="s">
        <v>1249</v>
      </c>
      <c r="B1198" t="s">
        <v>1249</v>
      </c>
      <c r="I1198" s="47"/>
      <c r="J1198" t="s">
        <v>482</v>
      </c>
      <c r="M1198" t="s">
        <v>1376</v>
      </c>
      <c r="N1198" t="s">
        <v>1333</v>
      </c>
      <c r="P1198" s="63">
        <v>0</v>
      </c>
      <c r="Q1198" s="31">
        <v>0</v>
      </c>
    </row>
    <row r="1199" spans="1:17" x14ac:dyDescent="0.2">
      <c r="A1199" t="s">
        <v>1249</v>
      </c>
      <c r="B1199" t="s">
        <v>1249</v>
      </c>
      <c r="I1199" s="47"/>
      <c r="J1199" t="s">
        <v>483</v>
      </c>
      <c r="M1199" t="s">
        <v>1376</v>
      </c>
      <c r="N1199" t="s">
        <v>1333</v>
      </c>
      <c r="P1199" s="63">
        <v>0</v>
      </c>
      <c r="Q1199" s="31">
        <v>0</v>
      </c>
    </row>
    <row r="1200" spans="1:17" x14ac:dyDescent="0.2">
      <c r="A1200" t="s">
        <v>1249</v>
      </c>
      <c r="B1200" t="s">
        <v>1249</v>
      </c>
      <c r="I1200" s="47"/>
      <c r="J1200" t="s">
        <v>484</v>
      </c>
      <c r="M1200" t="s">
        <v>1376</v>
      </c>
      <c r="N1200" t="s">
        <v>1333</v>
      </c>
      <c r="P1200" s="63">
        <v>0</v>
      </c>
      <c r="Q1200" s="31">
        <v>0</v>
      </c>
    </row>
    <row r="1201" spans="1:17" x14ac:dyDescent="0.2">
      <c r="A1201" t="s">
        <v>1249</v>
      </c>
      <c r="B1201" t="s">
        <v>1249</v>
      </c>
      <c r="I1201" s="47"/>
      <c r="J1201" t="s">
        <v>485</v>
      </c>
      <c r="M1201" t="s">
        <v>1377</v>
      </c>
      <c r="N1201" t="s">
        <v>1294</v>
      </c>
      <c r="P1201" s="63">
        <v>-2.8169523484953913</v>
      </c>
      <c r="Q1201" s="31">
        <v>0</v>
      </c>
    </row>
    <row r="1202" spans="1:17" x14ac:dyDescent="0.2">
      <c r="A1202" t="s">
        <v>1249</v>
      </c>
      <c r="B1202" t="s">
        <v>1249</v>
      </c>
      <c r="I1202" s="47"/>
      <c r="J1202" t="s">
        <v>486</v>
      </c>
      <c r="M1202" t="s">
        <v>1377</v>
      </c>
      <c r="N1202" t="s">
        <v>1294</v>
      </c>
      <c r="P1202" s="63">
        <v>0</v>
      </c>
      <c r="Q1202" s="31">
        <v>0</v>
      </c>
    </row>
    <row r="1203" spans="1:17" x14ac:dyDescent="0.2">
      <c r="A1203" t="s">
        <v>1249</v>
      </c>
      <c r="B1203" t="s">
        <v>1249</v>
      </c>
      <c r="I1203" s="47"/>
      <c r="J1203" t="s">
        <v>487</v>
      </c>
      <c r="M1203" t="s">
        <v>1377</v>
      </c>
      <c r="N1203" t="s">
        <v>1294</v>
      </c>
      <c r="P1203" s="63">
        <v>0</v>
      </c>
      <c r="Q1203" s="31">
        <v>0</v>
      </c>
    </row>
    <row r="1204" spans="1:17" x14ac:dyDescent="0.2">
      <c r="A1204" t="s">
        <v>1249</v>
      </c>
      <c r="B1204" t="s">
        <v>1249</v>
      </c>
      <c r="I1204" s="47"/>
      <c r="J1204" t="s">
        <v>489</v>
      </c>
      <c r="M1204" t="s">
        <v>1377</v>
      </c>
      <c r="N1204" t="s">
        <v>1294</v>
      </c>
      <c r="P1204" s="63">
        <v>-0.96977048062955973</v>
      </c>
      <c r="Q1204" s="31">
        <v>0</v>
      </c>
    </row>
    <row r="1205" spans="1:17" x14ac:dyDescent="0.2">
      <c r="A1205" t="s">
        <v>1249</v>
      </c>
      <c r="B1205" t="s">
        <v>1249</v>
      </c>
      <c r="I1205" s="47"/>
      <c r="J1205" t="s">
        <v>490</v>
      </c>
      <c r="M1205" t="s">
        <v>1378</v>
      </c>
      <c r="N1205" t="s">
        <v>1333</v>
      </c>
      <c r="P1205" s="63">
        <v>0</v>
      </c>
      <c r="Q1205" s="31">
        <v>0</v>
      </c>
    </row>
    <row r="1206" spans="1:17" x14ac:dyDescent="0.2">
      <c r="A1206" t="s">
        <v>1249</v>
      </c>
      <c r="B1206" t="s">
        <v>1249</v>
      </c>
      <c r="I1206" s="47"/>
      <c r="J1206" t="s">
        <v>491</v>
      </c>
      <c r="M1206" t="s">
        <v>1378</v>
      </c>
      <c r="N1206" t="s">
        <v>1333</v>
      </c>
      <c r="P1206" s="63">
        <v>0</v>
      </c>
      <c r="Q1206" s="31">
        <v>0</v>
      </c>
    </row>
    <row r="1207" spans="1:17" x14ac:dyDescent="0.2">
      <c r="A1207" t="s">
        <v>1249</v>
      </c>
      <c r="B1207" t="s">
        <v>1249</v>
      </c>
      <c r="I1207" s="47"/>
      <c r="J1207" t="s">
        <v>492</v>
      </c>
      <c r="M1207" t="s">
        <v>1378</v>
      </c>
      <c r="N1207" t="s">
        <v>1333</v>
      </c>
      <c r="P1207" s="63">
        <v>0</v>
      </c>
      <c r="Q1207" s="31">
        <v>0</v>
      </c>
    </row>
    <row r="1208" spans="1:17" x14ac:dyDescent="0.2">
      <c r="A1208" t="s">
        <v>1249</v>
      </c>
      <c r="B1208" t="s">
        <v>1249</v>
      </c>
      <c r="I1208" s="47"/>
      <c r="J1208" t="s">
        <v>493</v>
      </c>
      <c r="M1208" t="s">
        <v>1378</v>
      </c>
      <c r="N1208" t="s">
        <v>1333</v>
      </c>
      <c r="P1208" s="66">
        <v>0</v>
      </c>
      <c r="Q1208" s="31">
        <v>0</v>
      </c>
    </row>
    <row r="1209" spans="1:17" x14ac:dyDescent="0.2">
      <c r="A1209" t="s">
        <v>1249</v>
      </c>
      <c r="B1209" t="s">
        <v>1249</v>
      </c>
      <c r="I1209" s="47"/>
      <c r="J1209" t="s">
        <v>494</v>
      </c>
      <c r="M1209" t="s">
        <v>1378</v>
      </c>
      <c r="N1209" t="s">
        <v>1333</v>
      </c>
      <c r="P1209" s="66">
        <v>0</v>
      </c>
      <c r="Q1209" s="31">
        <v>0</v>
      </c>
    </row>
    <row r="1210" spans="1:17" x14ac:dyDescent="0.2">
      <c r="A1210" t="s">
        <v>1249</v>
      </c>
      <c r="B1210" t="s">
        <v>1249</v>
      </c>
      <c r="I1210" s="47"/>
      <c r="J1210" t="s">
        <v>495</v>
      </c>
      <c r="M1210" t="s">
        <v>1378</v>
      </c>
      <c r="N1210" t="s">
        <v>1333</v>
      </c>
      <c r="P1210" s="66">
        <v>0</v>
      </c>
      <c r="Q1210" s="31">
        <v>0</v>
      </c>
    </row>
    <row r="1211" spans="1:17" x14ac:dyDescent="0.2">
      <c r="A1211" t="s">
        <v>1249</v>
      </c>
      <c r="B1211" t="s">
        <v>1249</v>
      </c>
      <c r="I1211" s="47"/>
      <c r="J1211" t="s">
        <v>496</v>
      </c>
      <c r="M1211" t="s">
        <v>1378</v>
      </c>
      <c r="N1211" t="s">
        <v>1333</v>
      </c>
      <c r="P1211" s="66">
        <v>0</v>
      </c>
      <c r="Q1211" s="31">
        <v>0</v>
      </c>
    </row>
    <row r="1212" spans="1:17" x14ac:dyDescent="0.2">
      <c r="A1212" t="s">
        <v>1249</v>
      </c>
      <c r="B1212" t="s">
        <v>1249</v>
      </c>
      <c r="I1212" s="47"/>
      <c r="J1212" t="s">
        <v>497</v>
      </c>
      <c r="M1212" t="s">
        <v>1378</v>
      </c>
      <c r="N1212" t="s">
        <v>1333</v>
      </c>
      <c r="P1212" s="66">
        <v>0</v>
      </c>
      <c r="Q1212" s="31">
        <v>0</v>
      </c>
    </row>
    <row r="1213" spans="1:17" x14ac:dyDescent="0.2">
      <c r="A1213" t="s">
        <v>1249</v>
      </c>
      <c r="B1213" t="s">
        <v>1249</v>
      </c>
      <c r="I1213" s="47"/>
      <c r="J1213" t="s">
        <v>498</v>
      </c>
      <c r="M1213" t="s">
        <v>1378</v>
      </c>
      <c r="N1213" t="s">
        <v>1333</v>
      </c>
      <c r="P1213" s="66">
        <v>0</v>
      </c>
      <c r="Q1213" s="31">
        <v>0</v>
      </c>
    </row>
    <row r="1214" spans="1:17" x14ac:dyDescent="0.2">
      <c r="A1214" t="s">
        <v>1249</v>
      </c>
      <c r="B1214" t="s">
        <v>1249</v>
      </c>
      <c r="I1214" s="47"/>
      <c r="J1214" t="s">
        <v>500</v>
      </c>
      <c r="M1214" t="s">
        <v>1378</v>
      </c>
      <c r="N1214" t="s">
        <v>1333</v>
      </c>
      <c r="P1214" s="66">
        <v>0</v>
      </c>
      <c r="Q1214" s="31">
        <v>0</v>
      </c>
    </row>
    <row r="1215" spans="1:17" x14ac:dyDescent="0.2">
      <c r="A1215" t="s">
        <v>1249</v>
      </c>
      <c r="B1215" t="s">
        <v>1249</v>
      </c>
      <c r="I1215" s="47"/>
      <c r="J1215" t="s">
        <v>501</v>
      </c>
      <c r="M1215" t="s">
        <v>1379</v>
      </c>
      <c r="N1215" t="s">
        <v>1333</v>
      </c>
      <c r="P1215" s="66">
        <v>0</v>
      </c>
      <c r="Q1215" s="31">
        <v>0</v>
      </c>
    </row>
    <row r="1216" spans="1:17" x14ac:dyDescent="0.2">
      <c r="A1216" t="s">
        <v>1249</v>
      </c>
      <c r="B1216" t="s">
        <v>1249</v>
      </c>
      <c r="I1216" s="47"/>
      <c r="J1216" t="s">
        <v>502</v>
      </c>
      <c r="M1216" t="s">
        <v>1379</v>
      </c>
      <c r="N1216" t="s">
        <v>1333</v>
      </c>
      <c r="P1216" s="66">
        <v>0</v>
      </c>
      <c r="Q1216" s="31">
        <v>0</v>
      </c>
    </row>
    <row r="1217" spans="1:17" x14ac:dyDescent="0.2">
      <c r="A1217" t="s">
        <v>1249</v>
      </c>
      <c r="B1217" t="s">
        <v>1249</v>
      </c>
      <c r="I1217" s="47"/>
      <c r="J1217" t="s">
        <v>503</v>
      </c>
      <c r="M1217" t="s">
        <v>1379</v>
      </c>
      <c r="N1217" t="s">
        <v>1333</v>
      </c>
      <c r="P1217" s="66">
        <v>0</v>
      </c>
      <c r="Q1217" s="31">
        <v>0</v>
      </c>
    </row>
    <row r="1218" spans="1:17" x14ac:dyDescent="0.2">
      <c r="A1218" t="s">
        <v>1249</v>
      </c>
      <c r="B1218" t="s">
        <v>1249</v>
      </c>
      <c r="I1218" s="47"/>
      <c r="J1218" t="s">
        <v>504</v>
      </c>
      <c r="M1218" t="s">
        <v>1379</v>
      </c>
      <c r="N1218" t="s">
        <v>1333</v>
      </c>
      <c r="P1218" s="66">
        <v>0</v>
      </c>
      <c r="Q1218" s="31">
        <v>0</v>
      </c>
    </row>
    <row r="1219" spans="1:17" x14ac:dyDescent="0.2">
      <c r="A1219" t="s">
        <v>1249</v>
      </c>
      <c r="B1219" t="s">
        <v>1249</v>
      </c>
      <c r="I1219" s="47"/>
      <c r="J1219" t="s">
        <v>505</v>
      </c>
      <c r="M1219" t="s">
        <v>1379</v>
      </c>
      <c r="N1219" t="s">
        <v>1333</v>
      </c>
      <c r="P1219" s="66">
        <v>0</v>
      </c>
      <c r="Q1219" s="31">
        <v>0</v>
      </c>
    </row>
    <row r="1220" spans="1:17" x14ac:dyDescent="0.2">
      <c r="A1220" t="s">
        <v>1249</v>
      </c>
      <c r="B1220" t="s">
        <v>1249</v>
      </c>
      <c r="I1220" s="47"/>
      <c r="J1220" t="s">
        <v>506</v>
      </c>
      <c r="M1220" t="s">
        <v>1379</v>
      </c>
      <c r="N1220" t="s">
        <v>1333</v>
      </c>
      <c r="P1220" s="66">
        <v>0</v>
      </c>
      <c r="Q1220" s="31">
        <v>0</v>
      </c>
    </row>
    <row r="1221" spans="1:17" x14ac:dyDescent="0.2">
      <c r="A1221" t="s">
        <v>1249</v>
      </c>
      <c r="B1221" t="s">
        <v>1249</v>
      </c>
      <c r="I1221" s="47"/>
      <c r="J1221" t="s">
        <v>507</v>
      </c>
      <c r="M1221" t="s">
        <v>1379</v>
      </c>
      <c r="N1221" t="s">
        <v>1333</v>
      </c>
      <c r="P1221" s="66">
        <v>0</v>
      </c>
      <c r="Q1221" s="31">
        <v>0</v>
      </c>
    </row>
    <row r="1222" spans="1:17" x14ac:dyDescent="0.2">
      <c r="A1222" t="s">
        <v>1249</v>
      </c>
      <c r="B1222" t="s">
        <v>1249</v>
      </c>
      <c r="I1222" s="47"/>
      <c r="J1222" t="s">
        <v>508</v>
      </c>
      <c r="M1222" t="s">
        <v>1379</v>
      </c>
      <c r="N1222" t="s">
        <v>1333</v>
      </c>
      <c r="P1222" s="66">
        <v>0</v>
      </c>
      <c r="Q1222" s="31">
        <v>0</v>
      </c>
    </row>
    <row r="1223" spans="1:17" x14ac:dyDescent="0.2">
      <c r="A1223" t="s">
        <v>1249</v>
      </c>
      <c r="B1223" t="s">
        <v>1249</v>
      </c>
      <c r="I1223" s="47"/>
      <c r="J1223" t="s">
        <v>509</v>
      </c>
      <c r="M1223" t="s">
        <v>1380</v>
      </c>
      <c r="N1223" t="s">
        <v>1333</v>
      </c>
      <c r="P1223" s="66">
        <v>0</v>
      </c>
      <c r="Q1223" s="31">
        <v>0</v>
      </c>
    </row>
    <row r="1224" spans="1:17" x14ac:dyDescent="0.2">
      <c r="A1224" t="s">
        <v>1249</v>
      </c>
      <c r="B1224" t="s">
        <v>1249</v>
      </c>
      <c r="I1224" s="47"/>
      <c r="J1224" t="s">
        <v>510</v>
      </c>
      <c r="M1224" t="s">
        <v>1381</v>
      </c>
      <c r="N1224" t="s">
        <v>1294</v>
      </c>
      <c r="P1224" s="66">
        <v>0</v>
      </c>
      <c r="Q1224" s="31">
        <v>0</v>
      </c>
    </row>
    <row r="1225" spans="1:17" x14ac:dyDescent="0.2">
      <c r="A1225" t="s">
        <v>1249</v>
      </c>
      <c r="B1225" t="s">
        <v>1249</v>
      </c>
      <c r="I1225" s="47"/>
      <c r="J1225" t="s">
        <v>511</v>
      </c>
      <c r="M1225" t="s">
        <v>1381</v>
      </c>
      <c r="N1225" t="s">
        <v>1294</v>
      </c>
      <c r="P1225" s="66">
        <v>0</v>
      </c>
      <c r="Q1225" s="31">
        <v>0</v>
      </c>
    </row>
    <row r="1226" spans="1:17" x14ac:dyDescent="0.2">
      <c r="A1226" t="s">
        <v>1249</v>
      </c>
      <c r="B1226" t="s">
        <v>1249</v>
      </c>
      <c r="I1226" s="47"/>
      <c r="J1226" t="s">
        <v>512</v>
      </c>
      <c r="M1226" t="s">
        <v>1381</v>
      </c>
      <c r="N1226" t="s">
        <v>1294</v>
      </c>
      <c r="P1226" s="66">
        <v>0</v>
      </c>
      <c r="Q1226" s="31">
        <v>0</v>
      </c>
    </row>
    <row r="1227" spans="1:17" x14ac:dyDescent="0.2">
      <c r="A1227" t="s">
        <v>1249</v>
      </c>
      <c r="B1227" t="s">
        <v>1249</v>
      </c>
      <c r="I1227" s="47"/>
      <c r="J1227" t="s">
        <v>513</v>
      </c>
      <c r="M1227" t="s">
        <v>1381</v>
      </c>
      <c r="N1227" t="s">
        <v>1294</v>
      </c>
      <c r="P1227" s="66">
        <v>0</v>
      </c>
      <c r="Q1227" s="31">
        <v>0</v>
      </c>
    </row>
    <row r="1228" spans="1:17" x14ac:dyDescent="0.2">
      <c r="A1228" t="s">
        <v>1249</v>
      </c>
      <c r="B1228" t="s">
        <v>1249</v>
      </c>
      <c r="I1228" s="47"/>
      <c r="J1228" t="s">
        <v>514</v>
      </c>
      <c r="M1228" t="s">
        <v>1381</v>
      </c>
      <c r="N1228" t="s">
        <v>1294</v>
      </c>
      <c r="P1228" s="66">
        <v>0</v>
      </c>
      <c r="Q1228" s="31">
        <v>0</v>
      </c>
    </row>
    <row r="1229" spans="1:17" x14ac:dyDescent="0.2">
      <c r="A1229" t="s">
        <v>1249</v>
      </c>
      <c r="B1229" t="s">
        <v>1249</v>
      </c>
      <c r="I1229" s="47"/>
      <c r="J1229" t="s">
        <v>515</v>
      </c>
      <c r="M1229" t="s">
        <v>1381</v>
      </c>
      <c r="N1229" t="s">
        <v>1294</v>
      </c>
      <c r="P1229" s="66">
        <v>0</v>
      </c>
      <c r="Q1229" s="31">
        <v>0</v>
      </c>
    </row>
    <row r="1230" spans="1:17" x14ac:dyDescent="0.2">
      <c r="A1230" t="s">
        <v>1249</v>
      </c>
      <c r="B1230" t="s">
        <v>1249</v>
      </c>
      <c r="I1230" s="47"/>
      <c r="J1230" t="s">
        <v>516</v>
      </c>
      <c r="M1230" t="s">
        <v>1381</v>
      </c>
      <c r="N1230" t="s">
        <v>1294</v>
      </c>
      <c r="P1230" s="66">
        <v>0</v>
      </c>
      <c r="Q1230" s="31">
        <v>0</v>
      </c>
    </row>
    <row r="1231" spans="1:17" x14ac:dyDescent="0.2">
      <c r="A1231" t="s">
        <v>1249</v>
      </c>
      <c r="B1231" t="s">
        <v>1249</v>
      </c>
      <c r="I1231" s="47"/>
      <c r="J1231" t="s">
        <v>517</v>
      </c>
      <c r="M1231" t="s">
        <v>1382</v>
      </c>
      <c r="N1231" t="s">
        <v>1294</v>
      </c>
      <c r="P1231" s="66">
        <v>-2.8631318951920335</v>
      </c>
      <c r="Q1231" s="31">
        <v>0</v>
      </c>
    </row>
    <row r="1232" spans="1:17" x14ac:dyDescent="0.2">
      <c r="A1232" t="s">
        <v>1249</v>
      </c>
      <c r="B1232" t="s">
        <v>1249</v>
      </c>
      <c r="I1232" s="47"/>
      <c r="J1232" t="s">
        <v>518</v>
      </c>
      <c r="M1232" t="s">
        <v>1382</v>
      </c>
      <c r="N1232" t="s">
        <v>1294</v>
      </c>
      <c r="P1232" s="66">
        <v>0</v>
      </c>
      <c r="Q1232" s="31">
        <v>0</v>
      </c>
    </row>
    <row r="1233" spans="1:17" x14ac:dyDescent="0.2">
      <c r="A1233" t="s">
        <v>1249</v>
      </c>
      <c r="B1233" t="s">
        <v>1249</v>
      </c>
      <c r="I1233" s="47"/>
      <c r="J1233" t="s">
        <v>519</v>
      </c>
      <c r="M1233" t="s">
        <v>1382</v>
      </c>
      <c r="N1233" t="s">
        <v>1294</v>
      </c>
      <c r="P1233" s="66">
        <v>0</v>
      </c>
      <c r="Q1233" s="31">
        <v>0</v>
      </c>
    </row>
    <row r="1234" spans="1:17" x14ac:dyDescent="0.2">
      <c r="A1234" t="s">
        <v>1249</v>
      </c>
      <c r="B1234" t="s">
        <v>1249</v>
      </c>
      <c r="I1234" s="47"/>
      <c r="J1234" t="s">
        <v>520</v>
      </c>
      <c r="M1234" t="s">
        <v>1382</v>
      </c>
      <c r="N1234" t="s">
        <v>1294</v>
      </c>
      <c r="P1234" s="66">
        <v>0</v>
      </c>
      <c r="Q1234" s="31">
        <v>0</v>
      </c>
    </row>
    <row r="1235" spans="1:17" x14ac:dyDescent="0.2">
      <c r="A1235" t="s">
        <v>1249</v>
      </c>
      <c r="B1235" t="s">
        <v>1249</v>
      </c>
      <c r="I1235" s="47"/>
      <c r="J1235" t="s">
        <v>521</v>
      </c>
      <c r="M1235" t="s">
        <v>1383</v>
      </c>
      <c r="N1235" t="s">
        <v>1328</v>
      </c>
      <c r="P1235" s="66">
        <v>-5.0797501366310289</v>
      </c>
      <c r="Q1235" s="31">
        <v>0</v>
      </c>
    </row>
    <row r="1236" spans="1:17" x14ac:dyDescent="0.2">
      <c r="A1236" t="s">
        <v>1249</v>
      </c>
      <c r="B1236" t="s">
        <v>1249</v>
      </c>
      <c r="I1236" s="47"/>
      <c r="J1236" t="s">
        <v>522</v>
      </c>
      <c r="M1236" t="s">
        <v>1384</v>
      </c>
      <c r="N1236" t="s">
        <v>1333</v>
      </c>
      <c r="P1236" s="66">
        <v>0</v>
      </c>
      <c r="Q1236" s="31">
        <v>0</v>
      </c>
    </row>
    <row r="1237" spans="1:17" x14ac:dyDescent="0.2">
      <c r="A1237" t="s">
        <v>1249</v>
      </c>
      <c r="B1237" t="s">
        <v>1249</v>
      </c>
      <c r="I1237" s="47"/>
      <c r="J1237" t="s">
        <v>523</v>
      </c>
      <c r="M1237" t="s">
        <v>1384</v>
      </c>
      <c r="N1237" t="s">
        <v>1333</v>
      </c>
      <c r="P1237" s="66">
        <v>0</v>
      </c>
      <c r="Q1237" s="31">
        <v>0</v>
      </c>
    </row>
    <row r="1238" spans="1:17" x14ac:dyDescent="0.2">
      <c r="A1238" t="s">
        <v>1249</v>
      </c>
      <c r="B1238" t="s">
        <v>1249</v>
      </c>
      <c r="I1238" s="47"/>
      <c r="J1238" t="s">
        <v>524</v>
      </c>
      <c r="M1238" t="s">
        <v>1384</v>
      </c>
      <c r="N1238" t="s">
        <v>1333</v>
      </c>
      <c r="P1238" s="66">
        <v>0</v>
      </c>
      <c r="Q1238" s="31">
        <v>0</v>
      </c>
    </row>
    <row r="1239" spans="1:17" x14ac:dyDescent="0.2">
      <c r="A1239" t="s">
        <v>1249</v>
      </c>
      <c r="B1239" t="s">
        <v>1249</v>
      </c>
      <c r="I1239" s="47"/>
      <c r="J1239" t="s">
        <v>525</v>
      </c>
      <c r="M1239" t="s">
        <v>1384</v>
      </c>
      <c r="N1239" t="s">
        <v>1333</v>
      </c>
      <c r="P1239" s="66">
        <v>0</v>
      </c>
      <c r="Q1239" s="31">
        <v>0</v>
      </c>
    </row>
    <row r="1240" spans="1:17" x14ac:dyDescent="0.2">
      <c r="A1240" t="s">
        <v>1249</v>
      </c>
      <c r="B1240" t="s">
        <v>1249</v>
      </c>
      <c r="I1240" s="47"/>
      <c r="J1240" t="s">
        <v>526</v>
      </c>
      <c r="M1240" t="s">
        <v>1384</v>
      </c>
      <c r="N1240" t="s">
        <v>1333</v>
      </c>
      <c r="P1240" s="66">
        <v>0</v>
      </c>
      <c r="Q1240" s="31">
        <v>0</v>
      </c>
    </row>
    <row r="1241" spans="1:17" x14ac:dyDescent="0.2">
      <c r="A1241" t="s">
        <v>1249</v>
      </c>
      <c r="B1241" t="s">
        <v>1249</v>
      </c>
      <c r="I1241" s="47"/>
      <c r="J1241" t="s">
        <v>527</v>
      </c>
      <c r="M1241" t="s">
        <v>1384</v>
      </c>
      <c r="N1241" t="s">
        <v>1333</v>
      </c>
      <c r="P1241" s="66">
        <v>0</v>
      </c>
      <c r="Q1241" s="31">
        <v>0</v>
      </c>
    </row>
    <row r="1242" spans="1:17" x14ac:dyDescent="0.2">
      <c r="A1242" t="s">
        <v>1249</v>
      </c>
      <c r="B1242" t="s">
        <v>1249</v>
      </c>
      <c r="I1242" s="47"/>
      <c r="J1242" t="s">
        <v>528</v>
      </c>
      <c r="M1242" t="s">
        <v>1384</v>
      </c>
      <c r="N1242" t="s">
        <v>1333</v>
      </c>
      <c r="P1242" s="66">
        <v>0</v>
      </c>
      <c r="Q1242" s="31">
        <v>0</v>
      </c>
    </row>
    <row r="1243" spans="1:17" x14ac:dyDescent="0.2">
      <c r="A1243" t="s">
        <v>1249</v>
      </c>
      <c r="B1243" t="s">
        <v>1249</v>
      </c>
      <c r="I1243" s="47"/>
      <c r="J1243" t="s">
        <v>529</v>
      </c>
      <c r="M1243" t="s">
        <v>1384</v>
      </c>
      <c r="N1243" t="s">
        <v>1333</v>
      </c>
      <c r="P1243" s="66">
        <v>0</v>
      </c>
      <c r="Q1243" s="31">
        <v>0</v>
      </c>
    </row>
    <row r="1244" spans="1:17" x14ac:dyDescent="0.2">
      <c r="A1244" t="s">
        <v>1249</v>
      </c>
      <c r="B1244" t="s">
        <v>1249</v>
      </c>
      <c r="I1244" s="47"/>
      <c r="J1244" t="s">
        <v>530</v>
      </c>
      <c r="M1244" t="s">
        <v>1384</v>
      </c>
      <c r="N1244" t="s">
        <v>1333</v>
      </c>
      <c r="P1244" s="66">
        <v>0</v>
      </c>
      <c r="Q1244" s="31">
        <v>0</v>
      </c>
    </row>
    <row r="1245" spans="1:17" x14ac:dyDescent="0.2">
      <c r="A1245" t="s">
        <v>1249</v>
      </c>
      <c r="B1245" t="s">
        <v>1249</v>
      </c>
      <c r="I1245" s="47"/>
      <c r="J1245" t="s">
        <v>531</v>
      </c>
      <c r="M1245" t="s">
        <v>1384</v>
      </c>
      <c r="N1245" t="s">
        <v>1333</v>
      </c>
      <c r="P1245" s="66">
        <v>0</v>
      </c>
      <c r="Q1245" s="31">
        <v>0</v>
      </c>
    </row>
    <row r="1246" spans="1:17" x14ac:dyDescent="0.2">
      <c r="A1246" t="s">
        <v>1249</v>
      </c>
      <c r="B1246" t="s">
        <v>1249</v>
      </c>
      <c r="I1246" s="47"/>
      <c r="J1246" t="s">
        <v>532</v>
      </c>
      <c r="M1246" t="s">
        <v>1385</v>
      </c>
      <c r="N1246" t="s">
        <v>1325</v>
      </c>
      <c r="P1246" s="66">
        <v>0</v>
      </c>
      <c r="Q1246" s="31">
        <v>0</v>
      </c>
    </row>
    <row r="1247" spans="1:17" x14ac:dyDescent="0.2">
      <c r="A1247" t="s">
        <v>1249</v>
      </c>
      <c r="B1247" t="s">
        <v>1249</v>
      </c>
      <c r="I1247" s="47"/>
      <c r="J1247" t="s">
        <v>533</v>
      </c>
      <c r="M1247" t="s">
        <v>1385</v>
      </c>
      <c r="N1247" t="s">
        <v>1325</v>
      </c>
      <c r="P1247" s="66">
        <v>0</v>
      </c>
      <c r="Q1247" s="31">
        <v>0</v>
      </c>
    </row>
    <row r="1248" spans="1:17" x14ac:dyDescent="0.2">
      <c r="A1248" t="s">
        <v>1249</v>
      </c>
      <c r="B1248" t="s">
        <v>1249</v>
      </c>
      <c r="I1248" s="47"/>
      <c r="J1248" t="s">
        <v>534</v>
      </c>
      <c r="M1248" t="s">
        <v>1385</v>
      </c>
      <c r="N1248" t="s">
        <v>1325</v>
      </c>
      <c r="P1248" s="66">
        <v>0</v>
      </c>
      <c r="Q1248" s="31">
        <v>0</v>
      </c>
    </row>
    <row r="1249" spans="1:17" x14ac:dyDescent="0.2">
      <c r="A1249" t="s">
        <v>1249</v>
      </c>
      <c r="B1249" t="s">
        <v>1249</v>
      </c>
      <c r="I1249" s="47"/>
      <c r="J1249" t="s">
        <v>535</v>
      </c>
      <c r="M1249" t="s">
        <v>1385</v>
      </c>
      <c r="N1249" t="s">
        <v>1325</v>
      </c>
      <c r="P1249" s="66">
        <v>0</v>
      </c>
      <c r="Q1249" s="31">
        <v>0</v>
      </c>
    </row>
    <row r="1250" spans="1:17" x14ac:dyDescent="0.2">
      <c r="A1250" t="s">
        <v>1249</v>
      </c>
      <c r="B1250" t="s">
        <v>1249</v>
      </c>
      <c r="I1250" s="47"/>
      <c r="J1250" t="s">
        <v>536</v>
      </c>
      <c r="M1250" t="s">
        <v>1385</v>
      </c>
      <c r="N1250" t="s">
        <v>1325</v>
      </c>
      <c r="P1250" s="66">
        <v>0</v>
      </c>
      <c r="Q1250" s="31">
        <v>0</v>
      </c>
    </row>
    <row r="1251" spans="1:17" x14ac:dyDescent="0.2">
      <c r="A1251" t="s">
        <v>1249</v>
      </c>
      <c r="B1251" t="s">
        <v>1249</v>
      </c>
      <c r="I1251" s="47"/>
      <c r="J1251" t="s">
        <v>537</v>
      </c>
      <c r="M1251" t="s">
        <v>1385</v>
      </c>
      <c r="N1251" t="s">
        <v>1325</v>
      </c>
      <c r="P1251" s="66">
        <v>0</v>
      </c>
      <c r="Q1251" s="31">
        <v>0</v>
      </c>
    </row>
    <row r="1252" spans="1:17" x14ac:dyDescent="0.2">
      <c r="A1252" t="s">
        <v>1249</v>
      </c>
      <c r="B1252" t="s">
        <v>1249</v>
      </c>
      <c r="I1252" s="47"/>
      <c r="J1252" t="s">
        <v>538</v>
      </c>
      <c r="M1252" t="s">
        <v>1385</v>
      </c>
      <c r="N1252" t="s">
        <v>1325</v>
      </c>
      <c r="P1252" s="66">
        <v>0</v>
      </c>
      <c r="Q1252" s="31">
        <v>0</v>
      </c>
    </row>
    <row r="1253" spans="1:17" x14ac:dyDescent="0.2">
      <c r="A1253" t="s">
        <v>1249</v>
      </c>
      <c r="B1253" t="s">
        <v>1249</v>
      </c>
      <c r="I1253" s="47"/>
      <c r="J1253" t="s">
        <v>539</v>
      </c>
      <c r="M1253" t="s">
        <v>1385</v>
      </c>
      <c r="N1253" t="s">
        <v>1325</v>
      </c>
      <c r="P1253" s="66">
        <v>0</v>
      </c>
      <c r="Q1253" s="31">
        <v>0</v>
      </c>
    </row>
    <row r="1254" spans="1:17" x14ac:dyDescent="0.2">
      <c r="A1254" t="s">
        <v>1249</v>
      </c>
      <c r="B1254" t="s">
        <v>1249</v>
      </c>
      <c r="I1254" s="47"/>
      <c r="J1254" t="s">
        <v>540</v>
      </c>
      <c r="M1254" t="s">
        <v>1385</v>
      </c>
      <c r="N1254" t="s">
        <v>1325</v>
      </c>
      <c r="P1254" s="66">
        <v>0</v>
      </c>
      <c r="Q1254" s="31">
        <v>0</v>
      </c>
    </row>
    <row r="1255" spans="1:17" x14ac:dyDescent="0.2">
      <c r="A1255" t="s">
        <v>1249</v>
      </c>
      <c r="B1255" t="s">
        <v>1249</v>
      </c>
      <c r="I1255" s="47"/>
      <c r="J1255" t="s">
        <v>541</v>
      </c>
      <c r="M1255" t="s">
        <v>1385</v>
      </c>
      <c r="N1255" t="s">
        <v>1325</v>
      </c>
      <c r="P1255" s="66">
        <v>0</v>
      </c>
      <c r="Q1255" s="31">
        <v>0</v>
      </c>
    </row>
    <row r="1256" spans="1:17" x14ac:dyDescent="0.2">
      <c r="A1256" t="s">
        <v>1249</v>
      </c>
      <c r="B1256" t="s">
        <v>1249</v>
      </c>
      <c r="I1256" s="47"/>
      <c r="J1256" t="s">
        <v>542</v>
      </c>
      <c r="M1256" t="s">
        <v>1385</v>
      </c>
      <c r="N1256" t="s">
        <v>1325</v>
      </c>
      <c r="P1256" s="66">
        <v>0</v>
      </c>
      <c r="Q1256" s="31">
        <v>0</v>
      </c>
    </row>
    <row r="1257" spans="1:17" x14ac:dyDescent="0.2">
      <c r="A1257" t="s">
        <v>1249</v>
      </c>
      <c r="B1257" t="s">
        <v>1249</v>
      </c>
      <c r="I1257" s="47"/>
      <c r="J1257" t="s">
        <v>543</v>
      </c>
      <c r="M1257" t="s">
        <v>1386</v>
      </c>
      <c r="N1257" t="s">
        <v>1325</v>
      </c>
      <c r="P1257" s="66">
        <v>0</v>
      </c>
      <c r="Q1257" s="31">
        <v>0</v>
      </c>
    </row>
    <row r="1258" spans="1:17" x14ac:dyDescent="0.2">
      <c r="A1258" t="s">
        <v>1249</v>
      </c>
      <c r="B1258" t="s">
        <v>1249</v>
      </c>
      <c r="I1258" s="47"/>
      <c r="J1258" t="s">
        <v>544</v>
      </c>
      <c r="M1258" t="s">
        <v>1387</v>
      </c>
      <c r="N1258" t="s">
        <v>1333</v>
      </c>
      <c r="P1258" s="66">
        <v>0</v>
      </c>
      <c r="Q1258" s="31">
        <v>0</v>
      </c>
    </row>
    <row r="1259" spans="1:17" x14ac:dyDescent="0.2">
      <c r="A1259" t="s">
        <v>1249</v>
      </c>
      <c r="B1259" t="s">
        <v>1249</v>
      </c>
      <c r="I1259" s="47"/>
      <c r="J1259" t="s">
        <v>545</v>
      </c>
      <c r="M1259" t="s">
        <v>1387</v>
      </c>
      <c r="N1259" t="s">
        <v>1333</v>
      </c>
      <c r="P1259" s="66">
        <v>0</v>
      </c>
      <c r="Q1259" s="31">
        <v>0</v>
      </c>
    </row>
    <row r="1260" spans="1:17" x14ac:dyDescent="0.2">
      <c r="A1260" t="s">
        <v>1249</v>
      </c>
      <c r="B1260" t="s">
        <v>1249</v>
      </c>
      <c r="I1260" s="47"/>
      <c r="J1260" t="s">
        <v>546</v>
      </c>
      <c r="M1260" t="s">
        <v>1387</v>
      </c>
      <c r="N1260" t="s">
        <v>1333</v>
      </c>
      <c r="P1260" s="66">
        <v>0</v>
      </c>
      <c r="Q1260" s="31">
        <v>0</v>
      </c>
    </row>
    <row r="1261" spans="1:17" x14ac:dyDescent="0.2">
      <c r="A1261" t="s">
        <v>1249</v>
      </c>
      <c r="B1261" t="s">
        <v>1249</v>
      </c>
      <c r="I1261" s="47"/>
      <c r="J1261" t="s">
        <v>547</v>
      </c>
      <c r="M1261" t="s">
        <v>1387</v>
      </c>
      <c r="N1261" t="s">
        <v>1333</v>
      </c>
      <c r="P1261" s="66">
        <v>0</v>
      </c>
      <c r="Q1261" s="31">
        <v>0</v>
      </c>
    </row>
    <row r="1262" spans="1:17" x14ac:dyDescent="0.2">
      <c r="A1262" t="s">
        <v>1249</v>
      </c>
      <c r="B1262" t="s">
        <v>1249</v>
      </c>
      <c r="I1262" s="47"/>
      <c r="J1262" t="s">
        <v>548</v>
      </c>
      <c r="M1262" t="s">
        <v>1387</v>
      </c>
      <c r="N1262" t="s">
        <v>1333</v>
      </c>
      <c r="P1262" s="66">
        <v>0</v>
      </c>
      <c r="Q1262" s="31">
        <v>0</v>
      </c>
    </row>
    <row r="1263" spans="1:17" x14ac:dyDescent="0.2">
      <c r="A1263" t="s">
        <v>1249</v>
      </c>
      <c r="B1263" t="s">
        <v>1249</v>
      </c>
      <c r="I1263" s="47"/>
      <c r="J1263" t="s">
        <v>549</v>
      </c>
      <c r="M1263" t="s">
        <v>1387</v>
      </c>
      <c r="N1263" t="s">
        <v>1333</v>
      </c>
      <c r="P1263" s="66">
        <v>0</v>
      </c>
      <c r="Q1263" s="31">
        <v>0</v>
      </c>
    </row>
    <row r="1264" spans="1:17" x14ac:dyDescent="0.2">
      <c r="A1264" t="s">
        <v>1249</v>
      </c>
      <c r="B1264" t="s">
        <v>1249</v>
      </c>
      <c r="I1264" s="47"/>
      <c r="J1264" t="s">
        <v>550</v>
      </c>
      <c r="M1264" t="s">
        <v>1387</v>
      </c>
      <c r="N1264" t="s">
        <v>1333</v>
      </c>
      <c r="P1264" s="66">
        <v>0</v>
      </c>
      <c r="Q1264" s="31">
        <v>0</v>
      </c>
    </row>
    <row r="1265" spans="1:17" x14ac:dyDescent="0.2">
      <c r="A1265" t="s">
        <v>1249</v>
      </c>
      <c r="B1265" t="s">
        <v>1249</v>
      </c>
      <c r="I1265" s="47"/>
      <c r="J1265" t="s">
        <v>551</v>
      </c>
      <c r="M1265" t="s">
        <v>1387</v>
      </c>
      <c r="N1265" t="s">
        <v>1333</v>
      </c>
      <c r="P1265" s="66">
        <v>0</v>
      </c>
      <c r="Q1265" s="31">
        <v>0</v>
      </c>
    </row>
    <row r="1266" spans="1:17" x14ac:dyDescent="0.2">
      <c r="A1266" t="s">
        <v>1249</v>
      </c>
      <c r="B1266" t="s">
        <v>1249</v>
      </c>
      <c r="I1266" s="47"/>
      <c r="J1266" t="s">
        <v>552</v>
      </c>
      <c r="M1266" t="s">
        <v>1388</v>
      </c>
      <c r="N1266" t="s">
        <v>1333</v>
      </c>
      <c r="P1266" s="66">
        <v>0</v>
      </c>
      <c r="Q1266" s="31">
        <v>0</v>
      </c>
    </row>
    <row r="1267" spans="1:17" x14ac:dyDescent="0.2">
      <c r="A1267" t="s">
        <v>1249</v>
      </c>
      <c r="B1267" t="s">
        <v>1249</v>
      </c>
      <c r="I1267" s="47"/>
      <c r="J1267" t="s">
        <v>553</v>
      </c>
      <c r="M1267" t="s">
        <v>1389</v>
      </c>
      <c r="N1267" t="s">
        <v>1328</v>
      </c>
      <c r="P1267" s="66">
        <v>-45.255955762712802</v>
      </c>
      <c r="Q1267" s="31">
        <v>0</v>
      </c>
    </row>
    <row r="1268" spans="1:17" x14ac:dyDescent="0.2">
      <c r="A1268" t="s">
        <v>1249</v>
      </c>
      <c r="B1268" t="s">
        <v>1249</v>
      </c>
      <c r="I1268" s="47"/>
      <c r="J1268" t="s">
        <v>555</v>
      </c>
      <c r="M1268" t="s">
        <v>1390</v>
      </c>
      <c r="N1268" t="s">
        <v>1325</v>
      </c>
      <c r="P1268" s="66">
        <v>0</v>
      </c>
      <c r="Q1268" s="31">
        <v>0</v>
      </c>
    </row>
    <row r="1269" spans="1:17" x14ac:dyDescent="0.2">
      <c r="A1269" t="s">
        <v>1249</v>
      </c>
      <c r="B1269" t="s">
        <v>1249</v>
      </c>
      <c r="I1269" s="47"/>
      <c r="J1269" t="s">
        <v>556</v>
      </c>
      <c r="M1269" t="s">
        <v>1390</v>
      </c>
      <c r="N1269" t="s">
        <v>1325</v>
      </c>
      <c r="P1269" s="66">
        <v>0</v>
      </c>
      <c r="Q1269" s="31">
        <v>0</v>
      </c>
    </row>
    <row r="1270" spans="1:17" x14ac:dyDescent="0.2">
      <c r="A1270" t="s">
        <v>1249</v>
      </c>
      <c r="B1270" t="s">
        <v>1249</v>
      </c>
      <c r="I1270" s="47"/>
      <c r="J1270" t="s">
        <v>557</v>
      </c>
      <c r="M1270" t="s">
        <v>1390</v>
      </c>
      <c r="N1270" t="s">
        <v>1325</v>
      </c>
      <c r="P1270" s="66">
        <v>0</v>
      </c>
      <c r="Q1270" s="31">
        <v>0</v>
      </c>
    </row>
    <row r="1271" spans="1:17" x14ac:dyDescent="0.2">
      <c r="A1271" t="s">
        <v>1249</v>
      </c>
      <c r="B1271" t="s">
        <v>1249</v>
      </c>
      <c r="I1271" s="47"/>
      <c r="J1271" t="s">
        <v>558</v>
      </c>
      <c r="M1271" t="s">
        <v>1390</v>
      </c>
      <c r="N1271" t="s">
        <v>1325</v>
      </c>
      <c r="P1271" s="66">
        <v>0</v>
      </c>
      <c r="Q1271" s="31">
        <v>0</v>
      </c>
    </row>
    <row r="1272" spans="1:17" x14ac:dyDescent="0.2">
      <c r="A1272" t="s">
        <v>1249</v>
      </c>
      <c r="B1272" t="s">
        <v>1249</v>
      </c>
      <c r="I1272" s="47"/>
      <c r="J1272" t="s">
        <v>559</v>
      </c>
      <c r="M1272" t="s">
        <v>1391</v>
      </c>
      <c r="N1272" t="s">
        <v>1325</v>
      </c>
      <c r="P1272" s="66">
        <v>0</v>
      </c>
      <c r="Q1272" s="31">
        <v>0</v>
      </c>
    </row>
    <row r="1273" spans="1:17" x14ac:dyDescent="0.2">
      <c r="A1273" t="s">
        <v>1249</v>
      </c>
      <c r="B1273" t="s">
        <v>1249</v>
      </c>
      <c r="I1273" s="47"/>
      <c r="J1273" t="s">
        <v>560</v>
      </c>
      <c r="M1273" t="s">
        <v>1391</v>
      </c>
      <c r="N1273" t="s">
        <v>1325</v>
      </c>
      <c r="P1273" s="66">
        <v>0</v>
      </c>
      <c r="Q1273" s="31">
        <v>0</v>
      </c>
    </row>
    <row r="1274" spans="1:17" x14ac:dyDescent="0.2">
      <c r="A1274" t="s">
        <v>1249</v>
      </c>
      <c r="B1274" t="s">
        <v>1249</v>
      </c>
      <c r="I1274" s="47"/>
      <c r="J1274" t="s">
        <v>561</v>
      </c>
      <c r="M1274" t="s">
        <v>1391</v>
      </c>
      <c r="N1274" t="s">
        <v>1325</v>
      </c>
      <c r="P1274" s="66">
        <v>0</v>
      </c>
      <c r="Q1274" s="31">
        <v>0</v>
      </c>
    </row>
    <row r="1275" spans="1:17" x14ac:dyDescent="0.2">
      <c r="A1275" t="s">
        <v>1249</v>
      </c>
      <c r="B1275" t="s">
        <v>1249</v>
      </c>
      <c r="I1275" s="47"/>
      <c r="J1275" t="s">
        <v>562</v>
      </c>
      <c r="M1275" t="s">
        <v>1391</v>
      </c>
      <c r="N1275" t="s">
        <v>1325</v>
      </c>
      <c r="P1275" s="66">
        <v>0</v>
      </c>
      <c r="Q1275" s="31">
        <v>0</v>
      </c>
    </row>
    <row r="1276" spans="1:17" x14ac:dyDescent="0.2">
      <c r="A1276" t="s">
        <v>1249</v>
      </c>
      <c r="B1276" t="s">
        <v>1249</v>
      </c>
      <c r="I1276" s="47"/>
      <c r="J1276" t="s">
        <v>563</v>
      </c>
      <c r="M1276" t="s">
        <v>1391</v>
      </c>
      <c r="N1276" t="s">
        <v>1325</v>
      </c>
      <c r="P1276" s="66">
        <v>0</v>
      </c>
      <c r="Q1276" s="31">
        <v>0</v>
      </c>
    </row>
    <row r="1277" spans="1:17" x14ac:dyDescent="0.2">
      <c r="A1277" t="s">
        <v>1249</v>
      </c>
      <c r="B1277" t="s">
        <v>1249</v>
      </c>
      <c r="I1277" s="47"/>
      <c r="J1277" t="s">
        <v>564</v>
      </c>
      <c r="M1277" t="s">
        <v>1391</v>
      </c>
      <c r="N1277" t="s">
        <v>1325</v>
      </c>
      <c r="P1277" s="66">
        <v>0</v>
      </c>
      <c r="Q1277" s="31">
        <v>0</v>
      </c>
    </row>
    <row r="1278" spans="1:17" x14ac:dyDescent="0.2">
      <c r="A1278" t="s">
        <v>1249</v>
      </c>
      <c r="B1278" t="s">
        <v>1249</v>
      </c>
      <c r="I1278" s="47"/>
      <c r="J1278" t="s">
        <v>565</v>
      </c>
      <c r="M1278" t="s">
        <v>1391</v>
      </c>
      <c r="N1278" t="s">
        <v>1325</v>
      </c>
      <c r="P1278" s="66">
        <v>0</v>
      </c>
      <c r="Q1278" s="31">
        <v>0</v>
      </c>
    </row>
    <row r="1279" spans="1:17" x14ac:dyDescent="0.2">
      <c r="A1279" t="s">
        <v>1249</v>
      </c>
      <c r="B1279" t="s">
        <v>1249</v>
      </c>
      <c r="I1279" s="47"/>
      <c r="J1279" t="s">
        <v>566</v>
      </c>
      <c r="M1279" t="s">
        <v>1391</v>
      </c>
      <c r="N1279" t="s">
        <v>1325</v>
      </c>
      <c r="P1279" s="66">
        <v>0</v>
      </c>
      <c r="Q1279" s="31">
        <v>0</v>
      </c>
    </row>
    <row r="1280" spans="1:17" x14ac:dyDescent="0.2">
      <c r="A1280" t="s">
        <v>1249</v>
      </c>
      <c r="B1280" t="s">
        <v>1249</v>
      </c>
      <c r="I1280" s="47"/>
      <c r="J1280" t="s">
        <v>567</v>
      </c>
      <c r="M1280" t="s">
        <v>1391</v>
      </c>
      <c r="N1280" t="s">
        <v>1325</v>
      </c>
      <c r="P1280" s="66">
        <v>0</v>
      </c>
      <c r="Q1280" s="31">
        <v>0</v>
      </c>
    </row>
    <row r="1281" spans="1:17" x14ac:dyDescent="0.2">
      <c r="A1281" t="s">
        <v>1249</v>
      </c>
      <c r="B1281" t="s">
        <v>1249</v>
      </c>
      <c r="I1281" s="47"/>
      <c r="J1281" s="4" t="s">
        <v>568</v>
      </c>
      <c r="M1281" t="s">
        <v>1391</v>
      </c>
      <c r="N1281" t="s">
        <v>1325</v>
      </c>
      <c r="P1281" s="66">
        <v>0</v>
      </c>
      <c r="Q1281" s="31">
        <v>0</v>
      </c>
    </row>
    <row r="1282" spans="1:17" x14ac:dyDescent="0.2">
      <c r="A1282" t="s">
        <v>1249</v>
      </c>
      <c r="B1282" t="s">
        <v>1249</v>
      </c>
      <c r="I1282" s="47"/>
      <c r="J1282" t="s">
        <v>569</v>
      </c>
      <c r="M1282" t="s">
        <v>1392</v>
      </c>
      <c r="N1282" t="s">
        <v>1294</v>
      </c>
      <c r="P1282" s="66">
        <v>-1.9530253888945408</v>
      </c>
      <c r="Q1282" s="31">
        <v>0</v>
      </c>
    </row>
    <row r="1283" spans="1:17" x14ac:dyDescent="0.2">
      <c r="A1283" t="s">
        <v>1249</v>
      </c>
      <c r="B1283" t="s">
        <v>1249</v>
      </c>
      <c r="I1283" s="47"/>
      <c r="J1283" t="s">
        <v>570</v>
      </c>
      <c r="M1283" t="s">
        <v>1392</v>
      </c>
      <c r="N1283" t="s">
        <v>1294</v>
      </c>
      <c r="P1283" s="66">
        <v>0</v>
      </c>
      <c r="Q1283" s="31">
        <v>0</v>
      </c>
    </row>
    <row r="1284" spans="1:17" x14ac:dyDescent="0.2">
      <c r="A1284" t="s">
        <v>1249</v>
      </c>
      <c r="B1284" t="s">
        <v>1249</v>
      </c>
      <c r="I1284" s="47"/>
      <c r="J1284" t="s">
        <v>571</v>
      </c>
      <c r="M1284" t="s">
        <v>1392</v>
      </c>
      <c r="N1284" t="s">
        <v>1294</v>
      </c>
      <c r="P1284" s="66">
        <v>0</v>
      </c>
      <c r="Q1284" s="31">
        <v>0</v>
      </c>
    </row>
    <row r="1285" spans="1:17" x14ac:dyDescent="0.2">
      <c r="A1285" t="s">
        <v>1249</v>
      </c>
      <c r="B1285" t="s">
        <v>1249</v>
      </c>
      <c r="I1285" s="47"/>
      <c r="J1285" t="s">
        <v>572</v>
      </c>
      <c r="M1285" t="s">
        <v>1392</v>
      </c>
      <c r="N1285" t="s">
        <v>1294</v>
      </c>
      <c r="P1285" s="66">
        <v>-2176.3088790714901</v>
      </c>
      <c r="Q1285" s="31">
        <v>3.1000000000000001E-5</v>
      </c>
    </row>
    <row r="1286" spans="1:17" x14ac:dyDescent="0.2">
      <c r="A1286" t="s">
        <v>1249</v>
      </c>
      <c r="B1286" t="s">
        <v>1249</v>
      </c>
      <c r="I1286" s="47"/>
      <c r="J1286" t="s">
        <v>573</v>
      </c>
      <c r="M1286" t="s">
        <v>1392</v>
      </c>
      <c r="N1286" t="s">
        <v>1294</v>
      </c>
      <c r="P1286" s="66">
        <v>-505.53902558444565</v>
      </c>
      <c r="Q1286" s="31">
        <v>0</v>
      </c>
    </row>
    <row r="1287" spans="1:17" x14ac:dyDescent="0.2">
      <c r="A1287" t="s">
        <v>1249</v>
      </c>
      <c r="B1287" t="s">
        <v>1249</v>
      </c>
      <c r="I1287" s="47"/>
      <c r="J1287" t="s">
        <v>574</v>
      </c>
      <c r="M1287" t="s">
        <v>1393</v>
      </c>
      <c r="N1287" t="s">
        <v>1294</v>
      </c>
      <c r="P1287" s="66">
        <v>-5.5877251502941334</v>
      </c>
      <c r="Q1287" s="31">
        <v>0</v>
      </c>
    </row>
    <row r="1288" spans="1:17" x14ac:dyDescent="0.2">
      <c r="A1288" t="s">
        <v>1249</v>
      </c>
      <c r="B1288" t="s">
        <v>1249</v>
      </c>
      <c r="I1288" s="47"/>
      <c r="J1288" t="s">
        <v>575</v>
      </c>
      <c r="M1288" t="s">
        <v>1393</v>
      </c>
      <c r="N1288" t="s">
        <v>1325</v>
      </c>
      <c r="P1288" s="66">
        <v>0</v>
      </c>
      <c r="Q1288" s="31">
        <v>0</v>
      </c>
    </row>
    <row r="1289" spans="1:17" x14ac:dyDescent="0.2">
      <c r="A1289" t="s">
        <v>1249</v>
      </c>
      <c r="B1289" t="s">
        <v>1249</v>
      </c>
      <c r="I1289" s="47"/>
      <c r="J1289" t="s">
        <v>576</v>
      </c>
      <c r="M1289" t="s">
        <v>1393</v>
      </c>
      <c r="N1289" t="s">
        <v>1294</v>
      </c>
      <c r="P1289" s="66">
        <v>-8.1276002186096434</v>
      </c>
      <c r="Q1289" s="31">
        <v>0</v>
      </c>
    </row>
    <row r="1290" spans="1:17" x14ac:dyDescent="0.2">
      <c r="A1290" t="s">
        <v>1249</v>
      </c>
      <c r="B1290" t="s">
        <v>1249</v>
      </c>
      <c r="I1290" s="47"/>
      <c r="J1290" t="s">
        <v>577</v>
      </c>
      <c r="M1290" t="s">
        <v>1393</v>
      </c>
      <c r="N1290" t="s">
        <v>1325</v>
      </c>
      <c r="P1290" s="66">
        <v>0</v>
      </c>
      <c r="Q1290" s="31">
        <v>0</v>
      </c>
    </row>
    <row r="1291" spans="1:17" x14ac:dyDescent="0.2">
      <c r="A1291" t="s">
        <v>1249</v>
      </c>
      <c r="B1291" t="s">
        <v>1249</v>
      </c>
      <c r="I1291" s="47"/>
      <c r="J1291" t="s">
        <v>578</v>
      </c>
      <c r="M1291" t="s">
        <v>1393</v>
      </c>
      <c r="N1291" t="s">
        <v>1325</v>
      </c>
      <c r="P1291" s="66">
        <v>0</v>
      </c>
      <c r="Q1291" s="31">
        <v>0</v>
      </c>
    </row>
    <row r="1292" spans="1:17" x14ac:dyDescent="0.2">
      <c r="A1292" t="s">
        <v>1249</v>
      </c>
      <c r="B1292" t="s">
        <v>1249</v>
      </c>
      <c r="I1292" s="47"/>
      <c r="J1292" t="s">
        <v>579</v>
      </c>
      <c r="M1292" t="s">
        <v>1393</v>
      </c>
      <c r="N1292" t="s">
        <v>1325</v>
      </c>
      <c r="P1292" s="66">
        <v>0</v>
      </c>
      <c r="Q1292" s="31">
        <v>0</v>
      </c>
    </row>
    <row r="1293" spans="1:17" x14ac:dyDescent="0.2">
      <c r="A1293" t="s">
        <v>1249</v>
      </c>
      <c r="B1293" t="s">
        <v>1249</v>
      </c>
      <c r="I1293" s="47"/>
      <c r="J1293" t="s">
        <v>580</v>
      </c>
      <c r="M1293" t="s">
        <v>1393</v>
      </c>
      <c r="N1293" t="s">
        <v>1325</v>
      </c>
      <c r="P1293" s="66">
        <v>0</v>
      </c>
      <c r="Q1293" s="31">
        <v>0</v>
      </c>
    </row>
    <row r="1294" spans="1:17" x14ac:dyDescent="0.2">
      <c r="A1294" t="s">
        <v>1249</v>
      </c>
      <c r="B1294" t="s">
        <v>1249</v>
      </c>
      <c r="I1294" s="47"/>
      <c r="J1294" t="s">
        <v>581</v>
      </c>
      <c r="M1294" t="s">
        <v>1393</v>
      </c>
      <c r="N1294" t="s">
        <v>1325</v>
      </c>
      <c r="P1294" s="66">
        <v>0</v>
      </c>
      <c r="Q1294" s="31">
        <v>0</v>
      </c>
    </row>
    <row r="1295" spans="1:17" x14ac:dyDescent="0.2">
      <c r="A1295" t="s">
        <v>1249</v>
      </c>
      <c r="B1295" t="s">
        <v>1249</v>
      </c>
      <c r="I1295" s="47"/>
      <c r="J1295" t="s">
        <v>582</v>
      </c>
      <c r="M1295" t="s">
        <v>1393</v>
      </c>
      <c r="N1295" t="s">
        <v>1325</v>
      </c>
      <c r="P1295" s="66">
        <v>0</v>
      </c>
      <c r="Q1295" s="31">
        <v>0</v>
      </c>
    </row>
    <row r="1296" spans="1:17" x14ac:dyDescent="0.2">
      <c r="A1296" t="s">
        <v>1249</v>
      </c>
      <c r="B1296" t="s">
        <v>1249</v>
      </c>
      <c r="I1296" s="47"/>
      <c r="J1296" t="s">
        <v>583</v>
      </c>
      <c r="M1296" t="s">
        <v>1393</v>
      </c>
      <c r="N1296" t="s">
        <v>1294</v>
      </c>
      <c r="P1296" s="66">
        <v>0</v>
      </c>
      <c r="Q1296" s="31">
        <v>0</v>
      </c>
    </row>
    <row r="1297" spans="1:17" x14ac:dyDescent="0.2">
      <c r="A1297" t="s">
        <v>1249</v>
      </c>
      <c r="B1297" t="s">
        <v>1249</v>
      </c>
      <c r="I1297" s="47"/>
      <c r="J1297" t="s">
        <v>584</v>
      </c>
      <c r="M1297" t="s">
        <v>1394</v>
      </c>
      <c r="N1297" t="s">
        <v>1294</v>
      </c>
      <c r="P1297" s="66">
        <v>-5.1259296833276746</v>
      </c>
      <c r="Q1297" s="31">
        <v>0</v>
      </c>
    </row>
    <row r="1298" spans="1:17" x14ac:dyDescent="0.2">
      <c r="A1298" t="s">
        <v>1249</v>
      </c>
      <c r="B1298" t="s">
        <v>1249</v>
      </c>
      <c r="I1298" s="47"/>
      <c r="J1298" t="s">
        <v>585</v>
      </c>
      <c r="M1298" t="s">
        <v>1394</v>
      </c>
      <c r="N1298" t="s">
        <v>1294</v>
      </c>
      <c r="P1298" s="66">
        <v>0</v>
      </c>
      <c r="Q1298" s="31">
        <v>0</v>
      </c>
    </row>
    <row r="1299" spans="1:17" x14ac:dyDescent="0.2">
      <c r="A1299" t="s">
        <v>1249</v>
      </c>
      <c r="B1299" t="s">
        <v>1249</v>
      </c>
      <c r="I1299" s="47"/>
      <c r="J1299" t="s">
        <v>586</v>
      </c>
      <c r="M1299" t="s">
        <v>1394</v>
      </c>
      <c r="N1299" t="s">
        <v>1294</v>
      </c>
      <c r="P1299" s="66">
        <v>-76.474790689555391</v>
      </c>
      <c r="Q1299" s="31">
        <v>0</v>
      </c>
    </row>
    <row r="1300" spans="1:17" x14ac:dyDescent="0.2">
      <c r="A1300" t="s">
        <v>1249</v>
      </c>
      <c r="B1300" t="s">
        <v>1249</v>
      </c>
      <c r="I1300" s="47"/>
      <c r="J1300" t="s">
        <v>587</v>
      </c>
      <c r="M1300" t="s">
        <v>1394</v>
      </c>
      <c r="N1300" t="s">
        <v>1294</v>
      </c>
      <c r="P1300" s="66">
        <v>-9.2820888860257895</v>
      </c>
      <c r="Q1300" s="31">
        <v>0</v>
      </c>
    </row>
    <row r="1301" spans="1:17" x14ac:dyDescent="0.2">
      <c r="A1301" t="s">
        <v>1249</v>
      </c>
      <c r="B1301" t="s">
        <v>1249</v>
      </c>
      <c r="I1301" s="47"/>
      <c r="J1301" t="s">
        <v>588</v>
      </c>
      <c r="M1301" t="s">
        <v>1394</v>
      </c>
      <c r="N1301" t="s">
        <v>1294</v>
      </c>
      <c r="P1301" s="66">
        <v>-0.96977048062956017</v>
      </c>
      <c r="Q1301" s="31">
        <v>0</v>
      </c>
    </row>
    <row r="1302" spans="1:17" x14ac:dyDescent="0.2">
      <c r="A1302" t="s">
        <v>1249</v>
      </c>
      <c r="B1302" t="s">
        <v>1249</v>
      </c>
      <c r="I1302" s="47"/>
      <c r="J1302" t="s">
        <v>589</v>
      </c>
      <c r="M1302" t="s">
        <v>1395</v>
      </c>
      <c r="N1302" t="s">
        <v>1294</v>
      </c>
      <c r="P1302" s="66">
        <v>-5.7262637903840812</v>
      </c>
      <c r="Q1302" s="31">
        <v>0</v>
      </c>
    </row>
    <row r="1303" spans="1:17" x14ac:dyDescent="0.2">
      <c r="A1303" t="s">
        <v>1249</v>
      </c>
      <c r="B1303" t="s">
        <v>1249</v>
      </c>
      <c r="I1303" s="47"/>
      <c r="J1303" t="s">
        <v>590</v>
      </c>
      <c r="M1303" t="s">
        <v>1395</v>
      </c>
      <c r="N1303" t="s">
        <v>1294</v>
      </c>
      <c r="P1303" s="66">
        <v>0</v>
      </c>
      <c r="Q1303" s="31">
        <v>0</v>
      </c>
    </row>
    <row r="1304" spans="1:17" x14ac:dyDescent="0.2">
      <c r="A1304" t="s">
        <v>1249</v>
      </c>
      <c r="B1304" t="s">
        <v>1249</v>
      </c>
      <c r="I1304" s="47"/>
      <c r="J1304" t="s">
        <v>591</v>
      </c>
      <c r="M1304" t="s">
        <v>1395</v>
      </c>
      <c r="N1304" t="s">
        <v>1294</v>
      </c>
      <c r="P1304" s="66">
        <v>-0.96977048062956328</v>
      </c>
      <c r="Q1304" s="31">
        <v>0</v>
      </c>
    </row>
    <row r="1305" spans="1:17" x14ac:dyDescent="0.2">
      <c r="A1305" t="s">
        <v>1249</v>
      </c>
      <c r="B1305" t="s">
        <v>1249</v>
      </c>
      <c r="I1305" s="47"/>
      <c r="J1305" t="s">
        <v>592</v>
      </c>
      <c r="M1305" t="s">
        <v>1396</v>
      </c>
      <c r="N1305" t="s">
        <v>1333</v>
      </c>
      <c r="P1305" s="66">
        <v>0</v>
      </c>
      <c r="Q1305" s="31">
        <v>0</v>
      </c>
    </row>
    <row r="1306" spans="1:17" x14ac:dyDescent="0.2">
      <c r="A1306" t="s">
        <v>1249</v>
      </c>
      <c r="B1306" t="s">
        <v>1249</v>
      </c>
      <c r="I1306" s="47"/>
      <c r="J1306" t="s">
        <v>593</v>
      </c>
      <c r="M1306" t="s">
        <v>1396</v>
      </c>
      <c r="N1306" t="s">
        <v>1333</v>
      </c>
      <c r="P1306" s="66">
        <v>0</v>
      </c>
      <c r="Q1306" s="31">
        <v>0</v>
      </c>
    </row>
    <row r="1307" spans="1:17" x14ac:dyDescent="0.2">
      <c r="A1307" t="s">
        <v>1249</v>
      </c>
      <c r="B1307" t="s">
        <v>1249</v>
      </c>
      <c r="I1307" s="47"/>
      <c r="J1307" t="s">
        <v>594</v>
      </c>
      <c r="M1307" t="s">
        <v>1396</v>
      </c>
      <c r="N1307" t="s">
        <v>1333</v>
      </c>
      <c r="P1307" s="66">
        <v>0</v>
      </c>
      <c r="Q1307" s="31">
        <v>0</v>
      </c>
    </row>
    <row r="1308" spans="1:17" x14ac:dyDescent="0.2">
      <c r="A1308" t="s">
        <v>1249</v>
      </c>
      <c r="B1308" t="s">
        <v>1249</v>
      </c>
      <c r="I1308" s="47"/>
      <c r="J1308" t="s">
        <v>595</v>
      </c>
      <c r="M1308" t="s">
        <v>1396</v>
      </c>
      <c r="N1308" t="s">
        <v>1333</v>
      </c>
      <c r="P1308" s="66">
        <v>0</v>
      </c>
      <c r="Q1308" s="31">
        <v>0</v>
      </c>
    </row>
    <row r="1309" spans="1:17" x14ac:dyDescent="0.2">
      <c r="A1309" t="s">
        <v>1249</v>
      </c>
      <c r="B1309" t="s">
        <v>1249</v>
      </c>
      <c r="I1309" s="47"/>
      <c r="J1309" t="s">
        <v>596</v>
      </c>
      <c r="M1309" t="s">
        <v>1396</v>
      </c>
      <c r="N1309" t="s">
        <v>1333</v>
      </c>
      <c r="P1309" s="66">
        <v>0</v>
      </c>
      <c r="Q1309" s="31">
        <v>0</v>
      </c>
    </row>
    <row r="1310" spans="1:17" x14ac:dyDescent="0.2">
      <c r="A1310" t="s">
        <v>1249</v>
      </c>
      <c r="B1310" t="s">
        <v>1249</v>
      </c>
      <c r="I1310" s="47"/>
      <c r="J1310" t="s">
        <v>597</v>
      </c>
      <c r="M1310" t="s">
        <v>1396</v>
      </c>
      <c r="N1310" t="s">
        <v>1333</v>
      </c>
      <c r="P1310" s="66">
        <v>0</v>
      </c>
      <c r="Q1310" s="31">
        <v>0</v>
      </c>
    </row>
    <row r="1311" spans="1:17" x14ac:dyDescent="0.2">
      <c r="A1311" t="s">
        <v>1249</v>
      </c>
      <c r="B1311" t="s">
        <v>1249</v>
      </c>
      <c r="I1311" s="47"/>
      <c r="J1311" t="s">
        <v>598</v>
      </c>
      <c r="M1311" t="s">
        <v>1396</v>
      </c>
      <c r="N1311" t="s">
        <v>1333</v>
      </c>
      <c r="P1311" s="66">
        <v>0</v>
      </c>
      <c r="Q1311" s="31">
        <v>0</v>
      </c>
    </row>
    <row r="1312" spans="1:17" x14ac:dyDescent="0.2">
      <c r="A1312" t="s">
        <v>1249</v>
      </c>
      <c r="B1312" t="s">
        <v>1249</v>
      </c>
      <c r="I1312" s="47"/>
      <c r="J1312" t="s">
        <v>599</v>
      </c>
      <c r="M1312" t="s">
        <v>1396</v>
      </c>
      <c r="N1312" t="s">
        <v>1333</v>
      </c>
      <c r="P1312" s="66">
        <v>0</v>
      </c>
      <c r="Q1312" s="31">
        <v>0</v>
      </c>
    </row>
    <row r="1313" spans="1:17" x14ac:dyDescent="0.2">
      <c r="A1313" t="s">
        <v>1249</v>
      </c>
      <c r="B1313" t="s">
        <v>1249</v>
      </c>
      <c r="I1313" s="47"/>
      <c r="J1313" t="s">
        <v>600</v>
      </c>
      <c r="M1313" t="s">
        <v>1397</v>
      </c>
      <c r="N1313" t="s">
        <v>1325</v>
      </c>
      <c r="P1313" s="66">
        <v>0</v>
      </c>
      <c r="Q1313" s="31">
        <v>0</v>
      </c>
    </row>
    <row r="1314" spans="1:17" x14ac:dyDescent="0.2">
      <c r="A1314" t="s">
        <v>1249</v>
      </c>
      <c r="B1314" t="s">
        <v>1249</v>
      </c>
      <c r="I1314" s="47"/>
      <c r="J1314" t="s">
        <v>601</v>
      </c>
      <c r="M1314" t="s">
        <v>1397</v>
      </c>
      <c r="N1314" t="s">
        <v>1325</v>
      </c>
      <c r="P1314" s="66">
        <v>-205.29546195162899</v>
      </c>
      <c r="Q1314" s="31">
        <v>0</v>
      </c>
    </row>
    <row r="1315" spans="1:17" x14ac:dyDescent="0.2">
      <c r="A1315" t="s">
        <v>1249</v>
      </c>
      <c r="B1315" t="s">
        <v>1249</v>
      </c>
      <c r="I1315" s="47"/>
      <c r="J1315" t="s">
        <v>602</v>
      </c>
      <c r="M1315" t="s">
        <v>1397</v>
      </c>
      <c r="N1315" t="s">
        <v>1325</v>
      </c>
      <c r="P1315" s="66">
        <v>-1145.5925121633136</v>
      </c>
      <c r="Q1315" s="31">
        <v>3.0000000000000001E-6</v>
      </c>
    </row>
    <row r="1316" spans="1:17" x14ac:dyDescent="0.2">
      <c r="A1316" t="s">
        <v>1249</v>
      </c>
      <c r="B1316" t="s">
        <v>1249</v>
      </c>
      <c r="I1316" s="47"/>
      <c r="J1316" t="s">
        <v>603</v>
      </c>
      <c r="M1316" t="s">
        <v>1397</v>
      </c>
      <c r="N1316" t="s">
        <v>1325</v>
      </c>
      <c r="P1316" s="66">
        <v>-14285.030167504548</v>
      </c>
      <c r="Q1316" s="31">
        <v>4.8000000000000001E-5</v>
      </c>
    </row>
    <row r="1317" spans="1:17" x14ac:dyDescent="0.2">
      <c r="A1317" t="s">
        <v>1249</v>
      </c>
      <c r="B1317" t="s">
        <v>1249</v>
      </c>
      <c r="I1317" s="47"/>
      <c r="J1317" t="s">
        <v>604</v>
      </c>
      <c r="M1317" t="s">
        <v>1397</v>
      </c>
      <c r="N1317" t="s">
        <v>1325</v>
      </c>
      <c r="P1317" s="66">
        <v>-1570.4418615185498</v>
      </c>
      <c r="Q1317" s="31">
        <v>0</v>
      </c>
    </row>
    <row r="1318" spans="1:17" x14ac:dyDescent="0.2">
      <c r="A1318" t="s">
        <v>1249</v>
      </c>
      <c r="B1318" t="s">
        <v>1249</v>
      </c>
      <c r="I1318" s="47"/>
      <c r="J1318" t="s">
        <v>605</v>
      </c>
      <c r="M1318" t="s">
        <v>1398</v>
      </c>
      <c r="N1318" t="s">
        <v>1333</v>
      </c>
      <c r="P1318" s="66">
        <v>0</v>
      </c>
      <c r="Q1318" s="31">
        <v>0</v>
      </c>
    </row>
    <row r="1319" spans="1:17" x14ac:dyDescent="0.2">
      <c r="A1319" t="s">
        <v>1249</v>
      </c>
      <c r="B1319" t="s">
        <v>1249</v>
      </c>
      <c r="I1319" s="47"/>
      <c r="J1319" t="s">
        <v>606</v>
      </c>
      <c r="M1319" t="s">
        <v>1398</v>
      </c>
      <c r="N1319" t="s">
        <v>1333</v>
      </c>
      <c r="P1319" s="66">
        <v>0</v>
      </c>
      <c r="Q1319" s="31">
        <v>0</v>
      </c>
    </row>
    <row r="1320" spans="1:17" x14ac:dyDescent="0.2">
      <c r="A1320" t="s">
        <v>1249</v>
      </c>
      <c r="B1320" t="s">
        <v>1249</v>
      </c>
      <c r="I1320" s="47"/>
      <c r="J1320" t="s">
        <v>607</v>
      </c>
      <c r="M1320" t="s">
        <v>1398</v>
      </c>
      <c r="N1320" t="s">
        <v>1333</v>
      </c>
      <c r="P1320" s="66">
        <v>0</v>
      </c>
      <c r="Q1320" s="31">
        <v>0</v>
      </c>
    </row>
    <row r="1321" spans="1:17" x14ac:dyDescent="0.2">
      <c r="A1321" t="s">
        <v>1249</v>
      </c>
      <c r="B1321" t="s">
        <v>1249</v>
      </c>
      <c r="I1321" s="47"/>
      <c r="J1321" t="s">
        <v>608</v>
      </c>
      <c r="M1321" t="s">
        <v>1398</v>
      </c>
      <c r="N1321" t="s">
        <v>1333</v>
      </c>
      <c r="P1321" s="66">
        <v>0</v>
      </c>
      <c r="Q1321" s="31">
        <v>0</v>
      </c>
    </row>
    <row r="1322" spans="1:17" x14ac:dyDescent="0.2">
      <c r="A1322" t="s">
        <v>1249</v>
      </c>
      <c r="B1322" t="s">
        <v>1249</v>
      </c>
      <c r="I1322" s="47"/>
      <c r="J1322" t="s">
        <v>609</v>
      </c>
      <c r="M1322" t="s">
        <v>1398</v>
      </c>
      <c r="N1322" t="s">
        <v>1333</v>
      </c>
      <c r="P1322" s="66">
        <v>0</v>
      </c>
      <c r="Q1322" s="31">
        <v>0</v>
      </c>
    </row>
    <row r="1323" spans="1:17" x14ac:dyDescent="0.2">
      <c r="A1323" t="s">
        <v>1249</v>
      </c>
      <c r="B1323" t="s">
        <v>1249</v>
      </c>
      <c r="I1323" s="47"/>
      <c r="J1323" t="s">
        <v>610</v>
      </c>
      <c r="M1323" t="s">
        <v>1398</v>
      </c>
      <c r="N1323" t="s">
        <v>1333</v>
      </c>
      <c r="P1323" s="66">
        <v>0</v>
      </c>
      <c r="Q1323" s="31">
        <v>0</v>
      </c>
    </row>
    <row r="1324" spans="1:17" x14ac:dyDescent="0.2">
      <c r="A1324" t="s">
        <v>1249</v>
      </c>
      <c r="B1324" t="s">
        <v>1249</v>
      </c>
      <c r="I1324" s="47"/>
      <c r="J1324" t="s">
        <v>611</v>
      </c>
      <c r="M1324" t="s">
        <v>1398</v>
      </c>
      <c r="N1324" t="s">
        <v>1333</v>
      </c>
      <c r="P1324" s="66">
        <v>0</v>
      </c>
      <c r="Q1324" s="31">
        <v>0</v>
      </c>
    </row>
    <row r="1325" spans="1:17" x14ac:dyDescent="0.2">
      <c r="A1325" t="s">
        <v>1249</v>
      </c>
      <c r="B1325" t="s">
        <v>1249</v>
      </c>
      <c r="I1325" s="47"/>
      <c r="J1325" t="s">
        <v>612</v>
      </c>
      <c r="M1325" t="s">
        <v>1398</v>
      </c>
      <c r="N1325" t="s">
        <v>1333</v>
      </c>
      <c r="P1325" s="66">
        <v>0</v>
      </c>
      <c r="Q1325" s="31">
        <v>0</v>
      </c>
    </row>
    <row r="1326" spans="1:17" x14ac:dyDescent="0.2">
      <c r="A1326" t="s">
        <v>1249</v>
      </c>
      <c r="B1326" t="s">
        <v>1249</v>
      </c>
      <c r="I1326" s="47"/>
      <c r="J1326" t="s">
        <v>613</v>
      </c>
      <c r="M1326" t="s">
        <v>1398</v>
      </c>
      <c r="N1326" t="s">
        <v>1333</v>
      </c>
      <c r="P1326" s="66">
        <v>0</v>
      </c>
      <c r="Q1326" s="31">
        <v>0</v>
      </c>
    </row>
    <row r="1327" spans="1:17" x14ac:dyDescent="0.2">
      <c r="A1327" t="s">
        <v>1249</v>
      </c>
      <c r="B1327" t="s">
        <v>1249</v>
      </c>
      <c r="I1327" s="47"/>
      <c r="J1327" t="s">
        <v>614</v>
      </c>
      <c r="M1327" t="s">
        <v>1398</v>
      </c>
      <c r="N1327" t="s">
        <v>1333</v>
      </c>
      <c r="P1327" s="66">
        <v>0</v>
      </c>
      <c r="Q1327" s="31">
        <v>0</v>
      </c>
    </row>
    <row r="1328" spans="1:17" x14ac:dyDescent="0.2">
      <c r="A1328" t="s">
        <v>1249</v>
      </c>
      <c r="B1328" t="s">
        <v>1249</v>
      </c>
      <c r="I1328" s="47"/>
      <c r="J1328" t="s">
        <v>615</v>
      </c>
      <c r="M1328" t="s">
        <v>1398</v>
      </c>
      <c r="N1328" t="s">
        <v>1333</v>
      </c>
      <c r="P1328" s="66">
        <v>0</v>
      </c>
      <c r="Q1328" s="31">
        <v>0</v>
      </c>
    </row>
    <row r="1329" spans="1:17" x14ac:dyDescent="0.2">
      <c r="A1329" t="s">
        <v>1249</v>
      </c>
      <c r="B1329" t="s">
        <v>1249</v>
      </c>
      <c r="I1329" s="47"/>
      <c r="J1329" t="s">
        <v>616</v>
      </c>
      <c r="M1329" t="s">
        <v>1398</v>
      </c>
      <c r="N1329" t="s">
        <v>1333</v>
      </c>
      <c r="P1329" s="66">
        <v>0</v>
      </c>
      <c r="Q1329" s="31">
        <v>0</v>
      </c>
    </row>
    <row r="1330" spans="1:17" x14ac:dyDescent="0.2">
      <c r="A1330" t="s">
        <v>1249</v>
      </c>
      <c r="B1330" t="s">
        <v>1249</v>
      </c>
      <c r="I1330" s="47"/>
      <c r="J1330" t="s">
        <v>617</v>
      </c>
      <c r="M1330" t="s">
        <v>1398</v>
      </c>
      <c r="N1330" t="s">
        <v>1333</v>
      </c>
      <c r="P1330" s="66">
        <v>0</v>
      </c>
      <c r="Q1330" s="31">
        <v>0</v>
      </c>
    </row>
    <row r="1331" spans="1:17" x14ac:dyDescent="0.2">
      <c r="A1331" t="s">
        <v>1249</v>
      </c>
      <c r="B1331" t="s">
        <v>1249</v>
      </c>
      <c r="I1331" s="47"/>
      <c r="J1331" t="s">
        <v>618</v>
      </c>
      <c r="M1331" t="s">
        <v>1399</v>
      </c>
      <c r="N1331" t="s">
        <v>1333</v>
      </c>
      <c r="P1331" s="66">
        <v>0</v>
      </c>
      <c r="Q1331" s="31">
        <v>0</v>
      </c>
    </row>
    <row r="1332" spans="1:17" x14ac:dyDescent="0.2">
      <c r="A1332" t="s">
        <v>1249</v>
      </c>
      <c r="B1332" t="s">
        <v>1249</v>
      </c>
      <c r="I1332" s="47"/>
      <c r="J1332" t="s">
        <v>619</v>
      </c>
      <c r="M1332" t="s">
        <v>1399</v>
      </c>
      <c r="N1332" t="s">
        <v>1333</v>
      </c>
      <c r="P1332" s="66">
        <v>0</v>
      </c>
      <c r="Q1332" s="31">
        <v>0</v>
      </c>
    </row>
    <row r="1333" spans="1:17" x14ac:dyDescent="0.2">
      <c r="A1333" t="s">
        <v>1249</v>
      </c>
      <c r="B1333" t="s">
        <v>1249</v>
      </c>
      <c r="I1333" s="47"/>
      <c r="J1333" t="s">
        <v>620</v>
      </c>
      <c r="M1333" t="s">
        <v>1399</v>
      </c>
      <c r="N1333" t="s">
        <v>1333</v>
      </c>
      <c r="P1333" s="66">
        <v>0</v>
      </c>
      <c r="Q1333" s="31">
        <v>0</v>
      </c>
    </row>
    <row r="1334" spans="1:17" x14ac:dyDescent="0.2">
      <c r="A1334" t="s">
        <v>1249</v>
      </c>
      <c r="B1334" t="s">
        <v>1249</v>
      </c>
      <c r="I1334" s="47"/>
      <c r="J1334" t="s">
        <v>621</v>
      </c>
      <c r="M1334" t="s">
        <v>1399</v>
      </c>
      <c r="N1334" t="s">
        <v>1333</v>
      </c>
      <c r="P1334" s="66">
        <v>0</v>
      </c>
      <c r="Q1334" s="31">
        <v>0</v>
      </c>
    </row>
    <row r="1335" spans="1:17" x14ac:dyDescent="0.2">
      <c r="A1335" t="s">
        <v>1249</v>
      </c>
      <c r="B1335" t="s">
        <v>1249</v>
      </c>
      <c r="I1335" s="47"/>
      <c r="J1335" t="s">
        <v>622</v>
      </c>
      <c r="M1335" t="s">
        <v>1399</v>
      </c>
      <c r="N1335" t="s">
        <v>1333</v>
      </c>
      <c r="P1335" s="66">
        <v>0</v>
      </c>
      <c r="Q1335" s="31">
        <v>0</v>
      </c>
    </row>
    <row r="1336" spans="1:17" x14ac:dyDescent="0.2">
      <c r="A1336" t="s">
        <v>1249</v>
      </c>
      <c r="B1336" t="s">
        <v>1249</v>
      </c>
      <c r="I1336" s="47"/>
      <c r="J1336" t="s">
        <v>623</v>
      </c>
      <c r="M1336" t="s">
        <v>1399</v>
      </c>
      <c r="N1336" t="s">
        <v>1333</v>
      </c>
      <c r="P1336" s="66">
        <v>0</v>
      </c>
      <c r="Q1336" s="31">
        <v>0</v>
      </c>
    </row>
    <row r="1337" spans="1:17" x14ac:dyDescent="0.2">
      <c r="A1337" t="s">
        <v>1249</v>
      </c>
      <c r="B1337" t="s">
        <v>1249</v>
      </c>
      <c r="I1337" s="47"/>
      <c r="J1337" t="s">
        <v>624</v>
      </c>
      <c r="M1337" t="s">
        <v>1399</v>
      </c>
      <c r="N1337" t="s">
        <v>1333</v>
      </c>
      <c r="P1337" s="66">
        <v>0</v>
      </c>
      <c r="Q1337" s="31">
        <v>0</v>
      </c>
    </row>
    <row r="1338" spans="1:17" x14ac:dyDescent="0.2">
      <c r="A1338" t="s">
        <v>1249</v>
      </c>
      <c r="B1338" t="s">
        <v>1249</v>
      </c>
      <c r="I1338" s="47"/>
      <c r="J1338" t="s">
        <v>625</v>
      </c>
      <c r="M1338" t="s">
        <v>1399</v>
      </c>
      <c r="N1338" t="s">
        <v>1333</v>
      </c>
      <c r="P1338" s="66">
        <v>0</v>
      </c>
      <c r="Q1338" s="31">
        <v>0</v>
      </c>
    </row>
    <row r="1339" spans="1:17" x14ac:dyDescent="0.2">
      <c r="A1339" t="s">
        <v>1249</v>
      </c>
      <c r="B1339" t="s">
        <v>1249</v>
      </c>
      <c r="I1339" s="47"/>
      <c r="J1339" t="s">
        <v>626</v>
      </c>
      <c r="K1339" s="58"/>
      <c r="M1339" t="s">
        <v>1399</v>
      </c>
      <c r="N1339" t="s">
        <v>1333</v>
      </c>
      <c r="P1339" s="66">
        <v>0</v>
      </c>
      <c r="Q1339" s="31">
        <v>0</v>
      </c>
    </row>
    <row r="1340" spans="1:17" x14ac:dyDescent="0.2">
      <c r="A1340" t="s">
        <v>1249</v>
      </c>
      <c r="B1340" t="s">
        <v>1249</v>
      </c>
      <c r="I1340" s="47"/>
      <c r="J1340" t="s">
        <v>627</v>
      </c>
      <c r="K1340" s="58"/>
      <c r="M1340" t="s">
        <v>1399</v>
      </c>
      <c r="N1340" t="s">
        <v>1333</v>
      </c>
      <c r="P1340" s="66">
        <v>0</v>
      </c>
      <c r="Q1340" s="31">
        <v>0</v>
      </c>
    </row>
    <row r="1341" spans="1:17" x14ac:dyDescent="0.2">
      <c r="A1341" t="s">
        <v>1249</v>
      </c>
      <c r="B1341" t="s">
        <v>1249</v>
      </c>
      <c r="I1341" s="47"/>
      <c r="J1341" t="s">
        <v>628</v>
      </c>
      <c r="K1341" s="58"/>
      <c r="M1341" t="s">
        <v>1399</v>
      </c>
      <c r="N1341" t="s">
        <v>1333</v>
      </c>
      <c r="P1341" s="66">
        <v>0</v>
      </c>
      <c r="Q1341" s="31">
        <v>0</v>
      </c>
    </row>
    <row r="1342" spans="1:17" x14ac:dyDescent="0.2">
      <c r="A1342" t="s">
        <v>1249</v>
      </c>
      <c r="B1342" t="s">
        <v>1249</v>
      </c>
      <c r="I1342" s="47"/>
      <c r="J1342" t="s">
        <v>629</v>
      </c>
      <c r="K1342" s="58"/>
      <c r="M1342" t="s">
        <v>1399</v>
      </c>
      <c r="N1342" t="s">
        <v>1333</v>
      </c>
      <c r="P1342" s="66">
        <v>0</v>
      </c>
      <c r="Q1342" s="31">
        <v>0</v>
      </c>
    </row>
    <row r="1343" spans="1:17" x14ac:dyDescent="0.2">
      <c r="A1343" t="s">
        <v>1249</v>
      </c>
      <c r="B1343" t="s">
        <v>1249</v>
      </c>
      <c r="I1343" s="47"/>
      <c r="J1343" t="s">
        <v>630</v>
      </c>
      <c r="M1343" t="s">
        <v>1399</v>
      </c>
      <c r="N1343" t="s">
        <v>1333</v>
      </c>
      <c r="P1343" s="66">
        <v>0</v>
      </c>
      <c r="Q1343" s="31">
        <v>0</v>
      </c>
    </row>
    <row r="1344" spans="1:17" x14ac:dyDescent="0.2">
      <c r="A1344" t="s">
        <v>1249</v>
      </c>
      <c r="B1344" t="s">
        <v>1249</v>
      </c>
      <c r="I1344" s="47"/>
      <c r="J1344" t="s">
        <v>631</v>
      </c>
      <c r="M1344" t="s">
        <v>1399</v>
      </c>
      <c r="N1344" t="s">
        <v>1333</v>
      </c>
      <c r="P1344" s="66">
        <v>0</v>
      </c>
      <c r="Q1344" s="31">
        <v>0</v>
      </c>
    </row>
    <row r="1345" spans="1:17" x14ac:dyDescent="0.2">
      <c r="A1345" t="s">
        <v>1249</v>
      </c>
      <c r="B1345" t="s">
        <v>1249</v>
      </c>
      <c r="I1345" s="47"/>
      <c r="J1345" t="s">
        <v>632</v>
      </c>
      <c r="M1345" t="s">
        <v>1399</v>
      </c>
      <c r="N1345" t="s">
        <v>1333</v>
      </c>
      <c r="P1345" s="66">
        <v>0</v>
      </c>
      <c r="Q1345" s="31">
        <v>0</v>
      </c>
    </row>
    <row r="1346" spans="1:17" x14ac:dyDescent="0.2">
      <c r="A1346" t="s">
        <v>1249</v>
      </c>
      <c r="B1346" t="s">
        <v>1249</v>
      </c>
      <c r="I1346" s="47"/>
      <c r="J1346" t="s">
        <v>633</v>
      </c>
      <c r="M1346" t="s">
        <v>1400</v>
      </c>
      <c r="N1346" t="s">
        <v>1294</v>
      </c>
      <c r="P1346" s="66">
        <v>3456.3630273527406</v>
      </c>
      <c r="Q1346" s="31">
        <v>5.0000000000000004E-6</v>
      </c>
    </row>
    <row r="1347" spans="1:17" x14ac:dyDescent="0.2">
      <c r="A1347" t="s">
        <v>1249</v>
      </c>
      <c r="B1347" t="s">
        <v>1249</v>
      </c>
      <c r="I1347" s="47"/>
      <c r="J1347" t="s">
        <v>634</v>
      </c>
      <c r="M1347" t="s">
        <v>1400</v>
      </c>
      <c r="N1347" t="s">
        <v>1294</v>
      </c>
      <c r="P1347" s="66">
        <v>0</v>
      </c>
      <c r="Q1347" s="31">
        <v>0</v>
      </c>
    </row>
    <row r="1348" spans="1:17" x14ac:dyDescent="0.2">
      <c r="A1348" t="s">
        <v>1249</v>
      </c>
      <c r="B1348" t="s">
        <v>1249</v>
      </c>
      <c r="I1348" s="47"/>
      <c r="J1348" t="s">
        <v>635</v>
      </c>
      <c r="M1348" t="s">
        <v>1400</v>
      </c>
      <c r="N1348" t="s">
        <v>1294</v>
      </c>
      <c r="P1348" s="66">
        <v>-9.1712579739538427</v>
      </c>
      <c r="Q1348" s="31">
        <v>0</v>
      </c>
    </row>
    <row r="1349" spans="1:17" x14ac:dyDescent="0.2">
      <c r="A1349" t="s">
        <v>1249</v>
      </c>
      <c r="B1349" t="s">
        <v>1249</v>
      </c>
      <c r="I1349" s="47"/>
      <c r="J1349" t="s">
        <v>636</v>
      </c>
      <c r="M1349" t="s">
        <v>1400</v>
      </c>
      <c r="N1349" t="s">
        <v>1294</v>
      </c>
      <c r="P1349" s="66">
        <v>-585.62863897617353</v>
      </c>
      <c r="Q1349" s="31">
        <v>1.0000000000000001E-5</v>
      </c>
    </row>
    <row r="1350" spans="1:17" x14ac:dyDescent="0.2">
      <c r="A1350" t="s">
        <v>1249</v>
      </c>
      <c r="B1350" t="s">
        <v>1249</v>
      </c>
      <c r="I1350" s="47"/>
      <c r="J1350" t="s">
        <v>637</v>
      </c>
      <c r="M1350" t="s">
        <v>1400</v>
      </c>
      <c r="N1350" t="s">
        <v>1294</v>
      </c>
      <c r="P1350" s="66">
        <v>-11.013821887150016</v>
      </c>
      <c r="Q1350" s="31">
        <v>0</v>
      </c>
    </row>
    <row r="1351" spans="1:17" x14ac:dyDescent="0.2">
      <c r="A1351" t="s">
        <v>1249</v>
      </c>
      <c r="B1351" t="s">
        <v>1249</v>
      </c>
      <c r="I1351" s="47"/>
      <c r="J1351" t="s">
        <v>638</v>
      </c>
      <c r="M1351" t="s">
        <v>1400</v>
      </c>
      <c r="N1351" t="s">
        <v>1294</v>
      </c>
      <c r="P1351" s="66">
        <v>4572.8811202658544</v>
      </c>
      <c r="Q1351" s="31">
        <v>2.4000000000000001E-5</v>
      </c>
    </row>
    <row r="1352" spans="1:17" x14ac:dyDescent="0.2">
      <c r="A1352" t="s">
        <v>1249</v>
      </c>
      <c r="B1352" t="s">
        <v>1249</v>
      </c>
      <c r="I1352" s="47"/>
      <c r="J1352" t="s">
        <v>639</v>
      </c>
      <c r="M1352" t="s">
        <v>1400</v>
      </c>
      <c r="N1352" t="s">
        <v>1294</v>
      </c>
      <c r="P1352" s="66">
        <v>-29.601089432549884</v>
      </c>
      <c r="Q1352" s="31">
        <v>0</v>
      </c>
    </row>
    <row r="1353" spans="1:17" x14ac:dyDescent="0.2">
      <c r="A1353" t="s">
        <v>1249</v>
      </c>
      <c r="B1353" t="s">
        <v>1249</v>
      </c>
      <c r="I1353" s="47"/>
      <c r="J1353" t="s">
        <v>640</v>
      </c>
      <c r="M1353" t="s">
        <v>1400</v>
      </c>
      <c r="N1353" t="s">
        <v>1294</v>
      </c>
      <c r="P1353" s="66">
        <v>0</v>
      </c>
      <c r="Q1353" s="31">
        <v>3.0000000000000001E-6</v>
      </c>
    </row>
    <row r="1354" spans="1:17" x14ac:dyDescent="0.2">
      <c r="A1354" t="s">
        <v>1249</v>
      </c>
      <c r="B1354" t="s">
        <v>1249</v>
      </c>
      <c r="I1354" s="47"/>
      <c r="J1354" t="s">
        <v>641</v>
      </c>
      <c r="M1354" t="s">
        <v>1401</v>
      </c>
      <c r="N1354" t="s">
        <v>1325</v>
      </c>
      <c r="P1354" s="66">
        <v>233.74448904510791</v>
      </c>
      <c r="Q1354" s="31">
        <v>5.0000000000000004E-6</v>
      </c>
    </row>
    <row r="1355" spans="1:17" x14ac:dyDescent="0.2">
      <c r="A1355" t="s">
        <v>1249</v>
      </c>
      <c r="B1355" t="s">
        <v>1249</v>
      </c>
      <c r="I1355" s="47"/>
      <c r="J1355" t="s">
        <v>642</v>
      </c>
      <c r="M1355" t="s">
        <v>1401</v>
      </c>
      <c r="N1355" t="s">
        <v>1325</v>
      </c>
      <c r="P1355" s="66">
        <v>0</v>
      </c>
      <c r="Q1355" s="31">
        <v>0</v>
      </c>
    </row>
    <row r="1356" spans="1:17" x14ac:dyDescent="0.2">
      <c r="A1356" t="s">
        <v>1249</v>
      </c>
      <c r="B1356" t="s">
        <v>1249</v>
      </c>
      <c r="I1356" s="47"/>
      <c r="J1356" t="s">
        <v>643</v>
      </c>
      <c r="M1356" t="s">
        <v>1401</v>
      </c>
      <c r="N1356" t="s">
        <v>1325</v>
      </c>
      <c r="P1356" s="66">
        <v>297.75647353250679</v>
      </c>
      <c r="Q1356" s="31">
        <v>6.0000000000000002E-6</v>
      </c>
    </row>
    <row r="1357" spans="1:17" x14ac:dyDescent="0.2">
      <c r="A1357" t="s">
        <v>1249</v>
      </c>
      <c r="B1357" t="s">
        <v>1249</v>
      </c>
      <c r="I1357" s="47"/>
      <c r="J1357" t="s">
        <v>644</v>
      </c>
      <c r="M1357" t="s">
        <v>1401</v>
      </c>
      <c r="N1357" t="s">
        <v>1325</v>
      </c>
      <c r="P1357" s="66">
        <v>677.2620981713153</v>
      </c>
      <c r="Q1357" s="31">
        <v>1.2999999999999999E-5</v>
      </c>
    </row>
    <row r="1358" spans="1:17" x14ac:dyDescent="0.2">
      <c r="A1358" t="s">
        <v>1249</v>
      </c>
      <c r="B1358" t="s">
        <v>1249</v>
      </c>
      <c r="I1358" s="47"/>
      <c r="J1358" t="s">
        <v>645</v>
      </c>
      <c r="M1358" t="s">
        <v>1401</v>
      </c>
      <c r="N1358" t="s">
        <v>1325</v>
      </c>
      <c r="P1358" s="66">
        <v>233.65448904509867</v>
      </c>
      <c r="Q1358" s="31">
        <v>5.0000000000000004E-6</v>
      </c>
    </row>
    <row r="1359" spans="1:17" x14ac:dyDescent="0.2">
      <c r="A1359" t="s">
        <v>1249</v>
      </c>
      <c r="B1359" t="s">
        <v>1249</v>
      </c>
      <c r="I1359" s="47"/>
      <c r="J1359" t="s">
        <v>646</v>
      </c>
      <c r="M1359" t="s">
        <v>1401</v>
      </c>
      <c r="N1359" t="s">
        <v>1325</v>
      </c>
      <c r="P1359" s="66">
        <v>0</v>
      </c>
      <c r="Q1359" s="31">
        <v>9.9999999999999995E-7</v>
      </c>
    </row>
    <row r="1360" spans="1:17" x14ac:dyDescent="0.2">
      <c r="A1360" t="s">
        <v>1249</v>
      </c>
      <c r="B1360" t="s">
        <v>1249</v>
      </c>
      <c r="I1360" s="47"/>
      <c r="J1360" t="s">
        <v>647</v>
      </c>
      <c r="M1360" t="s">
        <v>1401</v>
      </c>
      <c r="N1360" t="s">
        <v>1325</v>
      </c>
      <c r="P1360" s="66">
        <v>577.02099345343595</v>
      </c>
      <c r="Q1360" s="31">
        <v>2.0999999999999999E-5</v>
      </c>
    </row>
    <row r="1361" spans="1:17" x14ac:dyDescent="0.2">
      <c r="A1361" t="s">
        <v>1249</v>
      </c>
      <c r="B1361" t="s">
        <v>1249</v>
      </c>
      <c r="I1361" s="47"/>
      <c r="J1361" t="s">
        <v>648</v>
      </c>
      <c r="M1361" t="s">
        <v>1401</v>
      </c>
      <c r="N1361" t="s">
        <v>1325</v>
      </c>
      <c r="P1361" s="66">
        <v>-2.3089773348322069</v>
      </c>
      <c r="Q1361" s="31">
        <v>1.9999999999999999E-6</v>
      </c>
    </row>
    <row r="1362" spans="1:17" x14ac:dyDescent="0.2">
      <c r="A1362" t="s">
        <v>1249</v>
      </c>
      <c r="B1362" t="s">
        <v>1249</v>
      </c>
      <c r="I1362" s="47"/>
      <c r="J1362" t="s">
        <v>649</v>
      </c>
      <c r="M1362" t="s">
        <v>1401</v>
      </c>
      <c r="N1362" t="s">
        <v>1325</v>
      </c>
      <c r="P1362" s="66">
        <v>0</v>
      </c>
      <c r="Q1362" s="31">
        <v>3.0000000000000001E-6</v>
      </c>
    </row>
    <row r="1363" spans="1:17" x14ac:dyDescent="0.2">
      <c r="A1363" t="s">
        <v>1249</v>
      </c>
      <c r="B1363" t="s">
        <v>1249</v>
      </c>
      <c r="I1363" s="47"/>
      <c r="J1363" t="s">
        <v>650</v>
      </c>
      <c r="M1363" t="s">
        <v>1401</v>
      </c>
      <c r="N1363" t="s">
        <v>1325</v>
      </c>
      <c r="P1363" s="66">
        <v>0</v>
      </c>
      <c r="Q1363" s="31">
        <v>0</v>
      </c>
    </row>
    <row r="1364" spans="1:17" x14ac:dyDescent="0.2">
      <c r="A1364" t="s">
        <v>1249</v>
      </c>
      <c r="B1364" t="s">
        <v>1249</v>
      </c>
      <c r="I1364" s="47"/>
      <c r="J1364" t="s">
        <v>651</v>
      </c>
      <c r="M1364" t="s">
        <v>1401</v>
      </c>
      <c r="N1364" t="s">
        <v>1325</v>
      </c>
      <c r="P1364" s="66">
        <v>0</v>
      </c>
      <c r="Q1364" s="31">
        <v>9.9999999999999995E-7</v>
      </c>
    </row>
    <row r="1365" spans="1:17" x14ac:dyDescent="0.2">
      <c r="A1365" t="s">
        <v>1249</v>
      </c>
      <c r="B1365" t="s">
        <v>1249</v>
      </c>
      <c r="I1365" s="47"/>
      <c r="J1365" t="s">
        <v>652</v>
      </c>
      <c r="M1365" t="s">
        <v>1322</v>
      </c>
      <c r="N1365" t="s">
        <v>1323</v>
      </c>
      <c r="P1365" s="66">
        <v>0</v>
      </c>
      <c r="Q1365" s="31">
        <v>0</v>
      </c>
    </row>
    <row r="1366" spans="1:17" x14ac:dyDescent="0.2">
      <c r="A1366" t="s">
        <v>1249</v>
      </c>
      <c r="B1366" t="s">
        <v>1249</v>
      </c>
      <c r="I1366" s="47"/>
      <c r="J1366" t="s">
        <v>653</v>
      </c>
      <c r="M1366" t="s">
        <v>1322</v>
      </c>
      <c r="N1366" t="s">
        <v>1323</v>
      </c>
      <c r="P1366" s="66">
        <v>0</v>
      </c>
      <c r="Q1366" s="31">
        <v>0</v>
      </c>
    </row>
    <row r="1367" spans="1:17" x14ac:dyDescent="0.2">
      <c r="A1367" t="s">
        <v>1249</v>
      </c>
      <c r="B1367" t="s">
        <v>1249</v>
      </c>
      <c r="I1367" s="47"/>
      <c r="J1367" t="s">
        <v>654</v>
      </c>
      <c r="M1367" t="s">
        <v>1322</v>
      </c>
      <c r="N1367" t="s">
        <v>1323</v>
      </c>
      <c r="P1367" s="66">
        <v>0</v>
      </c>
      <c r="Q1367" s="31">
        <v>0</v>
      </c>
    </row>
    <row r="1368" spans="1:17" x14ac:dyDescent="0.2">
      <c r="A1368" t="s">
        <v>1249</v>
      </c>
      <c r="B1368" t="s">
        <v>1249</v>
      </c>
      <c r="I1368" s="47"/>
      <c r="J1368" t="s">
        <v>655</v>
      </c>
      <c r="M1368" t="s">
        <v>1322</v>
      </c>
      <c r="N1368" t="s">
        <v>1323</v>
      </c>
      <c r="P1368" s="66">
        <v>0</v>
      </c>
      <c r="Q1368" s="31">
        <v>0</v>
      </c>
    </row>
    <row r="1369" spans="1:17" x14ac:dyDescent="0.2">
      <c r="A1369" t="s">
        <v>1249</v>
      </c>
      <c r="B1369" t="s">
        <v>1249</v>
      </c>
      <c r="I1369" s="47"/>
      <c r="J1369" t="s">
        <v>656</v>
      </c>
      <c r="M1369" t="s">
        <v>1322</v>
      </c>
      <c r="N1369" t="s">
        <v>1323</v>
      </c>
      <c r="P1369" s="66">
        <v>0</v>
      </c>
      <c r="Q1369" s="31">
        <v>0</v>
      </c>
    </row>
    <row r="1370" spans="1:17" x14ac:dyDescent="0.2">
      <c r="A1370" t="s">
        <v>1249</v>
      </c>
      <c r="B1370" t="s">
        <v>1249</v>
      </c>
      <c r="I1370" s="47"/>
      <c r="J1370" t="s">
        <v>657</v>
      </c>
      <c r="M1370" t="s">
        <v>1322</v>
      </c>
      <c r="N1370" t="s">
        <v>1323</v>
      </c>
      <c r="P1370" s="66">
        <v>0</v>
      </c>
      <c r="Q1370" s="31">
        <v>0</v>
      </c>
    </row>
    <row r="1371" spans="1:17" x14ac:dyDescent="0.2">
      <c r="A1371" t="s">
        <v>1249</v>
      </c>
      <c r="B1371" t="s">
        <v>1249</v>
      </c>
      <c r="I1371" s="47"/>
      <c r="J1371" t="s">
        <v>658</v>
      </c>
      <c r="M1371" t="s">
        <v>1402</v>
      </c>
      <c r="N1371" t="s">
        <v>1323</v>
      </c>
      <c r="P1371" s="66">
        <v>0</v>
      </c>
      <c r="Q1371" s="31">
        <v>0</v>
      </c>
    </row>
    <row r="1372" spans="1:17" x14ac:dyDescent="0.2">
      <c r="A1372" t="s">
        <v>1249</v>
      </c>
      <c r="B1372" t="s">
        <v>1249</v>
      </c>
      <c r="I1372" s="47"/>
      <c r="J1372" t="s">
        <v>659</v>
      </c>
      <c r="M1372" t="s">
        <v>1402</v>
      </c>
      <c r="N1372" t="s">
        <v>1323</v>
      </c>
      <c r="P1372" s="66">
        <v>0</v>
      </c>
      <c r="Q1372" s="31">
        <v>0</v>
      </c>
    </row>
    <row r="1373" spans="1:17" x14ac:dyDescent="0.2">
      <c r="A1373" t="s">
        <v>1249</v>
      </c>
      <c r="B1373" t="s">
        <v>1249</v>
      </c>
      <c r="I1373" s="47"/>
      <c r="J1373" t="s">
        <v>660</v>
      </c>
      <c r="M1373" t="s">
        <v>1402</v>
      </c>
      <c r="N1373" t="s">
        <v>1323</v>
      </c>
      <c r="P1373" s="66">
        <v>0</v>
      </c>
      <c r="Q1373" s="31">
        <v>0</v>
      </c>
    </row>
    <row r="1374" spans="1:17" x14ac:dyDescent="0.2">
      <c r="A1374" t="s">
        <v>1249</v>
      </c>
      <c r="B1374" t="s">
        <v>1249</v>
      </c>
      <c r="I1374" s="47"/>
      <c r="J1374" t="s">
        <v>661</v>
      </c>
      <c r="M1374" t="s">
        <v>1402</v>
      </c>
      <c r="N1374" t="s">
        <v>1323</v>
      </c>
      <c r="P1374" s="66">
        <v>0</v>
      </c>
      <c r="Q1374" s="31">
        <v>0</v>
      </c>
    </row>
    <row r="1375" spans="1:17" x14ac:dyDescent="0.2">
      <c r="A1375" t="s">
        <v>1249</v>
      </c>
      <c r="B1375" t="s">
        <v>1249</v>
      </c>
      <c r="I1375" s="47"/>
      <c r="J1375" t="s">
        <v>662</v>
      </c>
      <c r="M1375" t="s">
        <v>1402</v>
      </c>
      <c r="N1375" t="s">
        <v>1323</v>
      </c>
      <c r="P1375" s="66">
        <v>0</v>
      </c>
      <c r="Q1375" s="31">
        <v>0</v>
      </c>
    </row>
    <row r="1376" spans="1:17" x14ac:dyDescent="0.2">
      <c r="A1376" t="s">
        <v>1249</v>
      </c>
      <c r="B1376" t="s">
        <v>1249</v>
      </c>
      <c r="I1376" s="47"/>
      <c r="J1376" t="s">
        <v>663</v>
      </c>
      <c r="M1376" t="s">
        <v>1403</v>
      </c>
      <c r="N1376" t="s">
        <v>1294</v>
      </c>
      <c r="P1376" s="66">
        <v>-150.55657566769216</v>
      </c>
      <c r="Q1376" s="31">
        <v>0</v>
      </c>
    </row>
    <row r="1377" spans="1:17" x14ac:dyDescent="0.2">
      <c r="A1377" t="s">
        <v>1249</v>
      </c>
      <c r="B1377" t="s">
        <v>1249</v>
      </c>
      <c r="I1377" s="47"/>
      <c r="J1377" t="s">
        <v>664</v>
      </c>
      <c r="M1377" t="s">
        <v>1403</v>
      </c>
      <c r="N1377" t="s">
        <v>1325</v>
      </c>
      <c r="P1377" s="66">
        <v>0</v>
      </c>
      <c r="Q1377" s="31">
        <v>0</v>
      </c>
    </row>
    <row r="1378" spans="1:17" x14ac:dyDescent="0.2">
      <c r="A1378" t="s">
        <v>1249</v>
      </c>
      <c r="B1378" t="s">
        <v>1249</v>
      </c>
      <c r="I1378" s="47"/>
      <c r="J1378" t="s">
        <v>665</v>
      </c>
      <c r="M1378" t="s">
        <v>1403</v>
      </c>
      <c r="N1378" t="s">
        <v>1294</v>
      </c>
      <c r="P1378" s="66">
        <v>0</v>
      </c>
      <c r="Q1378" s="31">
        <v>0</v>
      </c>
    </row>
    <row r="1379" spans="1:17" x14ac:dyDescent="0.2">
      <c r="A1379" t="s">
        <v>1249</v>
      </c>
      <c r="B1379" t="s">
        <v>1249</v>
      </c>
      <c r="I1379" s="47"/>
      <c r="J1379" t="s">
        <v>666</v>
      </c>
      <c r="M1379" t="s">
        <v>1403</v>
      </c>
      <c r="N1379" t="s">
        <v>1325</v>
      </c>
      <c r="P1379" s="66">
        <v>-13.872058750392199</v>
      </c>
      <c r="Q1379" s="31">
        <v>0</v>
      </c>
    </row>
    <row r="1380" spans="1:17" x14ac:dyDescent="0.2">
      <c r="A1380" t="s">
        <v>1249</v>
      </c>
      <c r="B1380" t="s">
        <v>1249</v>
      </c>
      <c r="I1380" s="47"/>
      <c r="J1380" t="s">
        <v>667</v>
      </c>
      <c r="M1380" t="s">
        <v>1403</v>
      </c>
      <c r="N1380" t="s">
        <v>1325</v>
      </c>
      <c r="P1380" s="66">
        <v>-13.85386400899371</v>
      </c>
      <c r="Q1380" s="31">
        <v>0</v>
      </c>
    </row>
    <row r="1381" spans="1:17" x14ac:dyDescent="0.2">
      <c r="A1381" t="s">
        <v>1249</v>
      </c>
      <c r="B1381" t="s">
        <v>1249</v>
      </c>
      <c r="I1381" s="47"/>
      <c r="J1381" t="s">
        <v>669</v>
      </c>
      <c r="M1381" t="s">
        <v>1404</v>
      </c>
      <c r="N1381" t="s">
        <v>1294</v>
      </c>
      <c r="P1381" s="66">
        <v>54304.950040039374</v>
      </c>
      <c r="Q1381" s="31">
        <v>3.5399999999999999E-4</v>
      </c>
    </row>
    <row r="1382" spans="1:17" x14ac:dyDescent="0.2">
      <c r="A1382" t="s">
        <v>1249</v>
      </c>
      <c r="B1382" t="s">
        <v>1249</v>
      </c>
      <c r="I1382" s="47"/>
      <c r="J1382" t="s">
        <v>670</v>
      </c>
      <c r="M1382" t="s">
        <v>1404</v>
      </c>
      <c r="N1382" t="s">
        <v>1294</v>
      </c>
      <c r="P1382" s="66">
        <v>0</v>
      </c>
      <c r="Q1382" s="31">
        <v>0</v>
      </c>
    </row>
    <row r="1383" spans="1:17" x14ac:dyDescent="0.2">
      <c r="A1383" t="s">
        <v>1249</v>
      </c>
      <c r="B1383" t="s">
        <v>1249</v>
      </c>
      <c r="I1383" s="47"/>
      <c r="J1383" t="s">
        <v>671</v>
      </c>
      <c r="M1383" t="s">
        <v>1404</v>
      </c>
      <c r="N1383" t="s">
        <v>1294</v>
      </c>
      <c r="P1383" s="66">
        <v>-148.87902106685397</v>
      </c>
      <c r="Q1383" s="31">
        <v>3.0000000000000001E-6</v>
      </c>
    </row>
    <row r="1384" spans="1:17" x14ac:dyDescent="0.2">
      <c r="A1384" t="s">
        <v>1249</v>
      </c>
      <c r="B1384" t="s">
        <v>1249</v>
      </c>
      <c r="I1384" s="47"/>
      <c r="J1384" t="s">
        <v>672</v>
      </c>
      <c r="M1384" t="s">
        <v>1404</v>
      </c>
      <c r="N1384" t="s">
        <v>1294</v>
      </c>
      <c r="P1384" s="66">
        <v>-1.4915993583016558</v>
      </c>
      <c r="Q1384" s="31">
        <v>0</v>
      </c>
    </row>
    <row r="1385" spans="1:17" x14ac:dyDescent="0.2">
      <c r="A1385" t="s">
        <v>1249</v>
      </c>
      <c r="B1385" t="s">
        <v>1249</v>
      </c>
      <c r="I1385" s="47"/>
      <c r="J1385" t="s">
        <v>673</v>
      </c>
      <c r="K1385" s="58"/>
      <c r="L1385" s="58"/>
      <c r="M1385" t="s">
        <v>1404</v>
      </c>
      <c r="N1385" t="s">
        <v>1294</v>
      </c>
      <c r="P1385" s="66">
        <v>-11.544886674161432</v>
      </c>
      <c r="Q1385" s="31">
        <v>0</v>
      </c>
    </row>
    <row r="1386" spans="1:17" x14ac:dyDescent="0.2">
      <c r="A1386" t="s">
        <v>1249</v>
      </c>
      <c r="B1386" t="s">
        <v>1249</v>
      </c>
      <c r="I1386" s="47"/>
      <c r="J1386" t="s">
        <v>674</v>
      </c>
      <c r="K1386" s="58"/>
      <c r="L1386" s="58"/>
      <c r="M1386" t="s">
        <v>1404</v>
      </c>
      <c r="N1386" t="s">
        <v>1294</v>
      </c>
      <c r="P1386" s="66">
        <v>6523.6225044391103</v>
      </c>
      <c r="Q1386" s="31">
        <v>1.7E-5</v>
      </c>
    </row>
    <row r="1387" spans="1:17" x14ac:dyDescent="0.2">
      <c r="A1387" t="s">
        <v>1249</v>
      </c>
      <c r="B1387" t="s">
        <v>1249</v>
      </c>
      <c r="I1387" s="47"/>
      <c r="J1387" t="s">
        <v>675</v>
      </c>
      <c r="K1387" s="58"/>
      <c r="L1387" s="58"/>
      <c r="M1387" t="s">
        <v>1405</v>
      </c>
      <c r="N1387" t="s">
        <v>1294</v>
      </c>
      <c r="P1387" s="66">
        <v>-15.285429956589731</v>
      </c>
      <c r="Q1387" s="31">
        <v>0</v>
      </c>
    </row>
    <row r="1388" spans="1:17" x14ac:dyDescent="0.2">
      <c r="A1388" t="s">
        <v>1249</v>
      </c>
      <c r="B1388" t="s">
        <v>1249</v>
      </c>
      <c r="I1388" s="47"/>
      <c r="J1388" t="s">
        <v>676</v>
      </c>
      <c r="M1388" t="s">
        <v>1405</v>
      </c>
      <c r="N1388" t="s">
        <v>1325</v>
      </c>
      <c r="P1388" s="66">
        <v>0</v>
      </c>
      <c r="Q1388" s="31">
        <v>0</v>
      </c>
    </row>
    <row r="1389" spans="1:17" x14ac:dyDescent="0.2">
      <c r="A1389" t="s">
        <v>1249</v>
      </c>
      <c r="B1389" t="s">
        <v>1249</v>
      </c>
      <c r="I1389" s="47"/>
      <c r="J1389" t="s">
        <v>677</v>
      </c>
      <c r="M1389" t="s">
        <v>1405</v>
      </c>
      <c r="N1389" t="s">
        <v>1294</v>
      </c>
      <c r="P1389" s="66">
        <v>-218.22081746371165</v>
      </c>
      <c r="Q1389" s="31">
        <v>0</v>
      </c>
    </row>
    <row r="1390" spans="1:17" x14ac:dyDescent="0.2">
      <c r="A1390" t="s">
        <v>1249</v>
      </c>
      <c r="B1390" t="s">
        <v>1249</v>
      </c>
      <c r="I1390" s="47"/>
      <c r="J1390" t="s">
        <v>678</v>
      </c>
      <c r="M1390" t="s">
        <v>1405</v>
      </c>
      <c r="N1390" t="s">
        <v>1325</v>
      </c>
      <c r="P1390" s="66">
        <v>-40.924902866557474</v>
      </c>
      <c r="Q1390" s="31">
        <v>0</v>
      </c>
    </row>
    <row r="1391" spans="1:17" x14ac:dyDescent="0.2">
      <c r="A1391" t="s">
        <v>1249</v>
      </c>
      <c r="B1391" t="s">
        <v>1249</v>
      </c>
      <c r="I1391" s="47"/>
      <c r="J1391" t="s">
        <v>679</v>
      </c>
      <c r="K1391" s="58"/>
      <c r="M1391" t="s">
        <v>1405</v>
      </c>
      <c r="N1391" t="s">
        <v>1325</v>
      </c>
      <c r="P1391" s="66">
        <v>22771.846332414076</v>
      </c>
      <c r="Q1391" s="31">
        <v>2.0000000000000002E-5</v>
      </c>
    </row>
    <row r="1392" spans="1:17" x14ac:dyDescent="0.2">
      <c r="A1392" t="s">
        <v>1249</v>
      </c>
      <c r="B1392" t="s">
        <v>1249</v>
      </c>
      <c r="I1392" s="47"/>
      <c r="J1392" t="s">
        <v>680</v>
      </c>
      <c r="M1392" t="s">
        <v>1405</v>
      </c>
      <c r="N1392" t="s">
        <v>1294</v>
      </c>
      <c r="P1392" s="66">
        <v>-81.485385126698475</v>
      </c>
      <c r="Q1392" s="31">
        <v>0</v>
      </c>
    </row>
    <row r="1393" spans="1:17" x14ac:dyDescent="0.2">
      <c r="A1393" t="s">
        <v>1249</v>
      </c>
      <c r="B1393" t="s">
        <v>1249</v>
      </c>
      <c r="J1393" t="s">
        <v>681</v>
      </c>
      <c r="M1393" t="s">
        <v>1405</v>
      </c>
      <c r="N1393" t="s">
        <v>1294</v>
      </c>
      <c r="P1393" s="66">
        <v>-14.177120835870237</v>
      </c>
      <c r="Q1393" s="31">
        <v>0</v>
      </c>
    </row>
    <row r="1394" spans="1:17" x14ac:dyDescent="0.2">
      <c r="A1394" t="s">
        <v>1249</v>
      </c>
      <c r="B1394" t="s">
        <v>1249</v>
      </c>
      <c r="J1394" t="s">
        <v>682</v>
      </c>
      <c r="M1394" t="s">
        <v>1406</v>
      </c>
      <c r="N1394" t="s">
        <v>1294</v>
      </c>
      <c r="P1394" s="66">
        <v>-2.4475159749222222</v>
      </c>
      <c r="Q1394" s="31">
        <v>0</v>
      </c>
    </row>
    <row r="1395" spans="1:17" x14ac:dyDescent="0.2">
      <c r="A1395" t="s">
        <v>1249</v>
      </c>
      <c r="B1395" t="s">
        <v>1249</v>
      </c>
      <c r="J1395" t="s">
        <v>683</v>
      </c>
      <c r="M1395" t="s">
        <v>1406</v>
      </c>
      <c r="N1395" t="s">
        <v>1325</v>
      </c>
      <c r="P1395" s="66">
        <v>0</v>
      </c>
      <c r="Q1395" s="31">
        <v>0</v>
      </c>
    </row>
    <row r="1396" spans="1:17" x14ac:dyDescent="0.2">
      <c r="A1396" t="s">
        <v>1249</v>
      </c>
      <c r="B1396" t="s">
        <v>1249</v>
      </c>
      <c r="J1396" t="s">
        <v>684</v>
      </c>
      <c r="M1396" t="s">
        <v>1406</v>
      </c>
      <c r="N1396" t="s">
        <v>1294</v>
      </c>
      <c r="P1396" s="66">
        <v>0</v>
      </c>
      <c r="Q1396" s="31">
        <v>0</v>
      </c>
    </row>
    <row r="1397" spans="1:17" x14ac:dyDescent="0.2">
      <c r="A1397" t="s">
        <v>1249</v>
      </c>
      <c r="B1397" t="s">
        <v>1249</v>
      </c>
      <c r="J1397" t="s">
        <v>685</v>
      </c>
      <c r="M1397" t="s">
        <v>1406</v>
      </c>
      <c r="N1397" t="s">
        <v>1325</v>
      </c>
      <c r="P1397" s="66">
        <v>-46.179546696645957</v>
      </c>
      <c r="Q1397" s="31">
        <v>6.0000000000000002E-6</v>
      </c>
    </row>
    <row r="1398" spans="1:17" x14ac:dyDescent="0.2">
      <c r="A1398" t="s">
        <v>1249</v>
      </c>
      <c r="B1398" t="s">
        <v>1249</v>
      </c>
      <c r="J1398" t="s">
        <v>686</v>
      </c>
      <c r="M1398" t="s">
        <v>1406</v>
      </c>
      <c r="N1398" t="s">
        <v>1325</v>
      </c>
      <c r="P1398" s="66">
        <v>-42.02338749394761</v>
      </c>
      <c r="Q1398" s="31">
        <v>0</v>
      </c>
    </row>
    <row r="1399" spans="1:17" x14ac:dyDescent="0.2">
      <c r="A1399" t="s">
        <v>1249</v>
      </c>
      <c r="B1399" t="s">
        <v>1249</v>
      </c>
      <c r="J1399" t="s">
        <v>687</v>
      </c>
      <c r="M1399" t="s">
        <v>1406</v>
      </c>
      <c r="N1399" t="s">
        <v>1325</v>
      </c>
      <c r="P1399" s="66">
        <v>0</v>
      </c>
      <c r="Q1399" s="31">
        <v>0</v>
      </c>
    </row>
    <row r="1400" spans="1:17" x14ac:dyDescent="0.2">
      <c r="A1400" t="s">
        <v>1249</v>
      </c>
      <c r="B1400" t="s">
        <v>1249</v>
      </c>
      <c r="J1400" t="s">
        <v>688</v>
      </c>
      <c r="M1400" t="s">
        <v>1406</v>
      </c>
      <c r="N1400" t="s">
        <v>1325</v>
      </c>
      <c r="P1400" s="66">
        <v>0</v>
      </c>
      <c r="Q1400" s="31">
        <v>0</v>
      </c>
    </row>
    <row r="1401" spans="1:17" x14ac:dyDescent="0.2">
      <c r="A1401" t="s">
        <v>1249</v>
      </c>
      <c r="B1401" t="s">
        <v>1249</v>
      </c>
      <c r="J1401" t="s">
        <v>689</v>
      </c>
      <c r="M1401" t="s">
        <v>1406</v>
      </c>
      <c r="N1401" t="s">
        <v>1325</v>
      </c>
      <c r="P1401" s="66">
        <v>-3.7867228291249493</v>
      </c>
      <c r="Q1401" s="31">
        <v>0</v>
      </c>
    </row>
    <row r="1402" spans="1:17" x14ac:dyDescent="0.2">
      <c r="A1402" t="s">
        <v>1249</v>
      </c>
      <c r="B1402" t="s">
        <v>1249</v>
      </c>
      <c r="J1402" t="s">
        <v>690</v>
      </c>
      <c r="M1402" t="s">
        <v>1406</v>
      </c>
      <c r="N1402" t="s">
        <v>1294</v>
      </c>
      <c r="P1402" s="66">
        <v>0</v>
      </c>
      <c r="Q1402" s="31">
        <v>0</v>
      </c>
    </row>
    <row r="1403" spans="1:17" x14ac:dyDescent="0.2">
      <c r="A1403" t="s">
        <v>1249</v>
      </c>
      <c r="B1403" t="s">
        <v>1249</v>
      </c>
      <c r="J1403" t="s">
        <v>691</v>
      </c>
      <c r="M1403" t="s">
        <v>1406</v>
      </c>
      <c r="N1403" t="s">
        <v>1294</v>
      </c>
      <c r="P1403" s="66">
        <v>0</v>
      </c>
      <c r="Q1403" s="31">
        <v>0</v>
      </c>
    </row>
    <row r="1404" spans="1:17" x14ac:dyDescent="0.2">
      <c r="A1404" t="s">
        <v>1249</v>
      </c>
      <c r="B1404" t="s">
        <v>1249</v>
      </c>
      <c r="J1404" t="s">
        <v>692</v>
      </c>
      <c r="M1404" t="s">
        <v>1407</v>
      </c>
      <c r="N1404" t="s">
        <v>1294</v>
      </c>
      <c r="P1404" s="66">
        <v>-31.26920180506113</v>
      </c>
      <c r="Q1404" s="31">
        <v>6.0000000000000002E-6</v>
      </c>
    </row>
    <row r="1405" spans="1:17" x14ac:dyDescent="0.2">
      <c r="A1405" t="s">
        <v>1249</v>
      </c>
      <c r="B1405" t="s">
        <v>1249</v>
      </c>
      <c r="J1405" t="s">
        <v>693</v>
      </c>
      <c r="M1405" t="s">
        <v>1407</v>
      </c>
      <c r="N1405" t="s">
        <v>1294</v>
      </c>
      <c r="P1405" s="66">
        <v>0</v>
      </c>
      <c r="Q1405" s="31">
        <v>0</v>
      </c>
    </row>
    <row r="1406" spans="1:17" x14ac:dyDescent="0.2">
      <c r="A1406" t="s">
        <v>1249</v>
      </c>
      <c r="B1406" t="s">
        <v>1249</v>
      </c>
      <c r="J1406" t="s">
        <v>694</v>
      </c>
      <c r="M1406" t="s">
        <v>1407</v>
      </c>
      <c r="N1406" t="s">
        <v>1294</v>
      </c>
      <c r="P1406" s="66">
        <v>0</v>
      </c>
      <c r="Q1406" s="31">
        <v>0</v>
      </c>
    </row>
    <row r="1407" spans="1:17" x14ac:dyDescent="0.2">
      <c r="A1407" t="s">
        <v>1249</v>
      </c>
      <c r="B1407" t="s">
        <v>1249</v>
      </c>
      <c r="J1407" t="s">
        <v>695</v>
      </c>
      <c r="M1407" t="s">
        <v>1407</v>
      </c>
      <c r="N1407" t="s">
        <v>1294</v>
      </c>
      <c r="P1407" s="66">
        <v>3970.0003445948823</v>
      </c>
      <c r="Q1407" s="31">
        <v>5.8E-5</v>
      </c>
    </row>
    <row r="1408" spans="1:17" x14ac:dyDescent="0.2">
      <c r="A1408" t="s">
        <v>1249</v>
      </c>
      <c r="B1408" t="s">
        <v>1249</v>
      </c>
      <c r="J1408" t="s">
        <v>696</v>
      </c>
      <c r="M1408" t="s">
        <v>1407</v>
      </c>
      <c r="N1408" t="s">
        <v>1294</v>
      </c>
      <c r="P1408" s="66">
        <v>-116.76018788077565</v>
      </c>
      <c r="Q1408" s="31">
        <v>0</v>
      </c>
    </row>
    <row r="1409" spans="1:17" x14ac:dyDescent="0.2">
      <c r="A1409" t="s">
        <v>1249</v>
      </c>
      <c r="B1409" t="s">
        <v>1249</v>
      </c>
      <c r="J1409" t="s">
        <v>697</v>
      </c>
      <c r="M1409" t="s">
        <v>1407</v>
      </c>
      <c r="N1409" t="s">
        <v>1294</v>
      </c>
      <c r="P1409" s="66">
        <v>-14.315659475960274</v>
      </c>
      <c r="Q1409" s="31">
        <v>3.0000000000000001E-6</v>
      </c>
    </row>
    <row r="1410" spans="1:17" x14ac:dyDescent="0.2">
      <c r="A1410" t="s">
        <v>1249</v>
      </c>
      <c r="B1410" t="s">
        <v>1249</v>
      </c>
      <c r="J1410" t="s">
        <v>698</v>
      </c>
      <c r="M1410" t="s">
        <v>1408</v>
      </c>
      <c r="N1410" t="s">
        <v>1294</v>
      </c>
      <c r="P1410" s="66">
        <v>0</v>
      </c>
      <c r="Q1410" s="31">
        <v>0</v>
      </c>
    </row>
    <row r="1411" spans="1:17" x14ac:dyDescent="0.2">
      <c r="A1411" t="s">
        <v>1249</v>
      </c>
      <c r="B1411" t="s">
        <v>1249</v>
      </c>
      <c r="J1411" t="s">
        <v>699</v>
      </c>
      <c r="M1411" t="s">
        <v>1408</v>
      </c>
      <c r="N1411" t="s">
        <v>1294</v>
      </c>
      <c r="P1411" s="66">
        <v>0</v>
      </c>
      <c r="Q1411" s="31">
        <v>0</v>
      </c>
    </row>
    <row r="1412" spans="1:17" x14ac:dyDescent="0.2">
      <c r="A1412" t="s">
        <v>1249</v>
      </c>
      <c r="B1412" t="s">
        <v>1249</v>
      </c>
      <c r="J1412" t="s">
        <v>700</v>
      </c>
      <c r="M1412" t="s">
        <v>1408</v>
      </c>
      <c r="N1412" t="s">
        <v>1294</v>
      </c>
      <c r="P1412" s="66">
        <v>0</v>
      </c>
      <c r="Q1412" s="31">
        <v>0</v>
      </c>
    </row>
    <row r="1413" spans="1:17" x14ac:dyDescent="0.2">
      <c r="A1413" t="s">
        <v>1249</v>
      </c>
      <c r="B1413" t="s">
        <v>1249</v>
      </c>
      <c r="J1413" t="s">
        <v>701</v>
      </c>
      <c r="M1413" t="s">
        <v>1408</v>
      </c>
      <c r="N1413" t="s">
        <v>1294</v>
      </c>
      <c r="P1413" s="66">
        <v>0</v>
      </c>
      <c r="Q1413" s="31">
        <v>0</v>
      </c>
    </row>
    <row r="1414" spans="1:17" x14ac:dyDescent="0.2">
      <c r="A1414" t="s">
        <v>1249</v>
      </c>
      <c r="B1414" t="s">
        <v>1249</v>
      </c>
      <c r="J1414" t="s">
        <v>702</v>
      </c>
      <c r="M1414" t="s">
        <v>1408</v>
      </c>
      <c r="N1414" t="s">
        <v>1294</v>
      </c>
      <c r="P1414" s="66">
        <v>0</v>
      </c>
      <c r="Q1414" s="31">
        <v>0</v>
      </c>
    </row>
    <row r="1415" spans="1:17" x14ac:dyDescent="0.2">
      <c r="A1415" t="s">
        <v>1249</v>
      </c>
      <c r="B1415" t="s">
        <v>1249</v>
      </c>
      <c r="J1415" t="s">
        <v>703</v>
      </c>
      <c r="M1415" t="s">
        <v>1409</v>
      </c>
      <c r="N1415" t="s">
        <v>1325</v>
      </c>
      <c r="P1415" s="66">
        <v>0</v>
      </c>
      <c r="Q1415" s="31">
        <v>0</v>
      </c>
    </row>
    <row r="1416" spans="1:17" x14ac:dyDescent="0.2">
      <c r="A1416" t="s">
        <v>1249</v>
      </c>
      <c r="B1416" t="s">
        <v>1249</v>
      </c>
      <c r="J1416" t="s">
        <v>704</v>
      </c>
      <c r="M1416" t="s">
        <v>1409</v>
      </c>
      <c r="N1416" t="s">
        <v>1325</v>
      </c>
      <c r="P1416" s="66">
        <v>0</v>
      </c>
      <c r="Q1416" s="31">
        <v>0</v>
      </c>
    </row>
    <row r="1417" spans="1:17" x14ac:dyDescent="0.2">
      <c r="A1417" t="s">
        <v>1249</v>
      </c>
      <c r="B1417" t="s">
        <v>1249</v>
      </c>
      <c r="J1417" t="s">
        <v>705</v>
      </c>
      <c r="M1417" t="s">
        <v>1409</v>
      </c>
      <c r="N1417" t="s">
        <v>1325</v>
      </c>
      <c r="P1417" s="66">
        <v>37414.107019012125</v>
      </c>
      <c r="Q1417" s="31">
        <v>1.7699999999999999E-4</v>
      </c>
    </row>
    <row r="1418" spans="1:17" x14ac:dyDescent="0.2">
      <c r="A1418" t="s">
        <v>1249</v>
      </c>
      <c r="B1418" t="s">
        <v>1249</v>
      </c>
      <c r="J1418" t="s">
        <v>706</v>
      </c>
      <c r="M1418" t="s">
        <v>1409</v>
      </c>
      <c r="N1418" t="s">
        <v>1325</v>
      </c>
      <c r="P1418" s="66">
        <v>24516.236310408771</v>
      </c>
      <c r="Q1418" s="31">
        <v>2.04E-4</v>
      </c>
    </row>
    <row r="1419" spans="1:17" x14ac:dyDescent="0.2">
      <c r="A1419" t="s">
        <v>1249</v>
      </c>
      <c r="B1419" t="s">
        <v>1249</v>
      </c>
      <c r="J1419" t="s">
        <v>707</v>
      </c>
      <c r="M1419" t="s">
        <v>1410</v>
      </c>
      <c r="N1419" t="s">
        <v>1294</v>
      </c>
      <c r="P1419" s="66">
        <v>-1.7086432277758918</v>
      </c>
      <c r="Q1419" s="31">
        <v>0</v>
      </c>
    </row>
    <row r="1420" spans="1:17" x14ac:dyDescent="0.2">
      <c r="A1420" t="s">
        <v>1249</v>
      </c>
      <c r="B1420" t="s">
        <v>1249</v>
      </c>
      <c r="J1420" t="s">
        <v>708</v>
      </c>
      <c r="M1420" t="s">
        <v>1410</v>
      </c>
      <c r="N1420" t="s">
        <v>1294</v>
      </c>
      <c r="P1420" s="66">
        <v>0</v>
      </c>
      <c r="Q1420" s="31">
        <v>0</v>
      </c>
    </row>
    <row r="1421" spans="1:17" x14ac:dyDescent="0.2">
      <c r="A1421" t="s">
        <v>1249</v>
      </c>
      <c r="B1421" t="s">
        <v>1249</v>
      </c>
      <c r="J1421" t="s">
        <v>709</v>
      </c>
      <c r="M1421" t="s">
        <v>1410</v>
      </c>
      <c r="N1421" t="s">
        <v>1294</v>
      </c>
      <c r="P1421" s="66">
        <v>-26.777957537357871</v>
      </c>
      <c r="Q1421" s="31">
        <v>0</v>
      </c>
    </row>
    <row r="1422" spans="1:17" x14ac:dyDescent="0.2">
      <c r="A1422" t="s">
        <v>1249</v>
      </c>
      <c r="B1422" t="s">
        <v>1249</v>
      </c>
      <c r="J1422" t="s">
        <v>710</v>
      </c>
      <c r="M1422" t="s">
        <v>1410</v>
      </c>
      <c r="N1422" t="s">
        <v>1294</v>
      </c>
      <c r="P1422" s="66">
        <v>-9.8362434463855415</v>
      </c>
      <c r="Q1422" s="31">
        <v>0</v>
      </c>
    </row>
    <row r="1423" spans="1:17" x14ac:dyDescent="0.2">
      <c r="A1423" t="s">
        <v>1249</v>
      </c>
      <c r="B1423" t="s">
        <v>1249</v>
      </c>
      <c r="J1423" t="s">
        <v>711</v>
      </c>
      <c r="M1423" t="s">
        <v>1410</v>
      </c>
      <c r="N1423" t="s">
        <v>1294</v>
      </c>
      <c r="P1423" s="66">
        <v>-0.92359093393291447</v>
      </c>
      <c r="Q1423" s="31">
        <v>0</v>
      </c>
    </row>
    <row r="1424" spans="1:17" x14ac:dyDescent="0.2">
      <c r="A1424" t="s">
        <v>1249</v>
      </c>
      <c r="B1424" t="s">
        <v>1249</v>
      </c>
      <c r="J1424" t="s">
        <v>712</v>
      </c>
      <c r="M1424" t="s">
        <v>1411</v>
      </c>
      <c r="N1424" t="s">
        <v>1294</v>
      </c>
      <c r="P1424" s="66">
        <v>-11.460935100863605</v>
      </c>
      <c r="Q1424" s="31">
        <v>0</v>
      </c>
    </row>
    <row r="1425" spans="1:17" x14ac:dyDescent="0.2">
      <c r="A1425" t="s">
        <v>1249</v>
      </c>
      <c r="B1425" t="s">
        <v>1249</v>
      </c>
      <c r="J1425" t="s">
        <v>713</v>
      </c>
      <c r="M1425" t="s">
        <v>1411</v>
      </c>
      <c r="N1425" t="s">
        <v>1294</v>
      </c>
      <c r="P1425" s="66">
        <v>0</v>
      </c>
      <c r="Q1425" s="31">
        <v>0</v>
      </c>
    </row>
    <row r="1426" spans="1:17" x14ac:dyDescent="0.2">
      <c r="A1426" t="s">
        <v>1249</v>
      </c>
      <c r="B1426" t="s">
        <v>1249</v>
      </c>
      <c r="J1426" t="s">
        <v>714</v>
      </c>
      <c r="M1426" t="s">
        <v>1411</v>
      </c>
      <c r="N1426" t="s">
        <v>1294</v>
      </c>
      <c r="P1426" s="66">
        <v>0</v>
      </c>
      <c r="Q1426" s="31">
        <v>0</v>
      </c>
    </row>
    <row r="1427" spans="1:17" x14ac:dyDescent="0.2">
      <c r="A1427" t="s">
        <v>1249</v>
      </c>
      <c r="B1427" t="s">
        <v>1249</v>
      </c>
      <c r="J1427" t="s">
        <v>715</v>
      </c>
      <c r="M1427" t="s">
        <v>1411</v>
      </c>
      <c r="N1427" t="s">
        <v>1294</v>
      </c>
      <c r="P1427" s="66">
        <v>-317.01593856225338</v>
      </c>
      <c r="Q1427" s="31">
        <v>0</v>
      </c>
    </row>
    <row r="1428" spans="1:17" x14ac:dyDescent="0.2">
      <c r="A1428" t="s">
        <v>1249</v>
      </c>
      <c r="B1428" t="s">
        <v>1249</v>
      </c>
      <c r="J1428" t="s">
        <v>720</v>
      </c>
      <c r="M1428" t="s">
        <v>1411</v>
      </c>
      <c r="N1428" t="s">
        <v>1294</v>
      </c>
      <c r="P1428" s="66">
        <v>-99.766225862017222</v>
      </c>
      <c r="Q1428" s="31">
        <v>9.9999999999999995E-7</v>
      </c>
    </row>
    <row r="1429" spans="1:17" x14ac:dyDescent="0.2">
      <c r="A1429" t="s">
        <v>1249</v>
      </c>
      <c r="B1429" t="s">
        <v>1249</v>
      </c>
      <c r="J1429" t="s">
        <v>721</v>
      </c>
      <c r="M1429" t="s">
        <v>1411</v>
      </c>
      <c r="N1429" t="s">
        <v>1294</v>
      </c>
      <c r="P1429" s="66">
        <v>-719.16186238144473</v>
      </c>
      <c r="Q1429" s="31">
        <v>6.9999999999999999E-6</v>
      </c>
    </row>
    <row r="1430" spans="1:17" x14ac:dyDescent="0.2">
      <c r="A1430" t="s">
        <v>1249</v>
      </c>
      <c r="B1430" t="s">
        <v>1249</v>
      </c>
      <c r="J1430" t="s">
        <v>722</v>
      </c>
      <c r="M1430" t="s">
        <v>1411</v>
      </c>
      <c r="N1430" t="s">
        <v>1294</v>
      </c>
      <c r="P1430" s="66">
        <v>-359.25639805864938</v>
      </c>
      <c r="Q1430" s="31">
        <v>0</v>
      </c>
    </row>
    <row r="1431" spans="1:17" x14ac:dyDescent="0.2">
      <c r="A1431" t="s">
        <v>1249</v>
      </c>
      <c r="B1431" t="s">
        <v>1249</v>
      </c>
      <c r="J1431" t="s">
        <v>723</v>
      </c>
      <c r="M1431" t="s">
        <v>1411</v>
      </c>
      <c r="N1431" t="s">
        <v>1294</v>
      </c>
      <c r="P1431" s="66">
        <v>0</v>
      </c>
      <c r="Q1431" s="31">
        <v>0</v>
      </c>
    </row>
    <row r="1432" spans="1:17" x14ac:dyDescent="0.2">
      <c r="A1432" t="s">
        <v>1249</v>
      </c>
      <c r="B1432" t="s">
        <v>1249</v>
      </c>
      <c r="J1432" t="s">
        <v>724</v>
      </c>
      <c r="M1432" t="s">
        <v>1412</v>
      </c>
      <c r="N1432" t="s">
        <v>1328</v>
      </c>
      <c r="P1432" s="66">
        <v>2283.7603340844362</v>
      </c>
      <c r="Q1432" s="31">
        <v>6.6000000000000005E-5</v>
      </c>
    </row>
    <row r="1433" spans="1:17" x14ac:dyDescent="0.2">
      <c r="A1433" t="s">
        <v>1249</v>
      </c>
      <c r="B1433" t="s">
        <v>1249</v>
      </c>
      <c r="J1433" t="s">
        <v>725</v>
      </c>
      <c r="M1433" t="s">
        <v>1413</v>
      </c>
      <c r="N1433" t="s">
        <v>1333</v>
      </c>
      <c r="P1433" s="66">
        <v>0</v>
      </c>
      <c r="Q1433" s="31">
        <v>0</v>
      </c>
    </row>
    <row r="1434" spans="1:17" x14ac:dyDescent="0.2">
      <c r="A1434" t="s">
        <v>1249</v>
      </c>
      <c r="B1434" t="s">
        <v>1249</v>
      </c>
      <c r="J1434" t="s">
        <v>726</v>
      </c>
      <c r="M1434" t="s">
        <v>1413</v>
      </c>
      <c r="N1434" t="s">
        <v>1333</v>
      </c>
      <c r="P1434" s="66">
        <v>0</v>
      </c>
      <c r="Q1434" s="31">
        <v>0</v>
      </c>
    </row>
    <row r="1435" spans="1:17" x14ac:dyDescent="0.2">
      <c r="A1435" t="s">
        <v>1249</v>
      </c>
      <c r="B1435" t="s">
        <v>1249</v>
      </c>
      <c r="J1435" t="s">
        <v>727</v>
      </c>
      <c r="M1435" t="s">
        <v>1413</v>
      </c>
      <c r="N1435" t="s">
        <v>1333</v>
      </c>
      <c r="P1435" s="66">
        <v>0</v>
      </c>
      <c r="Q1435" s="31">
        <v>0</v>
      </c>
    </row>
    <row r="1436" spans="1:17" x14ac:dyDescent="0.2">
      <c r="A1436" t="s">
        <v>1249</v>
      </c>
      <c r="B1436" t="s">
        <v>1249</v>
      </c>
      <c r="J1436" t="s">
        <v>728</v>
      </c>
      <c r="M1436" t="s">
        <v>1413</v>
      </c>
      <c r="N1436" t="s">
        <v>1333</v>
      </c>
      <c r="P1436" s="66">
        <v>0</v>
      </c>
      <c r="Q1436" s="31">
        <v>0</v>
      </c>
    </row>
    <row r="1437" spans="1:17" x14ac:dyDescent="0.2">
      <c r="A1437" t="s">
        <v>1249</v>
      </c>
      <c r="B1437" t="s">
        <v>1249</v>
      </c>
      <c r="J1437" t="s">
        <v>729</v>
      </c>
      <c r="M1437" t="s">
        <v>1413</v>
      </c>
      <c r="N1437" t="s">
        <v>1333</v>
      </c>
      <c r="P1437" s="66">
        <v>0</v>
      </c>
      <c r="Q1437" s="31">
        <v>0</v>
      </c>
    </row>
    <row r="1438" spans="1:17" x14ac:dyDescent="0.2">
      <c r="A1438" t="s">
        <v>1249</v>
      </c>
      <c r="B1438" t="s">
        <v>1249</v>
      </c>
      <c r="J1438" t="s">
        <v>730</v>
      </c>
      <c r="M1438" t="s">
        <v>1413</v>
      </c>
      <c r="N1438" t="s">
        <v>1333</v>
      </c>
      <c r="P1438" s="66">
        <v>0</v>
      </c>
      <c r="Q1438" s="31">
        <v>0</v>
      </c>
    </row>
    <row r="1439" spans="1:17" x14ac:dyDescent="0.2">
      <c r="A1439" t="s">
        <v>1249</v>
      </c>
      <c r="B1439" t="s">
        <v>1249</v>
      </c>
      <c r="J1439" t="s">
        <v>731</v>
      </c>
      <c r="M1439" t="s">
        <v>1413</v>
      </c>
      <c r="N1439" t="s">
        <v>1333</v>
      </c>
      <c r="P1439" s="66">
        <v>0</v>
      </c>
      <c r="Q1439" s="31">
        <v>0</v>
      </c>
    </row>
    <row r="1440" spans="1:17" x14ac:dyDescent="0.2">
      <c r="A1440" t="s">
        <v>1249</v>
      </c>
      <c r="B1440" t="s">
        <v>1249</v>
      </c>
      <c r="J1440" t="s">
        <v>732</v>
      </c>
      <c r="M1440" t="s">
        <v>1413</v>
      </c>
      <c r="N1440" t="s">
        <v>1333</v>
      </c>
      <c r="P1440" s="66">
        <v>0</v>
      </c>
      <c r="Q1440" s="31">
        <v>0</v>
      </c>
    </row>
    <row r="1441" spans="1:17" x14ac:dyDescent="0.2">
      <c r="A1441" t="s">
        <v>1249</v>
      </c>
      <c r="B1441" t="s">
        <v>1249</v>
      </c>
      <c r="J1441" t="s">
        <v>733</v>
      </c>
      <c r="M1441" t="s">
        <v>1413</v>
      </c>
      <c r="N1441" t="s">
        <v>1333</v>
      </c>
      <c r="P1441" s="66">
        <v>0</v>
      </c>
      <c r="Q1441" s="31">
        <v>0</v>
      </c>
    </row>
    <row r="1442" spans="1:17" x14ac:dyDescent="0.2">
      <c r="A1442" t="s">
        <v>1249</v>
      </c>
      <c r="B1442" t="s">
        <v>1249</v>
      </c>
      <c r="J1442" t="s">
        <v>734</v>
      </c>
      <c r="M1442" t="s">
        <v>1413</v>
      </c>
      <c r="N1442" t="s">
        <v>1333</v>
      </c>
      <c r="P1442" s="66">
        <v>0</v>
      </c>
      <c r="Q1442" s="31">
        <v>0</v>
      </c>
    </row>
    <row r="1443" spans="1:17" x14ac:dyDescent="0.2">
      <c r="A1443" t="s">
        <v>1249</v>
      </c>
      <c r="B1443" t="s">
        <v>1249</v>
      </c>
      <c r="J1443" t="s">
        <v>735</v>
      </c>
      <c r="M1443" t="s">
        <v>1413</v>
      </c>
      <c r="N1443" t="s">
        <v>1333</v>
      </c>
      <c r="P1443" s="66">
        <v>0</v>
      </c>
      <c r="Q1443" s="31">
        <v>0</v>
      </c>
    </row>
    <row r="1444" spans="1:17" x14ac:dyDescent="0.2">
      <c r="A1444" t="s">
        <v>1249</v>
      </c>
      <c r="B1444" t="s">
        <v>1249</v>
      </c>
      <c r="J1444" t="s">
        <v>736</v>
      </c>
      <c r="M1444" t="s">
        <v>1413</v>
      </c>
      <c r="N1444" t="s">
        <v>1333</v>
      </c>
      <c r="P1444" s="66">
        <v>0</v>
      </c>
      <c r="Q1444" s="31">
        <v>0</v>
      </c>
    </row>
    <row r="1445" spans="1:17" x14ac:dyDescent="0.2">
      <c r="A1445" t="s">
        <v>1249</v>
      </c>
      <c r="B1445" t="s">
        <v>1249</v>
      </c>
      <c r="J1445" t="s">
        <v>737</v>
      </c>
      <c r="M1445" t="s">
        <v>1414</v>
      </c>
      <c r="N1445" t="s">
        <v>1325</v>
      </c>
      <c r="P1445" s="66">
        <v>-2179.1099482737782</v>
      </c>
      <c r="Q1445" s="31">
        <v>0</v>
      </c>
    </row>
    <row r="1446" spans="1:17" x14ac:dyDescent="0.2">
      <c r="A1446" t="s">
        <v>1249</v>
      </c>
      <c r="B1446" t="s">
        <v>1249</v>
      </c>
      <c r="J1446" t="s">
        <v>738</v>
      </c>
      <c r="M1446" t="s">
        <v>1414</v>
      </c>
      <c r="N1446" t="s">
        <v>1325</v>
      </c>
      <c r="P1446" s="66">
        <v>0</v>
      </c>
      <c r="Q1446" s="31">
        <v>0</v>
      </c>
    </row>
    <row r="1447" spans="1:17" x14ac:dyDescent="0.2">
      <c r="A1447" t="s">
        <v>1249</v>
      </c>
      <c r="B1447" t="s">
        <v>1249</v>
      </c>
      <c r="J1447" t="s">
        <v>739</v>
      </c>
      <c r="M1447" t="s">
        <v>1414</v>
      </c>
      <c r="N1447" t="s">
        <v>1325</v>
      </c>
      <c r="P1447" s="66">
        <v>-276.64302638977642</v>
      </c>
      <c r="Q1447" s="31">
        <v>9.9999999999999995E-7</v>
      </c>
    </row>
    <row r="1448" spans="1:17" x14ac:dyDescent="0.2">
      <c r="A1448" t="s">
        <v>1249</v>
      </c>
      <c r="B1448" t="s">
        <v>1249</v>
      </c>
      <c r="J1448" t="s">
        <v>740</v>
      </c>
      <c r="M1448" t="s">
        <v>1414</v>
      </c>
      <c r="N1448" t="s">
        <v>1325</v>
      </c>
      <c r="P1448" s="66">
        <v>-647.57998919301644</v>
      </c>
      <c r="Q1448" s="31">
        <v>3.0000000000000001E-6</v>
      </c>
    </row>
    <row r="1449" spans="1:17" x14ac:dyDescent="0.2">
      <c r="A1449" t="s">
        <v>1249</v>
      </c>
      <c r="B1449" t="s">
        <v>1249</v>
      </c>
      <c r="J1449" t="s">
        <v>741</v>
      </c>
      <c r="M1449" t="s">
        <v>1415</v>
      </c>
      <c r="N1449" t="s">
        <v>1328</v>
      </c>
      <c r="P1449" s="66">
        <v>-10560.377426267481</v>
      </c>
      <c r="Q1449" s="31">
        <v>1.8E-5</v>
      </c>
    </row>
    <row r="1450" spans="1:17" x14ac:dyDescent="0.2">
      <c r="A1450" t="s">
        <v>1249</v>
      </c>
      <c r="B1450" t="s">
        <v>1249</v>
      </c>
      <c r="J1450" t="s">
        <v>742</v>
      </c>
      <c r="M1450" t="s">
        <v>1416</v>
      </c>
      <c r="N1450" t="s">
        <v>1294</v>
      </c>
      <c r="P1450" s="66">
        <v>7262.6646238487665</v>
      </c>
      <c r="Q1450" s="31">
        <v>1.9000000000000001E-5</v>
      </c>
    </row>
    <row r="1451" spans="1:17" x14ac:dyDescent="0.2">
      <c r="A1451" t="s">
        <v>1249</v>
      </c>
      <c r="B1451" t="s">
        <v>1249</v>
      </c>
      <c r="J1451" t="s">
        <v>743</v>
      </c>
      <c r="M1451" t="s">
        <v>1416</v>
      </c>
      <c r="N1451" t="s">
        <v>1294</v>
      </c>
      <c r="P1451" s="66">
        <v>0</v>
      </c>
      <c r="Q1451" s="31">
        <v>0</v>
      </c>
    </row>
    <row r="1452" spans="1:17" x14ac:dyDescent="0.2">
      <c r="A1452" t="s">
        <v>1249</v>
      </c>
      <c r="B1452" t="s">
        <v>1249</v>
      </c>
      <c r="J1452" t="s">
        <v>744</v>
      </c>
      <c r="M1452" t="s">
        <v>1416</v>
      </c>
      <c r="N1452" t="s">
        <v>1294</v>
      </c>
      <c r="P1452" s="66">
        <v>-82.818465867167106</v>
      </c>
      <c r="Q1452" s="31">
        <v>4.6999999999999997E-5</v>
      </c>
    </row>
    <row r="1453" spans="1:17" x14ac:dyDescent="0.2">
      <c r="A1453" t="s">
        <v>1249</v>
      </c>
      <c r="B1453" t="s">
        <v>1249</v>
      </c>
      <c r="J1453" t="s">
        <v>745</v>
      </c>
      <c r="M1453" t="s">
        <v>1416</v>
      </c>
      <c r="N1453" t="s">
        <v>1294</v>
      </c>
      <c r="P1453" s="66">
        <v>-798.24690895661479</v>
      </c>
      <c r="Q1453" s="31">
        <v>5.5000000000000002E-5</v>
      </c>
    </row>
    <row r="1454" spans="1:17" x14ac:dyDescent="0.2">
      <c r="A1454" t="s">
        <v>1249</v>
      </c>
      <c r="B1454" t="s">
        <v>1249</v>
      </c>
      <c r="J1454" t="s">
        <v>746</v>
      </c>
      <c r="M1454" t="s">
        <v>1416</v>
      </c>
      <c r="N1454" t="s">
        <v>1294</v>
      </c>
      <c r="P1454" s="66">
        <v>-14.601972665479394</v>
      </c>
      <c r="Q1454" s="31">
        <v>0</v>
      </c>
    </row>
    <row r="1455" spans="1:17" x14ac:dyDescent="0.2">
      <c r="A1455" t="s">
        <v>1249</v>
      </c>
      <c r="B1455" t="s">
        <v>1249</v>
      </c>
      <c r="J1455" t="s">
        <v>747</v>
      </c>
      <c r="M1455" t="s">
        <v>1416</v>
      </c>
      <c r="N1455" t="s">
        <v>1294</v>
      </c>
      <c r="P1455" s="66">
        <v>-86.822864081810479</v>
      </c>
      <c r="Q1455" s="31">
        <v>0</v>
      </c>
    </row>
    <row r="1456" spans="1:17" x14ac:dyDescent="0.2">
      <c r="A1456" t="s">
        <v>1249</v>
      </c>
      <c r="B1456" t="s">
        <v>1249</v>
      </c>
      <c r="J1456" t="s">
        <v>748</v>
      </c>
      <c r="M1456" t="s">
        <v>1416</v>
      </c>
      <c r="N1456" t="s">
        <v>1294</v>
      </c>
      <c r="P1456" s="66">
        <v>-515.04244108272371</v>
      </c>
      <c r="Q1456" s="31">
        <v>0</v>
      </c>
    </row>
    <row r="1457" spans="1:17" x14ac:dyDescent="0.2">
      <c r="A1457" t="s">
        <v>1249</v>
      </c>
      <c r="B1457" t="s">
        <v>1249</v>
      </c>
      <c r="J1457" t="s">
        <v>749</v>
      </c>
      <c r="M1457" t="s">
        <v>1416</v>
      </c>
      <c r="N1457" t="s">
        <v>1294</v>
      </c>
      <c r="P1457" s="66">
        <v>-10.408869825423835</v>
      </c>
      <c r="Q1457" s="31">
        <v>9.9999999999999995E-7</v>
      </c>
    </row>
    <row r="1458" spans="1:17" x14ac:dyDescent="0.2">
      <c r="A1458" t="s">
        <v>1249</v>
      </c>
      <c r="B1458" t="s">
        <v>1249</v>
      </c>
      <c r="J1458" t="s">
        <v>750</v>
      </c>
      <c r="M1458" t="s">
        <v>1417</v>
      </c>
      <c r="N1458" t="s">
        <v>1328</v>
      </c>
      <c r="P1458" s="66">
        <v>-5.7768274168066682</v>
      </c>
      <c r="Q1458" s="31">
        <v>9.9999999999999995E-7</v>
      </c>
    </row>
    <row r="1459" spans="1:17" x14ac:dyDescent="0.2">
      <c r="A1459" t="s">
        <v>1249</v>
      </c>
      <c r="B1459" t="s">
        <v>1249</v>
      </c>
      <c r="J1459" t="s">
        <v>751</v>
      </c>
      <c r="M1459" t="s">
        <v>1418</v>
      </c>
      <c r="N1459" t="s">
        <v>1294</v>
      </c>
      <c r="P1459" s="66">
        <v>-69.207358583077621</v>
      </c>
      <c r="Q1459" s="31">
        <v>5.0000000000000004E-6</v>
      </c>
    </row>
    <row r="1460" spans="1:17" x14ac:dyDescent="0.2">
      <c r="A1460" t="s">
        <v>1249</v>
      </c>
      <c r="B1460" t="s">
        <v>1249</v>
      </c>
      <c r="J1460" t="s">
        <v>752</v>
      </c>
      <c r="M1460" t="s">
        <v>1418</v>
      </c>
      <c r="N1460" t="s">
        <v>1294</v>
      </c>
      <c r="P1460" s="66">
        <v>0</v>
      </c>
      <c r="Q1460" s="31">
        <v>0</v>
      </c>
    </row>
    <row r="1461" spans="1:17" x14ac:dyDescent="0.2">
      <c r="A1461" t="s">
        <v>1249</v>
      </c>
      <c r="B1461" t="s">
        <v>1249</v>
      </c>
      <c r="J1461" t="s">
        <v>753</v>
      </c>
      <c r="M1461" t="s">
        <v>1418</v>
      </c>
      <c r="N1461" t="s">
        <v>1294</v>
      </c>
      <c r="P1461" s="66">
        <v>-11.141415974672839</v>
      </c>
      <c r="Q1461" s="31">
        <v>0</v>
      </c>
    </row>
    <row r="1462" spans="1:17" x14ac:dyDescent="0.2">
      <c r="A1462" t="s">
        <v>1249</v>
      </c>
      <c r="B1462" t="s">
        <v>1249</v>
      </c>
      <c r="J1462" t="s">
        <v>754</v>
      </c>
      <c r="M1462" t="s">
        <v>1418</v>
      </c>
      <c r="N1462" t="s">
        <v>1294</v>
      </c>
      <c r="P1462" s="66">
        <v>0</v>
      </c>
      <c r="Q1462" s="31">
        <v>0</v>
      </c>
    </row>
    <row r="1463" spans="1:17" x14ac:dyDescent="0.2">
      <c r="A1463" t="s">
        <v>1249</v>
      </c>
      <c r="B1463" t="s">
        <v>1249</v>
      </c>
      <c r="J1463" t="s">
        <v>755</v>
      </c>
      <c r="M1463" t="s">
        <v>1418</v>
      </c>
      <c r="N1463" t="s">
        <v>1294</v>
      </c>
      <c r="P1463" s="66">
        <v>10804.684725470448</v>
      </c>
      <c r="Q1463" s="31">
        <v>1.9000000000000001E-5</v>
      </c>
    </row>
    <row r="1464" spans="1:17" x14ac:dyDescent="0.2">
      <c r="A1464" t="s">
        <v>1249</v>
      </c>
      <c r="B1464" t="s">
        <v>1249</v>
      </c>
      <c r="J1464" t="s">
        <v>756</v>
      </c>
      <c r="M1464" t="s">
        <v>1419</v>
      </c>
      <c r="N1464" t="s">
        <v>1294</v>
      </c>
      <c r="P1464" s="66">
        <v>0</v>
      </c>
      <c r="Q1464" s="31">
        <v>0</v>
      </c>
    </row>
    <row r="1465" spans="1:17" x14ac:dyDescent="0.2">
      <c r="A1465" t="s">
        <v>1249</v>
      </c>
      <c r="B1465" t="s">
        <v>1249</v>
      </c>
      <c r="J1465" t="s">
        <v>757</v>
      </c>
      <c r="M1465" t="s">
        <v>1419</v>
      </c>
      <c r="N1465" t="s">
        <v>1294</v>
      </c>
      <c r="P1465" s="66">
        <v>0</v>
      </c>
      <c r="Q1465" s="31">
        <v>0</v>
      </c>
    </row>
    <row r="1466" spans="1:17" x14ac:dyDescent="0.2">
      <c r="A1466" t="s">
        <v>1249</v>
      </c>
      <c r="B1466" t="s">
        <v>1249</v>
      </c>
      <c r="J1466" t="s">
        <v>758</v>
      </c>
      <c r="M1466" t="s">
        <v>1419</v>
      </c>
      <c r="N1466" t="s">
        <v>1294</v>
      </c>
      <c r="P1466" s="66">
        <v>0</v>
      </c>
      <c r="Q1466" s="31">
        <v>0</v>
      </c>
    </row>
    <row r="1467" spans="1:17" x14ac:dyDescent="0.2">
      <c r="A1467" t="s">
        <v>1249</v>
      </c>
      <c r="B1467" t="s">
        <v>1249</v>
      </c>
      <c r="J1467" t="s">
        <v>759</v>
      </c>
      <c r="M1467" t="s">
        <v>1419</v>
      </c>
      <c r="N1467" t="s">
        <v>1294</v>
      </c>
      <c r="P1467" s="66">
        <v>-1.5239250409893081</v>
      </c>
      <c r="Q1467" s="31">
        <v>0</v>
      </c>
    </row>
    <row r="1468" spans="1:17" x14ac:dyDescent="0.2">
      <c r="A1468" t="s">
        <v>1249</v>
      </c>
      <c r="B1468" t="s">
        <v>1249</v>
      </c>
      <c r="J1468" t="s">
        <v>760</v>
      </c>
      <c r="M1468" t="s">
        <v>1419</v>
      </c>
      <c r="N1468" t="s">
        <v>1294</v>
      </c>
      <c r="P1468" s="66">
        <v>-2.7245932551020999</v>
      </c>
      <c r="Q1468" s="31">
        <v>0</v>
      </c>
    </row>
    <row r="1469" spans="1:17" x14ac:dyDescent="0.2">
      <c r="A1469" t="s">
        <v>1249</v>
      </c>
      <c r="B1469" t="s">
        <v>1249</v>
      </c>
      <c r="J1469" t="s">
        <v>761</v>
      </c>
      <c r="M1469" t="s">
        <v>1419</v>
      </c>
      <c r="N1469" t="s">
        <v>1294</v>
      </c>
      <c r="P1469" s="66">
        <v>0</v>
      </c>
      <c r="Q1469" s="31">
        <v>0</v>
      </c>
    </row>
    <row r="1470" spans="1:17" x14ac:dyDescent="0.2">
      <c r="A1470" t="s">
        <v>1249</v>
      </c>
      <c r="B1470" t="s">
        <v>1249</v>
      </c>
      <c r="J1470" t="s">
        <v>762</v>
      </c>
      <c r="M1470" t="s">
        <v>1419</v>
      </c>
      <c r="N1470" t="s">
        <v>1294</v>
      </c>
      <c r="P1470" s="66">
        <v>0</v>
      </c>
      <c r="Q1470" s="31">
        <v>0</v>
      </c>
    </row>
    <row r="1471" spans="1:17" x14ac:dyDescent="0.2">
      <c r="A1471" t="s">
        <v>1249</v>
      </c>
      <c r="B1471" t="s">
        <v>1249</v>
      </c>
      <c r="J1471" t="s">
        <v>763</v>
      </c>
      <c r="M1471" t="s">
        <v>1419</v>
      </c>
      <c r="N1471" t="s">
        <v>1294</v>
      </c>
      <c r="P1471" s="66">
        <v>0</v>
      </c>
      <c r="Q1471" s="31">
        <v>0</v>
      </c>
    </row>
    <row r="1472" spans="1:17" x14ac:dyDescent="0.2">
      <c r="A1472" t="s">
        <v>1249</v>
      </c>
      <c r="B1472" t="s">
        <v>1249</v>
      </c>
      <c r="J1472" t="s">
        <v>764</v>
      </c>
      <c r="M1472" t="s">
        <v>1419</v>
      </c>
      <c r="N1472" t="s">
        <v>1294</v>
      </c>
      <c r="P1472" s="66">
        <v>0</v>
      </c>
      <c r="Q1472" s="31">
        <v>0</v>
      </c>
    </row>
    <row r="1473" spans="1:17" x14ac:dyDescent="0.2">
      <c r="A1473" t="s">
        <v>1249</v>
      </c>
      <c r="B1473" t="s">
        <v>1249</v>
      </c>
      <c r="J1473" t="s">
        <v>765</v>
      </c>
      <c r="M1473" t="s">
        <v>1419</v>
      </c>
      <c r="N1473" t="s">
        <v>1294</v>
      </c>
      <c r="P1473" s="66">
        <v>0</v>
      </c>
      <c r="Q1473" s="31">
        <v>0</v>
      </c>
    </row>
    <row r="1474" spans="1:17" x14ac:dyDescent="0.2">
      <c r="A1474" t="s">
        <v>1249</v>
      </c>
      <c r="B1474" t="s">
        <v>1249</v>
      </c>
      <c r="J1474" t="s">
        <v>766</v>
      </c>
      <c r="M1474" t="s">
        <v>1420</v>
      </c>
      <c r="N1474" t="s">
        <v>1333</v>
      </c>
      <c r="P1474" s="66">
        <v>0</v>
      </c>
      <c r="Q1474" s="31">
        <v>0</v>
      </c>
    </row>
    <row r="1475" spans="1:17" x14ac:dyDescent="0.2">
      <c r="A1475" t="s">
        <v>1249</v>
      </c>
      <c r="B1475" t="s">
        <v>1249</v>
      </c>
      <c r="J1475" t="s">
        <v>767</v>
      </c>
      <c r="M1475" t="s">
        <v>1420</v>
      </c>
      <c r="N1475" t="s">
        <v>1333</v>
      </c>
      <c r="P1475" s="66">
        <v>0</v>
      </c>
      <c r="Q1475" s="31">
        <v>0</v>
      </c>
    </row>
    <row r="1476" spans="1:17" x14ac:dyDescent="0.2">
      <c r="A1476" t="s">
        <v>1249</v>
      </c>
      <c r="B1476" t="s">
        <v>1249</v>
      </c>
      <c r="J1476" t="s">
        <v>768</v>
      </c>
      <c r="M1476" t="s">
        <v>1420</v>
      </c>
      <c r="N1476" t="s">
        <v>1333</v>
      </c>
      <c r="P1476" s="66">
        <v>0</v>
      </c>
      <c r="Q1476" s="31">
        <v>0</v>
      </c>
    </row>
    <row r="1477" spans="1:17" x14ac:dyDescent="0.2">
      <c r="A1477" t="s">
        <v>1249</v>
      </c>
      <c r="B1477" t="s">
        <v>1249</v>
      </c>
      <c r="J1477" t="s">
        <v>769</v>
      </c>
      <c r="M1477" t="s">
        <v>1420</v>
      </c>
      <c r="N1477" t="s">
        <v>1333</v>
      </c>
      <c r="P1477" s="66">
        <v>0</v>
      </c>
      <c r="Q1477" s="31">
        <v>0</v>
      </c>
    </row>
    <row r="1478" spans="1:17" x14ac:dyDescent="0.2">
      <c r="A1478" t="s">
        <v>1249</v>
      </c>
      <c r="B1478" t="s">
        <v>1249</v>
      </c>
      <c r="J1478" t="s">
        <v>770</v>
      </c>
      <c r="M1478" t="s">
        <v>1420</v>
      </c>
      <c r="N1478" t="s">
        <v>1333</v>
      </c>
      <c r="P1478" s="66">
        <v>0</v>
      </c>
      <c r="Q1478" s="31">
        <v>0</v>
      </c>
    </row>
    <row r="1479" spans="1:17" x14ac:dyDescent="0.2">
      <c r="A1479" t="s">
        <v>1249</v>
      </c>
      <c r="B1479" t="s">
        <v>1249</v>
      </c>
      <c r="J1479" t="s">
        <v>771</v>
      </c>
      <c r="M1479" t="s">
        <v>1420</v>
      </c>
      <c r="N1479" t="s">
        <v>1333</v>
      </c>
      <c r="P1479" s="66">
        <v>0</v>
      </c>
      <c r="Q1479" s="31">
        <v>0</v>
      </c>
    </row>
    <row r="1480" spans="1:17" x14ac:dyDescent="0.2">
      <c r="A1480" t="s">
        <v>1249</v>
      </c>
      <c r="B1480" t="s">
        <v>1249</v>
      </c>
      <c r="J1480" t="s">
        <v>772</v>
      </c>
      <c r="M1480" t="s">
        <v>1420</v>
      </c>
      <c r="N1480" t="s">
        <v>1333</v>
      </c>
      <c r="P1480" s="66">
        <v>0</v>
      </c>
      <c r="Q1480" s="31">
        <v>0</v>
      </c>
    </row>
    <row r="1481" spans="1:17" x14ac:dyDescent="0.2">
      <c r="A1481" t="s">
        <v>1249</v>
      </c>
      <c r="B1481" t="s">
        <v>1249</v>
      </c>
      <c r="J1481" t="s">
        <v>773</v>
      </c>
      <c r="M1481" t="s">
        <v>1420</v>
      </c>
      <c r="N1481" t="s">
        <v>1333</v>
      </c>
      <c r="P1481" s="66">
        <v>0</v>
      </c>
      <c r="Q1481" s="31">
        <v>0</v>
      </c>
    </row>
    <row r="1482" spans="1:17" x14ac:dyDescent="0.2">
      <c r="A1482" t="s">
        <v>1249</v>
      </c>
      <c r="B1482" t="s">
        <v>1249</v>
      </c>
      <c r="J1482" t="s">
        <v>774</v>
      </c>
      <c r="M1482" t="s">
        <v>1420</v>
      </c>
      <c r="N1482" t="s">
        <v>1333</v>
      </c>
      <c r="P1482" s="66">
        <v>0</v>
      </c>
      <c r="Q1482" s="31">
        <v>0</v>
      </c>
    </row>
    <row r="1483" spans="1:17" x14ac:dyDescent="0.2">
      <c r="A1483" t="s">
        <v>1249</v>
      </c>
      <c r="B1483" t="s">
        <v>1249</v>
      </c>
      <c r="J1483" t="s">
        <v>775</v>
      </c>
      <c r="M1483" t="s">
        <v>1421</v>
      </c>
      <c r="N1483" t="s">
        <v>1294</v>
      </c>
      <c r="P1483" s="66">
        <v>-1.9025973239018015</v>
      </c>
      <c r="Q1483" s="31">
        <v>0</v>
      </c>
    </row>
    <row r="1484" spans="1:17" x14ac:dyDescent="0.2">
      <c r="A1484" t="s">
        <v>1249</v>
      </c>
      <c r="B1484" t="s">
        <v>1249</v>
      </c>
      <c r="J1484" t="s">
        <v>776</v>
      </c>
      <c r="M1484" t="s">
        <v>1421</v>
      </c>
      <c r="N1484" t="s">
        <v>1294</v>
      </c>
      <c r="P1484" s="66">
        <v>0</v>
      </c>
      <c r="Q1484" s="31">
        <v>0</v>
      </c>
    </row>
    <row r="1485" spans="1:17" x14ac:dyDescent="0.2">
      <c r="A1485" t="s">
        <v>1249</v>
      </c>
      <c r="B1485" t="s">
        <v>1249</v>
      </c>
      <c r="J1485" t="s">
        <v>777</v>
      </c>
      <c r="M1485" t="s">
        <v>1421</v>
      </c>
      <c r="N1485" t="s">
        <v>1294</v>
      </c>
      <c r="P1485" s="66">
        <v>-26.684158365456284</v>
      </c>
      <c r="Q1485" s="31">
        <v>0</v>
      </c>
    </row>
    <row r="1486" spans="1:17" x14ac:dyDescent="0.2">
      <c r="A1486" t="s">
        <v>1249</v>
      </c>
      <c r="B1486" t="s">
        <v>1249</v>
      </c>
      <c r="J1486" t="s">
        <v>778</v>
      </c>
      <c r="M1486" t="s">
        <v>1421</v>
      </c>
      <c r="N1486" t="s">
        <v>1294</v>
      </c>
      <c r="P1486" s="66">
        <v>-359.18558093200318</v>
      </c>
      <c r="Q1486" s="31">
        <v>9.9999999999999995E-7</v>
      </c>
    </row>
    <row r="1487" spans="1:17" x14ac:dyDescent="0.2">
      <c r="A1487" t="s">
        <v>1249</v>
      </c>
      <c r="B1487" t="s">
        <v>1249</v>
      </c>
      <c r="J1487" t="s">
        <v>779</v>
      </c>
      <c r="M1487" t="s">
        <v>1421</v>
      </c>
      <c r="N1487" t="s">
        <v>1294</v>
      </c>
      <c r="P1487" s="66">
        <v>-51.708300565808258</v>
      </c>
      <c r="Q1487" s="31">
        <v>0</v>
      </c>
    </row>
    <row r="1488" spans="1:17" x14ac:dyDescent="0.2">
      <c r="A1488" t="s">
        <v>1249</v>
      </c>
      <c r="B1488" t="s">
        <v>1249</v>
      </c>
      <c r="J1488" t="s">
        <v>780</v>
      </c>
      <c r="M1488" t="s">
        <v>1421</v>
      </c>
      <c r="N1488" t="s">
        <v>1294</v>
      </c>
      <c r="P1488" s="66">
        <v>-10.750598470979071</v>
      </c>
      <c r="Q1488" s="31">
        <v>9.9999999999999995E-7</v>
      </c>
    </row>
    <row r="1489" spans="1:17" x14ac:dyDescent="0.2">
      <c r="A1489" t="s">
        <v>1249</v>
      </c>
      <c r="B1489" t="s">
        <v>1249</v>
      </c>
      <c r="J1489" t="s">
        <v>785</v>
      </c>
      <c r="M1489" t="s">
        <v>1422</v>
      </c>
      <c r="N1489" t="s">
        <v>1325</v>
      </c>
      <c r="P1489" s="66">
        <v>0</v>
      </c>
      <c r="Q1489" s="31">
        <v>0</v>
      </c>
    </row>
    <row r="1490" spans="1:17" x14ac:dyDescent="0.2">
      <c r="A1490" t="s">
        <v>1249</v>
      </c>
      <c r="B1490" t="s">
        <v>1249</v>
      </c>
      <c r="J1490" t="s">
        <v>786</v>
      </c>
      <c r="M1490" t="s">
        <v>1422</v>
      </c>
      <c r="N1490" t="s">
        <v>1325</v>
      </c>
      <c r="P1490" s="66">
        <v>0</v>
      </c>
      <c r="Q1490" s="31">
        <v>0</v>
      </c>
    </row>
    <row r="1491" spans="1:17" x14ac:dyDescent="0.2">
      <c r="A1491" t="s">
        <v>1249</v>
      </c>
      <c r="B1491" t="s">
        <v>1249</v>
      </c>
      <c r="J1491" t="s">
        <v>787</v>
      </c>
      <c r="M1491" t="s">
        <v>1422</v>
      </c>
      <c r="N1491" t="s">
        <v>1325</v>
      </c>
      <c r="P1491" s="66">
        <v>-3.3711069088551397</v>
      </c>
      <c r="Q1491" s="31">
        <v>0</v>
      </c>
    </row>
    <row r="1492" spans="1:17" x14ac:dyDescent="0.2">
      <c r="A1492" t="s">
        <v>1249</v>
      </c>
      <c r="B1492" t="s">
        <v>1249</v>
      </c>
      <c r="J1492" t="s">
        <v>788</v>
      </c>
      <c r="M1492" t="s">
        <v>1422</v>
      </c>
      <c r="N1492" t="s">
        <v>1325</v>
      </c>
      <c r="P1492" s="66">
        <v>-26.922675724144483</v>
      </c>
      <c r="Q1492" s="31">
        <v>0</v>
      </c>
    </row>
    <row r="1493" spans="1:17" x14ac:dyDescent="0.2">
      <c r="A1493" t="s">
        <v>1249</v>
      </c>
      <c r="B1493" t="s">
        <v>1249</v>
      </c>
      <c r="J1493" t="s">
        <v>789</v>
      </c>
      <c r="M1493" t="s">
        <v>1422</v>
      </c>
      <c r="N1493" t="s">
        <v>1325</v>
      </c>
      <c r="P1493" s="66">
        <v>-15.239250409893089</v>
      </c>
      <c r="Q1493" s="31">
        <v>0</v>
      </c>
    </row>
    <row r="1494" spans="1:17" x14ac:dyDescent="0.2">
      <c r="A1494" t="s">
        <v>1249</v>
      </c>
      <c r="B1494" t="s">
        <v>1249</v>
      </c>
      <c r="J1494" t="s">
        <v>790</v>
      </c>
      <c r="M1494" t="s">
        <v>1422</v>
      </c>
      <c r="N1494" t="s">
        <v>1325</v>
      </c>
      <c r="P1494" s="66">
        <v>-364.08396005806935</v>
      </c>
      <c r="Q1494" s="31">
        <v>3.9999999999999998E-6</v>
      </c>
    </row>
    <row r="1495" spans="1:17" x14ac:dyDescent="0.2">
      <c r="A1495" t="s">
        <v>1249</v>
      </c>
      <c r="B1495" t="s">
        <v>1249</v>
      </c>
      <c r="J1495" t="s">
        <v>791</v>
      </c>
      <c r="M1495" t="s">
        <v>1422</v>
      </c>
      <c r="N1495" t="s">
        <v>1325</v>
      </c>
      <c r="P1495" s="66">
        <v>-5.8648024304740076</v>
      </c>
      <c r="Q1495" s="31">
        <v>0</v>
      </c>
    </row>
    <row r="1496" spans="1:17" x14ac:dyDescent="0.2">
      <c r="A1496" t="s">
        <v>1249</v>
      </c>
      <c r="B1496" t="s">
        <v>1249</v>
      </c>
      <c r="J1496" t="s">
        <v>792</v>
      </c>
      <c r="M1496" t="s">
        <v>1422</v>
      </c>
      <c r="N1496" t="s">
        <v>1325</v>
      </c>
      <c r="P1496" s="66">
        <v>0</v>
      </c>
      <c r="Q1496" s="31">
        <v>0</v>
      </c>
    </row>
    <row r="1497" spans="1:17" x14ac:dyDescent="0.2">
      <c r="A1497" t="s">
        <v>1249</v>
      </c>
      <c r="B1497" t="s">
        <v>1249</v>
      </c>
      <c r="J1497" t="s">
        <v>793</v>
      </c>
      <c r="M1497" t="s">
        <v>1422</v>
      </c>
      <c r="N1497" t="s">
        <v>1325</v>
      </c>
      <c r="P1497" s="66">
        <v>0</v>
      </c>
      <c r="Q1497" s="31">
        <v>0</v>
      </c>
    </row>
    <row r="1498" spans="1:17" x14ac:dyDescent="0.2">
      <c r="A1498" t="s">
        <v>1249</v>
      </c>
      <c r="B1498" t="s">
        <v>1249</v>
      </c>
      <c r="J1498" t="s">
        <v>794</v>
      </c>
      <c r="M1498" t="s">
        <v>1423</v>
      </c>
      <c r="N1498" t="s">
        <v>1294</v>
      </c>
      <c r="P1498" s="66">
        <v>-0.92359093393291403</v>
      </c>
      <c r="Q1498" s="31">
        <v>0</v>
      </c>
    </row>
    <row r="1499" spans="1:17" x14ac:dyDescent="0.2">
      <c r="A1499" t="s">
        <v>1249</v>
      </c>
      <c r="B1499" t="s">
        <v>1249</v>
      </c>
      <c r="J1499" t="s">
        <v>795</v>
      </c>
      <c r="M1499" t="s">
        <v>1423</v>
      </c>
      <c r="N1499" t="s">
        <v>1294</v>
      </c>
      <c r="P1499" s="66">
        <v>0</v>
      </c>
      <c r="Q1499" s="31">
        <v>0</v>
      </c>
    </row>
    <row r="1500" spans="1:17" x14ac:dyDescent="0.2">
      <c r="A1500" t="s">
        <v>1249</v>
      </c>
      <c r="B1500" t="s">
        <v>1249</v>
      </c>
      <c r="J1500" t="s">
        <v>796</v>
      </c>
      <c r="M1500" t="s">
        <v>1423</v>
      </c>
      <c r="N1500" t="s">
        <v>1294</v>
      </c>
      <c r="P1500" s="66">
        <v>0</v>
      </c>
      <c r="Q1500" s="31">
        <v>0</v>
      </c>
    </row>
    <row r="1501" spans="1:17" x14ac:dyDescent="0.2">
      <c r="A1501" t="s">
        <v>1249</v>
      </c>
      <c r="B1501" t="s">
        <v>1249</v>
      </c>
      <c r="J1501" t="s">
        <v>797</v>
      </c>
      <c r="M1501" t="s">
        <v>1423</v>
      </c>
      <c r="N1501" t="s">
        <v>1294</v>
      </c>
      <c r="P1501" s="66">
        <v>0</v>
      </c>
      <c r="Q1501" s="31">
        <v>0</v>
      </c>
    </row>
    <row r="1502" spans="1:17" x14ac:dyDescent="0.2">
      <c r="A1502" t="s">
        <v>1249</v>
      </c>
      <c r="B1502" t="s">
        <v>1249</v>
      </c>
      <c r="J1502" t="s">
        <v>798</v>
      </c>
      <c r="M1502" t="s">
        <v>1423</v>
      </c>
      <c r="N1502" t="s">
        <v>1294</v>
      </c>
      <c r="P1502" s="66">
        <v>0</v>
      </c>
      <c r="Q1502" s="31">
        <v>0</v>
      </c>
    </row>
    <row r="1503" spans="1:17" x14ac:dyDescent="0.2">
      <c r="A1503" t="s">
        <v>1249</v>
      </c>
      <c r="B1503" t="s">
        <v>1249</v>
      </c>
      <c r="J1503" t="s">
        <v>799</v>
      </c>
      <c r="M1503" t="s">
        <v>1423</v>
      </c>
      <c r="N1503" t="s">
        <v>1294</v>
      </c>
      <c r="P1503" s="66">
        <v>0</v>
      </c>
      <c r="Q1503" s="31">
        <v>0</v>
      </c>
    </row>
    <row r="1504" spans="1:17" x14ac:dyDescent="0.2">
      <c r="A1504" t="s">
        <v>1249</v>
      </c>
      <c r="B1504" t="s">
        <v>1249</v>
      </c>
      <c r="J1504" t="s">
        <v>800</v>
      </c>
      <c r="M1504" t="s">
        <v>1423</v>
      </c>
      <c r="N1504" t="s">
        <v>1294</v>
      </c>
      <c r="P1504" s="66">
        <v>0</v>
      </c>
      <c r="Q1504" s="31">
        <v>0</v>
      </c>
    </row>
    <row r="1505" spans="1:17" x14ac:dyDescent="0.2">
      <c r="A1505" t="s">
        <v>1249</v>
      </c>
      <c r="B1505" t="s">
        <v>1249</v>
      </c>
      <c r="J1505" t="s">
        <v>801</v>
      </c>
      <c r="M1505" t="s">
        <v>1423</v>
      </c>
      <c r="N1505" t="s">
        <v>1294</v>
      </c>
      <c r="P1505" s="66">
        <v>0</v>
      </c>
      <c r="Q1505" s="31">
        <v>0</v>
      </c>
    </row>
    <row r="1506" spans="1:17" x14ac:dyDescent="0.2">
      <c r="A1506" t="s">
        <v>1249</v>
      </c>
      <c r="B1506" t="s">
        <v>1249</v>
      </c>
      <c r="J1506" t="s">
        <v>802</v>
      </c>
      <c r="M1506" t="s">
        <v>1423</v>
      </c>
      <c r="N1506" t="s">
        <v>1294</v>
      </c>
      <c r="P1506" s="66">
        <v>-0.1385386400899371</v>
      </c>
      <c r="Q1506" s="31">
        <v>0</v>
      </c>
    </row>
    <row r="1507" spans="1:17" x14ac:dyDescent="0.2">
      <c r="A1507" t="s">
        <v>1249</v>
      </c>
      <c r="B1507" t="s">
        <v>1249</v>
      </c>
      <c r="J1507" t="s">
        <v>803</v>
      </c>
      <c r="M1507" t="s">
        <v>1423</v>
      </c>
      <c r="N1507" t="s">
        <v>1294</v>
      </c>
      <c r="P1507" s="66">
        <v>-1.385386400899371</v>
      </c>
      <c r="Q1507" s="31">
        <v>0</v>
      </c>
    </row>
    <row r="1508" spans="1:17" x14ac:dyDescent="0.2">
      <c r="A1508" t="s">
        <v>1249</v>
      </c>
      <c r="B1508" t="s">
        <v>1249</v>
      </c>
      <c r="J1508" t="s">
        <v>804</v>
      </c>
      <c r="M1508" t="s">
        <v>1424</v>
      </c>
      <c r="N1508" t="s">
        <v>1328</v>
      </c>
      <c r="P1508" s="66">
        <v>0</v>
      </c>
      <c r="Q1508" s="31">
        <v>0</v>
      </c>
    </row>
    <row r="1509" spans="1:17" x14ac:dyDescent="0.2">
      <c r="A1509" t="s">
        <v>1249</v>
      </c>
      <c r="B1509" t="s">
        <v>1249</v>
      </c>
      <c r="J1509" t="s">
        <v>9</v>
      </c>
      <c r="M1509" t="s">
        <v>1425</v>
      </c>
      <c r="N1509" t="s">
        <v>1328</v>
      </c>
      <c r="P1509" s="66">
        <v>1574.1120577987094</v>
      </c>
      <c r="Q1509" s="31">
        <v>2.0000000000000002E-5</v>
      </c>
    </row>
    <row r="1510" spans="1:17" x14ac:dyDescent="0.2">
      <c r="A1510" t="s">
        <v>1249</v>
      </c>
      <c r="B1510" t="s">
        <v>1249</v>
      </c>
      <c r="J1510" t="s">
        <v>77</v>
      </c>
      <c r="M1510" t="s">
        <v>1426</v>
      </c>
      <c r="N1510" t="s">
        <v>1294</v>
      </c>
      <c r="P1510" s="66">
        <v>0</v>
      </c>
      <c r="Q1510" s="31">
        <v>0</v>
      </c>
    </row>
    <row r="1511" spans="1:17" x14ac:dyDescent="0.2">
      <c r="A1511" t="s">
        <v>1249</v>
      </c>
      <c r="B1511" t="s">
        <v>1249</v>
      </c>
      <c r="J1511" t="s">
        <v>218</v>
      </c>
      <c r="M1511" t="s">
        <v>1427</v>
      </c>
      <c r="N1511" t="s">
        <v>1294</v>
      </c>
      <c r="P1511" s="66">
        <v>0</v>
      </c>
      <c r="Q1511" s="31">
        <v>0</v>
      </c>
    </row>
    <row r="1512" spans="1:17" x14ac:dyDescent="0.2">
      <c r="A1512" t="s">
        <v>1249</v>
      </c>
      <c r="B1512" t="s">
        <v>1249</v>
      </c>
      <c r="J1512" t="s">
        <v>220</v>
      </c>
      <c r="M1512" t="s">
        <v>1428</v>
      </c>
      <c r="N1512" t="s">
        <v>1328</v>
      </c>
      <c r="P1512" s="66">
        <v>0</v>
      </c>
      <c r="Q1512" s="31">
        <v>0</v>
      </c>
    </row>
    <row r="1513" spans="1:17" x14ac:dyDescent="0.2">
      <c r="P1513" s="66"/>
      <c r="Q1513" s="31"/>
    </row>
    <row r="1514" spans="1:17" x14ac:dyDescent="0.2">
      <c r="P1514" s="66"/>
      <c r="Q1514" s="31"/>
    </row>
    <row r="1515" spans="1:17" x14ac:dyDescent="0.2">
      <c r="P1515" s="66"/>
      <c r="Q1515" s="31"/>
    </row>
    <row r="1516" spans="1:17" x14ac:dyDescent="0.2">
      <c r="P1516" s="66"/>
      <c r="Q1516" s="31"/>
    </row>
    <row r="1517" spans="1:17" x14ac:dyDescent="0.2">
      <c r="P1517" s="66"/>
      <c r="Q1517" s="31"/>
    </row>
    <row r="1518" spans="1:17" x14ac:dyDescent="0.2">
      <c r="P1518" s="66"/>
      <c r="Q1518" s="31"/>
    </row>
    <row r="1519" spans="1:17" x14ac:dyDescent="0.2">
      <c r="P1519" s="66"/>
      <c r="Q1519" s="31"/>
    </row>
    <row r="1520" spans="1:17" x14ac:dyDescent="0.2">
      <c r="P1520" s="66"/>
      <c r="Q1520" s="31"/>
    </row>
    <row r="1521" spans="16:17" x14ac:dyDescent="0.2">
      <c r="P1521" s="66"/>
      <c r="Q1521" s="31"/>
    </row>
    <row r="1522" spans="16:17" x14ac:dyDescent="0.2">
      <c r="P1522" s="66"/>
      <c r="Q1522" s="31"/>
    </row>
    <row r="1523" spans="16:17" x14ac:dyDescent="0.2">
      <c r="P1523" s="66"/>
      <c r="Q1523" s="31"/>
    </row>
    <row r="1524" spans="16:17" x14ac:dyDescent="0.2">
      <c r="P1524" s="66"/>
      <c r="Q1524" s="31"/>
    </row>
    <row r="1525" spans="16:17" x14ac:dyDescent="0.2">
      <c r="P1525" s="66"/>
      <c r="Q1525" s="31"/>
    </row>
    <row r="1526" spans="16:17" x14ac:dyDescent="0.2">
      <c r="P1526" s="66"/>
      <c r="Q1526" s="31"/>
    </row>
    <row r="1527" spans="16:17" x14ac:dyDescent="0.2">
      <c r="P1527" s="66"/>
      <c r="Q1527" s="31"/>
    </row>
    <row r="1528" spans="16:17" x14ac:dyDescent="0.2">
      <c r="P1528" s="66"/>
      <c r="Q1528" s="31"/>
    </row>
    <row r="1529" spans="16:17" x14ac:dyDescent="0.2">
      <c r="P1529" s="66"/>
      <c r="Q1529" s="31"/>
    </row>
    <row r="1530" spans="16:17" x14ac:dyDescent="0.2">
      <c r="P1530" s="66"/>
      <c r="Q1530" s="31"/>
    </row>
    <row r="1531" spans="16:17" x14ac:dyDescent="0.2">
      <c r="P1531" s="66"/>
      <c r="Q1531" s="31"/>
    </row>
    <row r="1532" spans="16:17" x14ac:dyDescent="0.2">
      <c r="P1532" s="66"/>
      <c r="Q1532" s="31"/>
    </row>
    <row r="1533" spans="16:17" x14ac:dyDescent="0.2">
      <c r="P1533" s="66"/>
      <c r="Q1533" s="31"/>
    </row>
    <row r="1534" spans="16:17" x14ac:dyDescent="0.2">
      <c r="P1534" s="66"/>
      <c r="Q1534" s="31"/>
    </row>
    <row r="1535" spans="16:17" x14ac:dyDescent="0.2">
      <c r="P1535" s="66"/>
      <c r="Q1535" s="31"/>
    </row>
    <row r="1536" spans="16:17" x14ac:dyDescent="0.2">
      <c r="P1536" s="66"/>
      <c r="Q1536" s="31"/>
    </row>
    <row r="1537" spans="16:17" x14ac:dyDescent="0.2">
      <c r="P1537" s="66"/>
      <c r="Q1537" s="31"/>
    </row>
    <row r="1538" spans="16:17" x14ac:dyDescent="0.2">
      <c r="P1538" s="66"/>
      <c r="Q1538" s="31"/>
    </row>
    <row r="1539" spans="16:17" x14ac:dyDescent="0.2">
      <c r="P1539" s="66"/>
      <c r="Q1539" s="31"/>
    </row>
    <row r="1540" spans="16:17" x14ac:dyDescent="0.2">
      <c r="P1540" s="66"/>
      <c r="Q1540" s="31"/>
    </row>
    <row r="1541" spans="16:17" x14ac:dyDescent="0.2">
      <c r="P1541" s="66"/>
      <c r="Q1541" s="31"/>
    </row>
    <row r="1542" spans="16:17" x14ac:dyDescent="0.2">
      <c r="P1542" s="66"/>
      <c r="Q1542" s="31"/>
    </row>
    <row r="1543" spans="16:17" x14ac:dyDescent="0.2">
      <c r="P1543" s="66"/>
      <c r="Q1543" s="31"/>
    </row>
    <row r="1544" spans="16:17" x14ac:dyDescent="0.2">
      <c r="P1544" s="66"/>
      <c r="Q1544" s="31"/>
    </row>
    <row r="1545" spans="16:17" x14ac:dyDescent="0.2">
      <c r="P1545" s="66"/>
      <c r="Q1545" s="31"/>
    </row>
    <row r="1546" spans="16:17" x14ac:dyDescent="0.2">
      <c r="P1546" s="66"/>
      <c r="Q1546" s="31"/>
    </row>
    <row r="1547" spans="16:17" x14ac:dyDescent="0.2">
      <c r="P1547" s="66"/>
      <c r="Q1547" s="31"/>
    </row>
    <row r="1548" spans="16:17" x14ac:dyDescent="0.2">
      <c r="P1548" s="66"/>
      <c r="Q1548" s="31"/>
    </row>
    <row r="1549" spans="16:17" x14ac:dyDescent="0.2">
      <c r="P1549" s="66"/>
      <c r="Q1549" s="31"/>
    </row>
    <row r="1550" spans="16:17" x14ac:dyDescent="0.2">
      <c r="P1550" s="66"/>
      <c r="Q1550" s="31"/>
    </row>
    <row r="1551" spans="16:17" x14ac:dyDescent="0.2">
      <c r="P1551" s="66"/>
      <c r="Q1551" s="31"/>
    </row>
    <row r="1552" spans="16:17" x14ac:dyDescent="0.2">
      <c r="P1552" s="66"/>
      <c r="Q1552" s="31"/>
    </row>
    <row r="1553" spans="16:17" x14ac:dyDescent="0.2">
      <c r="P1553" s="66"/>
      <c r="Q1553" s="31"/>
    </row>
    <row r="1554" spans="16:17" x14ac:dyDescent="0.2">
      <c r="P1554" s="66"/>
      <c r="Q1554" s="31"/>
    </row>
    <row r="1555" spans="16:17" x14ac:dyDescent="0.2">
      <c r="P1555" s="66"/>
      <c r="Q1555" s="31"/>
    </row>
    <row r="1556" spans="16:17" x14ac:dyDescent="0.2">
      <c r="P1556" s="66"/>
      <c r="Q1556" s="31"/>
    </row>
    <row r="1557" spans="16:17" x14ac:dyDescent="0.2">
      <c r="P1557" s="66"/>
      <c r="Q1557" s="31"/>
    </row>
    <row r="1558" spans="16:17" x14ac:dyDescent="0.2">
      <c r="P1558" s="66"/>
      <c r="Q1558" s="31"/>
    </row>
    <row r="1559" spans="16:17" x14ac:dyDescent="0.2">
      <c r="P1559" s="66"/>
      <c r="Q1559" s="31"/>
    </row>
    <row r="1560" spans="16:17" x14ac:dyDescent="0.2">
      <c r="P1560" s="66"/>
      <c r="Q1560" s="31"/>
    </row>
    <row r="1561" spans="16:17" x14ac:dyDescent="0.2">
      <c r="P1561" s="66"/>
      <c r="Q1561" s="31"/>
    </row>
    <row r="1562" spans="16:17" x14ac:dyDescent="0.2">
      <c r="P1562" s="66"/>
      <c r="Q1562" s="31"/>
    </row>
    <row r="1563" spans="16:17" x14ac:dyDescent="0.2">
      <c r="P1563" s="66"/>
      <c r="Q1563" s="31"/>
    </row>
    <row r="1564" spans="16:17" x14ac:dyDescent="0.2">
      <c r="P1564" s="66"/>
      <c r="Q1564" s="31"/>
    </row>
    <row r="1565" spans="16:17" x14ac:dyDescent="0.2">
      <c r="P1565" s="66"/>
      <c r="Q1565" s="31"/>
    </row>
    <row r="1566" spans="16:17" x14ac:dyDescent="0.2">
      <c r="P1566" s="66"/>
      <c r="Q1566" s="31"/>
    </row>
    <row r="1567" spans="16:17" x14ac:dyDescent="0.2">
      <c r="P1567" s="66"/>
      <c r="Q1567" s="31"/>
    </row>
    <row r="1568" spans="16:17" x14ac:dyDescent="0.2">
      <c r="P1568" s="66"/>
      <c r="Q1568" s="31"/>
    </row>
    <row r="1569" spans="16:17" x14ac:dyDescent="0.2">
      <c r="P1569" s="66"/>
      <c r="Q1569" s="31"/>
    </row>
    <row r="1570" spans="16:17" x14ac:dyDescent="0.2">
      <c r="P1570" s="66"/>
      <c r="Q1570" s="31"/>
    </row>
    <row r="1571" spans="16:17" x14ac:dyDescent="0.2">
      <c r="P1571" s="66"/>
      <c r="Q1571" s="31"/>
    </row>
    <row r="1572" spans="16:17" x14ac:dyDescent="0.2">
      <c r="P1572" s="66"/>
      <c r="Q1572" s="31"/>
    </row>
    <row r="1573" spans="16:17" x14ac:dyDescent="0.2">
      <c r="P1573" s="66"/>
      <c r="Q1573" s="31"/>
    </row>
    <row r="1574" spans="16:17" x14ac:dyDescent="0.2">
      <c r="P1574" s="66"/>
      <c r="Q1574" s="31"/>
    </row>
    <row r="1575" spans="16:17" x14ac:dyDescent="0.2">
      <c r="P1575" s="66"/>
      <c r="Q1575" s="31"/>
    </row>
    <row r="1576" spans="16:17" x14ac:dyDescent="0.2">
      <c r="P1576" s="66"/>
      <c r="Q1576" s="31"/>
    </row>
    <row r="1577" spans="16:17" x14ac:dyDescent="0.2">
      <c r="P1577" s="66"/>
      <c r="Q1577" s="31"/>
    </row>
    <row r="1578" spans="16:17" x14ac:dyDescent="0.2">
      <c r="P1578" s="66"/>
      <c r="Q1578" s="31"/>
    </row>
    <row r="1579" spans="16:17" x14ac:dyDescent="0.2">
      <c r="P1579" s="66"/>
      <c r="Q1579" s="31"/>
    </row>
    <row r="1580" spans="16:17" x14ac:dyDescent="0.2">
      <c r="P1580" s="66"/>
      <c r="Q1580" s="31"/>
    </row>
    <row r="1581" spans="16:17" x14ac:dyDescent="0.2">
      <c r="P1581" s="66"/>
      <c r="Q1581" s="31"/>
    </row>
    <row r="1582" spans="16:17" x14ac:dyDescent="0.2">
      <c r="P1582" s="66"/>
      <c r="Q1582" s="31"/>
    </row>
    <row r="1583" spans="16:17" x14ac:dyDescent="0.2">
      <c r="P1583" s="66"/>
      <c r="Q1583" s="31"/>
    </row>
    <row r="1584" spans="16:17" x14ac:dyDescent="0.2">
      <c r="P1584" s="66"/>
      <c r="Q1584" s="31"/>
    </row>
    <row r="1585" spans="16:17" x14ac:dyDescent="0.2">
      <c r="P1585" s="66"/>
      <c r="Q1585" s="31"/>
    </row>
    <row r="1586" spans="16:17" x14ac:dyDescent="0.2">
      <c r="P1586" s="66"/>
      <c r="Q1586" s="31"/>
    </row>
    <row r="1587" spans="16:17" x14ac:dyDescent="0.2">
      <c r="P1587" s="66"/>
      <c r="Q1587" s="31"/>
    </row>
    <row r="1588" spans="16:17" x14ac:dyDescent="0.2">
      <c r="P1588" s="66"/>
      <c r="Q1588" s="31"/>
    </row>
    <row r="1589" spans="16:17" x14ac:dyDescent="0.2">
      <c r="P1589" s="66"/>
      <c r="Q1589" s="31"/>
    </row>
    <row r="1590" spans="16:17" x14ac:dyDescent="0.2">
      <c r="P1590" s="66"/>
      <c r="Q1590" s="31"/>
    </row>
    <row r="1591" spans="16:17" x14ac:dyDescent="0.2">
      <c r="P1591" s="66"/>
      <c r="Q1591" s="31"/>
    </row>
    <row r="1592" spans="16:17" x14ac:dyDescent="0.2">
      <c r="P1592" s="66"/>
      <c r="Q1592" s="31"/>
    </row>
    <row r="1593" spans="16:17" x14ac:dyDescent="0.2">
      <c r="P1593" s="66"/>
      <c r="Q1593" s="31"/>
    </row>
    <row r="1594" spans="16:17" x14ac:dyDescent="0.2">
      <c r="P1594" s="66"/>
      <c r="Q1594" s="31"/>
    </row>
    <row r="1595" spans="16:17" x14ac:dyDescent="0.2">
      <c r="P1595" s="66"/>
      <c r="Q1595" s="31"/>
    </row>
    <row r="1596" spans="16:17" x14ac:dyDescent="0.2">
      <c r="P1596" s="66"/>
      <c r="Q1596" s="31"/>
    </row>
    <row r="1597" spans="16:17" x14ac:dyDescent="0.2">
      <c r="P1597" s="66"/>
      <c r="Q1597" s="31"/>
    </row>
    <row r="1598" spans="16:17" x14ac:dyDescent="0.2">
      <c r="P1598" s="66"/>
      <c r="Q1598" s="31"/>
    </row>
    <row r="1599" spans="16:17" x14ac:dyDescent="0.2">
      <c r="P1599" s="66"/>
      <c r="Q1599" s="31"/>
    </row>
    <row r="1600" spans="16:17" x14ac:dyDescent="0.2">
      <c r="P1600" s="66"/>
      <c r="Q1600" s="31"/>
    </row>
    <row r="1601" spans="16:17" x14ac:dyDescent="0.2">
      <c r="P1601" s="66"/>
      <c r="Q1601" s="31"/>
    </row>
    <row r="1602" spans="16:17" x14ac:dyDescent="0.2">
      <c r="P1602" s="66"/>
      <c r="Q1602" s="31"/>
    </row>
    <row r="1603" spans="16:17" x14ac:dyDescent="0.2">
      <c r="P1603" s="66"/>
      <c r="Q1603" s="31"/>
    </row>
    <row r="1604" spans="16:17" x14ac:dyDescent="0.2">
      <c r="P1604" s="66"/>
      <c r="Q1604" s="31"/>
    </row>
    <row r="1605" spans="16:17" x14ac:dyDescent="0.2">
      <c r="P1605" s="66"/>
      <c r="Q1605" s="31"/>
    </row>
    <row r="1606" spans="16:17" x14ac:dyDescent="0.2">
      <c r="P1606" s="66"/>
      <c r="Q1606" s="31"/>
    </row>
    <row r="1607" spans="16:17" x14ac:dyDescent="0.2">
      <c r="P1607" s="66"/>
      <c r="Q1607" s="31"/>
    </row>
    <row r="1608" spans="16:17" x14ac:dyDescent="0.2">
      <c r="P1608" s="66"/>
      <c r="Q1608" s="31"/>
    </row>
    <row r="1609" spans="16:17" x14ac:dyDescent="0.2">
      <c r="P1609" s="66"/>
      <c r="Q1609" s="31"/>
    </row>
    <row r="1610" spans="16:17" x14ac:dyDescent="0.2">
      <c r="P1610" s="66"/>
      <c r="Q1610" s="31"/>
    </row>
    <row r="1611" spans="16:17" x14ac:dyDescent="0.2">
      <c r="P1611" s="66"/>
      <c r="Q1611" s="31"/>
    </row>
    <row r="1612" spans="16:17" x14ac:dyDescent="0.2">
      <c r="P1612" s="66"/>
      <c r="Q1612" s="31"/>
    </row>
    <row r="1613" spans="16:17" x14ac:dyDescent="0.2">
      <c r="P1613" s="66"/>
      <c r="Q1613" s="31"/>
    </row>
    <row r="1614" spans="16:17" x14ac:dyDescent="0.2">
      <c r="P1614" s="66"/>
      <c r="Q1614" s="31"/>
    </row>
    <row r="1615" spans="16:17" x14ac:dyDescent="0.2">
      <c r="P1615" s="66"/>
      <c r="Q1615" s="31"/>
    </row>
    <row r="1616" spans="16:17" x14ac:dyDescent="0.2">
      <c r="P1616" s="66"/>
      <c r="Q1616" s="31"/>
    </row>
    <row r="1617" spans="16:17" x14ac:dyDescent="0.2">
      <c r="P1617" s="66"/>
      <c r="Q1617" s="31"/>
    </row>
    <row r="1618" spans="16:17" x14ac:dyDescent="0.2">
      <c r="P1618" s="66"/>
      <c r="Q1618" s="31"/>
    </row>
    <row r="1619" spans="16:17" x14ac:dyDescent="0.2">
      <c r="P1619" s="66"/>
      <c r="Q1619" s="31"/>
    </row>
    <row r="1620" spans="16:17" x14ac:dyDescent="0.2">
      <c r="P1620" s="66"/>
      <c r="Q1620" s="31"/>
    </row>
    <row r="1621" spans="16:17" x14ac:dyDescent="0.2">
      <c r="P1621" s="66"/>
      <c r="Q1621" s="31"/>
    </row>
    <row r="1622" spans="16:17" x14ac:dyDescent="0.2">
      <c r="P1622" s="66"/>
      <c r="Q1622" s="31"/>
    </row>
    <row r="1623" spans="16:17" x14ac:dyDescent="0.2">
      <c r="P1623" s="66"/>
      <c r="Q1623" s="31"/>
    </row>
    <row r="1624" spans="16:17" x14ac:dyDescent="0.2">
      <c r="P1624" s="66"/>
      <c r="Q1624" s="31"/>
    </row>
    <row r="1625" spans="16:17" x14ac:dyDescent="0.2">
      <c r="P1625" s="66"/>
      <c r="Q1625" s="31"/>
    </row>
    <row r="1626" spans="16:17" x14ac:dyDescent="0.2">
      <c r="P1626" s="66"/>
      <c r="Q1626" s="31"/>
    </row>
    <row r="1627" spans="16:17" x14ac:dyDescent="0.2">
      <c r="P1627" s="66"/>
      <c r="Q1627" s="31"/>
    </row>
    <row r="1628" spans="16:17" x14ac:dyDescent="0.2">
      <c r="P1628" s="66"/>
      <c r="Q1628" s="31"/>
    </row>
    <row r="1629" spans="16:17" x14ac:dyDescent="0.2">
      <c r="P1629" s="66"/>
      <c r="Q1629" s="31"/>
    </row>
    <row r="1630" spans="16:17" x14ac:dyDescent="0.2">
      <c r="P1630" s="66"/>
      <c r="Q1630" s="31"/>
    </row>
    <row r="1631" spans="16:17" x14ac:dyDescent="0.2">
      <c r="P1631" s="66"/>
      <c r="Q1631" s="31"/>
    </row>
    <row r="1632" spans="16:17" x14ac:dyDescent="0.2">
      <c r="P1632" s="66"/>
      <c r="Q1632" s="31"/>
    </row>
    <row r="1633" spans="16:17" x14ac:dyDescent="0.2">
      <c r="P1633" s="66"/>
      <c r="Q1633" s="31"/>
    </row>
    <row r="1634" spans="16:17" x14ac:dyDescent="0.2">
      <c r="P1634" s="66"/>
      <c r="Q1634" s="31"/>
    </row>
    <row r="1635" spans="16:17" x14ac:dyDescent="0.2">
      <c r="P1635" s="66"/>
      <c r="Q1635" s="31"/>
    </row>
    <row r="1636" spans="16:17" x14ac:dyDescent="0.2">
      <c r="P1636" s="66"/>
      <c r="Q1636" s="31"/>
    </row>
    <row r="1637" spans="16:17" x14ac:dyDescent="0.2">
      <c r="P1637" s="66"/>
      <c r="Q1637" s="31"/>
    </row>
    <row r="1638" spans="16:17" x14ac:dyDescent="0.2">
      <c r="P1638" s="66"/>
      <c r="Q1638" s="31"/>
    </row>
    <row r="1639" spans="16:17" x14ac:dyDescent="0.2">
      <c r="P1639" s="66"/>
      <c r="Q1639" s="31"/>
    </row>
    <row r="1640" spans="16:17" x14ac:dyDescent="0.2">
      <c r="P1640" s="66"/>
      <c r="Q1640" s="31"/>
    </row>
    <row r="1641" spans="16:17" x14ac:dyDescent="0.2">
      <c r="P1641" s="66"/>
      <c r="Q1641" s="31"/>
    </row>
    <row r="1642" spans="16:17" x14ac:dyDescent="0.2">
      <c r="P1642" s="66"/>
      <c r="Q1642" s="31"/>
    </row>
    <row r="1643" spans="16:17" x14ac:dyDescent="0.2">
      <c r="P1643" s="66"/>
      <c r="Q1643" s="31"/>
    </row>
    <row r="1644" spans="16:17" x14ac:dyDescent="0.2">
      <c r="P1644" s="66"/>
      <c r="Q1644" s="31"/>
    </row>
    <row r="1645" spans="16:17" x14ac:dyDescent="0.2">
      <c r="P1645" s="66"/>
      <c r="Q1645" s="31"/>
    </row>
    <row r="1646" spans="16:17" x14ac:dyDescent="0.2">
      <c r="P1646" s="66"/>
      <c r="Q1646" s="31"/>
    </row>
    <row r="1647" spans="16:17" x14ac:dyDescent="0.2">
      <c r="P1647" s="66"/>
      <c r="Q1647" s="31"/>
    </row>
    <row r="1648" spans="16:17" x14ac:dyDescent="0.2">
      <c r="P1648" s="66"/>
      <c r="Q1648" s="31"/>
    </row>
    <row r="1649" spans="16:17" x14ac:dyDescent="0.2">
      <c r="P1649" s="66"/>
      <c r="Q1649" s="31"/>
    </row>
    <row r="1650" spans="16:17" x14ac:dyDescent="0.2">
      <c r="P1650" s="66"/>
      <c r="Q1650" s="31"/>
    </row>
    <row r="1651" spans="16:17" x14ac:dyDescent="0.2">
      <c r="P1651" s="66"/>
      <c r="Q1651" s="31"/>
    </row>
    <row r="1652" spans="16:17" x14ac:dyDescent="0.2">
      <c r="P1652" s="66"/>
      <c r="Q1652" s="31"/>
    </row>
    <row r="1653" spans="16:17" x14ac:dyDescent="0.2">
      <c r="P1653" s="66"/>
      <c r="Q1653" s="31"/>
    </row>
    <row r="1654" spans="16:17" x14ac:dyDescent="0.2">
      <c r="P1654" s="66"/>
      <c r="Q1654" s="31"/>
    </row>
    <row r="1655" spans="16:17" x14ac:dyDescent="0.2">
      <c r="P1655" s="66"/>
      <c r="Q1655" s="31"/>
    </row>
    <row r="1656" spans="16:17" x14ac:dyDescent="0.2">
      <c r="P1656" s="66"/>
      <c r="Q1656" s="31"/>
    </row>
    <row r="1657" spans="16:17" x14ac:dyDescent="0.2">
      <c r="P1657" s="66"/>
      <c r="Q1657" s="31"/>
    </row>
    <row r="1658" spans="16:17" x14ac:dyDescent="0.2">
      <c r="P1658" s="66"/>
      <c r="Q1658" s="31"/>
    </row>
    <row r="1659" spans="16:17" x14ac:dyDescent="0.2">
      <c r="P1659" s="66"/>
      <c r="Q1659" s="31"/>
    </row>
    <row r="1660" spans="16:17" x14ac:dyDescent="0.2">
      <c r="P1660" s="66"/>
      <c r="Q1660" s="31"/>
    </row>
    <row r="1661" spans="16:17" x14ac:dyDescent="0.2">
      <c r="P1661" s="66"/>
      <c r="Q1661" s="31"/>
    </row>
    <row r="1662" spans="16:17" x14ac:dyDescent="0.2">
      <c r="P1662" s="66"/>
      <c r="Q1662" s="31"/>
    </row>
    <row r="1663" spans="16:17" x14ac:dyDescent="0.2">
      <c r="P1663" s="66"/>
      <c r="Q1663" s="31"/>
    </row>
    <row r="1664" spans="16:17" x14ac:dyDescent="0.2">
      <c r="P1664" s="66"/>
      <c r="Q1664" s="31"/>
    </row>
    <row r="1665" spans="16:17" x14ac:dyDescent="0.2">
      <c r="P1665" s="66"/>
      <c r="Q1665" s="31"/>
    </row>
    <row r="1666" spans="16:17" x14ac:dyDescent="0.2">
      <c r="P1666" s="66"/>
      <c r="Q1666" s="31"/>
    </row>
    <row r="1667" spans="16:17" x14ac:dyDescent="0.2">
      <c r="P1667" s="66"/>
      <c r="Q1667" s="31"/>
    </row>
    <row r="1668" spans="16:17" x14ac:dyDescent="0.2">
      <c r="P1668" s="66"/>
      <c r="Q1668" s="31"/>
    </row>
    <row r="1669" spans="16:17" x14ac:dyDescent="0.2">
      <c r="P1669" s="66"/>
      <c r="Q1669" s="31"/>
    </row>
    <row r="1670" spans="16:17" x14ac:dyDescent="0.2">
      <c r="P1670" s="66"/>
      <c r="Q1670" s="31"/>
    </row>
    <row r="1671" spans="16:17" x14ac:dyDescent="0.2">
      <c r="P1671" s="66"/>
      <c r="Q1671" s="31"/>
    </row>
    <row r="1672" spans="16:17" x14ac:dyDescent="0.2">
      <c r="P1672" s="66"/>
      <c r="Q1672" s="31"/>
    </row>
    <row r="1673" spans="16:17" x14ac:dyDescent="0.2">
      <c r="P1673" s="66"/>
      <c r="Q1673" s="31"/>
    </row>
    <row r="1674" spans="16:17" x14ac:dyDescent="0.2">
      <c r="P1674" s="66"/>
      <c r="Q1674" s="31"/>
    </row>
    <row r="1675" spans="16:17" x14ac:dyDescent="0.2">
      <c r="P1675" s="66"/>
      <c r="Q1675" s="31"/>
    </row>
    <row r="1676" spans="16:17" x14ac:dyDescent="0.2">
      <c r="P1676" s="66"/>
      <c r="Q1676" s="31"/>
    </row>
    <row r="1677" spans="16:17" x14ac:dyDescent="0.2">
      <c r="P1677" s="66"/>
      <c r="Q1677" s="31"/>
    </row>
    <row r="1678" spans="16:17" x14ac:dyDescent="0.2">
      <c r="P1678" s="66"/>
      <c r="Q1678" s="31"/>
    </row>
    <row r="1679" spans="16:17" x14ac:dyDescent="0.2">
      <c r="P1679" s="66"/>
      <c r="Q1679" s="31"/>
    </row>
    <row r="1680" spans="16:17" x14ac:dyDescent="0.2">
      <c r="P1680" s="66"/>
      <c r="Q1680" s="31"/>
    </row>
    <row r="1681" spans="16:17" x14ac:dyDescent="0.2">
      <c r="P1681" s="66"/>
      <c r="Q1681" s="31"/>
    </row>
    <row r="1682" spans="16:17" x14ac:dyDescent="0.2">
      <c r="P1682" s="66"/>
      <c r="Q1682" s="31"/>
    </row>
    <row r="1683" spans="16:17" x14ac:dyDescent="0.2">
      <c r="P1683" s="66"/>
      <c r="Q1683" s="31"/>
    </row>
    <row r="1684" spans="16:17" x14ac:dyDescent="0.2">
      <c r="P1684" s="66"/>
      <c r="Q1684" s="31"/>
    </row>
    <row r="1685" spans="16:17" x14ac:dyDescent="0.2">
      <c r="P1685" s="66"/>
      <c r="Q1685" s="31"/>
    </row>
    <row r="1686" spans="16:17" x14ac:dyDescent="0.2">
      <c r="P1686" s="66"/>
      <c r="Q1686" s="31"/>
    </row>
    <row r="1687" spans="16:17" x14ac:dyDescent="0.2">
      <c r="P1687" s="66"/>
      <c r="Q1687" s="31"/>
    </row>
    <row r="1688" spans="16:17" x14ac:dyDescent="0.2">
      <c r="P1688" s="66"/>
      <c r="Q1688" s="31"/>
    </row>
    <row r="1689" spans="16:17" x14ac:dyDescent="0.2">
      <c r="P1689" s="66"/>
      <c r="Q1689" s="31"/>
    </row>
    <row r="1690" spans="16:17" x14ac:dyDescent="0.2">
      <c r="P1690" s="66"/>
      <c r="Q1690" s="31"/>
    </row>
    <row r="1691" spans="16:17" x14ac:dyDescent="0.2">
      <c r="P1691" s="66"/>
      <c r="Q1691" s="31"/>
    </row>
    <row r="1692" spans="16:17" x14ac:dyDescent="0.2">
      <c r="P1692" s="66"/>
      <c r="Q1692" s="31"/>
    </row>
    <row r="1693" spans="16:17" x14ac:dyDescent="0.2">
      <c r="P1693" s="66"/>
      <c r="Q1693" s="31"/>
    </row>
    <row r="1694" spans="16:17" x14ac:dyDescent="0.2">
      <c r="P1694" s="66"/>
      <c r="Q1694" s="31"/>
    </row>
    <row r="1695" spans="16:17" x14ac:dyDescent="0.2">
      <c r="P1695" s="66"/>
      <c r="Q1695" s="31"/>
    </row>
    <row r="1696" spans="16:17" x14ac:dyDescent="0.2">
      <c r="P1696" s="66"/>
      <c r="Q1696" s="31"/>
    </row>
    <row r="1697" spans="16:17" x14ac:dyDescent="0.2">
      <c r="P1697" s="66"/>
      <c r="Q1697" s="31"/>
    </row>
    <row r="1698" spans="16:17" x14ac:dyDescent="0.2">
      <c r="P1698" s="66"/>
      <c r="Q1698" s="31"/>
    </row>
    <row r="1699" spans="16:17" x14ac:dyDescent="0.2">
      <c r="P1699" s="66"/>
      <c r="Q1699" s="31"/>
    </row>
    <row r="1700" spans="16:17" x14ac:dyDescent="0.2">
      <c r="P1700" s="66"/>
      <c r="Q1700" s="31"/>
    </row>
    <row r="1701" spans="16:17" x14ac:dyDescent="0.2">
      <c r="P1701" s="66"/>
      <c r="Q1701" s="31"/>
    </row>
    <row r="1702" spans="16:17" x14ac:dyDescent="0.2">
      <c r="P1702" s="66"/>
      <c r="Q1702" s="31"/>
    </row>
    <row r="1703" spans="16:17" x14ac:dyDescent="0.2">
      <c r="P1703" s="66"/>
      <c r="Q1703" s="31"/>
    </row>
    <row r="1704" spans="16:17" x14ac:dyDescent="0.2">
      <c r="P1704" s="66"/>
      <c r="Q1704" s="31"/>
    </row>
    <row r="1705" spans="16:17" x14ac:dyDescent="0.2">
      <c r="P1705" s="66"/>
      <c r="Q1705" s="31"/>
    </row>
    <row r="1706" spans="16:17" x14ac:dyDescent="0.2">
      <c r="P1706" s="66"/>
      <c r="Q1706" s="31"/>
    </row>
    <row r="1707" spans="16:17" x14ac:dyDescent="0.2">
      <c r="P1707" s="66"/>
      <c r="Q1707" s="31"/>
    </row>
    <row r="1708" spans="16:17" x14ac:dyDescent="0.2">
      <c r="P1708" s="66"/>
      <c r="Q1708" s="31"/>
    </row>
    <row r="1709" spans="16:17" x14ac:dyDescent="0.2">
      <c r="P1709" s="66"/>
      <c r="Q1709" s="31"/>
    </row>
    <row r="1710" spans="16:17" x14ac:dyDescent="0.2">
      <c r="P1710" s="66"/>
      <c r="Q1710" s="31"/>
    </row>
    <row r="1711" spans="16:17" x14ac:dyDescent="0.2">
      <c r="P1711" s="66"/>
      <c r="Q1711" s="31"/>
    </row>
    <row r="1712" spans="16:17" x14ac:dyDescent="0.2">
      <c r="P1712" s="66"/>
      <c r="Q1712" s="31"/>
    </row>
    <row r="1713" spans="16:17" x14ac:dyDescent="0.2">
      <c r="P1713" s="66"/>
      <c r="Q1713" s="31"/>
    </row>
    <row r="1714" spans="16:17" x14ac:dyDescent="0.2">
      <c r="P1714" s="66"/>
      <c r="Q1714" s="31"/>
    </row>
    <row r="1715" spans="16:17" x14ac:dyDescent="0.2">
      <c r="P1715" s="66"/>
      <c r="Q1715" s="31"/>
    </row>
    <row r="1716" spans="16:17" x14ac:dyDescent="0.2">
      <c r="P1716" s="66"/>
      <c r="Q1716" s="31"/>
    </row>
    <row r="1717" spans="16:17" x14ac:dyDescent="0.2">
      <c r="P1717" s="66"/>
      <c r="Q1717" s="31"/>
    </row>
    <row r="1718" spans="16:17" x14ac:dyDescent="0.2">
      <c r="P1718" s="66"/>
      <c r="Q1718" s="31"/>
    </row>
    <row r="1719" spans="16:17" x14ac:dyDescent="0.2">
      <c r="P1719" s="66"/>
      <c r="Q1719" s="31"/>
    </row>
    <row r="1720" spans="16:17" x14ac:dyDescent="0.2">
      <c r="P1720" s="66"/>
      <c r="Q1720" s="31"/>
    </row>
    <row r="1721" spans="16:17" x14ac:dyDescent="0.2">
      <c r="P1721" s="66"/>
      <c r="Q1721" s="31"/>
    </row>
    <row r="1722" spans="16:17" x14ac:dyDescent="0.2">
      <c r="P1722" s="66"/>
      <c r="Q1722" s="31"/>
    </row>
    <row r="1723" spans="16:17" x14ac:dyDescent="0.2">
      <c r="P1723" s="66"/>
      <c r="Q1723" s="31"/>
    </row>
    <row r="1724" spans="16:17" x14ac:dyDescent="0.2">
      <c r="P1724" s="66"/>
      <c r="Q1724" s="31"/>
    </row>
    <row r="1725" spans="16:17" x14ac:dyDescent="0.2">
      <c r="P1725" s="66"/>
      <c r="Q1725" s="31"/>
    </row>
    <row r="1726" spans="16:17" x14ac:dyDescent="0.2">
      <c r="P1726" s="66"/>
      <c r="Q1726" s="31"/>
    </row>
    <row r="1727" spans="16:17" x14ac:dyDescent="0.2">
      <c r="P1727" s="66"/>
      <c r="Q1727" s="31"/>
    </row>
    <row r="1728" spans="16:17" x14ac:dyDescent="0.2">
      <c r="P1728" s="66"/>
      <c r="Q1728" s="31"/>
    </row>
    <row r="1729" spans="16:17" x14ac:dyDescent="0.2">
      <c r="P1729" s="66"/>
      <c r="Q1729" s="31"/>
    </row>
    <row r="1730" spans="16:17" x14ac:dyDescent="0.2">
      <c r="P1730" s="66"/>
      <c r="Q1730" s="31"/>
    </row>
    <row r="1731" spans="16:17" x14ac:dyDescent="0.2">
      <c r="P1731" s="66"/>
      <c r="Q1731" s="31"/>
    </row>
    <row r="1732" spans="16:17" x14ac:dyDescent="0.2">
      <c r="P1732" s="66"/>
      <c r="Q1732" s="31"/>
    </row>
    <row r="1733" spans="16:17" x14ac:dyDescent="0.2">
      <c r="P1733" s="66"/>
      <c r="Q1733" s="31"/>
    </row>
    <row r="1734" spans="16:17" x14ac:dyDescent="0.2">
      <c r="P1734" s="66"/>
      <c r="Q1734" s="31"/>
    </row>
    <row r="1735" spans="16:17" x14ac:dyDescent="0.2">
      <c r="P1735" s="66"/>
      <c r="Q1735" s="31"/>
    </row>
    <row r="1736" spans="16:17" x14ac:dyDescent="0.2">
      <c r="P1736" s="66"/>
      <c r="Q1736" s="31"/>
    </row>
    <row r="1737" spans="16:17" x14ac:dyDescent="0.2">
      <c r="P1737" s="66"/>
      <c r="Q1737" s="31"/>
    </row>
    <row r="1738" spans="16:17" x14ac:dyDescent="0.2">
      <c r="P1738" s="66"/>
      <c r="Q1738" s="31"/>
    </row>
    <row r="1739" spans="16:17" x14ac:dyDescent="0.2">
      <c r="P1739" s="66"/>
      <c r="Q1739" s="31"/>
    </row>
    <row r="1740" spans="16:17" x14ac:dyDescent="0.2">
      <c r="P1740" s="66"/>
      <c r="Q1740" s="31"/>
    </row>
    <row r="1741" spans="16:17" x14ac:dyDescent="0.2">
      <c r="P1741" s="66"/>
      <c r="Q1741" s="31"/>
    </row>
    <row r="1742" spans="16:17" x14ac:dyDescent="0.2">
      <c r="P1742" s="66"/>
      <c r="Q1742" s="31"/>
    </row>
    <row r="1743" spans="16:17" x14ac:dyDescent="0.2">
      <c r="P1743" s="66"/>
      <c r="Q1743" s="31"/>
    </row>
    <row r="1744" spans="16:17" x14ac:dyDescent="0.2">
      <c r="P1744" s="66"/>
      <c r="Q1744" s="31"/>
    </row>
    <row r="1745" spans="16:17" x14ac:dyDescent="0.2">
      <c r="P1745" s="66"/>
      <c r="Q1745" s="31"/>
    </row>
    <row r="1746" spans="16:17" x14ac:dyDescent="0.2">
      <c r="P1746" s="66"/>
      <c r="Q1746" s="31"/>
    </row>
    <row r="1747" spans="16:17" x14ac:dyDescent="0.2">
      <c r="P1747" s="66"/>
      <c r="Q1747" s="31"/>
    </row>
    <row r="1748" spans="16:17" x14ac:dyDescent="0.2">
      <c r="P1748" s="66"/>
      <c r="Q1748" s="31"/>
    </row>
    <row r="1749" spans="16:17" x14ac:dyDescent="0.2">
      <c r="P1749" s="66"/>
      <c r="Q1749" s="31"/>
    </row>
    <row r="1750" spans="16:17" x14ac:dyDescent="0.2">
      <c r="P1750" s="66"/>
      <c r="Q1750" s="31"/>
    </row>
    <row r="1751" spans="16:17" x14ac:dyDescent="0.2">
      <c r="P1751" s="66"/>
      <c r="Q1751" s="31"/>
    </row>
    <row r="1752" spans="16:17" x14ac:dyDescent="0.2">
      <c r="P1752" s="66"/>
      <c r="Q1752" s="31"/>
    </row>
    <row r="1753" spans="16:17" x14ac:dyDescent="0.2">
      <c r="P1753" s="66"/>
      <c r="Q1753" s="31"/>
    </row>
    <row r="1754" spans="16:17" x14ac:dyDescent="0.2">
      <c r="P1754" s="66"/>
      <c r="Q1754" s="31"/>
    </row>
    <row r="1755" spans="16:17" x14ac:dyDescent="0.2">
      <c r="P1755" s="66"/>
      <c r="Q1755" s="31"/>
    </row>
    <row r="1756" spans="16:17" x14ac:dyDescent="0.2">
      <c r="P1756" s="66"/>
      <c r="Q1756" s="31"/>
    </row>
    <row r="1757" spans="16:17" x14ac:dyDescent="0.2">
      <c r="P1757" s="66"/>
      <c r="Q1757" s="31"/>
    </row>
    <row r="1758" spans="16:17" x14ac:dyDescent="0.2">
      <c r="P1758" s="66"/>
      <c r="Q1758" s="31"/>
    </row>
    <row r="1759" spans="16:17" x14ac:dyDescent="0.2">
      <c r="P1759" s="66"/>
      <c r="Q1759" s="31"/>
    </row>
    <row r="1760" spans="16:17" x14ac:dyDescent="0.2">
      <c r="P1760" s="66"/>
      <c r="Q1760" s="31"/>
    </row>
    <row r="1761" spans="16:17" x14ac:dyDescent="0.2">
      <c r="P1761" s="66"/>
      <c r="Q1761" s="31"/>
    </row>
    <row r="1762" spans="16:17" x14ac:dyDescent="0.2">
      <c r="P1762" s="66"/>
      <c r="Q1762" s="31"/>
    </row>
    <row r="1763" spans="16:17" x14ac:dyDescent="0.2">
      <c r="P1763" s="66"/>
      <c r="Q1763" s="31"/>
    </row>
    <row r="1764" spans="16:17" x14ac:dyDescent="0.2">
      <c r="P1764" s="66"/>
      <c r="Q1764" s="31"/>
    </row>
    <row r="1765" spans="16:17" x14ac:dyDescent="0.2">
      <c r="P1765" s="66"/>
      <c r="Q1765" s="31"/>
    </row>
    <row r="1766" spans="16:17" x14ac:dyDescent="0.2">
      <c r="P1766" s="66"/>
      <c r="Q1766" s="31"/>
    </row>
    <row r="1767" spans="16:17" x14ac:dyDescent="0.2">
      <c r="P1767" s="66"/>
      <c r="Q1767" s="31"/>
    </row>
    <row r="1768" spans="16:17" x14ac:dyDescent="0.2">
      <c r="P1768" s="66"/>
      <c r="Q1768" s="31"/>
    </row>
    <row r="1769" spans="16:17" x14ac:dyDescent="0.2">
      <c r="P1769" s="66"/>
      <c r="Q1769" s="31"/>
    </row>
    <row r="1770" spans="16:17" x14ac:dyDescent="0.2">
      <c r="P1770" s="66"/>
      <c r="Q1770" s="31"/>
    </row>
    <row r="1771" spans="16:17" x14ac:dyDescent="0.2">
      <c r="P1771" s="66"/>
      <c r="Q1771" s="31"/>
    </row>
    <row r="1772" spans="16:17" x14ac:dyDescent="0.2">
      <c r="P1772" s="66"/>
      <c r="Q1772" s="31"/>
    </row>
    <row r="1773" spans="16:17" x14ac:dyDescent="0.2">
      <c r="P1773" s="66"/>
      <c r="Q1773" s="31"/>
    </row>
    <row r="1774" spans="16:17" x14ac:dyDescent="0.2">
      <c r="P1774" s="66"/>
      <c r="Q1774" s="31"/>
    </row>
    <row r="1775" spans="16:17" x14ac:dyDescent="0.2">
      <c r="P1775" s="66"/>
      <c r="Q1775" s="31"/>
    </row>
    <row r="1776" spans="16:17" x14ac:dyDescent="0.2">
      <c r="P1776" s="66"/>
      <c r="Q1776" s="31"/>
    </row>
    <row r="1777" spans="16:17" x14ac:dyDescent="0.2">
      <c r="P1777" s="66"/>
      <c r="Q1777" s="31"/>
    </row>
    <row r="1778" spans="16:17" x14ac:dyDescent="0.2">
      <c r="P1778" s="66"/>
      <c r="Q1778" s="31"/>
    </row>
    <row r="1779" spans="16:17" x14ac:dyDescent="0.2">
      <c r="P1779" s="66"/>
      <c r="Q1779" s="31"/>
    </row>
    <row r="1780" spans="16:17" x14ac:dyDescent="0.2">
      <c r="P1780" s="66"/>
      <c r="Q1780" s="31"/>
    </row>
    <row r="1781" spans="16:17" x14ac:dyDescent="0.2">
      <c r="P1781" s="66"/>
      <c r="Q1781" s="31"/>
    </row>
    <row r="1782" spans="16:17" x14ac:dyDescent="0.2">
      <c r="P1782" s="66"/>
      <c r="Q1782" s="31"/>
    </row>
    <row r="1783" spans="16:17" x14ac:dyDescent="0.2">
      <c r="P1783" s="66"/>
      <c r="Q1783" s="31"/>
    </row>
    <row r="1784" spans="16:17" x14ac:dyDescent="0.2">
      <c r="P1784" s="66"/>
      <c r="Q1784" s="31"/>
    </row>
    <row r="1785" spans="16:17" x14ac:dyDescent="0.2">
      <c r="P1785" s="66"/>
      <c r="Q1785" s="31"/>
    </row>
    <row r="1786" spans="16:17" x14ac:dyDescent="0.2">
      <c r="P1786" s="66"/>
      <c r="Q1786" s="31"/>
    </row>
    <row r="1787" spans="16:17" x14ac:dyDescent="0.2">
      <c r="P1787" s="66"/>
      <c r="Q1787" s="31"/>
    </row>
    <row r="1788" spans="16:17" x14ac:dyDescent="0.2">
      <c r="P1788" s="66"/>
      <c r="Q1788" s="31"/>
    </row>
    <row r="1789" spans="16:17" x14ac:dyDescent="0.2">
      <c r="P1789" s="66"/>
      <c r="Q1789" s="31"/>
    </row>
    <row r="1790" spans="16:17" x14ac:dyDescent="0.2">
      <c r="P1790" s="66"/>
      <c r="Q1790" s="31"/>
    </row>
    <row r="1791" spans="16:17" x14ac:dyDescent="0.2">
      <c r="P1791" s="66"/>
      <c r="Q1791" s="31"/>
    </row>
    <row r="1792" spans="16:17" x14ac:dyDescent="0.2">
      <c r="P1792" s="66"/>
      <c r="Q1792" s="31"/>
    </row>
    <row r="1793" spans="16:17" x14ac:dyDescent="0.2">
      <c r="P1793" s="66"/>
      <c r="Q1793" s="31"/>
    </row>
    <row r="1794" spans="16:17" x14ac:dyDescent="0.2">
      <c r="P1794" s="66"/>
      <c r="Q1794" s="31"/>
    </row>
    <row r="1795" spans="16:17" x14ac:dyDescent="0.2">
      <c r="P1795" s="66"/>
      <c r="Q1795" s="31"/>
    </row>
    <row r="1796" spans="16:17" x14ac:dyDescent="0.2">
      <c r="P1796" s="66"/>
      <c r="Q1796" s="31"/>
    </row>
    <row r="1797" spans="16:17" x14ac:dyDescent="0.2">
      <c r="P1797" s="66"/>
      <c r="Q1797" s="31"/>
    </row>
    <row r="1798" spans="16:17" x14ac:dyDescent="0.2">
      <c r="P1798" s="66"/>
      <c r="Q1798" s="31"/>
    </row>
    <row r="1799" spans="16:17" x14ac:dyDescent="0.2">
      <c r="P1799" s="66"/>
      <c r="Q1799" s="31"/>
    </row>
    <row r="1800" spans="16:17" x14ac:dyDescent="0.2">
      <c r="P1800" s="66"/>
      <c r="Q1800" s="31"/>
    </row>
    <row r="1801" spans="16:17" x14ac:dyDescent="0.2">
      <c r="P1801" s="66"/>
      <c r="Q1801" s="31"/>
    </row>
    <row r="1802" spans="16:17" x14ac:dyDescent="0.2">
      <c r="P1802" s="66"/>
      <c r="Q1802" s="31"/>
    </row>
    <row r="1803" spans="16:17" x14ac:dyDescent="0.2">
      <c r="P1803" s="66"/>
      <c r="Q1803" s="31"/>
    </row>
    <row r="1804" spans="16:17" x14ac:dyDescent="0.2">
      <c r="P1804" s="66"/>
      <c r="Q1804" s="31"/>
    </row>
    <row r="1805" spans="16:17" x14ac:dyDescent="0.2">
      <c r="P1805" s="66"/>
      <c r="Q1805" s="31"/>
    </row>
    <row r="1806" spans="16:17" x14ac:dyDescent="0.2">
      <c r="P1806" s="66"/>
      <c r="Q1806" s="31"/>
    </row>
    <row r="1807" spans="16:17" x14ac:dyDescent="0.2">
      <c r="P1807" s="66"/>
      <c r="Q1807" s="31"/>
    </row>
    <row r="1808" spans="16:17" x14ac:dyDescent="0.2">
      <c r="P1808" s="66"/>
      <c r="Q1808" s="31"/>
    </row>
    <row r="1809" spans="16:17" x14ac:dyDescent="0.2">
      <c r="P1809" s="66"/>
      <c r="Q1809" s="31"/>
    </row>
    <row r="1810" spans="16:17" x14ac:dyDescent="0.2">
      <c r="P1810" s="66"/>
      <c r="Q1810" s="31"/>
    </row>
    <row r="1811" spans="16:17" x14ac:dyDescent="0.2">
      <c r="P1811" s="66"/>
      <c r="Q1811" s="31"/>
    </row>
    <row r="1812" spans="16:17" x14ac:dyDescent="0.2">
      <c r="P1812" s="66"/>
      <c r="Q1812" s="31"/>
    </row>
    <row r="1813" spans="16:17" x14ac:dyDescent="0.2">
      <c r="P1813" s="66"/>
      <c r="Q1813" s="31"/>
    </row>
    <row r="1814" spans="16:17" x14ac:dyDescent="0.2">
      <c r="P1814" s="66"/>
      <c r="Q1814" s="31"/>
    </row>
    <row r="1815" spans="16:17" x14ac:dyDescent="0.2">
      <c r="P1815" s="66"/>
      <c r="Q1815" s="31"/>
    </row>
    <row r="1816" spans="16:17" x14ac:dyDescent="0.2">
      <c r="P1816" s="66"/>
      <c r="Q1816" s="31"/>
    </row>
    <row r="1817" spans="16:17" x14ac:dyDescent="0.2">
      <c r="P1817" s="66"/>
      <c r="Q1817" s="31"/>
    </row>
    <row r="1818" spans="16:17" x14ac:dyDescent="0.2">
      <c r="P1818" s="66"/>
      <c r="Q1818" s="31"/>
    </row>
    <row r="1819" spans="16:17" x14ac:dyDescent="0.2">
      <c r="P1819" s="66"/>
      <c r="Q1819" s="31"/>
    </row>
    <row r="1820" spans="16:17" x14ac:dyDescent="0.2">
      <c r="P1820" s="66"/>
      <c r="Q1820" s="31"/>
    </row>
    <row r="1821" spans="16:17" x14ac:dyDescent="0.2">
      <c r="P1821" s="66"/>
      <c r="Q1821" s="31"/>
    </row>
    <row r="1822" spans="16:17" x14ac:dyDescent="0.2">
      <c r="P1822" s="66"/>
      <c r="Q1822" s="31"/>
    </row>
    <row r="1823" spans="16:17" x14ac:dyDescent="0.2">
      <c r="P1823" s="66"/>
      <c r="Q1823" s="31"/>
    </row>
    <row r="1824" spans="16:17" x14ac:dyDescent="0.2">
      <c r="P1824" s="66"/>
      <c r="Q1824" s="31"/>
    </row>
    <row r="1825" spans="16:17" x14ac:dyDescent="0.2">
      <c r="P1825" s="66"/>
      <c r="Q1825" s="31"/>
    </row>
    <row r="1826" spans="16:17" x14ac:dyDescent="0.2">
      <c r="P1826" s="66"/>
      <c r="Q1826" s="31"/>
    </row>
    <row r="1827" spans="16:17" x14ac:dyDescent="0.2">
      <c r="P1827" s="66"/>
      <c r="Q1827" s="31"/>
    </row>
    <row r="1828" spans="16:17" x14ac:dyDescent="0.2">
      <c r="P1828" s="66"/>
      <c r="Q1828" s="31"/>
    </row>
    <row r="1829" spans="16:17" x14ac:dyDescent="0.2">
      <c r="P1829" s="66"/>
      <c r="Q1829" s="31"/>
    </row>
    <row r="1830" spans="16:17" x14ac:dyDescent="0.2">
      <c r="P1830" s="66"/>
      <c r="Q1830" s="31"/>
    </row>
    <row r="1831" spans="16:17" x14ac:dyDescent="0.2">
      <c r="P1831" s="66"/>
      <c r="Q1831" s="31"/>
    </row>
    <row r="1832" spans="16:17" x14ac:dyDescent="0.2">
      <c r="P1832" s="66"/>
      <c r="Q1832" s="31"/>
    </row>
    <row r="1833" spans="16:17" x14ac:dyDescent="0.2">
      <c r="P1833" s="66"/>
      <c r="Q1833" s="31"/>
    </row>
    <row r="1834" spans="16:17" x14ac:dyDescent="0.2">
      <c r="P1834" s="66"/>
      <c r="Q1834" s="31"/>
    </row>
    <row r="1835" spans="16:17" x14ac:dyDescent="0.2">
      <c r="P1835" s="66"/>
      <c r="Q1835" s="31"/>
    </row>
    <row r="1836" spans="16:17" x14ac:dyDescent="0.2">
      <c r="P1836" s="66"/>
      <c r="Q1836" s="31"/>
    </row>
    <row r="1837" spans="16:17" x14ac:dyDescent="0.2">
      <c r="P1837" s="66"/>
      <c r="Q1837" s="31"/>
    </row>
    <row r="1838" spans="16:17" x14ac:dyDescent="0.2">
      <c r="P1838" s="66"/>
      <c r="Q1838" s="31"/>
    </row>
    <row r="1839" spans="16:17" x14ac:dyDescent="0.2">
      <c r="P1839" s="66"/>
      <c r="Q1839" s="31"/>
    </row>
    <row r="1840" spans="16:17" x14ac:dyDescent="0.2">
      <c r="P1840" s="66"/>
      <c r="Q1840" s="31"/>
    </row>
    <row r="1841" spans="16:17" x14ac:dyDescent="0.2">
      <c r="P1841" s="66"/>
      <c r="Q1841" s="31"/>
    </row>
    <row r="1842" spans="16:17" x14ac:dyDescent="0.2">
      <c r="P1842" s="66"/>
      <c r="Q1842" s="31"/>
    </row>
    <row r="1843" spans="16:17" x14ac:dyDescent="0.2">
      <c r="P1843" s="66"/>
      <c r="Q1843" s="31"/>
    </row>
    <row r="1844" spans="16:17" x14ac:dyDescent="0.2">
      <c r="P1844" s="66"/>
      <c r="Q1844" s="31"/>
    </row>
    <row r="1845" spans="16:17" x14ac:dyDescent="0.2">
      <c r="P1845" s="66"/>
      <c r="Q1845" s="31"/>
    </row>
    <row r="1846" spans="16:17" x14ac:dyDescent="0.2">
      <c r="P1846" s="66"/>
      <c r="Q1846" s="31"/>
    </row>
    <row r="1847" spans="16:17" x14ac:dyDescent="0.2">
      <c r="P1847" s="66"/>
      <c r="Q1847" s="31"/>
    </row>
    <row r="1848" spans="16:17" x14ac:dyDescent="0.2">
      <c r="P1848" s="66"/>
      <c r="Q1848" s="31"/>
    </row>
    <row r="1849" spans="16:17" x14ac:dyDescent="0.2">
      <c r="P1849" s="66"/>
      <c r="Q1849" s="31"/>
    </row>
    <row r="1850" spans="16:17" x14ac:dyDescent="0.2">
      <c r="P1850" s="66"/>
      <c r="Q1850" s="31"/>
    </row>
    <row r="1851" spans="16:17" x14ac:dyDescent="0.2">
      <c r="P1851" s="66"/>
      <c r="Q1851" s="31"/>
    </row>
    <row r="1852" spans="16:17" x14ac:dyDescent="0.2">
      <c r="P1852" s="66"/>
      <c r="Q1852" s="31"/>
    </row>
    <row r="1853" spans="16:17" x14ac:dyDescent="0.2">
      <c r="P1853" s="66"/>
      <c r="Q1853" s="31"/>
    </row>
    <row r="1854" spans="16:17" x14ac:dyDescent="0.2">
      <c r="P1854" s="66"/>
      <c r="Q1854" s="31"/>
    </row>
    <row r="1855" spans="16:17" x14ac:dyDescent="0.2">
      <c r="P1855" s="66"/>
      <c r="Q1855" s="31"/>
    </row>
    <row r="1856" spans="16:17" x14ac:dyDescent="0.2">
      <c r="P1856" s="66"/>
      <c r="Q1856" s="31"/>
    </row>
    <row r="1857" spans="16:17" x14ac:dyDescent="0.2">
      <c r="P1857" s="66"/>
      <c r="Q1857" s="31"/>
    </row>
    <row r="1858" spans="16:17" x14ac:dyDescent="0.2">
      <c r="P1858" s="66"/>
      <c r="Q1858" s="31"/>
    </row>
    <row r="1859" spans="16:17" x14ac:dyDescent="0.2">
      <c r="Q1859" s="31"/>
    </row>
    <row r="1860" spans="16:17" x14ac:dyDescent="0.2">
      <c r="Q1860" s="31"/>
    </row>
    <row r="1861" spans="16:17" x14ac:dyDescent="0.2">
      <c r="Q1861" s="31"/>
    </row>
    <row r="1862" spans="16:17" x14ac:dyDescent="0.2">
      <c r="Q1862" s="31"/>
    </row>
    <row r="1863" spans="16:17" x14ac:dyDescent="0.2">
      <c r="Q1863" s="31"/>
    </row>
    <row r="1864" spans="16:17" x14ac:dyDescent="0.2">
      <c r="Q1864" s="31"/>
    </row>
    <row r="1865" spans="16:17" x14ac:dyDescent="0.2">
      <c r="Q1865" s="31"/>
    </row>
    <row r="1866" spans="16:17" x14ac:dyDescent="0.2">
      <c r="Q1866" s="31"/>
    </row>
    <row r="1867" spans="16:17" x14ac:dyDescent="0.2">
      <c r="Q1867" s="31"/>
    </row>
    <row r="1868" spans="16:17" x14ac:dyDescent="0.2">
      <c r="Q1868" s="31"/>
    </row>
    <row r="1869" spans="16:17" x14ac:dyDescent="0.2">
      <c r="Q1869" s="31"/>
    </row>
    <row r="1870" spans="16:17" x14ac:dyDescent="0.2">
      <c r="Q1870" s="31"/>
    </row>
    <row r="1871" spans="16:17" x14ac:dyDescent="0.2">
      <c r="Q1871" s="31"/>
    </row>
    <row r="1872" spans="16:17" x14ac:dyDescent="0.2">
      <c r="Q1872" s="31"/>
    </row>
    <row r="1873" spans="17:17" x14ac:dyDescent="0.2">
      <c r="Q1873" s="31"/>
    </row>
    <row r="1874" spans="17:17" x14ac:dyDescent="0.2">
      <c r="Q1874" s="31"/>
    </row>
    <row r="1875" spans="17:17" x14ac:dyDescent="0.2">
      <c r="Q1875" s="31"/>
    </row>
    <row r="1876" spans="17:17" x14ac:dyDescent="0.2">
      <c r="Q1876" s="31"/>
    </row>
    <row r="1877" spans="17:17" x14ac:dyDescent="0.2">
      <c r="Q1877" s="31"/>
    </row>
    <row r="1878" spans="17:17" x14ac:dyDescent="0.2">
      <c r="Q1878" s="31"/>
    </row>
    <row r="1879" spans="17:17" x14ac:dyDescent="0.2">
      <c r="Q1879" s="31"/>
    </row>
    <row r="1880" spans="17:17" x14ac:dyDescent="0.2">
      <c r="Q1880" s="31"/>
    </row>
    <row r="1881" spans="17:17" x14ac:dyDescent="0.2">
      <c r="Q1881" s="31"/>
    </row>
    <row r="1882" spans="17:17" x14ac:dyDescent="0.2">
      <c r="Q1882" s="31"/>
    </row>
    <row r="1883" spans="17:17" x14ac:dyDescent="0.2">
      <c r="Q1883" s="31"/>
    </row>
    <row r="1884" spans="17:17" x14ac:dyDescent="0.2">
      <c r="Q1884" s="31"/>
    </row>
    <row r="1885" spans="17:17" x14ac:dyDescent="0.2">
      <c r="Q1885" s="31"/>
    </row>
    <row r="1886" spans="17:17" x14ac:dyDescent="0.2">
      <c r="Q1886" s="31"/>
    </row>
    <row r="1887" spans="17:17" x14ac:dyDescent="0.2">
      <c r="Q1887" s="31"/>
    </row>
    <row r="1888" spans="17:17" x14ac:dyDescent="0.2">
      <c r="Q1888" s="31"/>
    </row>
    <row r="1889" spans="17:17" x14ac:dyDescent="0.2">
      <c r="Q1889" s="31"/>
    </row>
    <row r="1890" spans="17:17" x14ac:dyDescent="0.2">
      <c r="Q1890" s="31"/>
    </row>
    <row r="1891" spans="17:17" x14ac:dyDescent="0.2">
      <c r="Q1891" s="31"/>
    </row>
    <row r="1892" spans="17:17" x14ac:dyDescent="0.2">
      <c r="Q1892" s="31"/>
    </row>
    <row r="1893" spans="17:17" x14ac:dyDescent="0.2">
      <c r="Q1893" s="31"/>
    </row>
    <row r="1894" spans="17:17" x14ac:dyDescent="0.2">
      <c r="Q1894" s="31"/>
    </row>
    <row r="1895" spans="17:17" x14ac:dyDescent="0.2">
      <c r="Q1895" s="31"/>
    </row>
    <row r="1896" spans="17:17" x14ac:dyDescent="0.2">
      <c r="Q1896" s="31"/>
    </row>
    <row r="1897" spans="17:17" x14ac:dyDescent="0.2">
      <c r="Q1897" s="31"/>
    </row>
    <row r="1898" spans="17:17" x14ac:dyDescent="0.2">
      <c r="Q1898" s="31"/>
    </row>
    <row r="1899" spans="17:17" x14ac:dyDescent="0.2">
      <c r="Q1899" s="31"/>
    </row>
    <row r="1900" spans="17:17" x14ac:dyDescent="0.2">
      <c r="Q1900" s="31"/>
    </row>
    <row r="1901" spans="17:17" x14ac:dyDescent="0.2">
      <c r="Q1901" s="31"/>
    </row>
    <row r="1902" spans="17:17" x14ac:dyDescent="0.2">
      <c r="Q1902" s="31"/>
    </row>
    <row r="1903" spans="17:17" x14ac:dyDescent="0.2">
      <c r="Q1903" s="31"/>
    </row>
    <row r="1904" spans="17:17" x14ac:dyDescent="0.2">
      <c r="Q1904" s="31"/>
    </row>
    <row r="1905" spans="17:17" x14ac:dyDescent="0.2">
      <c r="Q1905" s="31"/>
    </row>
    <row r="1906" spans="17:17" x14ac:dyDescent="0.2">
      <c r="Q1906" s="31"/>
    </row>
    <row r="1907" spans="17:17" x14ac:dyDescent="0.2">
      <c r="Q1907" s="31"/>
    </row>
    <row r="1908" spans="17:17" x14ac:dyDescent="0.2">
      <c r="Q1908" s="31"/>
    </row>
    <row r="1909" spans="17:17" x14ac:dyDescent="0.2">
      <c r="Q1909" s="31"/>
    </row>
    <row r="1910" spans="17:17" x14ac:dyDescent="0.2">
      <c r="Q1910" s="31"/>
    </row>
    <row r="1911" spans="17:17" x14ac:dyDescent="0.2">
      <c r="Q1911" s="31"/>
    </row>
    <row r="1912" spans="17:17" x14ac:dyDescent="0.2">
      <c r="Q1912" s="31"/>
    </row>
    <row r="1913" spans="17:17" x14ac:dyDescent="0.2">
      <c r="Q1913" s="31"/>
    </row>
    <row r="1914" spans="17:17" x14ac:dyDescent="0.2">
      <c r="Q1914" s="31"/>
    </row>
    <row r="1915" spans="17:17" x14ac:dyDescent="0.2">
      <c r="Q1915" s="31"/>
    </row>
    <row r="1916" spans="17:17" x14ac:dyDescent="0.2">
      <c r="Q1916" s="31"/>
    </row>
    <row r="1917" spans="17:17" x14ac:dyDescent="0.2">
      <c r="Q1917" s="31"/>
    </row>
    <row r="1918" spans="17:17" x14ac:dyDescent="0.2">
      <c r="Q1918" s="31"/>
    </row>
    <row r="1919" spans="17:17" x14ac:dyDescent="0.2">
      <c r="Q1919" s="31"/>
    </row>
    <row r="1920" spans="17:17" x14ac:dyDescent="0.2">
      <c r="Q1920" s="31"/>
    </row>
    <row r="1921" spans="17:17" x14ac:dyDescent="0.2">
      <c r="Q1921" s="31"/>
    </row>
    <row r="1922" spans="17:17" x14ac:dyDescent="0.2">
      <c r="Q1922" s="31"/>
    </row>
    <row r="1923" spans="17:17" x14ac:dyDescent="0.2">
      <c r="Q1923" s="31"/>
    </row>
    <row r="1924" spans="17:17" x14ac:dyDescent="0.2">
      <c r="Q1924" s="31"/>
    </row>
    <row r="1925" spans="17:17" x14ac:dyDescent="0.2">
      <c r="Q1925" s="31"/>
    </row>
    <row r="1926" spans="17:17" x14ac:dyDescent="0.2">
      <c r="Q1926" s="31"/>
    </row>
    <row r="1927" spans="17:17" x14ac:dyDescent="0.2">
      <c r="Q1927" s="31"/>
    </row>
    <row r="1928" spans="17:17" x14ac:dyDescent="0.2">
      <c r="Q1928" s="31"/>
    </row>
    <row r="1929" spans="17:17" x14ac:dyDescent="0.2">
      <c r="Q1929" s="31"/>
    </row>
    <row r="1930" spans="17:17" x14ac:dyDescent="0.2">
      <c r="Q1930" s="31"/>
    </row>
    <row r="1931" spans="17:17" x14ac:dyDescent="0.2">
      <c r="Q1931" s="31"/>
    </row>
    <row r="1932" spans="17:17" x14ac:dyDescent="0.2">
      <c r="Q1932" s="31"/>
    </row>
    <row r="1933" spans="17:17" x14ac:dyDescent="0.2">
      <c r="Q1933" s="31"/>
    </row>
    <row r="1934" spans="17:17" x14ac:dyDescent="0.2">
      <c r="Q1934" s="31"/>
    </row>
    <row r="1935" spans="17:17" x14ac:dyDescent="0.2">
      <c r="Q1935" s="31"/>
    </row>
    <row r="1936" spans="17:17" x14ac:dyDescent="0.2">
      <c r="Q1936" s="31"/>
    </row>
    <row r="1937" spans="17:17" x14ac:dyDescent="0.2">
      <c r="Q1937" s="31"/>
    </row>
    <row r="1938" spans="17:17" x14ac:dyDescent="0.2">
      <c r="Q1938" s="31"/>
    </row>
    <row r="1939" spans="17:17" x14ac:dyDescent="0.2">
      <c r="Q1939" s="31"/>
    </row>
    <row r="1940" spans="17:17" x14ac:dyDescent="0.2">
      <c r="Q1940" s="31"/>
    </row>
    <row r="1941" spans="17:17" x14ac:dyDescent="0.2">
      <c r="Q1941" s="31"/>
    </row>
    <row r="1942" spans="17:17" x14ac:dyDescent="0.2">
      <c r="Q1942" s="31"/>
    </row>
    <row r="1943" spans="17:17" x14ac:dyDescent="0.2">
      <c r="Q1943" s="31"/>
    </row>
    <row r="1944" spans="17:17" x14ac:dyDescent="0.2">
      <c r="Q1944" s="31"/>
    </row>
    <row r="1945" spans="17:17" x14ac:dyDescent="0.2">
      <c r="Q1945" s="31"/>
    </row>
    <row r="1946" spans="17:17" x14ac:dyDescent="0.2">
      <c r="Q1946" s="31"/>
    </row>
    <row r="1947" spans="17:17" x14ac:dyDescent="0.2">
      <c r="Q1947" s="31"/>
    </row>
    <row r="1948" spans="17:17" x14ac:dyDescent="0.2">
      <c r="Q1948" s="31"/>
    </row>
    <row r="1949" spans="17:17" x14ac:dyDescent="0.2">
      <c r="Q1949" s="31"/>
    </row>
    <row r="1950" spans="17:17" x14ac:dyDescent="0.2">
      <c r="Q1950" s="31"/>
    </row>
    <row r="1951" spans="17:17" x14ac:dyDescent="0.2">
      <c r="Q1951" s="31"/>
    </row>
    <row r="1952" spans="17:17" x14ac:dyDescent="0.2">
      <c r="Q1952" s="31"/>
    </row>
    <row r="1953" spans="17:17" x14ac:dyDescent="0.2">
      <c r="Q1953" s="31"/>
    </row>
    <row r="1954" spans="17:17" x14ac:dyDescent="0.2">
      <c r="Q1954" s="31"/>
    </row>
    <row r="1955" spans="17:17" x14ac:dyDescent="0.2">
      <c r="Q1955" s="31"/>
    </row>
    <row r="1956" spans="17:17" x14ac:dyDescent="0.2">
      <c r="Q1956" s="31"/>
    </row>
    <row r="1957" spans="17:17" x14ac:dyDescent="0.2">
      <c r="Q1957" s="31"/>
    </row>
    <row r="1958" spans="17:17" x14ac:dyDescent="0.2">
      <c r="Q1958" s="31"/>
    </row>
    <row r="1959" spans="17:17" x14ac:dyDescent="0.2">
      <c r="Q1959" s="31"/>
    </row>
    <row r="1960" spans="17:17" x14ac:dyDescent="0.2">
      <c r="Q1960" s="31"/>
    </row>
    <row r="1961" spans="17:17" x14ac:dyDescent="0.2">
      <c r="Q1961" s="31"/>
    </row>
    <row r="1962" spans="17:17" x14ac:dyDescent="0.2">
      <c r="Q1962" s="31"/>
    </row>
    <row r="1963" spans="17:17" x14ac:dyDescent="0.2">
      <c r="Q1963" s="31"/>
    </row>
    <row r="1964" spans="17:17" x14ac:dyDescent="0.2">
      <c r="Q1964" s="31"/>
    </row>
    <row r="1965" spans="17:17" x14ac:dyDescent="0.2">
      <c r="Q1965" s="31"/>
    </row>
    <row r="1966" spans="17:17" x14ac:dyDescent="0.2">
      <c r="Q1966" s="31"/>
    </row>
    <row r="1967" spans="17:17" x14ac:dyDescent="0.2">
      <c r="Q1967" s="31"/>
    </row>
    <row r="1968" spans="17:17" x14ac:dyDescent="0.2">
      <c r="Q1968" s="31"/>
    </row>
    <row r="1969" spans="17:17" x14ac:dyDescent="0.2">
      <c r="Q1969" s="31"/>
    </row>
    <row r="1970" spans="17:17" x14ac:dyDescent="0.2">
      <c r="Q1970" s="31"/>
    </row>
    <row r="1971" spans="17:17" x14ac:dyDescent="0.2">
      <c r="Q1971" s="31"/>
    </row>
    <row r="1972" spans="17:17" x14ac:dyDescent="0.2">
      <c r="Q1972" s="31"/>
    </row>
    <row r="1973" spans="17:17" x14ac:dyDescent="0.2">
      <c r="Q1973" s="31"/>
    </row>
    <row r="1974" spans="17:17" x14ac:dyDescent="0.2">
      <c r="Q1974" s="31"/>
    </row>
    <row r="1975" spans="17:17" x14ac:dyDescent="0.2">
      <c r="Q1975" s="31"/>
    </row>
    <row r="1976" spans="17:17" x14ac:dyDescent="0.2">
      <c r="Q1976" s="31"/>
    </row>
    <row r="1977" spans="17:17" x14ac:dyDescent="0.2">
      <c r="Q1977" s="31"/>
    </row>
    <row r="1978" spans="17:17" x14ac:dyDescent="0.2">
      <c r="Q1978" s="31"/>
    </row>
    <row r="1979" spans="17:17" x14ac:dyDescent="0.2">
      <c r="Q1979" s="31"/>
    </row>
    <row r="1980" spans="17:17" x14ac:dyDescent="0.2">
      <c r="Q1980" s="31"/>
    </row>
    <row r="1981" spans="17:17" x14ac:dyDescent="0.2">
      <c r="Q1981" s="31"/>
    </row>
    <row r="1982" spans="17:17" x14ac:dyDescent="0.2">
      <c r="Q1982" s="31"/>
    </row>
    <row r="1983" spans="17:17" x14ac:dyDescent="0.2">
      <c r="Q1983" s="31"/>
    </row>
    <row r="1984" spans="17:17" x14ac:dyDescent="0.2">
      <c r="Q1984" s="31"/>
    </row>
    <row r="1985" spans="17:17" x14ac:dyDescent="0.2">
      <c r="Q1985" s="31"/>
    </row>
    <row r="1986" spans="17:17" x14ac:dyDescent="0.2">
      <c r="Q1986" s="31"/>
    </row>
    <row r="1987" spans="17:17" x14ac:dyDescent="0.2">
      <c r="Q1987" s="31"/>
    </row>
    <row r="1988" spans="17:17" x14ac:dyDescent="0.2">
      <c r="Q1988" s="31"/>
    </row>
    <row r="1989" spans="17:17" x14ac:dyDescent="0.2">
      <c r="Q1989" s="31"/>
    </row>
    <row r="1990" spans="17:17" x14ac:dyDescent="0.2">
      <c r="Q1990" s="31"/>
    </row>
    <row r="1991" spans="17:17" x14ac:dyDescent="0.2">
      <c r="Q1991" s="31"/>
    </row>
    <row r="1992" spans="17:17" x14ac:dyDescent="0.2">
      <c r="Q1992" s="31"/>
    </row>
    <row r="1993" spans="17:17" x14ac:dyDescent="0.2">
      <c r="Q1993" s="31"/>
    </row>
    <row r="1994" spans="17:17" x14ac:dyDescent="0.2">
      <c r="Q1994" s="31"/>
    </row>
    <row r="1995" spans="17:17" x14ac:dyDescent="0.2">
      <c r="Q1995" s="31"/>
    </row>
    <row r="1996" spans="17:17" x14ac:dyDescent="0.2">
      <c r="Q1996" s="31"/>
    </row>
    <row r="1997" spans="17:17" x14ac:dyDescent="0.2">
      <c r="Q1997" s="31"/>
    </row>
    <row r="1998" spans="17:17" x14ac:dyDescent="0.2">
      <c r="Q1998" s="31"/>
    </row>
    <row r="1999" spans="17:17" x14ac:dyDescent="0.2">
      <c r="Q1999" s="31"/>
    </row>
    <row r="2000" spans="17:17" x14ac:dyDescent="0.2">
      <c r="Q2000" s="31"/>
    </row>
    <row r="2001" spans="17:17" x14ac:dyDescent="0.2">
      <c r="Q2001" s="31"/>
    </row>
    <row r="2002" spans="17:17" x14ac:dyDescent="0.2">
      <c r="Q2002" s="31"/>
    </row>
    <row r="2003" spans="17:17" x14ac:dyDescent="0.2">
      <c r="Q2003" s="31"/>
    </row>
    <row r="2004" spans="17:17" x14ac:dyDescent="0.2">
      <c r="Q2004" s="31"/>
    </row>
    <row r="2005" spans="17:17" x14ac:dyDescent="0.2">
      <c r="Q2005" s="31"/>
    </row>
    <row r="2006" spans="17:17" x14ac:dyDescent="0.2">
      <c r="Q2006" s="31"/>
    </row>
    <row r="2007" spans="17:17" x14ac:dyDescent="0.2">
      <c r="Q2007" s="31"/>
    </row>
    <row r="2008" spans="17:17" x14ac:dyDescent="0.2">
      <c r="Q2008" s="31"/>
    </row>
    <row r="2009" spans="17:17" x14ac:dyDescent="0.2">
      <c r="Q2009" s="31"/>
    </row>
    <row r="2010" spans="17:17" x14ac:dyDescent="0.2">
      <c r="Q2010" s="31"/>
    </row>
    <row r="2011" spans="17:17" x14ac:dyDescent="0.2">
      <c r="Q2011" s="31"/>
    </row>
    <row r="2012" spans="17:17" x14ac:dyDescent="0.2">
      <c r="Q2012" s="31"/>
    </row>
    <row r="2013" spans="17:17" x14ac:dyDescent="0.2">
      <c r="Q2013" s="31"/>
    </row>
    <row r="2014" spans="17:17" x14ac:dyDescent="0.2">
      <c r="Q2014" s="31"/>
    </row>
    <row r="2015" spans="17:17" x14ac:dyDescent="0.2">
      <c r="Q2015" s="31"/>
    </row>
    <row r="2016" spans="17:17" x14ac:dyDescent="0.2">
      <c r="Q2016" s="31"/>
    </row>
    <row r="2017" spans="17:17" x14ac:dyDescent="0.2">
      <c r="Q2017" s="31"/>
    </row>
    <row r="2018" spans="17:17" x14ac:dyDescent="0.2">
      <c r="Q2018" s="31"/>
    </row>
    <row r="2019" spans="17:17" x14ac:dyDescent="0.2">
      <c r="Q2019" s="31"/>
    </row>
    <row r="2020" spans="17:17" x14ac:dyDescent="0.2">
      <c r="Q2020" s="31"/>
    </row>
    <row r="2021" spans="17:17" x14ac:dyDescent="0.2">
      <c r="Q2021" s="31"/>
    </row>
    <row r="2022" spans="17:17" x14ac:dyDescent="0.2">
      <c r="Q2022" s="31"/>
    </row>
    <row r="2023" spans="17:17" x14ac:dyDescent="0.2">
      <c r="Q2023" s="31"/>
    </row>
    <row r="2024" spans="17:17" x14ac:dyDescent="0.2">
      <c r="Q2024" s="31"/>
    </row>
    <row r="2025" spans="17:17" x14ac:dyDescent="0.2">
      <c r="Q2025" s="31"/>
    </row>
    <row r="2026" spans="17:17" x14ac:dyDescent="0.2">
      <c r="Q2026" s="31"/>
    </row>
    <row r="2027" spans="17:17" x14ac:dyDescent="0.2">
      <c r="Q2027" s="31"/>
    </row>
    <row r="2028" spans="17:17" x14ac:dyDescent="0.2">
      <c r="Q2028" s="3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J148"/>
  <sheetViews>
    <sheetView showGridLines="0" workbookViewId="0"/>
  </sheetViews>
  <sheetFormatPr defaultRowHeight="12.75" x14ac:dyDescent="0.2"/>
  <cols>
    <col min="1" max="1" width="28.140625" customWidth="1"/>
    <col min="2" max="2" width="16.140625" bestFit="1" customWidth="1"/>
    <col min="3" max="3" width="38.5703125" style="4" customWidth="1"/>
    <col min="7" max="7" width="12.140625" customWidth="1"/>
    <col min="8" max="8" width="96.42578125" style="4" customWidth="1"/>
  </cols>
  <sheetData>
    <row r="6" spans="1:10" ht="15.75" x14ac:dyDescent="0.25">
      <c r="A6" s="67" t="s">
        <v>1435</v>
      </c>
    </row>
    <row r="8" spans="1:10" s="181" customFormat="1" ht="38.25" x14ac:dyDescent="0.2">
      <c r="A8" s="179" t="s">
        <v>839</v>
      </c>
      <c r="B8" s="179" t="s">
        <v>1239</v>
      </c>
      <c r="C8" s="179" t="s">
        <v>840</v>
      </c>
      <c r="D8" s="179" t="s">
        <v>841</v>
      </c>
      <c r="E8" s="180" t="s">
        <v>842</v>
      </c>
      <c r="F8" s="180" t="s">
        <v>836</v>
      </c>
      <c r="G8" s="179" t="s">
        <v>843</v>
      </c>
      <c r="H8" s="179" t="s">
        <v>844</v>
      </c>
      <c r="I8" s="206" t="s">
        <v>845</v>
      </c>
      <c r="J8" s="206"/>
    </row>
    <row r="9" spans="1:10" x14ac:dyDescent="0.2">
      <c r="A9" s="9" t="s">
        <v>846</v>
      </c>
      <c r="B9" s="9" t="s">
        <v>847</v>
      </c>
      <c r="C9" s="21" t="s">
        <v>848</v>
      </c>
      <c r="D9" s="10">
        <v>154000</v>
      </c>
      <c r="E9" s="11">
        <v>15435.993521223798</v>
      </c>
      <c r="F9" s="12">
        <v>169435.99352122381</v>
      </c>
      <c r="G9" s="9" t="s">
        <v>849</v>
      </c>
      <c r="H9" s="20"/>
      <c r="I9" s="13"/>
      <c r="J9" s="14"/>
    </row>
    <row r="10" spans="1:10" x14ac:dyDescent="0.2">
      <c r="A10" s="9" t="s">
        <v>850</v>
      </c>
      <c r="B10" s="15" t="s">
        <v>851</v>
      </c>
      <c r="C10" s="21" t="s">
        <v>852</v>
      </c>
      <c r="D10" s="16">
        <v>73300</v>
      </c>
      <c r="E10" s="11">
        <v>7347.1319812058728</v>
      </c>
      <c r="F10" s="12">
        <v>80647.131981205879</v>
      </c>
      <c r="G10" s="15">
        <v>6</v>
      </c>
      <c r="H10" s="19" t="s">
        <v>9</v>
      </c>
      <c r="I10" s="17"/>
      <c r="J10" s="18"/>
    </row>
    <row r="11" spans="1:10" x14ac:dyDescent="0.2">
      <c r="A11" s="9" t="s">
        <v>853</v>
      </c>
      <c r="B11" s="9" t="s">
        <v>854</v>
      </c>
      <c r="C11" s="21" t="s">
        <v>855</v>
      </c>
      <c r="D11" s="10">
        <v>10800</v>
      </c>
      <c r="E11" s="11">
        <v>1082.5242209689416</v>
      </c>
      <c r="F11" s="12">
        <v>11882.524220968942</v>
      </c>
      <c r="G11" s="9" t="s">
        <v>849</v>
      </c>
      <c r="H11" s="20"/>
      <c r="I11" s="13"/>
      <c r="J11" s="14"/>
    </row>
    <row r="12" spans="1:10" ht="25.5" x14ac:dyDescent="0.2">
      <c r="A12" s="9" t="s">
        <v>853</v>
      </c>
      <c r="B12" s="9" t="s">
        <v>856</v>
      </c>
      <c r="C12" s="21" t="s">
        <v>857</v>
      </c>
      <c r="D12" s="10">
        <v>15900</v>
      </c>
      <c r="E12" s="11">
        <v>1593.7162142042753</v>
      </c>
      <c r="F12" s="12">
        <v>17493.716214204276</v>
      </c>
      <c r="G12" s="9" t="s">
        <v>849</v>
      </c>
      <c r="H12" s="20"/>
      <c r="I12" s="13"/>
      <c r="J12" s="14"/>
    </row>
    <row r="13" spans="1:10" ht="102" x14ac:dyDescent="0.2">
      <c r="A13" s="9" t="s">
        <v>858</v>
      </c>
      <c r="B13" s="15" t="s">
        <v>859</v>
      </c>
      <c r="C13" s="21" t="s">
        <v>860</v>
      </c>
      <c r="D13" s="16">
        <v>16617.5</v>
      </c>
      <c r="E13" s="11">
        <v>1665.6339112917951</v>
      </c>
      <c r="F13" s="12">
        <v>18283.133911291796</v>
      </c>
      <c r="G13" s="15">
        <v>4</v>
      </c>
      <c r="H13" s="20" t="s">
        <v>861</v>
      </c>
      <c r="I13" s="17"/>
      <c r="J13" s="18"/>
    </row>
    <row r="14" spans="1:10" ht="51" x14ac:dyDescent="0.2">
      <c r="A14" s="9" t="s">
        <v>858</v>
      </c>
      <c r="B14" s="15" t="s">
        <v>862</v>
      </c>
      <c r="C14" s="21" t="s">
        <v>863</v>
      </c>
      <c r="D14" s="16">
        <v>45900</v>
      </c>
      <c r="E14" s="11">
        <v>4600.7279391180018</v>
      </c>
      <c r="F14" s="12">
        <v>50500.727939118005</v>
      </c>
      <c r="G14" s="15" t="s">
        <v>849</v>
      </c>
      <c r="H14" s="19"/>
      <c r="I14" s="17"/>
      <c r="J14" s="18"/>
    </row>
    <row r="15" spans="1:10" ht="95.25" x14ac:dyDescent="0.2">
      <c r="A15" s="15" t="s">
        <v>846</v>
      </c>
      <c r="B15" s="15" t="s">
        <v>864</v>
      </c>
      <c r="C15" s="21" t="s">
        <v>865</v>
      </c>
      <c r="D15" s="16">
        <v>97900</v>
      </c>
      <c r="E15" s="11">
        <v>9812.8815956351282</v>
      </c>
      <c r="F15" s="12">
        <v>107712.88159563513</v>
      </c>
      <c r="G15" s="15">
        <v>7</v>
      </c>
      <c r="H15" s="21" t="s">
        <v>866</v>
      </c>
      <c r="I15" s="17" t="s">
        <v>867</v>
      </c>
      <c r="J15" s="18" t="s">
        <v>868</v>
      </c>
    </row>
    <row r="16" spans="1:10" ht="25.5" x14ac:dyDescent="0.2">
      <c r="A16" s="9" t="s">
        <v>869</v>
      </c>
      <c r="B16" s="9" t="s">
        <v>870</v>
      </c>
      <c r="C16" s="21" t="s">
        <v>871</v>
      </c>
      <c r="D16" s="10">
        <v>70700</v>
      </c>
      <c r="E16" s="11">
        <v>7086.5242983800163</v>
      </c>
      <c r="F16" s="12">
        <v>77786.524298380013</v>
      </c>
      <c r="G16" s="9">
        <v>4</v>
      </c>
      <c r="H16" s="20" t="s">
        <v>872</v>
      </c>
      <c r="I16" s="17"/>
      <c r="J16" s="18"/>
    </row>
    <row r="17" spans="1:10" ht="38.25" x14ac:dyDescent="0.2">
      <c r="A17" s="9" t="s">
        <v>869</v>
      </c>
      <c r="B17" s="9" t="s">
        <v>873</v>
      </c>
      <c r="C17" s="21" t="s">
        <v>874</v>
      </c>
      <c r="D17" s="10">
        <v>75000</v>
      </c>
      <c r="E17" s="11">
        <v>7517.5293122843168</v>
      </c>
      <c r="F17" s="12">
        <v>82517.529312284314</v>
      </c>
      <c r="G17" s="9" t="s">
        <v>875</v>
      </c>
      <c r="H17" s="20" t="s">
        <v>876</v>
      </c>
      <c r="I17" s="17"/>
      <c r="J17" s="18"/>
    </row>
    <row r="18" spans="1:10" ht="231.75" x14ac:dyDescent="0.2">
      <c r="A18" s="9" t="s">
        <v>877</v>
      </c>
      <c r="B18" s="9" t="s">
        <v>878</v>
      </c>
      <c r="C18" s="21" t="s">
        <v>879</v>
      </c>
      <c r="D18" s="10">
        <v>15350</v>
      </c>
      <c r="E18" s="11">
        <v>1538.5876659141902</v>
      </c>
      <c r="F18" s="12">
        <v>16888.58766591419</v>
      </c>
      <c r="G18" s="9">
        <v>7</v>
      </c>
      <c r="H18" s="20" t="s">
        <v>880</v>
      </c>
      <c r="I18" s="17" t="s">
        <v>881</v>
      </c>
      <c r="J18" s="18" t="s">
        <v>882</v>
      </c>
    </row>
    <row r="19" spans="1:10" x14ac:dyDescent="0.2">
      <c r="A19" s="9" t="s">
        <v>877</v>
      </c>
      <c r="B19" s="9" t="s">
        <v>883</v>
      </c>
      <c r="C19" s="21" t="s">
        <v>884</v>
      </c>
      <c r="D19" s="10">
        <v>271770</v>
      </c>
      <c r="E19" s="11">
        <v>27240.519215993452</v>
      </c>
      <c r="F19" s="12">
        <v>299010.51921599347</v>
      </c>
      <c r="G19" s="9" t="s">
        <v>849</v>
      </c>
      <c r="H19" s="20"/>
      <c r="I19" s="13"/>
      <c r="J19" s="14"/>
    </row>
    <row r="20" spans="1:10" ht="126.75" x14ac:dyDescent="0.2">
      <c r="A20" s="9" t="s">
        <v>877</v>
      </c>
      <c r="B20" s="9" t="s">
        <v>885</v>
      </c>
      <c r="C20" s="21" t="s">
        <v>886</v>
      </c>
      <c r="D20" s="10">
        <v>22600</v>
      </c>
      <c r="E20" s="11">
        <v>2265.2821661016742</v>
      </c>
      <c r="F20" s="12">
        <v>24865.282166101675</v>
      </c>
      <c r="G20" s="9">
        <v>7</v>
      </c>
      <c r="H20" s="20" t="s">
        <v>887</v>
      </c>
      <c r="I20" s="17" t="s">
        <v>888</v>
      </c>
      <c r="J20" s="18" t="s">
        <v>889</v>
      </c>
    </row>
    <row r="21" spans="1:10" x14ac:dyDescent="0.2">
      <c r="A21" s="15" t="s">
        <v>869</v>
      </c>
      <c r="B21" s="15" t="s">
        <v>890</v>
      </c>
      <c r="C21" s="21" t="s">
        <v>891</v>
      </c>
      <c r="D21" s="16">
        <v>1460</v>
      </c>
      <c r="E21" s="11">
        <v>146.3412372791347</v>
      </c>
      <c r="F21" s="12">
        <v>1606.3412372791347</v>
      </c>
      <c r="G21" s="15">
        <v>5</v>
      </c>
      <c r="H21" s="19" t="s">
        <v>318</v>
      </c>
      <c r="I21" s="17"/>
      <c r="J21" s="18"/>
    </row>
    <row r="22" spans="1:10" ht="25.5" x14ac:dyDescent="0.2">
      <c r="A22" s="15" t="s">
        <v>850</v>
      </c>
      <c r="B22" s="15" t="s">
        <v>892</v>
      </c>
      <c r="C22" s="21" t="s">
        <v>893</v>
      </c>
      <c r="D22" s="16">
        <v>15850</v>
      </c>
      <c r="E22" s="11">
        <v>1588.7045279960857</v>
      </c>
      <c r="F22" s="12">
        <v>17438.704527996088</v>
      </c>
      <c r="G22" s="15">
        <v>5</v>
      </c>
      <c r="H22" s="19" t="s">
        <v>894</v>
      </c>
      <c r="I22" s="17"/>
      <c r="J22" s="18"/>
    </row>
    <row r="23" spans="1:10" ht="38.25" x14ac:dyDescent="0.2">
      <c r="A23" s="15" t="s">
        <v>850</v>
      </c>
      <c r="B23" s="15" t="s">
        <v>895</v>
      </c>
      <c r="C23" s="21" t="s">
        <v>896</v>
      </c>
      <c r="D23" s="16">
        <v>30313.980000000003</v>
      </c>
      <c r="E23" s="11">
        <v>3038.4831096266744</v>
      </c>
      <c r="F23" s="12">
        <v>33352.463109626675</v>
      </c>
      <c r="G23" s="15" t="s">
        <v>849</v>
      </c>
      <c r="H23" s="19"/>
      <c r="I23" s="17"/>
      <c r="J23" s="18"/>
    </row>
    <row r="24" spans="1:10" ht="63.75" x14ac:dyDescent="0.2">
      <c r="A24" s="15" t="s">
        <v>853</v>
      </c>
      <c r="B24" s="15" t="s">
        <v>897</v>
      </c>
      <c r="C24" s="21" t="s">
        <v>898</v>
      </c>
      <c r="D24" s="16">
        <v>269520</v>
      </c>
      <c r="E24" s="11">
        <v>27014.993336624921</v>
      </c>
      <c r="F24" s="12">
        <v>296534.99333662493</v>
      </c>
      <c r="G24" s="15">
        <v>7</v>
      </c>
      <c r="H24" s="19" t="s">
        <v>899</v>
      </c>
      <c r="I24" s="17" t="s">
        <v>900</v>
      </c>
      <c r="J24" s="18" t="s">
        <v>901</v>
      </c>
    </row>
    <row r="25" spans="1:10" ht="168.75" x14ac:dyDescent="0.2">
      <c r="A25" s="15" t="s">
        <v>853</v>
      </c>
      <c r="B25" s="9" t="s">
        <v>902</v>
      </c>
      <c r="C25" s="21" t="s">
        <v>903</v>
      </c>
      <c r="D25" s="10">
        <v>98900</v>
      </c>
      <c r="E25" s="11">
        <v>9913.1153197989188</v>
      </c>
      <c r="F25" s="12">
        <v>108813.11531979892</v>
      </c>
      <c r="G25" s="9">
        <v>7</v>
      </c>
      <c r="H25" s="20" t="s">
        <v>904</v>
      </c>
      <c r="I25" s="17" t="s">
        <v>905</v>
      </c>
      <c r="J25" s="18" t="s">
        <v>906</v>
      </c>
    </row>
    <row r="26" spans="1:10" ht="74.25" x14ac:dyDescent="0.2">
      <c r="A26" s="15" t="s">
        <v>853</v>
      </c>
      <c r="B26" s="9" t="s">
        <v>907</v>
      </c>
      <c r="C26" s="21" t="s">
        <v>908</v>
      </c>
      <c r="D26" s="10">
        <v>6000</v>
      </c>
      <c r="E26" s="11">
        <v>601.40234498274538</v>
      </c>
      <c r="F26" s="12">
        <v>6601.4023449827455</v>
      </c>
      <c r="G26" s="9">
        <v>7</v>
      </c>
      <c r="H26" s="20" t="s">
        <v>909</v>
      </c>
      <c r="I26" s="17" t="s">
        <v>910</v>
      </c>
      <c r="J26" s="18" t="s">
        <v>911</v>
      </c>
    </row>
    <row r="27" spans="1:10" ht="25.5" x14ac:dyDescent="0.2">
      <c r="A27" s="9" t="s">
        <v>853</v>
      </c>
      <c r="B27" s="9" t="s">
        <v>912</v>
      </c>
      <c r="C27" s="21" t="s">
        <v>913</v>
      </c>
      <c r="D27" s="10">
        <v>63660</v>
      </c>
      <c r="E27" s="11">
        <v>6380.8788802669278</v>
      </c>
      <c r="F27" s="12">
        <v>70040.87888026693</v>
      </c>
      <c r="G27" s="9">
        <v>5</v>
      </c>
      <c r="H27" s="20" t="s">
        <v>348</v>
      </c>
      <c r="I27" s="13"/>
      <c r="J27" s="14"/>
    </row>
    <row r="28" spans="1:10" x14ac:dyDescent="0.2">
      <c r="A28" s="15" t="s">
        <v>869</v>
      </c>
      <c r="B28" s="15" t="s">
        <v>914</v>
      </c>
      <c r="C28" s="21" t="s">
        <v>915</v>
      </c>
      <c r="D28" s="16">
        <v>1460</v>
      </c>
      <c r="E28" s="11">
        <v>146.3412372791347</v>
      </c>
      <c r="F28" s="12">
        <v>1606.3412372791347</v>
      </c>
      <c r="G28" s="15">
        <v>5</v>
      </c>
      <c r="H28" s="21" t="s">
        <v>410</v>
      </c>
      <c r="I28" s="17"/>
      <c r="J28" s="18"/>
    </row>
    <row r="29" spans="1:10" ht="25.5" x14ac:dyDescent="0.2">
      <c r="A29" s="15" t="s">
        <v>916</v>
      </c>
      <c r="B29" s="15" t="s">
        <v>917</v>
      </c>
      <c r="C29" s="21" t="s">
        <v>918</v>
      </c>
      <c r="D29" s="16">
        <v>38000</v>
      </c>
      <c r="E29" s="11">
        <v>3808.8815182240542</v>
      </c>
      <c r="F29" s="12">
        <v>41808.881518224051</v>
      </c>
      <c r="G29" s="15" t="s">
        <v>849</v>
      </c>
      <c r="H29" s="21"/>
      <c r="I29" s="17"/>
      <c r="J29" s="18"/>
    </row>
    <row r="30" spans="1:10" ht="25.5" x14ac:dyDescent="0.2">
      <c r="A30" s="15" t="s">
        <v>916</v>
      </c>
      <c r="B30" s="15" t="s">
        <v>919</v>
      </c>
      <c r="C30" s="21" t="s">
        <v>920</v>
      </c>
      <c r="D30" s="16">
        <v>333800</v>
      </c>
      <c r="E30" s="11">
        <v>33458.017125873397</v>
      </c>
      <c r="F30" s="12">
        <v>367258.01712587342</v>
      </c>
      <c r="G30" s="15" t="s">
        <v>849</v>
      </c>
      <c r="H30" s="19"/>
      <c r="I30" s="17"/>
      <c r="J30" s="18"/>
    </row>
    <row r="31" spans="1:10" ht="25.5" x14ac:dyDescent="0.2">
      <c r="A31" s="15" t="s">
        <v>916</v>
      </c>
      <c r="B31" s="15" t="s">
        <v>921</v>
      </c>
      <c r="C31" s="21" t="s">
        <v>922</v>
      </c>
      <c r="D31" s="16">
        <v>141700</v>
      </c>
      <c r="E31" s="11">
        <v>14203.11871400917</v>
      </c>
      <c r="F31" s="12">
        <v>155903.11871400918</v>
      </c>
      <c r="G31" s="15" t="s">
        <v>849</v>
      </c>
      <c r="H31" s="21"/>
      <c r="I31" s="17"/>
      <c r="J31" s="18"/>
    </row>
    <row r="32" spans="1:10" ht="126.75" x14ac:dyDescent="0.2">
      <c r="A32" s="15" t="s">
        <v>869</v>
      </c>
      <c r="B32" s="15" t="s">
        <v>923</v>
      </c>
      <c r="C32" s="21" t="s">
        <v>924</v>
      </c>
      <c r="D32" s="16">
        <v>3237816</v>
      </c>
      <c r="E32" s="11">
        <v>324538.3558371088</v>
      </c>
      <c r="F32" s="12">
        <v>3562354.3558371086</v>
      </c>
      <c r="G32" s="15">
        <v>7</v>
      </c>
      <c r="H32" s="21" t="s">
        <v>925</v>
      </c>
      <c r="I32" s="17" t="s">
        <v>926</v>
      </c>
      <c r="J32" s="18" t="s">
        <v>927</v>
      </c>
    </row>
    <row r="33" spans="1:10" ht="74.25" x14ac:dyDescent="0.2">
      <c r="A33" s="15" t="s">
        <v>846</v>
      </c>
      <c r="B33" s="9" t="s">
        <v>928</v>
      </c>
      <c r="C33" s="21" t="s">
        <v>929</v>
      </c>
      <c r="D33" s="10">
        <v>210653.5</v>
      </c>
      <c r="E33" s="11">
        <v>21114.584813137124</v>
      </c>
      <c r="F33" s="12">
        <v>231768.08481313713</v>
      </c>
      <c r="G33" s="9">
        <v>7</v>
      </c>
      <c r="H33" s="20" t="s">
        <v>930</v>
      </c>
      <c r="I33" s="17" t="s">
        <v>931</v>
      </c>
      <c r="J33" s="18" t="s">
        <v>911</v>
      </c>
    </row>
    <row r="34" spans="1:10" ht="89.25" x14ac:dyDescent="0.2">
      <c r="A34" s="15" t="s">
        <v>858</v>
      </c>
      <c r="B34" s="9" t="s">
        <v>932</v>
      </c>
      <c r="C34" s="21" t="s">
        <v>933</v>
      </c>
      <c r="D34" s="10">
        <v>47350</v>
      </c>
      <c r="E34" s="11">
        <v>4746.0668391554991</v>
      </c>
      <c r="F34" s="12">
        <v>52096.066839155501</v>
      </c>
      <c r="G34" s="9">
        <v>4</v>
      </c>
      <c r="H34" s="20" t="s">
        <v>934</v>
      </c>
      <c r="I34" s="13"/>
      <c r="J34" s="14"/>
    </row>
    <row r="35" spans="1:10" ht="89.25" x14ac:dyDescent="0.2">
      <c r="A35" s="15" t="s">
        <v>858</v>
      </c>
      <c r="B35" s="15" t="s">
        <v>935</v>
      </c>
      <c r="C35" s="21" t="s">
        <v>936</v>
      </c>
      <c r="D35" s="16">
        <v>231400</v>
      </c>
      <c r="E35" s="11">
        <v>23194.083771501213</v>
      </c>
      <c r="F35" s="12">
        <v>254594.0837715012</v>
      </c>
      <c r="G35" s="15">
        <v>3</v>
      </c>
      <c r="H35" s="19" t="s">
        <v>934</v>
      </c>
      <c r="I35" s="17"/>
      <c r="J35" s="18"/>
    </row>
    <row r="36" spans="1:10" ht="38.25" x14ac:dyDescent="0.2">
      <c r="A36" s="15" t="s">
        <v>858</v>
      </c>
      <c r="B36" s="15" t="s">
        <v>937</v>
      </c>
      <c r="C36" s="21" t="s">
        <v>938</v>
      </c>
      <c r="D36" s="16">
        <v>3500</v>
      </c>
      <c r="E36" s="11">
        <v>350.81803457326811</v>
      </c>
      <c r="F36" s="12">
        <v>3850.8180345732681</v>
      </c>
      <c r="G36" s="15" t="s">
        <v>849</v>
      </c>
      <c r="H36" s="19"/>
      <c r="I36" s="17"/>
      <c r="J36" s="18"/>
    </row>
    <row r="37" spans="1:10" ht="25.5" x14ac:dyDescent="0.2">
      <c r="A37" s="9" t="s">
        <v>858</v>
      </c>
      <c r="B37" s="15" t="s">
        <v>939</v>
      </c>
      <c r="C37" s="21" t="s">
        <v>940</v>
      </c>
      <c r="D37" s="16">
        <v>258890</v>
      </c>
      <c r="E37" s="11">
        <v>25949.508848763824</v>
      </c>
      <c r="F37" s="12">
        <v>284839.50884876383</v>
      </c>
      <c r="G37" s="15">
        <v>2</v>
      </c>
      <c r="H37" s="19" t="s">
        <v>941</v>
      </c>
      <c r="I37" s="17"/>
      <c r="J37" s="18"/>
    </row>
    <row r="38" spans="1:10" ht="89.25" x14ac:dyDescent="0.2">
      <c r="A38" s="9" t="s">
        <v>858</v>
      </c>
      <c r="B38" s="9" t="s">
        <v>942</v>
      </c>
      <c r="C38" s="21" t="s">
        <v>943</v>
      </c>
      <c r="D38" s="10">
        <v>13000</v>
      </c>
      <c r="E38" s="11">
        <v>1303.0384141292816</v>
      </c>
      <c r="F38" s="12">
        <v>14303.038414129282</v>
      </c>
      <c r="G38" s="9">
        <v>4</v>
      </c>
      <c r="H38" s="20" t="s">
        <v>934</v>
      </c>
      <c r="I38" s="13"/>
      <c r="J38" s="14"/>
    </row>
    <row r="39" spans="1:10" ht="25.5" x14ac:dyDescent="0.2">
      <c r="A39" s="9" t="s">
        <v>858</v>
      </c>
      <c r="B39" s="9" t="s">
        <v>944</v>
      </c>
      <c r="C39" s="21" t="s">
        <v>945</v>
      </c>
      <c r="D39" s="10">
        <v>32000</v>
      </c>
      <c r="E39" s="11">
        <v>3207.4791732413087</v>
      </c>
      <c r="F39" s="12">
        <v>35207.479173241307</v>
      </c>
      <c r="G39" s="9">
        <v>3</v>
      </c>
      <c r="H39" s="20" t="s">
        <v>946</v>
      </c>
      <c r="I39" s="13"/>
      <c r="J39" s="14"/>
    </row>
    <row r="40" spans="1:10" ht="38.25" x14ac:dyDescent="0.2">
      <c r="A40" s="9" t="s">
        <v>858</v>
      </c>
      <c r="B40" s="15" t="s">
        <v>947</v>
      </c>
      <c r="C40" s="21" t="s">
        <v>948</v>
      </c>
      <c r="D40" s="16">
        <v>47364.85</v>
      </c>
      <c r="E40" s="11">
        <v>4747.5553099593308</v>
      </c>
      <c r="F40" s="12">
        <v>52112.405309959329</v>
      </c>
      <c r="G40" s="15">
        <v>4</v>
      </c>
      <c r="H40" s="19" t="s">
        <v>946</v>
      </c>
      <c r="I40" s="17"/>
      <c r="J40" s="18"/>
    </row>
    <row r="41" spans="1:10" ht="25.5" x14ac:dyDescent="0.2">
      <c r="A41" s="9" t="s">
        <v>858</v>
      </c>
      <c r="B41" s="9" t="s">
        <v>949</v>
      </c>
      <c r="C41" s="21" t="s">
        <v>950</v>
      </c>
      <c r="D41" s="10">
        <v>42230</v>
      </c>
      <c r="E41" s="11">
        <v>4232.870171436889</v>
      </c>
      <c r="F41" s="12">
        <v>46462.870171436887</v>
      </c>
      <c r="G41" s="9" t="s">
        <v>849</v>
      </c>
      <c r="H41" s="20"/>
      <c r="I41" s="13"/>
      <c r="J41" s="14"/>
    </row>
    <row r="42" spans="1:10" ht="25.5" x14ac:dyDescent="0.2">
      <c r="A42" s="9" t="s">
        <v>951</v>
      </c>
      <c r="B42" s="9" t="s">
        <v>952</v>
      </c>
      <c r="C42" s="21" t="s">
        <v>953</v>
      </c>
      <c r="D42" s="10">
        <v>106460</v>
      </c>
      <c r="E42" s="11">
        <v>10670.882274477179</v>
      </c>
      <c r="F42" s="12">
        <v>117130.88227447718</v>
      </c>
      <c r="G42" s="9" t="s">
        <v>849</v>
      </c>
      <c r="H42" s="20"/>
      <c r="I42" s="13"/>
      <c r="J42" s="14"/>
    </row>
    <row r="43" spans="1:10" ht="38.25" x14ac:dyDescent="0.2">
      <c r="A43" s="9" t="s">
        <v>869</v>
      </c>
      <c r="B43" s="15" t="s">
        <v>954</v>
      </c>
      <c r="C43" s="21" t="s">
        <v>955</v>
      </c>
      <c r="D43" s="16">
        <v>35020</v>
      </c>
      <c r="E43" s="11">
        <v>3510.1850202159571</v>
      </c>
      <c r="F43" s="12">
        <v>38530.185020215955</v>
      </c>
      <c r="G43" s="15">
        <v>5</v>
      </c>
      <c r="H43" s="19" t="s">
        <v>602</v>
      </c>
      <c r="I43" s="17"/>
      <c r="J43" s="18"/>
    </row>
    <row r="44" spans="1:10" ht="25.5" x14ac:dyDescent="0.2">
      <c r="A44" s="9" t="s">
        <v>869</v>
      </c>
      <c r="B44" s="15" t="s">
        <v>956</v>
      </c>
      <c r="C44" s="21" t="s">
        <v>957</v>
      </c>
      <c r="D44" s="16">
        <v>34880</v>
      </c>
      <c r="E44" s="11">
        <v>3496.1522988330262</v>
      </c>
      <c r="F44" s="12">
        <v>38376.152298833025</v>
      </c>
      <c r="G44" s="15">
        <v>5</v>
      </c>
      <c r="H44" s="19" t="s">
        <v>602</v>
      </c>
      <c r="I44" s="17"/>
      <c r="J44" s="18"/>
    </row>
    <row r="45" spans="1:10" ht="25.5" x14ac:dyDescent="0.2">
      <c r="A45" s="9" t="s">
        <v>869</v>
      </c>
      <c r="B45" s="9" t="s">
        <v>958</v>
      </c>
      <c r="C45" s="21" t="s">
        <v>959</v>
      </c>
      <c r="D45" s="10">
        <v>74580</v>
      </c>
      <c r="E45" s="11">
        <v>7475.4311481355244</v>
      </c>
      <c r="F45" s="12">
        <v>82055.431148135525</v>
      </c>
      <c r="G45" s="9">
        <v>5</v>
      </c>
      <c r="H45" s="20" t="s">
        <v>603</v>
      </c>
      <c r="I45" s="17"/>
      <c r="J45" s="18"/>
    </row>
    <row r="46" spans="1:10" ht="74.25" x14ac:dyDescent="0.2">
      <c r="A46" s="9" t="s">
        <v>853</v>
      </c>
      <c r="B46" s="9" t="s">
        <v>960</v>
      </c>
      <c r="C46" s="21" t="s">
        <v>961</v>
      </c>
      <c r="D46" s="10">
        <v>5000</v>
      </c>
      <c r="E46" s="11">
        <v>501.16862081895448</v>
      </c>
      <c r="F46" s="12">
        <v>5501.1686208189549</v>
      </c>
      <c r="G46" s="9">
        <v>7</v>
      </c>
      <c r="H46" s="20" t="s">
        <v>962</v>
      </c>
      <c r="I46" s="17" t="s">
        <v>963</v>
      </c>
      <c r="J46" s="18" t="s">
        <v>911</v>
      </c>
    </row>
    <row r="47" spans="1:10" ht="25.5" x14ac:dyDescent="0.2">
      <c r="A47" s="9" t="s">
        <v>869</v>
      </c>
      <c r="B47" s="9" t="s">
        <v>964</v>
      </c>
      <c r="C47" s="21" t="s">
        <v>965</v>
      </c>
      <c r="D47" s="10">
        <v>114700</v>
      </c>
      <c r="E47" s="11">
        <v>11496.808161586816</v>
      </c>
      <c r="F47" s="12">
        <v>126196.80816158681</v>
      </c>
      <c r="G47" s="9">
        <v>5</v>
      </c>
      <c r="H47" s="20" t="s">
        <v>644</v>
      </c>
      <c r="I47" s="17"/>
      <c r="J47" s="18"/>
    </row>
    <row r="48" spans="1:10" ht="15" x14ac:dyDescent="0.25">
      <c r="A48" s="9" t="s">
        <v>853</v>
      </c>
      <c r="B48" s="9" t="s">
        <v>966</v>
      </c>
      <c r="C48" s="74" t="s">
        <v>967</v>
      </c>
      <c r="D48" s="10">
        <v>0</v>
      </c>
      <c r="E48" s="11">
        <v>0</v>
      </c>
      <c r="F48" s="12">
        <v>0</v>
      </c>
      <c r="G48" s="9">
        <v>5</v>
      </c>
      <c r="H48" s="20" t="s">
        <v>669</v>
      </c>
      <c r="I48" s="13"/>
      <c r="J48" s="14"/>
    </row>
    <row r="49" spans="1:10" x14ac:dyDescent="0.2">
      <c r="A49" s="9" t="s">
        <v>853</v>
      </c>
      <c r="B49" s="9" t="s">
        <v>968</v>
      </c>
      <c r="C49" s="21" t="s">
        <v>969</v>
      </c>
      <c r="D49" s="10">
        <v>22060</v>
      </c>
      <c r="E49" s="11">
        <v>2211.155955053227</v>
      </c>
      <c r="F49" s="12">
        <v>24271.155955053226</v>
      </c>
      <c r="G49" s="9">
        <v>5</v>
      </c>
      <c r="H49" s="20" t="s">
        <v>673</v>
      </c>
      <c r="I49" s="17"/>
      <c r="J49" s="18"/>
    </row>
    <row r="50" spans="1:10" x14ac:dyDescent="0.2">
      <c r="A50" s="9" t="s">
        <v>853</v>
      </c>
      <c r="B50" s="9" t="s">
        <v>970</v>
      </c>
      <c r="C50" s="21" t="s">
        <v>971</v>
      </c>
      <c r="D50" s="10">
        <v>149620</v>
      </c>
      <c r="E50" s="11">
        <v>14996.969809386394</v>
      </c>
      <c r="F50" s="12">
        <v>164616.96980938638</v>
      </c>
      <c r="G50" s="9">
        <v>5</v>
      </c>
      <c r="H50" s="20" t="s">
        <v>674</v>
      </c>
      <c r="I50" s="13"/>
      <c r="J50" s="14"/>
    </row>
    <row r="51" spans="1:10" ht="38.25" x14ac:dyDescent="0.2">
      <c r="A51" s="9" t="s">
        <v>850</v>
      </c>
      <c r="B51" s="9" t="s">
        <v>972</v>
      </c>
      <c r="C51" s="21" t="s">
        <v>973</v>
      </c>
      <c r="D51" s="10">
        <v>51666</v>
      </c>
      <c r="E51" s="11">
        <v>5178.6755926464202</v>
      </c>
      <c r="F51" s="12">
        <v>56844.675592646417</v>
      </c>
      <c r="G51" s="9" t="s">
        <v>849</v>
      </c>
      <c r="H51" s="20"/>
      <c r="I51" s="13"/>
      <c r="J51" s="14"/>
    </row>
    <row r="52" spans="1:10" x14ac:dyDescent="0.2">
      <c r="A52" s="9" t="s">
        <v>850</v>
      </c>
      <c r="B52" s="9" t="s">
        <v>974</v>
      </c>
      <c r="C52" s="21" t="s">
        <v>975</v>
      </c>
      <c r="D52" s="10">
        <v>15579.49</v>
      </c>
      <c r="E52" s="11">
        <v>1561.5903032725384</v>
      </c>
      <c r="F52" s="12">
        <v>17141.080303272538</v>
      </c>
      <c r="G52" s="9">
        <v>5</v>
      </c>
      <c r="H52" s="20" t="s">
        <v>724</v>
      </c>
      <c r="I52" s="13"/>
      <c r="J52" s="14"/>
    </row>
    <row r="53" spans="1:10" ht="25.5" x14ac:dyDescent="0.2">
      <c r="A53" s="9" t="s">
        <v>850</v>
      </c>
      <c r="B53" s="9" t="s">
        <v>976</v>
      </c>
      <c r="C53" s="21" t="s">
        <v>977</v>
      </c>
      <c r="D53" s="10">
        <v>14000</v>
      </c>
      <c r="E53" s="11">
        <v>1403.2721382930724</v>
      </c>
      <c r="F53" s="12">
        <v>15403.272138293072</v>
      </c>
      <c r="G53" s="9" t="s">
        <v>849</v>
      </c>
      <c r="H53" s="20"/>
      <c r="I53" s="13"/>
      <c r="J53" s="14"/>
    </row>
    <row r="54" spans="1:10" ht="32.25" x14ac:dyDescent="0.2">
      <c r="A54" s="9" t="s">
        <v>853</v>
      </c>
      <c r="B54" s="15" t="s">
        <v>978</v>
      </c>
      <c r="C54" s="21" t="s">
        <v>979</v>
      </c>
      <c r="D54" s="16">
        <v>415700</v>
      </c>
      <c r="E54" s="11">
        <v>41667.159134887872</v>
      </c>
      <c r="F54" s="12">
        <v>457367.15913488786</v>
      </c>
      <c r="G54" s="15">
        <v>7</v>
      </c>
      <c r="H54" s="19" t="s">
        <v>980</v>
      </c>
      <c r="I54" s="17" t="s">
        <v>981</v>
      </c>
      <c r="J54" s="18" t="s">
        <v>982</v>
      </c>
    </row>
    <row r="55" spans="1:10" x14ac:dyDescent="0.2">
      <c r="A55" s="15" t="s">
        <v>853</v>
      </c>
      <c r="B55" s="15" t="s">
        <v>983</v>
      </c>
      <c r="C55" s="21" t="s">
        <v>984</v>
      </c>
      <c r="D55" s="16">
        <v>254465</v>
      </c>
      <c r="E55" s="11">
        <v>25505.974619339049</v>
      </c>
      <c r="F55" s="12">
        <v>279970.97461933905</v>
      </c>
      <c r="G55" s="15">
        <v>6</v>
      </c>
      <c r="H55" s="19" t="s">
        <v>751</v>
      </c>
      <c r="I55" s="17"/>
      <c r="J55" s="18"/>
    </row>
    <row r="56" spans="1:10" ht="25.5" x14ac:dyDescent="0.2">
      <c r="A56" s="15" t="s">
        <v>985</v>
      </c>
      <c r="B56" s="15" t="s">
        <v>986</v>
      </c>
      <c r="C56" s="21" t="s">
        <v>987</v>
      </c>
      <c r="D56" s="16">
        <v>96700</v>
      </c>
      <c r="E56" s="11">
        <v>9692.6011266385794</v>
      </c>
      <c r="F56" s="12">
        <v>106392.60112663858</v>
      </c>
      <c r="G56" s="15" t="s">
        <v>849</v>
      </c>
      <c r="H56" s="19"/>
      <c r="I56" s="17"/>
      <c r="J56" s="18"/>
    </row>
    <row r="57" spans="1:10" ht="25.5" x14ac:dyDescent="0.2">
      <c r="A57" s="15" t="s">
        <v>985</v>
      </c>
      <c r="B57" s="15" t="s">
        <v>988</v>
      </c>
      <c r="C57" s="21" t="s">
        <v>989</v>
      </c>
      <c r="D57" s="16">
        <v>28030</v>
      </c>
      <c r="E57" s="11">
        <v>2809.5512883110587</v>
      </c>
      <c r="F57" s="12">
        <v>30839.551288311057</v>
      </c>
      <c r="G57" s="15" t="s">
        <v>849</v>
      </c>
      <c r="H57" s="19"/>
      <c r="I57" s="17"/>
      <c r="J57" s="18"/>
    </row>
    <row r="58" spans="1:10" x14ac:dyDescent="0.2">
      <c r="A58" s="15" t="s">
        <v>985</v>
      </c>
      <c r="B58" s="15" t="s">
        <v>990</v>
      </c>
      <c r="C58" s="21" t="s">
        <v>991</v>
      </c>
      <c r="D58" s="16">
        <v>239100</v>
      </c>
      <c r="E58" s="11">
        <v>23965.883447562403</v>
      </c>
      <c r="F58" s="12">
        <v>263065.8834475624</v>
      </c>
      <c r="G58" s="15" t="s">
        <v>849</v>
      </c>
      <c r="H58" s="21"/>
      <c r="I58" s="17"/>
      <c r="J58" s="18"/>
    </row>
    <row r="59" spans="1:10" ht="51" x14ac:dyDescent="0.2">
      <c r="A59" s="15" t="s">
        <v>858</v>
      </c>
      <c r="B59" s="9" t="s">
        <v>992</v>
      </c>
      <c r="C59" s="21" t="s">
        <v>860</v>
      </c>
      <c r="D59" s="16">
        <v>16617.5</v>
      </c>
      <c r="E59" s="11">
        <v>1665.6339112917951</v>
      </c>
      <c r="F59" s="12">
        <v>18283.133911291796</v>
      </c>
      <c r="G59" s="9" t="s">
        <v>875</v>
      </c>
      <c r="H59" s="20" t="s">
        <v>876</v>
      </c>
      <c r="I59" s="13"/>
      <c r="J59" s="14"/>
    </row>
    <row r="60" spans="1:10" ht="25.5" x14ac:dyDescent="0.2">
      <c r="A60" s="15" t="s">
        <v>853</v>
      </c>
      <c r="B60" s="15" t="s">
        <v>993</v>
      </c>
      <c r="C60" s="21" t="s">
        <v>898</v>
      </c>
      <c r="D60" s="16">
        <v>67380</v>
      </c>
      <c r="E60" s="11">
        <v>6753.7483341562302</v>
      </c>
      <c r="F60" s="12">
        <v>74133.748334156233</v>
      </c>
      <c r="G60" s="15" t="s">
        <v>849</v>
      </c>
      <c r="H60" s="20"/>
      <c r="I60" s="13"/>
      <c r="J60" s="14"/>
    </row>
    <row r="61" spans="1:10" ht="25.5" x14ac:dyDescent="0.2">
      <c r="A61" s="15" t="s">
        <v>869</v>
      </c>
      <c r="B61" s="15" t="s">
        <v>994</v>
      </c>
      <c r="C61" s="21" t="s">
        <v>924</v>
      </c>
      <c r="D61" s="16">
        <v>809454</v>
      </c>
      <c r="E61" s="11">
        <v>81134.5889592772</v>
      </c>
      <c r="F61" s="12">
        <v>890588.58895927714</v>
      </c>
      <c r="G61" s="15" t="s">
        <v>849</v>
      </c>
      <c r="H61" s="19"/>
      <c r="I61" s="17"/>
      <c r="J61" s="18"/>
    </row>
    <row r="62" spans="1:10" ht="25.5" x14ac:dyDescent="0.2">
      <c r="A62" s="15" t="s">
        <v>850</v>
      </c>
      <c r="B62" s="21" t="s">
        <v>995</v>
      </c>
      <c r="C62" s="21" t="s">
        <v>996</v>
      </c>
      <c r="D62" s="16">
        <v>30000</v>
      </c>
      <c r="E62" s="11">
        <v>3007.011724913727</v>
      </c>
      <c r="F62" s="12">
        <v>33007.011724913726</v>
      </c>
      <c r="G62" s="15">
        <v>6</v>
      </c>
      <c r="H62" s="21" t="s">
        <v>9</v>
      </c>
      <c r="I62" s="17"/>
      <c r="J62" s="18"/>
    </row>
    <row r="63" spans="1:10" ht="21.75" x14ac:dyDescent="0.2">
      <c r="A63" s="15" t="s">
        <v>869</v>
      </c>
      <c r="B63" s="15" t="s">
        <v>997</v>
      </c>
      <c r="C63" s="21" t="s">
        <v>998</v>
      </c>
      <c r="D63" s="16">
        <v>50000</v>
      </c>
      <c r="E63" s="11">
        <v>5011.6862081895442</v>
      </c>
      <c r="F63" s="12">
        <v>55011.686208189545</v>
      </c>
      <c r="G63" s="15">
        <v>7</v>
      </c>
      <c r="H63" s="21" t="s">
        <v>999</v>
      </c>
      <c r="I63" s="17" t="s">
        <v>1000</v>
      </c>
      <c r="J63" s="18" t="s">
        <v>1001</v>
      </c>
    </row>
    <row r="64" spans="1:10" ht="102" x14ac:dyDescent="0.2">
      <c r="A64" s="9" t="s">
        <v>858</v>
      </c>
      <c r="B64" s="9" t="s">
        <v>1002</v>
      </c>
      <c r="C64" s="21" t="s">
        <v>1003</v>
      </c>
      <c r="D64" s="10">
        <v>20000</v>
      </c>
      <c r="E64" s="11">
        <v>2004.6744832758179</v>
      </c>
      <c r="F64" s="12">
        <v>22004.67448327582</v>
      </c>
      <c r="G64" s="9" t="s">
        <v>875</v>
      </c>
      <c r="H64" s="20" t="s">
        <v>1004</v>
      </c>
      <c r="I64" s="13"/>
      <c r="J64" s="14"/>
    </row>
    <row r="65" spans="1:10" ht="45" x14ac:dyDescent="0.25">
      <c r="A65" s="9" t="s">
        <v>858</v>
      </c>
      <c r="B65" s="9" t="s">
        <v>1005</v>
      </c>
      <c r="C65" s="74" t="s">
        <v>1006</v>
      </c>
      <c r="D65" s="10">
        <v>0</v>
      </c>
      <c r="E65" s="11">
        <v>0</v>
      </c>
      <c r="F65" s="12">
        <v>0</v>
      </c>
      <c r="G65" s="9" t="s">
        <v>849</v>
      </c>
      <c r="H65" s="20"/>
      <c r="I65" s="13"/>
      <c r="J65" s="14"/>
    </row>
    <row r="66" spans="1:10" ht="116.25" x14ac:dyDescent="0.2">
      <c r="A66" s="9" t="s">
        <v>858</v>
      </c>
      <c r="B66" s="15" t="s">
        <v>1007</v>
      </c>
      <c r="C66" s="21" t="s">
        <v>1008</v>
      </c>
      <c r="D66" s="16">
        <v>70000</v>
      </c>
      <c r="E66" s="11">
        <v>7016.3606914653628</v>
      </c>
      <c r="F66" s="12">
        <v>77016.360691465365</v>
      </c>
      <c r="G66" s="15">
        <v>7</v>
      </c>
      <c r="H66" s="19" t="s">
        <v>1009</v>
      </c>
      <c r="I66" s="17" t="s">
        <v>1010</v>
      </c>
      <c r="J66" s="18" t="s">
        <v>1011</v>
      </c>
    </row>
    <row r="67" spans="1:10" ht="15" x14ac:dyDescent="0.25">
      <c r="A67" s="15" t="s">
        <v>869</v>
      </c>
      <c r="B67" s="15" t="s">
        <v>1012</v>
      </c>
      <c r="C67" s="74" t="s">
        <v>1013</v>
      </c>
      <c r="D67" s="16">
        <v>0</v>
      </c>
      <c r="E67" s="11">
        <v>0</v>
      </c>
      <c r="F67" s="12">
        <v>0</v>
      </c>
      <c r="G67" s="15">
        <v>6</v>
      </c>
      <c r="H67" s="21" t="s">
        <v>147</v>
      </c>
      <c r="I67" s="17"/>
      <c r="J67" s="18"/>
    </row>
    <row r="68" spans="1:10" ht="95.25" x14ac:dyDescent="0.2">
      <c r="A68" s="15" t="s">
        <v>1014</v>
      </c>
      <c r="B68" s="15" t="s">
        <v>1015</v>
      </c>
      <c r="C68" s="21" t="s">
        <v>1016</v>
      </c>
      <c r="D68" s="16">
        <v>650000</v>
      </c>
      <c r="E68" s="11">
        <v>65151.92070646408</v>
      </c>
      <c r="F68" s="12">
        <v>715151.92070646409</v>
      </c>
      <c r="G68" s="15">
        <v>7</v>
      </c>
      <c r="H68" s="20" t="s">
        <v>866</v>
      </c>
      <c r="I68" s="17" t="s">
        <v>867</v>
      </c>
      <c r="J68" s="18" t="s">
        <v>1017</v>
      </c>
    </row>
    <row r="69" spans="1:10" ht="45" x14ac:dyDescent="0.25">
      <c r="A69" s="9" t="s">
        <v>951</v>
      </c>
      <c r="B69" s="9" t="s">
        <v>1018</v>
      </c>
      <c r="C69" s="74" t="s">
        <v>1019</v>
      </c>
      <c r="D69" s="10">
        <v>0</v>
      </c>
      <c r="E69" s="11">
        <v>0</v>
      </c>
      <c r="F69" s="12">
        <v>0</v>
      </c>
      <c r="G69" s="9" t="s">
        <v>849</v>
      </c>
      <c r="H69" s="20"/>
      <c r="I69" s="13"/>
      <c r="J69" s="14"/>
    </row>
    <row r="70" spans="1:10" ht="26.25" x14ac:dyDescent="0.25">
      <c r="A70" s="9" t="s">
        <v>951</v>
      </c>
      <c r="B70" s="15" t="s">
        <v>1020</v>
      </c>
      <c r="C70" s="21" t="s">
        <v>1021</v>
      </c>
      <c r="D70" s="22">
        <v>70000</v>
      </c>
      <c r="E70" s="11">
        <v>7016.3606914653628</v>
      </c>
      <c r="F70" s="12">
        <v>77016.360691465365</v>
      </c>
      <c r="G70" s="15" t="s">
        <v>849</v>
      </c>
      <c r="H70" s="19"/>
      <c r="I70" s="17"/>
      <c r="J70" s="18"/>
    </row>
    <row r="71" spans="1:10" ht="30" x14ac:dyDescent="0.25">
      <c r="A71" s="9" t="s">
        <v>951</v>
      </c>
      <c r="B71" s="15" t="s">
        <v>1022</v>
      </c>
      <c r="C71" s="74" t="s">
        <v>1023</v>
      </c>
      <c r="D71" s="16">
        <v>0</v>
      </c>
      <c r="E71" s="11">
        <v>0</v>
      </c>
      <c r="F71" s="12">
        <v>0</v>
      </c>
      <c r="G71" s="15" t="s">
        <v>849</v>
      </c>
      <c r="H71" s="19"/>
      <c r="I71" s="17"/>
      <c r="J71" s="18"/>
    </row>
    <row r="72" spans="1:10" ht="60" x14ac:dyDescent="0.25">
      <c r="A72" s="9" t="s">
        <v>951</v>
      </c>
      <c r="B72" s="15" t="s">
        <v>1024</v>
      </c>
      <c r="C72" s="74" t="s">
        <v>1025</v>
      </c>
      <c r="D72" s="16">
        <v>0</v>
      </c>
      <c r="E72" s="11">
        <v>0</v>
      </c>
      <c r="F72" s="12">
        <v>0</v>
      </c>
      <c r="G72" s="15" t="s">
        <v>849</v>
      </c>
      <c r="H72" s="19"/>
      <c r="I72" s="17"/>
      <c r="J72" s="18"/>
    </row>
    <row r="73" spans="1:10" ht="42.75" x14ac:dyDescent="0.2">
      <c r="A73" s="9" t="s">
        <v>858</v>
      </c>
      <c r="B73" s="15" t="s">
        <v>1026</v>
      </c>
      <c r="C73" s="21" t="s">
        <v>1027</v>
      </c>
      <c r="D73" s="16">
        <v>140000</v>
      </c>
      <c r="E73" s="11">
        <v>14032.721382930726</v>
      </c>
      <c r="F73" s="12">
        <v>154032.72138293073</v>
      </c>
      <c r="G73" s="15">
        <v>7</v>
      </c>
      <c r="H73" s="19" t="s">
        <v>1028</v>
      </c>
      <c r="I73" s="17" t="s">
        <v>1029</v>
      </c>
      <c r="J73" s="18" t="s">
        <v>1030</v>
      </c>
    </row>
    <row r="74" spans="1:10" ht="63.75" x14ac:dyDescent="0.2">
      <c r="A74" s="9" t="s">
        <v>858</v>
      </c>
      <c r="B74" s="9" t="s">
        <v>1031</v>
      </c>
      <c r="C74" s="21" t="s">
        <v>1032</v>
      </c>
      <c r="D74" s="10">
        <v>70000</v>
      </c>
      <c r="E74" s="11">
        <v>7016.3606914653628</v>
      </c>
      <c r="F74" s="12">
        <v>77016.360691465365</v>
      </c>
      <c r="G74" s="9">
        <v>3</v>
      </c>
      <c r="H74" s="20" t="s">
        <v>1033</v>
      </c>
      <c r="I74" s="17"/>
      <c r="J74" s="18"/>
    </row>
    <row r="75" spans="1:10" ht="38.25" x14ac:dyDescent="0.2">
      <c r="A75" s="9" t="s">
        <v>858</v>
      </c>
      <c r="B75" s="15" t="s">
        <v>1034</v>
      </c>
      <c r="C75" s="21" t="s">
        <v>1035</v>
      </c>
      <c r="D75" s="16">
        <v>80000</v>
      </c>
      <c r="E75" s="11">
        <v>8018.6979331032717</v>
      </c>
      <c r="F75" s="12">
        <v>88018.697933103278</v>
      </c>
      <c r="G75" s="15" t="s">
        <v>875</v>
      </c>
      <c r="H75" s="19" t="s">
        <v>876</v>
      </c>
      <c r="I75" s="17"/>
      <c r="J75" s="18"/>
    </row>
    <row r="76" spans="1:10" ht="30" x14ac:dyDescent="0.25">
      <c r="A76" s="9" t="s">
        <v>858</v>
      </c>
      <c r="B76" s="15" t="s">
        <v>1036</v>
      </c>
      <c r="C76" s="74" t="s">
        <v>1037</v>
      </c>
      <c r="D76" s="16">
        <v>0</v>
      </c>
      <c r="E76" s="11">
        <v>0</v>
      </c>
      <c r="F76" s="12">
        <v>0</v>
      </c>
      <c r="G76" s="15" t="s">
        <v>849</v>
      </c>
      <c r="H76" s="19"/>
      <c r="I76" s="17"/>
      <c r="J76" s="18"/>
    </row>
    <row r="77" spans="1:10" ht="30" x14ac:dyDescent="0.25">
      <c r="A77" s="15" t="s">
        <v>1014</v>
      </c>
      <c r="B77" s="15" t="s">
        <v>1038</v>
      </c>
      <c r="C77" s="74" t="s">
        <v>1039</v>
      </c>
      <c r="D77" s="16">
        <v>0</v>
      </c>
      <c r="E77" s="11">
        <v>0</v>
      </c>
      <c r="F77" s="12">
        <v>0</v>
      </c>
      <c r="G77" s="15">
        <v>5</v>
      </c>
      <c r="H77" s="20" t="s">
        <v>256</v>
      </c>
      <c r="I77" s="17"/>
      <c r="J77" s="18"/>
    </row>
    <row r="78" spans="1:10" ht="25.5" x14ac:dyDescent="0.2">
      <c r="A78" s="15" t="s">
        <v>869</v>
      </c>
      <c r="B78" s="15" t="s">
        <v>1040</v>
      </c>
      <c r="C78" s="21" t="s">
        <v>1041</v>
      </c>
      <c r="D78" s="16">
        <v>65000</v>
      </c>
      <c r="E78" s="11">
        <v>6515.192070646408</v>
      </c>
      <c r="F78" s="12">
        <v>71515.192070646415</v>
      </c>
      <c r="G78" s="15">
        <v>5</v>
      </c>
      <c r="H78" s="21" t="s">
        <v>316</v>
      </c>
      <c r="I78" s="17"/>
      <c r="J78" s="18"/>
    </row>
    <row r="79" spans="1:10" ht="42.75" x14ac:dyDescent="0.2">
      <c r="A79" s="15" t="s">
        <v>850</v>
      </c>
      <c r="B79" s="15" t="s">
        <v>1042</v>
      </c>
      <c r="C79" s="21" t="s">
        <v>1043</v>
      </c>
      <c r="D79" s="16">
        <v>24000</v>
      </c>
      <c r="E79" s="11">
        <v>2405.6093799309815</v>
      </c>
      <c r="F79" s="12">
        <v>26405.609379930982</v>
      </c>
      <c r="G79" s="15">
        <v>7</v>
      </c>
      <c r="H79" s="21" t="s">
        <v>1044</v>
      </c>
      <c r="I79" s="17" t="s">
        <v>1045</v>
      </c>
      <c r="J79" s="18" t="s">
        <v>1046</v>
      </c>
    </row>
    <row r="80" spans="1:10" ht="25.5" x14ac:dyDescent="0.2">
      <c r="A80" s="15" t="s">
        <v>869</v>
      </c>
      <c r="B80" s="15" t="s">
        <v>1047</v>
      </c>
      <c r="C80" s="21" t="s">
        <v>1048</v>
      </c>
      <c r="D80" s="16">
        <v>250000</v>
      </c>
      <c r="E80" s="11">
        <v>25058.431040947722</v>
      </c>
      <c r="F80" s="12">
        <v>275058.43104094773</v>
      </c>
      <c r="G80" s="15">
        <v>5</v>
      </c>
      <c r="H80" s="21" t="s">
        <v>320</v>
      </c>
      <c r="I80" s="17"/>
      <c r="J80" s="18"/>
    </row>
    <row r="81" spans="1:10" x14ac:dyDescent="0.2">
      <c r="A81" s="15" t="s">
        <v>869</v>
      </c>
      <c r="B81" s="15" t="s">
        <v>1049</v>
      </c>
      <c r="C81" s="21" t="s">
        <v>1050</v>
      </c>
      <c r="D81" s="16">
        <v>75000</v>
      </c>
      <c r="E81" s="11">
        <v>7517.5293122843168</v>
      </c>
      <c r="F81" s="12">
        <v>82517.529312284314</v>
      </c>
      <c r="G81" s="15">
        <v>5</v>
      </c>
      <c r="H81" s="21" t="s">
        <v>320</v>
      </c>
      <c r="I81" s="17"/>
      <c r="J81" s="18"/>
    </row>
    <row r="82" spans="1:10" ht="84.75" x14ac:dyDescent="0.2">
      <c r="A82" s="15" t="s">
        <v>1014</v>
      </c>
      <c r="B82" s="15" t="s">
        <v>1051</v>
      </c>
      <c r="C82" s="21" t="s">
        <v>1052</v>
      </c>
      <c r="D82" s="16">
        <v>650000</v>
      </c>
      <c r="E82" s="11">
        <v>65151.92070646408</v>
      </c>
      <c r="F82" s="12">
        <v>715151.92070646409</v>
      </c>
      <c r="G82" s="15">
        <v>7</v>
      </c>
      <c r="H82" s="20" t="s">
        <v>1053</v>
      </c>
      <c r="I82" s="17" t="s">
        <v>1054</v>
      </c>
      <c r="J82" s="18" t="s">
        <v>1055</v>
      </c>
    </row>
    <row r="83" spans="1:10" ht="32.25" x14ac:dyDescent="0.2">
      <c r="A83" s="15" t="s">
        <v>1014</v>
      </c>
      <c r="B83" s="15" t="s">
        <v>1056</v>
      </c>
      <c r="C83" s="21" t="s">
        <v>1057</v>
      </c>
      <c r="D83" s="16">
        <v>900000</v>
      </c>
      <c r="E83" s="11">
        <v>90210.351747411798</v>
      </c>
      <c r="F83" s="12">
        <v>990210.35174741177</v>
      </c>
      <c r="G83" s="15">
        <v>7</v>
      </c>
      <c r="H83" s="20" t="s">
        <v>1058</v>
      </c>
      <c r="I83" s="17" t="s">
        <v>1059</v>
      </c>
      <c r="J83" s="18" t="s">
        <v>1060</v>
      </c>
    </row>
    <row r="84" spans="1:10" ht="30" x14ac:dyDescent="0.25">
      <c r="A84" s="15" t="s">
        <v>1014</v>
      </c>
      <c r="B84" s="15" t="s">
        <v>1061</v>
      </c>
      <c r="C84" s="74" t="s">
        <v>1062</v>
      </c>
      <c r="D84" s="16">
        <v>0</v>
      </c>
      <c r="E84" s="11">
        <v>0</v>
      </c>
      <c r="F84" s="12">
        <v>0</v>
      </c>
      <c r="G84" s="15">
        <v>5</v>
      </c>
      <c r="H84" s="20" t="s">
        <v>340</v>
      </c>
      <c r="I84" s="17"/>
      <c r="J84" s="18"/>
    </row>
    <row r="85" spans="1:10" x14ac:dyDescent="0.2">
      <c r="A85" s="15" t="s">
        <v>1014</v>
      </c>
      <c r="B85" s="15" t="s">
        <v>1063</v>
      </c>
      <c r="C85" s="21" t="s">
        <v>1064</v>
      </c>
      <c r="D85" s="16">
        <v>160000</v>
      </c>
      <c r="E85" s="11">
        <v>16037.395866206543</v>
      </c>
      <c r="F85" s="12">
        <v>176037.39586620656</v>
      </c>
      <c r="G85" s="15">
        <v>5</v>
      </c>
      <c r="H85" s="20" t="s">
        <v>349</v>
      </c>
      <c r="I85" s="17"/>
      <c r="J85" s="18"/>
    </row>
    <row r="86" spans="1:10" ht="38.25" x14ac:dyDescent="0.2">
      <c r="A86" s="9" t="s">
        <v>858</v>
      </c>
      <c r="B86" s="15" t="s">
        <v>1065</v>
      </c>
      <c r="C86" s="21" t="s">
        <v>1066</v>
      </c>
      <c r="D86" s="16">
        <v>280000</v>
      </c>
      <c r="E86" s="11">
        <v>28065.442765861451</v>
      </c>
      <c r="F86" s="12">
        <v>308065.44276586146</v>
      </c>
      <c r="G86" s="15" t="s">
        <v>849</v>
      </c>
      <c r="H86" s="19"/>
      <c r="I86" s="17"/>
      <c r="J86" s="18"/>
    </row>
    <row r="87" spans="1:10" ht="25.5" x14ac:dyDescent="0.2">
      <c r="A87" s="15" t="s">
        <v>869</v>
      </c>
      <c r="B87" s="15" t="s">
        <v>1067</v>
      </c>
      <c r="C87" s="21" t="s">
        <v>1068</v>
      </c>
      <c r="D87" s="16">
        <v>70000</v>
      </c>
      <c r="E87" s="11">
        <v>7016.3606914653628</v>
      </c>
      <c r="F87" s="12">
        <v>77016.360691465365</v>
      </c>
      <c r="G87" s="15">
        <v>7</v>
      </c>
      <c r="H87" s="21" t="s">
        <v>1069</v>
      </c>
      <c r="I87" s="17" t="s">
        <v>1070</v>
      </c>
      <c r="J87" s="18" t="s">
        <v>1071</v>
      </c>
    </row>
    <row r="88" spans="1:10" ht="30" x14ac:dyDescent="0.25">
      <c r="A88" s="15" t="s">
        <v>869</v>
      </c>
      <c r="B88" s="15" t="s">
        <v>1072</v>
      </c>
      <c r="C88" s="74" t="s">
        <v>1073</v>
      </c>
      <c r="D88" s="16">
        <v>0</v>
      </c>
      <c r="E88" s="11">
        <v>0</v>
      </c>
      <c r="F88" s="12">
        <v>0</v>
      </c>
      <c r="G88" s="15">
        <v>5</v>
      </c>
      <c r="H88" s="19" t="s">
        <v>409</v>
      </c>
      <c r="I88" s="17"/>
      <c r="J88" s="18"/>
    </row>
    <row r="89" spans="1:10" ht="25.5" x14ac:dyDescent="0.2">
      <c r="A89" s="15" t="s">
        <v>916</v>
      </c>
      <c r="B89" s="15" t="s">
        <v>1074</v>
      </c>
      <c r="C89" s="21" t="s">
        <v>1075</v>
      </c>
      <c r="D89" s="16">
        <v>560000</v>
      </c>
      <c r="E89" s="11">
        <v>56130.885531722903</v>
      </c>
      <c r="F89" s="12">
        <v>616130.88553172292</v>
      </c>
      <c r="G89" s="15" t="s">
        <v>849</v>
      </c>
      <c r="H89" s="20"/>
      <c r="I89" s="17"/>
      <c r="J89" s="18"/>
    </row>
    <row r="90" spans="1:10" ht="38.25" x14ac:dyDescent="0.2">
      <c r="A90" s="15" t="s">
        <v>916</v>
      </c>
      <c r="B90" s="15" t="s">
        <v>1076</v>
      </c>
      <c r="C90" s="21" t="s">
        <v>1077</v>
      </c>
      <c r="D90" s="16">
        <v>150000</v>
      </c>
      <c r="E90" s="11">
        <v>15035.058624568634</v>
      </c>
      <c r="F90" s="12">
        <v>165035.05862456863</v>
      </c>
      <c r="G90" s="15" t="s">
        <v>849</v>
      </c>
      <c r="H90" s="19"/>
      <c r="I90" s="17"/>
      <c r="J90" s="18"/>
    </row>
    <row r="91" spans="1:10" ht="38.25" x14ac:dyDescent="0.2">
      <c r="A91" s="15" t="s">
        <v>916</v>
      </c>
      <c r="B91" s="15" t="s">
        <v>1078</v>
      </c>
      <c r="C91" s="21" t="s">
        <v>1079</v>
      </c>
      <c r="D91" s="16">
        <v>150000</v>
      </c>
      <c r="E91" s="11">
        <v>15035.058624568634</v>
      </c>
      <c r="F91" s="12">
        <v>165035.05862456863</v>
      </c>
      <c r="G91" s="15" t="s">
        <v>849</v>
      </c>
      <c r="H91" s="19"/>
      <c r="I91" s="17"/>
      <c r="J91" s="18"/>
    </row>
    <row r="92" spans="1:10" ht="38.25" x14ac:dyDescent="0.2">
      <c r="A92" s="15" t="s">
        <v>916</v>
      </c>
      <c r="B92" s="15" t="s">
        <v>1080</v>
      </c>
      <c r="C92" s="21" t="s">
        <v>1081</v>
      </c>
      <c r="D92" s="16">
        <v>120000</v>
      </c>
      <c r="E92" s="11">
        <v>12028.046899654908</v>
      </c>
      <c r="F92" s="12">
        <v>132028.0468996549</v>
      </c>
      <c r="G92" s="15" t="s">
        <v>849</v>
      </c>
      <c r="H92" s="19"/>
      <c r="I92" s="17"/>
      <c r="J92" s="18"/>
    </row>
    <row r="93" spans="1:10" ht="25.5" x14ac:dyDescent="0.2">
      <c r="A93" s="15" t="s">
        <v>916</v>
      </c>
      <c r="B93" s="15" t="s">
        <v>1082</v>
      </c>
      <c r="C93" s="21" t="s">
        <v>1083</v>
      </c>
      <c r="D93" s="16">
        <v>200000</v>
      </c>
      <c r="E93" s="11">
        <v>20046.744832758177</v>
      </c>
      <c r="F93" s="12">
        <v>220046.74483275818</v>
      </c>
      <c r="G93" s="15" t="s">
        <v>849</v>
      </c>
      <c r="H93" s="21"/>
      <c r="I93" s="17"/>
      <c r="J93" s="18"/>
    </row>
    <row r="94" spans="1:10" x14ac:dyDescent="0.2">
      <c r="A94" s="15" t="s">
        <v>1014</v>
      </c>
      <c r="B94" s="15" t="s">
        <v>1084</v>
      </c>
      <c r="C94" s="21" t="s">
        <v>1085</v>
      </c>
      <c r="D94" s="16">
        <v>100000</v>
      </c>
      <c r="E94" s="11">
        <v>10023.372416379088</v>
      </c>
      <c r="F94" s="12">
        <v>110023.37241637909</v>
      </c>
      <c r="G94" s="15" t="s">
        <v>849</v>
      </c>
      <c r="H94" s="20"/>
      <c r="I94" s="17"/>
      <c r="J94" s="18"/>
    </row>
    <row r="95" spans="1:10" ht="179.25" x14ac:dyDescent="0.2">
      <c r="A95" s="15" t="s">
        <v>869</v>
      </c>
      <c r="B95" s="9" t="s">
        <v>1086</v>
      </c>
      <c r="C95" s="21" t="s">
        <v>1087</v>
      </c>
      <c r="D95" s="10">
        <v>400000</v>
      </c>
      <c r="E95" s="11">
        <v>40093.489665516354</v>
      </c>
      <c r="F95" s="12">
        <v>440093.48966551636</v>
      </c>
      <c r="G95" s="9">
        <v>7</v>
      </c>
      <c r="H95" s="20" t="s">
        <v>1088</v>
      </c>
      <c r="I95" s="17" t="s">
        <v>1089</v>
      </c>
      <c r="J95" s="23" t="s">
        <v>1090</v>
      </c>
    </row>
    <row r="96" spans="1:10" ht="45" x14ac:dyDescent="0.25">
      <c r="A96" s="15" t="s">
        <v>1014</v>
      </c>
      <c r="B96" s="15" t="s">
        <v>1091</v>
      </c>
      <c r="C96" s="74" t="s">
        <v>1092</v>
      </c>
      <c r="D96" s="16">
        <v>0</v>
      </c>
      <c r="E96" s="11">
        <v>0</v>
      </c>
      <c r="F96" s="12">
        <v>0</v>
      </c>
      <c r="G96" s="15">
        <v>7</v>
      </c>
      <c r="H96" s="20" t="s">
        <v>1093</v>
      </c>
      <c r="I96" s="17" t="s">
        <v>1094</v>
      </c>
      <c r="J96" s="18" t="s">
        <v>1095</v>
      </c>
    </row>
    <row r="97" spans="1:10" ht="42.75" x14ac:dyDescent="0.2">
      <c r="A97" s="15" t="s">
        <v>869</v>
      </c>
      <c r="B97" s="9" t="s">
        <v>1096</v>
      </c>
      <c r="C97" s="21" t="s">
        <v>1097</v>
      </c>
      <c r="D97" s="10">
        <v>65000</v>
      </c>
      <c r="E97" s="11">
        <v>6515.192070646408</v>
      </c>
      <c r="F97" s="12">
        <v>71515.192070646415</v>
      </c>
      <c r="G97" s="9">
        <v>7</v>
      </c>
      <c r="H97" s="20" t="s">
        <v>1098</v>
      </c>
      <c r="I97" s="17" t="s">
        <v>1099</v>
      </c>
      <c r="J97" s="24" t="s">
        <v>1100</v>
      </c>
    </row>
    <row r="98" spans="1:10" ht="32.25" x14ac:dyDescent="0.2">
      <c r="A98" s="15" t="s">
        <v>869</v>
      </c>
      <c r="B98" s="9" t="s">
        <v>1101</v>
      </c>
      <c r="C98" s="21" t="s">
        <v>1102</v>
      </c>
      <c r="D98" s="10">
        <v>200000</v>
      </c>
      <c r="E98" s="11">
        <v>20046.744832758177</v>
      </c>
      <c r="F98" s="12">
        <v>220046.74483275818</v>
      </c>
      <c r="G98" s="9">
        <v>7</v>
      </c>
      <c r="H98" s="20" t="s">
        <v>1103</v>
      </c>
      <c r="I98" s="17" t="s">
        <v>1104</v>
      </c>
      <c r="J98" s="18" t="s">
        <v>1105</v>
      </c>
    </row>
    <row r="99" spans="1:10" ht="25.5" x14ac:dyDescent="0.2">
      <c r="A99" s="15" t="s">
        <v>869</v>
      </c>
      <c r="B99" s="15" t="s">
        <v>1106</v>
      </c>
      <c r="C99" s="21" t="s">
        <v>1107</v>
      </c>
      <c r="D99" s="16">
        <v>60000</v>
      </c>
      <c r="E99" s="11">
        <v>6014.023449827454</v>
      </c>
      <c r="F99" s="12">
        <v>66014.023449827451</v>
      </c>
      <c r="G99" s="15">
        <v>5</v>
      </c>
      <c r="H99" s="19" t="s">
        <v>460</v>
      </c>
      <c r="I99" s="17"/>
      <c r="J99" s="18"/>
    </row>
    <row r="100" spans="1:10" ht="38.25" x14ac:dyDescent="0.2">
      <c r="A100" s="15" t="s">
        <v>1014</v>
      </c>
      <c r="B100" s="15" t="s">
        <v>1108</v>
      </c>
      <c r="C100" s="21" t="s">
        <v>1109</v>
      </c>
      <c r="D100" s="16">
        <v>230000</v>
      </c>
      <c r="E100" s="11">
        <v>23053.756557671906</v>
      </c>
      <c r="F100" s="12">
        <v>253053.75655767191</v>
      </c>
      <c r="G100" s="15">
        <v>5</v>
      </c>
      <c r="H100" s="20" t="s">
        <v>474</v>
      </c>
      <c r="I100" s="17"/>
      <c r="J100" s="18"/>
    </row>
    <row r="101" spans="1:10" ht="25.5" x14ac:dyDescent="0.2">
      <c r="A101" s="15" t="s">
        <v>1014</v>
      </c>
      <c r="B101" s="15" t="s">
        <v>1110</v>
      </c>
      <c r="C101" s="21" t="s">
        <v>1111</v>
      </c>
      <c r="D101" s="16">
        <v>45000</v>
      </c>
      <c r="E101" s="11">
        <v>4510.5175873705903</v>
      </c>
      <c r="F101" s="12">
        <v>49510.517587370588</v>
      </c>
      <c r="G101" s="15">
        <v>5</v>
      </c>
      <c r="H101" s="20" t="s">
        <v>474</v>
      </c>
      <c r="I101" s="17"/>
      <c r="J101" s="18"/>
    </row>
    <row r="102" spans="1:10" ht="25.5" x14ac:dyDescent="0.2">
      <c r="A102" s="15" t="s">
        <v>1014</v>
      </c>
      <c r="B102" s="15" t="s">
        <v>1112</v>
      </c>
      <c r="C102" s="21" t="s">
        <v>1113</v>
      </c>
      <c r="D102" s="16">
        <v>45000</v>
      </c>
      <c r="E102" s="11">
        <v>4510.5175873705903</v>
      </c>
      <c r="F102" s="12">
        <v>49510.517587370588</v>
      </c>
      <c r="G102" s="15" t="s">
        <v>849</v>
      </c>
      <c r="H102" s="21"/>
      <c r="I102" s="17"/>
      <c r="J102" s="18"/>
    </row>
    <row r="103" spans="1:10" x14ac:dyDescent="0.2">
      <c r="A103" s="15" t="s">
        <v>1014</v>
      </c>
      <c r="B103" s="15" t="s">
        <v>1114</v>
      </c>
      <c r="C103" s="21" t="s">
        <v>1115</v>
      </c>
      <c r="D103" s="16">
        <v>85000</v>
      </c>
      <c r="E103" s="11">
        <v>8519.8665539222256</v>
      </c>
      <c r="F103" s="12">
        <v>93519.866553922227</v>
      </c>
      <c r="G103" s="15">
        <v>5</v>
      </c>
      <c r="H103" s="21" t="s">
        <v>500</v>
      </c>
      <c r="I103" s="17"/>
      <c r="J103" s="18"/>
    </row>
    <row r="104" spans="1:10" ht="25.5" x14ac:dyDescent="0.2">
      <c r="A104" s="15" t="s">
        <v>1014</v>
      </c>
      <c r="B104" s="15" t="s">
        <v>1116</v>
      </c>
      <c r="C104" s="21" t="s">
        <v>1117</v>
      </c>
      <c r="D104" s="16">
        <v>350000</v>
      </c>
      <c r="E104" s="11">
        <v>35081.803457326816</v>
      </c>
      <c r="F104" s="12">
        <v>385081.80345732684</v>
      </c>
      <c r="G104" s="15" t="s">
        <v>849</v>
      </c>
      <c r="H104" s="21"/>
      <c r="I104" s="17"/>
      <c r="J104" s="18"/>
    </row>
    <row r="105" spans="1:10" x14ac:dyDescent="0.2">
      <c r="A105" s="15" t="s">
        <v>1014</v>
      </c>
      <c r="B105" s="15" t="s">
        <v>1118</v>
      </c>
      <c r="C105" s="21" t="s">
        <v>1119</v>
      </c>
      <c r="D105" s="16">
        <v>85000</v>
      </c>
      <c r="E105" s="11">
        <v>8519.8665539222256</v>
      </c>
      <c r="F105" s="12">
        <v>93519.866553922227</v>
      </c>
      <c r="G105" s="15">
        <v>5</v>
      </c>
      <c r="H105" s="21" t="s">
        <v>494</v>
      </c>
      <c r="I105" s="17"/>
      <c r="J105" s="18"/>
    </row>
    <row r="106" spans="1:10" x14ac:dyDescent="0.2">
      <c r="A106" s="15" t="s">
        <v>1014</v>
      </c>
      <c r="B106" s="15" t="s">
        <v>1120</v>
      </c>
      <c r="C106" s="21" t="s">
        <v>1121</v>
      </c>
      <c r="D106" s="16">
        <v>85000</v>
      </c>
      <c r="E106" s="11">
        <v>8519.8665539222256</v>
      </c>
      <c r="F106" s="12">
        <v>93519.866553922227</v>
      </c>
      <c r="G106" s="15">
        <v>5</v>
      </c>
      <c r="H106" s="21" t="s">
        <v>493</v>
      </c>
      <c r="I106" s="17"/>
      <c r="J106" s="18"/>
    </row>
    <row r="107" spans="1:10" x14ac:dyDescent="0.2">
      <c r="A107" s="15" t="s">
        <v>1014</v>
      </c>
      <c r="B107" s="15" t="s">
        <v>1122</v>
      </c>
      <c r="C107" s="21" t="s">
        <v>1123</v>
      </c>
      <c r="D107" s="16">
        <v>120000</v>
      </c>
      <c r="E107" s="11">
        <v>12028.046899654908</v>
      </c>
      <c r="F107" s="12">
        <v>132028.0468996549</v>
      </c>
      <c r="G107" s="15" t="s">
        <v>849</v>
      </c>
      <c r="H107" s="21"/>
      <c r="I107" s="17"/>
      <c r="J107" s="18"/>
    </row>
    <row r="108" spans="1:10" ht="25.5" x14ac:dyDescent="0.2">
      <c r="A108" s="9" t="s">
        <v>858</v>
      </c>
      <c r="B108" s="15" t="s">
        <v>1124</v>
      </c>
      <c r="C108" s="21" t="s">
        <v>1125</v>
      </c>
      <c r="D108" s="16">
        <v>40000</v>
      </c>
      <c r="E108" s="11">
        <v>4009.3489665516358</v>
      </c>
      <c r="F108" s="12">
        <v>44009.348966551639</v>
      </c>
      <c r="G108" s="15">
        <v>4</v>
      </c>
      <c r="H108" s="19" t="s">
        <v>1126</v>
      </c>
      <c r="I108" s="17"/>
      <c r="J108" s="18"/>
    </row>
    <row r="109" spans="1:10" ht="38.25" x14ac:dyDescent="0.2">
      <c r="A109" s="9" t="s">
        <v>858</v>
      </c>
      <c r="B109" s="15" t="s">
        <v>1127</v>
      </c>
      <c r="C109" s="21" t="s">
        <v>1128</v>
      </c>
      <c r="D109" s="16">
        <v>80000</v>
      </c>
      <c r="E109" s="11">
        <v>8018.6979331032717</v>
      </c>
      <c r="F109" s="12">
        <v>88018.697933103278</v>
      </c>
      <c r="G109" s="15">
        <v>4</v>
      </c>
      <c r="H109" s="19" t="s">
        <v>1129</v>
      </c>
      <c r="I109" s="17"/>
      <c r="J109" s="18"/>
    </row>
    <row r="110" spans="1:10" ht="25.5" x14ac:dyDescent="0.2">
      <c r="A110" s="9" t="s">
        <v>858</v>
      </c>
      <c r="B110" s="15" t="s">
        <v>1130</v>
      </c>
      <c r="C110" s="21" t="s">
        <v>1131</v>
      </c>
      <c r="D110" s="16">
        <v>80000</v>
      </c>
      <c r="E110" s="11">
        <v>8018.6979331032717</v>
      </c>
      <c r="F110" s="12">
        <v>88018.697933103278</v>
      </c>
      <c r="G110" s="15">
        <v>4</v>
      </c>
      <c r="H110" s="19" t="s">
        <v>1132</v>
      </c>
      <c r="I110" s="17"/>
      <c r="J110" s="18"/>
    </row>
    <row r="111" spans="1:10" ht="38.25" x14ac:dyDescent="0.2">
      <c r="A111" s="9" t="s">
        <v>858</v>
      </c>
      <c r="B111" s="15" t="s">
        <v>1133</v>
      </c>
      <c r="C111" s="21" t="s">
        <v>1134</v>
      </c>
      <c r="D111" s="16">
        <v>60000</v>
      </c>
      <c r="E111" s="11">
        <v>6014.023449827454</v>
      </c>
      <c r="F111" s="12">
        <v>66014.023449827451</v>
      </c>
      <c r="G111" s="15">
        <v>4</v>
      </c>
      <c r="H111" s="19" t="s">
        <v>1135</v>
      </c>
      <c r="I111" s="17"/>
      <c r="J111" s="18"/>
    </row>
    <row r="112" spans="1:10" ht="45" x14ac:dyDescent="0.25">
      <c r="A112" s="9" t="s">
        <v>858</v>
      </c>
      <c r="B112" s="9" t="s">
        <v>1136</v>
      </c>
      <c r="C112" s="74" t="s">
        <v>1137</v>
      </c>
      <c r="D112" s="10">
        <v>0</v>
      </c>
      <c r="E112" s="11">
        <v>0</v>
      </c>
      <c r="F112" s="12">
        <v>0</v>
      </c>
      <c r="G112" s="9">
        <v>4</v>
      </c>
      <c r="H112" s="20" t="s">
        <v>1138</v>
      </c>
      <c r="I112" s="13"/>
      <c r="J112" s="14"/>
    </row>
    <row r="113" spans="1:10" ht="38.25" x14ac:dyDescent="0.2">
      <c r="A113" s="9" t="s">
        <v>858</v>
      </c>
      <c r="B113" s="15" t="s">
        <v>1139</v>
      </c>
      <c r="C113" s="21" t="s">
        <v>1140</v>
      </c>
      <c r="D113" s="16">
        <v>200000</v>
      </c>
      <c r="E113" s="11">
        <v>20046.744832758177</v>
      </c>
      <c r="F113" s="12">
        <v>220046.74483275818</v>
      </c>
      <c r="G113" s="15">
        <v>7</v>
      </c>
      <c r="H113" s="21" t="s">
        <v>946</v>
      </c>
      <c r="I113" s="17" t="s">
        <v>1141</v>
      </c>
      <c r="J113" s="18" t="s">
        <v>1142</v>
      </c>
    </row>
    <row r="114" spans="1:10" ht="63.75" x14ac:dyDescent="0.2">
      <c r="A114" s="9" t="s">
        <v>858</v>
      </c>
      <c r="B114" s="15" t="s">
        <v>1143</v>
      </c>
      <c r="C114" s="21" t="s">
        <v>1144</v>
      </c>
      <c r="D114" s="16">
        <v>65000</v>
      </c>
      <c r="E114" s="11">
        <v>6515.192070646408</v>
      </c>
      <c r="F114" s="12">
        <v>71515.192070646415</v>
      </c>
      <c r="G114" s="15">
        <v>7</v>
      </c>
      <c r="H114" s="21" t="s">
        <v>1145</v>
      </c>
      <c r="I114" s="17" t="s">
        <v>1146</v>
      </c>
      <c r="J114" s="18" t="s">
        <v>1147</v>
      </c>
    </row>
    <row r="115" spans="1:10" ht="25.5" x14ac:dyDescent="0.2">
      <c r="A115" s="9" t="s">
        <v>858</v>
      </c>
      <c r="B115" s="15" t="s">
        <v>1148</v>
      </c>
      <c r="C115" s="21" t="s">
        <v>1149</v>
      </c>
      <c r="D115" s="16">
        <v>35000</v>
      </c>
      <c r="E115" s="11">
        <v>3508.1803457326814</v>
      </c>
      <c r="F115" s="12">
        <v>38508.180345732682</v>
      </c>
      <c r="G115" s="15" t="s">
        <v>849</v>
      </c>
      <c r="H115" s="21"/>
      <c r="I115" s="17"/>
      <c r="J115" s="18"/>
    </row>
    <row r="116" spans="1:10" ht="63.75" x14ac:dyDescent="0.2">
      <c r="A116" s="9" t="s">
        <v>858</v>
      </c>
      <c r="B116" s="15" t="s">
        <v>1150</v>
      </c>
      <c r="C116" s="21" t="s">
        <v>1151</v>
      </c>
      <c r="D116" s="16">
        <v>30000</v>
      </c>
      <c r="E116" s="11">
        <v>3007.011724913727</v>
      </c>
      <c r="F116" s="12">
        <v>33007.011724913726</v>
      </c>
      <c r="G116" s="15">
        <v>7</v>
      </c>
      <c r="H116" s="21" t="s">
        <v>1145</v>
      </c>
      <c r="I116" s="17" t="s">
        <v>1146</v>
      </c>
      <c r="J116" s="18" t="s">
        <v>1147</v>
      </c>
    </row>
    <row r="117" spans="1:10" ht="38.25" x14ac:dyDescent="0.2">
      <c r="A117" s="9" t="s">
        <v>858</v>
      </c>
      <c r="B117" s="9" t="s">
        <v>1152</v>
      </c>
      <c r="C117" s="20" t="s">
        <v>1153</v>
      </c>
      <c r="D117" s="10">
        <v>55000</v>
      </c>
      <c r="E117" s="11">
        <v>5512.8548290084991</v>
      </c>
      <c r="F117" s="12">
        <v>60512.854829008502</v>
      </c>
      <c r="G117" s="9" t="s">
        <v>849</v>
      </c>
      <c r="H117" s="21"/>
      <c r="I117" s="17"/>
      <c r="J117" s="18"/>
    </row>
    <row r="118" spans="1:10" ht="102" x14ac:dyDescent="0.2">
      <c r="A118" s="9" t="s">
        <v>858</v>
      </c>
      <c r="B118" s="9" t="s">
        <v>1154</v>
      </c>
      <c r="C118" s="20" t="s">
        <v>1155</v>
      </c>
      <c r="D118" s="10">
        <v>65000</v>
      </c>
      <c r="E118" s="11">
        <v>6515.192070646408</v>
      </c>
      <c r="F118" s="12">
        <v>71515.192070646415</v>
      </c>
      <c r="G118" s="9">
        <v>3</v>
      </c>
      <c r="H118" s="21" t="s">
        <v>1004</v>
      </c>
      <c r="I118" s="17"/>
      <c r="J118" s="18"/>
    </row>
    <row r="119" spans="1:10" ht="25.5" x14ac:dyDescent="0.2">
      <c r="A119" s="15" t="s">
        <v>858</v>
      </c>
      <c r="B119" s="15" t="s">
        <v>1156</v>
      </c>
      <c r="C119" s="20" t="s">
        <v>1157</v>
      </c>
      <c r="D119" s="16">
        <v>125000</v>
      </c>
      <c r="E119" s="11">
        <v>12529.215520473861</v>
      </c>
      <c r="F119" s="12">
        <v>137529.21552047387</v>
      </c>
      <c r="G119" s="15" t="s">
        <v>849</v>
      </c>
      <c r="H119" s="19"/>
      <c r="I119" s="17"/>
      <c r="J119" s="18"/>
    </row>
    <row r="120" spans="1:10" ht="38.25" x14ac:dyDescent="0.2">
      <c r="A120" s="15" t="s">
        <v>858</v>
      </c>
      <c r="B120" s="15" t="s">
        <v>1158</v>
      </c>
      <c r="C120" s="20" t="s">
        <v>1159</v>
      </c>
      <c r="D120" s="16">
        <v>100000</v>
      </c>
      <c r="E120" s="11">
        <v>10023.372416379088</v>
      </c>
      <c r="F120" s="12">
        <v>110023.37241637909</v>
      </c>
      <c r="G120" s="15">
        <v>3</v>
      </c>
      <c r="H120" s="19" t="s">
        <v>946</v>
      </c>
      <c r="I120" s="17"/>
      <c r="J120" s="18"/>
    </row>
    <row r="121" spans="1:10" ht="30" x14ac:dyDescent="0.25">
      <c r="A121" s="15" t="s">
        <v>1014</v>
      </c>
      <c r="B121" s="15" t="s">
        <v>1160</v>
      </c>
      <c r="C121" s="74" t="s">
        <v>1161</v>
      </c>
      <c r="D121" s="16">
        <v>0</v>
      </c>
      <c r="E121" s="11">
        <v>0</v>
      </c>
      <c r="F121" s="12">
        <v>0</v>
      </c>
      <c r="G121" s="15">
        <v>7</v>
      </c>
      <c r="H121" s="21" t="s">
        <v>1162</v>
      </c>
      <c r="I121" s="17" t="s">
        <v>1163</v>
      </c>
      <c r="J121" s="18" t="s">
        <v>1164</v>
      </c>
    </row>
    <row r="122" spans="1:10" ht="25.5" x14ac:dyDescent="0.2">
      <c r="A122" s="15" t="s">
        <v>1014</v>
      </c>
      <c r="B122" s="15" t="s">
        <v>1165</v>
      </c>
      <c r="C122" s="21" t="s">
        <v>1166</v>
      </c>
      <c r="D122" s="16">
        <v>185000</v>
      </c>
      <c r="E122" s="11">
        <v>18543.238970301314</v>
      </c>
      <c r="F122" s="12">
        <v>203543.23897030132</v>
      </c>
      <c r="G122" s="15" t="s">
        <v>849</v>
      </c>
      <c r="H122" s="25"/>
      <c r="I122" s="26"/>
      <c r="J122" s="27"/>
    </row>
    <row r="123" spans="1:10" ht="38.25" x14ac:dyDescent="0.2">
      <c r="A123" s="15" t="s">
        <v>1014</v>
      </c>
      <c r="B123" s="15" t="s">
        <v>1167</v>
      </c>
      <c r="C123" s="21" t="s">
        <v>1168</v>
      </c>
      <c r="D123" s="16">
        <v>120000</v>
      </c>
      <c r="E123" s="11">
        <v>12028.046899654908</v>
      </c>
      <c r="F123" s="12">
        <v>132028.0468996549</v>
      </c>
      <c r="G123" s="15" t="s">
        <v>849</v>
      </c>
      <c r="H123" s="28"/>
      <c r="I123" s="29"/>
      <c r="J123" s="30"/>
    </row>
    <row r="124" spans="1:10" ht="38.25" x14ac:dyDescent="0.2">
      <c r="A124" s="15" t="s">
        <v>1014</v>
      </c>
      <c r="B124" s="15" t="s">
        <v>1169</v>
      </c>
      <c r="C124" s="21" t="s">
        <v>1170</v>
      </c>
      <c r="D124" s="16">
        <v>165000</v>
      </c>
      <c r="E124" s="11">
        <v>16538.564487025498</v>
      </c>
      <c r="F124" s="12">
        <v>181538.56448702549</v>
      </c>
      <c r="G124" s="15" t="s">
        <v>849</v>
      </c>
      <c r="H124" s="20"/>
      <c r="I124" s="17"/>
      <c r="J124" s="18"/>
    </row>
    <row r="125" spans="1:10" ht="96" x14ac:dyDescent="0.25">
      <c r="A125" s="15" t="s">
        <v>1014</v>
      </c>
      <c r="B125" s="15" t="s">
        <v>1171</v>
      </c>
      <c r="C125" s="74" t="s">
        <v>1172</v>
      </c>
      <c r="D125" s="16">
        <v>0</v>
      </c>
      <c r="E125" s="11">
        <v>0</v>
      </c>
      <c r="F125" s="12">
        <v>0</v>
      </c>
      <c r="G125" s="15">
        <v>7</v>
      </c>
      <c r="H125" s="19" t="s">
        <v>1173</v>
      </c>
      <c r="I125" s="17" t="s">
        <v>1174</v>
      </c>
      <c r="J125" s="18" t="s">
        <v>1175</v>
      </c>
    </row>
    <row r="126" spans="1:10" x14ac:dyDescent="0.2">
      <c r="A126" s="15" t="s">
        <v>869</v>
      </c>
      <c r="B126" s="15" t="s">
        <v>1176</v>
      </c>
      <c r="C126" s="21" t="s">
        <v>1177</v>
      </c>
      <c r="D126" s="16">
        <v>65000</v>
      </c>
      <c r="E126" s="11">
        <v>6515.192070646408</v>
      </c>
      <c r="F126" s="12">
        <v>71515.192070646415</v>
      </c>
      <c r="G126" s="15">
        <v>5</v>
      </c>
      <c r="H126" s="19" t="s">
        <v>644</v>
      </c>
      <c r="I126" s="17"/>
      <c r="J126" s="18"/>
    </row>
    <row r="127" spans="1:10" ht="38.25" x14ac:dyDescent="0.2">
      <c r="A127" s="15" t="s">
        <v>869</v>
      </c>
      <c r="B127" s="15" t="s">
        <v>1178</v>
      </c>
      <c r="C127" s="21" t="s">
        <v>1179</v>
      </c>
      <c r="D127" s="16">
        <v>700000</v>
      </c>
      <c r="E127" s="11">
        <v>70163.606914653632</v>
      </c>
      <c r="F127" s="12">
        <v>770163.60691465368</v>
      </c>
      <c r="G127" s="15">
        <v>7</v>
      </c>
      <c r="H127" s="19" t="s">
        <v>1180</v>
      </c>
      <c r="I127" s="17" t="s">
        <v>1181</v>
      </c>
      <c r="J127" s="18" t="s">
        <v>1164</v>
      </c>
    </row>
    <row r="128" spans="1:10" ht="60" x14ac:dyDescent="0.25">
      <c r="A128" s="15" t="s">
        <v>850</v>
      </c>
      <c r="B128" s="15" t="s">
        <v>1182</v>
      </c>
      <c r="C128" s="74" t="s">
        <v>1183</v>
      </c>
      <c r="D128" s="16">
        <v>0</v>
      </c>
      <c r="E128" s="11">
        <v>0</v>
      </c>
      <c r="F128" s="12">
        <v>0</v>
      </c>
      <c r="G128" s="15">
        <v>5</v>
      </c>
      <c r="H128" s="21" t="s">
        <v>1028</v>
      </c>
      <c r="I128" s="17"/>
      <c r="J128" s="18"/>
    </row>
    <row r="129" spans="1:10" ht="21.75" x14ac:dyDescent="0.2">
      <c r="A129" s="15" t="s">
        <v>869</v>
      </c>
      <c r="B129" s="15" t="s">
        <v>1184</v>
      </c>
      <c r="C129" s="21" t="s">
        <v>1185</v>
      </c>
      <c r="D129" s="16">
        <v>55000</v>
      </c>
      <c r="E129" s="11">
        <v>5512.8548290084991</v>
      </c>
      <c r="F129" s="12">
        <v>60512.854829008502</v>
      </c>
      <c r="G129" s="15">
        <v>7</v>
      </c>
      <c r="H129" s="21" t="s">
        <v>1186</v>
      </c>
      <c r="I129" s="17" t="s">
        <v>1187</v>
      </c>
      <c r="J129" s="18" t="s">
        <v>1188</v>
      </c>
    </row>
    <row r="130" spans="1:10" x14ac:dyDescent="0.2">
      <c r="A130" s="15" t="s">
        <v>1014</v>
      </c>
      <c r="B130" s="15" t="s">
        <v>1189</v>
      </c>
      <c r="C130" s="21" t="s">
        <v>1190</v>
      </c>
      <c r="D130" s="16">
        <v>250000</v>
      </c>
      <c r="E130" s="11">
        <v>25058.431040947722</v>
      </c>
      <c r="F130" s="12">
        <v>275058.43104094773</v>
      </c>
      <c r="G130" s="15">
        <v>5</v>
      </c>
      <c r="H130" s="20" t="s">
        <v>669</v>
      </c>
      <c r="I130" s="17"/>
      <c r="J130" s="18"/>
    </row>
    <row r="131" spans="1:10" x14ac:dyDescent="0.2">
      <c r="A131" s="15" t="s">
        <v>1014</v>
      </c>
      <c r="B131" s="15" t="s">
        <v>1191</v>
      </c>
      <c r="C131" s="21" t="s">
        <v>1192</v>
      </c>
      <c r="D131" s="16">
        <v>90000</v>
      </c>
      <c r="E131" s="11">
        <v>9021.0351747411805</v>
      </c>
      <c r="F131" s="12">
        <v>99021.035174741177</v>
      </c>
      <c r="G131" s="15">
        <v>5</v>
      </c>
      <c r="H131" s="20" t="s">
        <v>673</v>
      </c>
      <c r="I131" s="17"/>
      <c r="J131" s="18"/>
    </row>
    <row r="132" spans="1:10" x14ac:dyDescent="0.2">
      <c r="A132" s="15" t="s">
        <v>1193</v>
      </c>
      <c r="B132" s="15" t="s">
        <v>1194</v>
      </c>
      <c r="C132" s="21" t="s">
        <v>1195</v>
      </c>
      <c r="D132" s="16">
        <v>120000</v>
      </c>
      <c r="E132" s="11">
        <v>12028.046899654908</v>
      </c>
      <c r="F132" s="12">
        <v>132028.0468996549</v>
      </c>
      <c r="G132" s="15" t="s">
        <v>849</v>
      </c>
      <c r="H132" s="19"/>
      <c r="I132" s="17"/>
      <c r="J132" s="18"/>
    </row>
    <row r="133" spans="1:10" ht="21.75" x14ac:dyDescent="0.2">
      <c r="A133" s="15" t="s">
        <v>869</v>
      </c>
      <c r="B133" s="15" t="s">
        <v>1196</v>
      </c>
      <c r="C133" s="21" t="s">
        <v>1197</v>
      </c>
      <c r="D133" s="16">
        <v>70000</v>
      </c>
      <c r="E133" s="11">
        <v>7016.3606914653628</v>
      </c>
      <c r="F133" s="12">
        <v>77016.360691465365</v>
      </c>
      <c r="G133" s="15">
        <v>7</v>
      </c>
      <c r="H133" s="19" t="s">
        <v>1198</v>
      </c>
      <c r="I133" s="17" t="s">
        <v>1199</v>
      </c>
      <c r="J133" s="18" t="s">
        <v>1200</v>
      </c>
    </row>
    <row r="134" spans="1:10" ht="30" x14ac:dyDescent="0.25">
      <c r="A134" s="15" t="s">
        <v>850</v>
      </c>
      <c r="B134" s="15" t="s">
        <v>1201</v>
      </c>
      <c r="C134" s="74" t="s">
        <v>1202</v>
      </c>
      <c r="D134" s="16">
        <v>0</v>
      </c>
      <c r="E134" s="11">
        <v>0</v>
      </c>
      <c r="F134" s="12">
        <v>0</v>
      </c>
      <c r="G134" s="15" t="s">
        <v>849</v>
      </c>
      <c r="H134" s="21"/>
      <c r="I134" s="17"/>
      <c r="J134" s="18"/>
    </row>
    <row r="135" spans="1:10" ht="30" x14ac:dyDescent="0.25">
      <c r="A135" s="15" t="s">
        <v>850</v>
      </c>
      <c r="B135" s="9" t="s">
        <v>1203</v>
      </c>
      <c r="C135" s="74" t="s">
        <v>1204</v>
      </c>
      <c r="D135" s="10">
        <v>0</v>
      </c>
      <c r="E135" s="11">
        <v>0</v>
      </c>
      <c r="F135" s="12">
        <v>0</v>
      </c>
      <c r="G135" s="9" t="s">
        <v>849</v>
      </c>
      <c r="H135" s="20"/>
      <c r="I135" s="13"/>
      <c r="J135" s="14"/>
    </row>
    <row r="136" spans="1:10" ht="38.25" x14ac:dyDescent="0.2">
      <c r="A136" s="15" t="s">
        <v>850</v>
      </c>
      <c r="B136" s="15" t="s">
        <v>1205</v>
      </c>
      <c r="C136" s="21" t="s">
        <v>1206</v>
      </c>
      <c r="D136" s="16">
        <v>35000</v>
      </c>
      <c r="E136" s="11">
        <v>3508.1803457326814</v>
      </c>
      <c r="F136" s="12">
        <v>38508.180345732682</v>
      </c>
      <c r="G136" s="15" t="s">
        <v>849</v>
      </c>
      <c r="H136" s="20"/>
      <c r="I136" s="17"/>
      <c r="J136" s="18"/>
    </row>
    <row r="137" spans="1:10" ht="45" x14ac:dyDescent="0.25">
      <c r="A137" s="15" t="s">
        <v>1014</v>
      </c>
      <c r="B137" s="15" t="s">
        <v>1207</v>
      </c>
      <c r="C137" s="74" t="s">
        <v>1208</v>
      </c>
      <c r="D137" s="16">
        <v>200000</v>
      </c>
      <c r="E137" s="11">
        <v>20046.744832758177</v>
      </c>
      <c r="F137" s="12">
        <v>220046.74483275818</v>
      </c>
      <c r="G137" s="15">
        <v>7</v>
      </c>
      <c r="H137" s="19" t="s">
        <v>1209</v>
      </c>
      <c r="I137" s="17" t="s">
        <v>1210</v>
      </c>
      <c r="J137" s="18" t="s">
        <v>1211</v>
      </c>
    </row>
    <row r="138" spans="1:10" ht="42.75" x14ac:dyDescent="0.2">
      <c r="A138" s="15" t="s">
        <v>1014</v>
      </c>
      <c r="B138" s="15" t="s">
        <v>1212</v>
      </c>
      <c r="C138" s="21" t="s">
        <v>1213</v>
      </c>
      <c r="D138" s="16">
        <v>150000</v>
      </c>
      <c r="E138" s="11">
        <v>15035.058624568634</v>
      </c>
      <c r="F138" s="12">
        <v>165035.05862456863</v>
      </c>
      <c r="G138" s="15">
        <v>7</v>
      </c>
      <c r="H138" s="19" t="s">
        <v>1214</v>
      </c>
      <c r="I138" s="17" t="s">
        <v>1215</v>
      </c>
      <c r="J138" s="18" t="s">
        <v>1216</v>
      </c>
    </row>
    <row r="139" spans="1:10" x14ac:dyDescent="0.2">
      <c r="A139" s="15" t="s">
        <v>1014</v>
      </c>
      <c r="B139" s="15" t="s">
        <v>1217</v>
      </c>
      <c r="C139" s="21" t="s">
        <v>1218</v>
      </c>
      <c r="D139" s="16">
        <v>150000</v>
      </c>
      <c r="E139" s="11">
        <v>15035.058624568634</v>
      </c>
      <c r="F139" s="12">
        <v>165035.05862456863</v>
      </c>
      <c r="G139" s="15">
        <v>6</v>
      </c>
      <c r="H139" s="19" t="s">
        <v>751</v>
      </c>
      <c r="I139" s="17"/>
      <c r="J139" s="18"/>
    </row>
    <row r="140" spans="1:10" ht="45" x14ac:dyDescent="0.25">
      <c r="A140" s="15" t="s">
        <v>1014</v>
      </c>
      <c r="B140" s="15" t="s">
        <v>1219</v>
      </c>
      <c r="C140" s="74" t="s">
        <v>1220</v>
      </c>
      <c r="D140" s="16">
        <v>0</v>
      </c>
      <c r="E140" s="11">
        <v>0</v>
      </c>
      <c r="F140" s="12">
        <v>0</v>
      </c>
      <c r="G140" s="15">
        <v>6</v>
      </c>
      <c r="H140" s="20" t="s">
        <v>755</v>
      </c>
      <c r="I140" s="17"/>
      <c r="J140" s="18"/>
    </row>
    <row r="141" spans="1:10" ht="30" x14ac:dyDescent="0.25">
      <c r="A141" s="15" t="s">
        <v>985</v>
      </c>
      <c r="B141" s="15" t="s">
        <v>1221</v>
      </c>
      <c r="C141" s="74" t="s">
        <v>1222</v>
      </c>
      <c r="D141" s="16">
        <v>0</v>
      </c>
      <c r="E141" s="11">
        <v>0</v>
      </c>
      <c r="F141" s="12">
        <v>0</v>
      </c>
      <c r="G141" s="15" t="s">
        <v>849</v>
      </c>
      <c r="H141" s="19"/>
      <c r="I141" s="17"/>
      <c r="J141" s="18"/>
    </row>
    <row r="142" spans="1:10" ht="51" x14ac:dyDescent="0.2">
      <c r="A142" s="15" t="s">
        <v>985</v>
      </c>
      <c r="B142" s="15" t="s">
        <v>1223</v>
      </c>
      <c r="C142" s="21" t="s">
        <v>1224</v>
      </c>
      <c r="D142" s="16">
        <v>100000</v>
      </c>
      <c r="E142" s="11">
        <v>10023.372416379088</v>
      </c>
      <c r="F142" s="12">
        <v>110023.37241637909</v>
      </c>
      <c r="G142" s="15" t="s">
        <v>849</v>
      </c>
      <c r="H142" s="19"/>
      <c r="I142" s="17"/>
      <c r="J142" s="18"/>
    </row>
    <row r="143" spans="1:10" x14ac:dyDescent="0.2">
      <c r="A143" s="15" t="s">
        <v>985</v>
      </c>
      <c r="B143" s="15" t="s">
        <v>1225</v>
      </c>
      <c r="C143" s="21" t="s">
        <v>1226</v>
      </c>
      <c r="D143" s="16">
        <v>400000</v>
      </c>
      <c r="E143" s="11">
        <v>40093.489665516354</v>
      </c>
      <c r="F143" s="12">
        <v>440093.48966551636</v>
      </c>
      <c r="G143" s="15" t="s">
        <v>849</v>
      </c>
      <c r="H143" s="19"/>
      <c r="I143" s="17"/>
      <c r="J143" s="18"/>
    </row>
    <row r="144" spans="1:10" ht="25.5" x14ac:dyDescent="0.2">
      <c r="A144" s="15" t="s">
        <v>985</v>
      </c>
      <c r="B144" s="15" t="s">
        <v>1227</v>
      </c>
      <c r="C144" s="21" t="s">
        <v>1228</v>
      </c>
      <c r="D144" s="16">
        <v>100000</v>
      </c>
      <c r="E144" s="11">
        <v>10023.372416379088</v>
      </c>
      <c r="F144" s="12">
        <v>110023.37241637909</v>
      </c>
      <c r="G144" s="15" t="s">
        <v>849</v>
      </c>
      <c r="H144" s="19"/>
      <c r="I144" s="17"/>
      <c r="J144" s="18"/>
    </row>
    <row r="145" spans="1:10" ht="38.25" x14ac:dyDescent="0.2">
      <c r="A145" s="15" t="s">
        <v>985</v>
      </c>
      <c r="B145" s="15" t="s">
        <v>1229</v>
      </c>
      <c r="C145" s="21" t="s">
        <v>1230</v>
      </c>
      <c r="D145" s="16">
        <v>100000</v>
      </c>
      <c r="E145" s="11">
        <v>10023.372416379088</v>
      </c>
      <c r="F145" s="12">
        <v>110023.37241637909</v>
      </c>
      <c r="G145" s="15" t="s">
        <v>849</v>
      </c>
      <c r="H145" s="21"/>
      <c r="I145" s="17"/>
      <c r="J145" s="18"/>
    </row>
    <row r="146" spans="1:10" ht="25.5" x14ac:dyDescent="0.2">
      <c r="A146" s="15" t="s">
        <v>985</v>
      </c>
      <c r="B146" s="15" t="s">
        <v>1231</v>
      </c>
      <c r="C146" s="21" t="s">
        <v>1232</v>
      </c>
      <c r="D146" s="16">
        <v>70000</v>
      </c>
      <c r="E146" s="11">
        <v>7016.3606914653628</v>
      </c>
      <c r="F146" s="12">
        <v>77016.360691465365</v>
      </c>
      <c r="G146" s="15" t="s">
        <v>849</v>
      </c>
      <c r="H146" s="20"/>
      <c r="I146" s="17"/>
      <c r="J146" s="18"/>
    </row>
    <row r="147" spans="1:10" ht="30" x14ac:dyDescent="0.25">
      <c r="A147" s="15" t="s">
        <v>985</v>
      </c>
      <c r="B147" s="15" t="s">
        <v>1233</v>
      </c>
      <c r="C147" s="74" t="s">
        <v>1234</v>
      </c>
      <c r="D147" s="16">
        <v>0</v>
      </c>
      <c r="E147" s="11">
        <v>0</v>
      </c>
      <c r="F147" s="12">
        <v>0</v>
      </c>
      <c r="G147" s="15" t="s">
        <v>849</v>
      </c>
      <c r="H147" s="21"/>
      <c r="I147" s="17"/>
      <c r="J147" s="18"/>
    </row>
    <row r="148" spans="1:10" x14ac:dyDescent="0.2">
      <c r="A148" s="15" t="s">
        <v>951</v>
      </c>
      <c r="B148" s="15" t="s">
        <v>1235</v>
      </c>
      <c r="C148" s="21" t="s">
        <v>1236</v>
      </c>
      <c r="D148" s="16">
        <v>180000</v>
      </c>
      <c r="E148" s="11">
        <v>18042.070349482361</v>
      </c>
      <c r="F148" s="12">
        <v>198042.07034948235</v>
      </c>
      <c r="G148" s="15" t="s">
        <v>849</v>
      </c>
      <c r="H148" s="20"/>
      <c r="I148" s="17"/>
      <c r="J148" s="18"/>
    </row>
  </sheetData>
  <mergeCells count="1">
    <mergeCell ref="I8:J8"/>
  </mergeCells>
  <conditionalFormatting sqref="B141:B148">
    <cfRule type="duplicateValues" dxfId="5" priority="1"/>
  </conditionalFormatting>
  <dataValidations count="2">
    <dataValidation type="list" allowBlank="1" showInputMessage="1" showErrorMessage="1" sqref="G9:G148">
      <formula1>Schedule_Item</formula1>
    </dataValidation>
    <dataValidation type="list" allowBlank="1" showInputMessage="1" showErrorMessage="1" sqref="I120:I121 I124:I125 H9:H148">
      <formula1>Fishstocklist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F95"/>
  <sheetViews>
    <sheetView showGridLines="0" zoomScaleNormal="100" workbookViewId="0">
      <selection activeCell="C44" sqref="C44"/>
    </sheetView>
  </sheetViews>
  <sheetFormatPr defaultRowHeight="12.75" x14ac:dyDescent="0.2"/>
  <cols>
    <col min="1" max="1" width="59" bestFit="1" customWidth="1"/>
    <col min="2" max="2" width="10.28515625" hidden="1" customWidth="1"/>
    <col min="3" max="3" width="19.140625" style="79" bestFit="1" customWidth="1"/>
    <col min="4" max="4" width="18.85546875" bestFit="1" customWidth="1"/>
    <col min="5" max="5" width="131.5703125" bestFit="1" customWidth="1"/>
  </cols>
  <sheetData>
    <row r="6" spans="1:6" ht="15.75" x14ac:dyDescent="0.25">
      <c r="A6" s="67" t="s">
        <v>1436</v>
      </c>
    </row>
    <row r="8" spans="1:6" s="78" customFormat="1" ht="15.75" x14ac:dyDescent="0.25">
      <c r="A8" s="130" t="s">
        <v>1437</v>
      </c>
      <c r="B8" s="131" t="s">
        <v>1438</v>
      </c>
      <c r="C8" s="132" t="s">
        <v>1439</v>
      </c>
      <c r="D8" s="131" t="s">
        <v>1440</v>
      </c>
      <c r="E8" s="133" t="s">
        <v>1441</v>
      </c>
      <c r="F8" s="77"/>
    </row>
    <row r="9" spans="1:6" x14ac:dyDescent="0.2">
      <c r="A9" s="134" t="s">
        <v>816</v>
      </c>
      <c r="B9" s="135"/>
      <c r="C9" s="136"/>
      <c r="D9" s="137"/>
      <c r="E9" s="137"/>
      <c r="F9" s="68"/>
    </row>
    <row r="10" spans="1:6" x14ac:dyDescent="0.2">
      <c r="A10" s="138" t="s">
        <v>816</v>
      </c>
      <c r="B10" s="139" t="s">
        <v>1456</v>
      </c>
      <c r="C10" s="140">
        <v>100</v>
      </c>
      <c r="D10" s="139" t="s">
        <v>1457</v>
      </c>
      <c r="E10" s="138" t="s">
        <v>1445</v>
      </c>
      <c r="F10" s="68"/>
    </row>
    <row r="11" spans="1:6" x14ac:dyDescent="0.2">
      <c r="A11" s="134" t="s">
        <v>1535</v>
      </c>
      <c r="B11" s="135"/>
      <c r="C11" s="136">
        <f>C10</f>
        <v>100</v>
      </c>
      <c r="D11" s="137"/>
      <c r="E11" s="137"/>
      <c r="F11" s="68"/>
    </row>
    <row r="12" spans="1:6" s="2" customFormat="1" x14ac:dyDescent="0.2">
      <c r="A12" s="141"/>
      <c r="B12" s="142"/>
      <c r="C12" s="143"/>
      <c r="D12" s="144"/>
      <c r="E12" s="144"/>
      <c r="F12" s="76"/>
    </row>
    <row r="13" spans="1:6" x14ac:dyDescent="0.2">
      <c r="A13" s="134" t="s">
        <v>1459</v>
      </c>
      <c r="B13" s="135"/>
      <c r="C13" s="136"/>
      <c r="D13" s="137"/>
      <c r="E13" s="137"/>
      <c r="F13" s="68"/>
    </row>
    <row r="14" spans="1:6" x14ac:dyDescent="0.2">
      <c r="A14" s="145" t="s">
        <v>1460</v>
      </c>
      <c r="B14" s="146">
        <v>20</v>
      </c>
      <c r="C14" s="147">
        <v>155</v>
      </c>
      <c r="D14" s="146" t="s">
        <v>1457</v>
      </c>
      <c r="E14" s="145" t="s">
        <v>50</v>
      </c>
      <c r="F14" s="68"/>
    </row>
    <row r="15" spans="1:6" x14ac:dyDescent="0.2">
      <c r="A15" s="145" t="s">
        <v>1461</v>
      </c>
      <c r="B15" s="146">
        <v>20</v>
      </c>
      <c r="C15" s="147">
        <v>140</v>
      </c>
      <c r="D15" s="146" t="s">
        <v>1457</v>
      </c>
      <c r="E15" s="145" t="s">
        <v>50</v>
      </c>
      <c r="F15" s="68"/>
    </row>
    <row r="16" spans="1:6" x14ac:dyDescent="0.2">
      <c r="A16" s="148" t="s">
        <v>1462</v>
      </c>
      <c r="B16" s="149"/>
      <c r="C16" s="150">
        <f>SUBTOTAL(9,C14:C15)</f>
        <v>295</v>
      </c>
      <c r="D16" s="151"/>
      <c r="E16" s="152"/>
      <c r="F16" s="68"/>
    </row>
    <row r="17" spans="1:6" x14ac:dyDescent="0.2">
      <c r="A17" s="145" t="s">
        <v>1463</v>
      </c>
      <c r="B17" s="146">
        <v>20</v>
      </c>
      <c r="C17" s="147">
        <v>115</v>
      </c>
      <c r="D17" s="146" t="s">
        <v>1457</v>
      </c>
      <c r="E17" s="138" t="s">
        <v>1464</v>
      </c>
      <c r="F17" s="68"/>
    </row>
    <row r="18" spans="1:6" x14ac:dyDescent="0.2">
      <c r="A18" s="145" t="s">
        <v>1465</v>
      </c>
      <c r="B18" s="146">
        <v>20</v>
      </c>
      <c r="C18" s="147">
        <v>20</v>
      </c>
      <c r="D18" s="146" t="s">
        <v>1457</v>
      </c>
      <c r="E18" s="138" t="s">
        <v>1464</v>
      </c>
      <c r="F18" s="68"/>
    </row>
    <row r="19" spans="1:6" x14ac:dyDescent="0.2">
      <c r="A19" s="145" t="s">
        <v>1466</v>
      </c>
      <c r="B19" s="146">
        <v>20</v>
      </c>
      <c r="C19" s="147">
        <v>72</v>
      </c>
      <c r="D19" s="146" t="s">
        <v>1457</v>
      </c>
      <c r="E19" s="138" t="s">
        <v>1467</v>
      </c>
      <c r="F19" s="68"/>
    </row>
    <row r="20" spans="1:6" x14ac:dyDescent="0.2">
      <c r="A20" s="145" t="s">
        <v>1468</v>
      </c>
      <c r="B20" s="146">
        <v>20</v>
      </c>
      <c r="C20" s="147">
        <v>30</v>
      </c>
      <c r="D20" s="146" t="s">
        <v>1457</v>
      </c>
      <c r="E20" s="138" t="s">
        <v>220</v>
      </c>
      <c r="F20" s="68"/>
    </row>
    <row r="21" spans="1:6" x14ac:dyDescent="0.2">
      <c r="A21" s="148" t="s">
        <v>1469</v>
      </c>
      <c r="B21" s="149"/>
      <c r="C21" s="150">
        <f>SUBTOTAL(9,C17:C20)</f>
        <v>237</v>
      </c>
      <c r="D21" s="151"/>
      <c r="E21" s="152"/>
      <c r="F21" s="68"/>
    </row>
    <row r="22" spans="1:6" x14ac:dyDescent="0.2">
      <c r="A22" s="134" t="s">
        <v>1470</v>
      </c>
      <c r="B22" s="135"/>
      <c r="C22" s="136">
        <f>SUM(C21,C16)</f>
        <v>532</v>
      </c>
      <c r="D22" s="137"/>
      <c r="E22" s="153"/>
      <c r="F22" s="68"/>
    </row>
    <row r="23" spans="1:6" x14ac:dyDescent="0.2">
      <c r="A23" s="154"/>
      <c r="B23" s="154"/>
      <c r="C23" s="155"/>
      <c r="D23" s="156"/>
      <c r="E23" s="157"/>
      <c r="F23" s="68"/>
    </row>
    <row r="24" spans="1:6" x14ac:dyDescent="0.2">
      <c r="A24" s="134" t="s">
        <v>1471</v>
      </c>
      <c r="B24" s="135"/>
      <c r="C24" s="136"/>
      <c r="D24" s="137"/>
      <c r="E24" s="153"/>
      <c r="F24" s="68"/>
    </row>
    <row r="25" spans="1:6" x14ac:dyDescent="0.2">
      <c r="A25" s="138" t="s">
        <v>1472</v>
      </c>
      <c r="B25" s="158">
        <v>20</v>
      </c>
      <c r="C25" s="140">
        <v>230</v>
      </c>
      <c r="D25" s="139" t="s">
        <v>1457</v>
      </c>
      <c r="E25" s="138" t="s">
        <v>1473</v>
      </c>
      <c r="F25" s="68"/>
    </row>
    <row r="26" spans="1:6" x14ac:dyDescent="0.2">
      <c r="A26" s="138" t="s">
        <v>1474</v>
      </c>
      <c r="B26" s="158">
        <v>20</v>
      </c>
      <c r="C26" s="140">
        <v>218</v>
      </c>
      <c r="D26" s="139" t="s">
        <v>1457</v>
      </c>
      <c r="E26" s="138" t="s">
        <v>669</v>
      </c>
      <c r="F26" s="68"/>
    </row>
    <row r="27" spans="1:6" x14ac:dyDescent="0.2">
      <c r="A27" s="138" t="s">
        <v>1475</v>
      </c>
      <c r="B27" s="158">
        <v>10</v>
      </c>
      <c r="C27" s="140">
        <v>120</v>
      </c>
      <c r="D27" s="139" t="s">
        <v>1457</v>
      </c>
      <c r="E27" s="138" t="s">
        <v>669</v>
      </c>
      <c r="F27" s="68"/>
    </row>
    <row r="28" spans="1:6" x14ac:dyDescent="0.2">
      <c r="A28" s="138" t="s">
        <v>1476</v>
      </c>
      <c r="B28" s="158">
        <v>10</v>
      </c>
      <c r="C28" s="140">
        <v>154</v>
      </c>
      <c r="D28" s="139" t="s">
        <v>1457</v>
      </c>
      <c r="E28" s="138" t="s">
        <v>744</v>
      </c>
      <c r="F28" s="68"/>
    </row>
    <row r="29" spans="1:6" x14ac:dyDescent="0.2">
      <c r="A29" s="138" t="s">
        <v>1477</v>
      </c>
      <c r="B29" s="158">
        <v>65</v>
      </c>
      <c r="C29" s="140">
        <v>181</v>
      </c>
      <c r="D29" s="139" t="s">
        <v>1457</v>
      </c>
      <c r="E29" s="138" t="s">
        <v>1478</v>
      </c>
      <c r="F29" s="68"/>
    </row>
    <row r="30" spans="1:6" x14ac:dyDescent="0.2">
      <c r="A30" s="138" t="s">
        <v>1479</v>
      </c>
      <c r="B30" s="158">
        <v>25</v>
      </c>
      <c r="C30" s="140">
        <v>284</v>
      </c>
      <c r="D30" s="139" t="s">
        <v>1457</v>
      </c>
      <c r="E30" s="138" t="s">
        <v>1480</v>
      </c>
      <c r="F30" s="68"/>
    </row>
    <row r="31" spans="1:6" x14ac:dyDescent="0.2">
      <c r="A31" s="138" t="s">
        <v>1481</v>
      </c>
      <c r="B31" s="158">
        <v>30</v>
      </c>
      <c r="C31" s="140">
        <v>133</v>
      </c>
      <c r="D31" s="139" t="s">
        <v>1457</v>
      </c>
      <c r="E31" s="138" t="s">
        <v>1482</v>
      </c>
      <c r="F31" s="68"/>
    </row>
    <row r="32" spans="1:6" x14ac:dyDescent="0.2">
      <c r="A32" s="138" t="s">
        <v>1483</v>
      </c>
      <c r="B32" s="158">
        <v>20</v>
      </c>
      <c r="C32" s="140">
        <v>240</v>
      </c>
      <c r="D32" s="139" t="s">
        <v>1457</v>
      </c>
      <c r="E32" s="138" t="s">
        <v>1484</v>
      </c>
      <c r="F32" s="68"/>
    </row>
    <row r="33" spans="1:6" x14ac:dyDescent="0.2">
      <c r="A33" s="138" t="s">
        <v>1485</v>
      </c>
      <c r="B33" s="158">
        <v>30</v>
      </c>
      <c r="C33" s="140">
        <v>393</v>
      </c>
      <c r="D33" s="139" t="s">
        <v>1457</v>
      </c>
      <c r="E33" s="159" t="s">
        <v>745</v>
      </c>
      <c r="F33" s="68"/>
    </row>
    <row r="34" spans="1:6" x14ac:dyDescent="0.2">
      <c r="A34" s="138" t="s">
        <v>1486</v>
      </c>
      <c r="B34" s="158">
        <v>10</v>
      </c>
      <c r="C34" s="140">
        <v>128</v>
      </c>
      <c r="D34" s="139" t="s">
        <v>1457</v>
      </c>
      <c r="E34" s="159" t="s">
        <v>1487</v>
      </c>
      <c r="F34" s="68"/>
    </row>
    <row r="35" spans="1:6" x14ac:dyDescent="0.2">
      <c r="A35" s="148" t="s">
        <v>1488</v>
      </c>
      <c r="B35" s="149"/>
      <c r="C35" s="150">
        <f>SUM(C25:C34)</f>
        <v>2081</v>
      </c>
      <c r="D35" s="151"/>
      <c r="E35" s="152"/>
      <c r="F35" s="68"/>
    </row>
    <row r="36" spans="1:6" x14ac:dyDescent="0.2">
      <c r="A36" s="160" t="s">
        <v>1489</v>
      </c>
      <c r="B36" s="161">
        <v>10</v>
      </c>
      <c r="C36" s="162">
        <v>375</v>
      </c>
      <c r="D36" s="163" t="s">
        <v>1457</v>
      </c>
      <c r="E36" s="160" t="s">
        <v>669</v>
      </c>
      <c r="F36" s="68"/>
    </row>
    <row r="37" spans="1:6" x14ac:dyDescent="0.2">
      <c r="A37" s="160" t="s">
        <v>1490</v>
      </c>
      <c r="B37" s="161">
        <v>20</v>
      </c>
      <c r="C37" s="162">
        <v>101</v>
      </c>
      <c r="D37" s="163" t="s">
        <v>1457</v>
      </c>
      <c r="E37" s="160" t="s">
        <v>1491</v>
      </c>
      <c r="F37" s="68"/>
    </row>
    <row r="38" spans="1:6" x14ac:dyDescent="0.2">
      <c r="A38" s="160" t="s">
        <v>1492</v>
      </c>
      <c r="B38" s="161">
        <v>10</v>
      </c>
      <c r="C38" s="162">
        <v>23</v>
      </c>
      <c r="D38" s="163" t="s">
        <v>1457</v>
      </c>
      <c r="E38" s="160" t="s">
        <v>1491</v>
      </c>
      <c r="F38" s="68"/>
    </row>
    <row r="39" spans="1:6" x14ac:dyDescent="0.2">
      <c r="A39" s="148" t="s">
        <v>1495</v>
      </c>
      <c r="B39" s="149"/>
      <c r="C39" s="150">
        <f>SUM(C36:C38)</f>
        <v>499</v>
      </c>
      <c r="D39" s="151"/>
      <c r="E39" s="152"/>
      <c r="F39" s="68"/>
    </row>
    <row r="40" spans="1:6" x14ac:dyDescent="0.2">
      <c r="A40" s="134" t="s">
        <v>1496</v>
      </c>
      <c r="B40" s="135"/>
      <c r="C40" s="136">
        <f>SUM(C39,C35)</f>
        <v>2580</v>
      </c>
      <c r="D40" s="137"/>
      <c r="E40" s="153"/>
      <c r="F40" s="68"/>
    </row>
    <row r="41" spans="1:6" x14ac:dyDescent="0.2">
      <c r="A41" s="164"/>
      <c r="B41" s="164"/>
      <c r="C41" s="165"/>
      <c r="D41" s="164"/>
      <c r="E41" s="166"/>
      <c r="F41" s="68"/>
    </row>
    <row r="42" spans="1:6" x14ac:dyDescent="0.2">
      <c r="A42" s="134" t="s">
        <v>1497</v>
      </c>
      <c r="B42" s="135"/>
      <c r="C42" s="136"/>
      <c r="D42" s="137"/>
      <c r="E42" s="153"/>
      <c r="F42" s="68"/>
    </row>
    <row r="43" spans="1:6" x14ac:dyDescent="0.2">
      <c r="A43" s="167" t="s">
        <v>1498</v>
      </c>
      <c r="B43" s="139">
        <v>100</v>
      </c>
      <c r="C43" s="140">
        <v>450</v>
      </c>
      <c r="D43" s="139" t="s">
        <v>1457</v>
      </c>
      <c r="E43" s="138" t="s">
        <v>1499</v>
      </c>
      <c r="F43" s="68"/>
    </row>
    <row r="44" spans="1:6" x14ac:dyDescent="0.2">
      <c r="A44" s="167" t="s">
        <v>1409</v>
      </c>
      <c r="B44" s="139">
        <v>90</v>
      </c>
      <c r="C44" s="140">
        <v>1600</v>
      </c>
      <c r="D44" s="139" t="s">
        <v>1457</v>
      </c>
      <c r="E44" s="138" t="s">
        <v>1198</v>
      </c>
      <c r="F44" s="68"/>
    </row>
    <row r="45" spans="1:6" x14ac:dyDescent="0.2">
      <c r="A45" s="167" t="s">
        <v>1500</v>
      </c>
      <c r="B45" s="139">
        <v>45</v>
      </c>
      <c r="C45" s="140">
        <v>250</v>
      </c>
      <c r="D45" s="139" t="s">
        <v>1457</v>
      </c>
      <c r="E45" s="138" t="s">
        <v>1501</v>
      </c>
      <c r="F45" s="68"/>
    </row>
    <row r="46" spans="1:6" x14ac:dyDescent="0.2">
      <c r="A46" s="167" t="s">
        <v>1502</v>
      </c>
      <c r="B46" s="139">
        <v>79</v>
      </c>
      <c r="C46" s="140">
        <v>375</v>
      </c>
      <c r="D46" s="139" t="s">
        <v>1457</v>
      </c>
      <c r="E46" s="138" t="s">
        <v>1503</v>
      </c>
      <c r="F46" s="68"/>
    </row>
    <row r="47" spans="1:6" x14ac:dyDescent="0.2">
      <c r="A47" s="167" t="s">
        <v>1504</v>
      </c>
      <c r="B47" s="139">
        <v>100</v>
      </c>
      <c r="C47" s="140">
        <v>400</v>
      </c>
      <c r="D47" s="139" t="s">
        <v>1457</v>
      </c>
      <c r="E47" s="159" t="s">
        <v>1505</v>
      </c>
      <c r="F47" s="68"/>
    </row>
    <row r="48" spans="1:6" x14ac:dyDescent="0.2">
      <c r="A48" s="167" t="s">
        <v>1506</v>
      </c>
      <c r="B48" s="139">
        <v>100</v>
      </c>
      <c r="C48" s="140">
        <v>475</v>
      </c>
      <c r="D48" s="139" t="s">
        <v>1457</v>
      </c>
      <c r="E48" s="159" t="s">
        <v>1507</v>
      </c>
      <c r="F48" s="68"/>
    </row>
    <row r="49" spans="1:6" x14ac:dyDescent="0.2">
      <c r="A49" s="168" t="s">
        <v>1508</v>
      </c>
      <c r="B49" s="139">
        <v>100</v>
      </c>
      <c r="C49" s="140">
        <v>800</v>
      </c>
      <c r="D49" s="139" t="s">
        <v>1457</v>
      </c>
      <c r="E49" s="159" t="s">
        <v>1509</v>
      </c>
      <c r="F49" s="68"/>
    </row>
    <row r="50" spans="1:6" x14ac:dyDescent="0.2">
      <c r="A50" s="148" t="s">
        <v>1510</v>
      </c>
      <c r="B50" s="149"/>
      <c r="C50" s="150">
        <f>SUM(C43:C49)</f>
        <v>4350</v>
      </c>
      <c r="D50" s="151"/>
      <c r="E50" s="152"/>
      <c r="F50" s="68"/>
    </row>
    <row r="51" spans="1:6" x14ac:dyDescent="0.2">
      <c r="A51" s="138" t="s">
        <v>1512</v>
      </c>
      <c r="B51" s="139">
        <v>15</v>
      </c>
      <c r="C51" s="140">
        <v>75</v>
      </c>
      <c r="D51" s="139" t="s">
        <v>1457</v>
      </c>
      <c r="E51" s="159" t="s">
        <v>1513</v>
      </c>
      <c r="F51" s="76"/>
    </row>
    <row r="52" spans="1:6" x14ac:dyDescent="0.2">
      <c r="A52" s="138" t="s">
        <v>1514</v>
      </c>
      <c r="B52" s="139">
        <v>30</v>
      </c>
      <c r="C52" s="140">
        <v>250</v>
      </c>
      <c r="D52" s="139" t="s">
        <v>1457</v>
      </c>
      <c r="E52" s="159" t="s">
        <v>1515</v>
      </c>
      <c r="F52" s="76"/>
    </row>
    <row r="53" spans="1:6" x14ac:dyDescent="0.2">
      <c r="A53" s="138" t="s">
        <v>1516</v>
      </c>
      <c r="B53" s="139">
        <v>20</v>
      </c>
      <c r="C53" s="140">
        <v>75</v>
      </c>
      <c r="D53" s="139" t="s">
        <v>1457</v>
      </c>
      <c r="E53" s="159" t="s">
        <v>1517</v>
      </c>
      <c r="F53" s="76"/>
    </row>
    <row r="54" spans="1:6" x14ac:dyDescent="0.2">
      <c r="A54" s="138" t="s">
        <v>1518</v>
      </c>
      <c r="B54" s="139">
        <v>30</v>
      </c>
      <c r="C54" s="140">
        <v>60</v>
      </c>
      <c r="D54" s="139" t="s">
        <v>1457</v>
      </c>
      <c r="E54" s="159" t="s">
        <v>461</v>
      </c>
      <c r="F54" s="76"/>
    </row>
    <row r="55" spans="1:6" x14ac:dyDescent="0.2">
      <c r="A55" s="138" t="s">
        <v>1519</v>
      </c>
      <c r="B55" s="139">
        <v>20</v>
      </c>
      <c r="C55" s="140">
        <v>50</v>
      </c>
      <c r="D55" s="139" t="s">
        <v>1457</v>
      </c>
      <c r="E55" s="159" t="s">
        <v>1501</v>
      </c>
      <c r="F55" s="76"/>
    </row>
    <row r="56" spans="1:6" x14ac:dyDescent="0.2">
      <c r="A56" s="138" t="s">
        <v>1520</v>
      </c>
      <c r="B56" s="139">
        <v>50</v>
      </c>
      <c r="C56" s="140">
        <v>200</v>
      </c>
      <c r="D56" s="139" t="s">
        <v>1457</v>
      </c>
      <c r="E56" s="159" t="s">
        <v>1503</v>
      </c>
      <c r="F56" s="76"/>
    </row>
    <row r="57" spans="1:6" x14ac:dyDescent="0.2">
      <c r="A57" s="138" t="s">
        <v>1504</v>
      </c>
      <c r="B57" s="139">
        <v>35</v>
      </c>
      <c r="C57" s="140">
        <v>425</v>
      </c>
      <c r="D57" s="139" t="s">
        <v>1457</v>
      </c>
      <c r="E57" s="159" t="s">
        <v>1505</v>
      </c>
      <c r="F57" s="76"/>
    </row>
    <row r="58" spans="1:6" x14ac:dyDescent="0.2">
      <c r="A58" s="138" t="s">
        <v>1521</v>
      </c>
      <c r="B58" s="139">
        <v>35</v>
      </c>
      <c r="C58" s="140">
        <v>180</v>
      </c>
      <c r="D58" s="139" t="s">
        <v>1457</v>
      </c>
      <c r="E58" s="159" t="s">
        <v>1507</v>
      </c>
      <c r="F58" s="76"/>
    </row>
    <row r="59" spans="1:6" x14ac:dyDescent="0.2">
      <c r="A59" s="138" t="s">
        <v>1522</v>
      </c>
      <c r="B59" s="139">
        <v>20</v>
      </c>
      <c r="C59" s="140">
        <v>100</v>
      </c>
      <c r="D59" s="139" t="s">
        <v>1457</v>
      </c>
      <c r="E59" s="159" t="s">
        <v>320</v>
      </c>
      <c r="F59" s="76"/>
    </row>
    <row r="60" spans="1:6" x14ac:dyDescent="0.2">
      <c r="A60" s="138" t="s">
        <v>1523</v>
      </c>
      <c r="B60" s="139">
        <v>25</v>
      </c>
      <c r="C60" s="140">
        <v>100</v>
      </c>
      <c r="D60" s="139" t="s">
        <v>1457</v>
      </c>
      <c r="E60" s="159" t="s">
        <v>320</v>
      </c>
      <c r="F60" s="76"/>
    </row>
    <row r="61" spans="1:6" x14ac:dyDescent="0.2">
      <c r="A61" s="138" t="s">
        <v>1524</v>
      </c>
      <c r="B61" s="139">
        <v>20</v>
      </c>
      <c r="C61" s="140">
        <v>200</v>
      </c>
      <c r="D61" s="139" t="s">
        <v>1457</v>
      </c>
      <c r="E61" s="159" t="s">
        <v>647</v>
      </c>
      <c r="F61" s="76"/>
    </row>
    <row r="62" spans="1:6" x14ac:dyDescent="0.2">
      <c r="A62" s="138" t="s">
        <v>1525</v>
      </c>
      <c r="B62" s="139">
        <v>15</v>
      </c>
      <c r="C62" s="140">
        <v>175</v>
      </c>
      <c r="D62" s="139" t="s">
        <v>1457</v>
      </c>
      <c r="E62" s="159" t="s">
        <v>1526</v>
      </c>
      <c r="F62" s="76"/>
    </row>
    <row r="63" spans="1:6" x14ac:dyDescent="0.2">
      <c r="A63" s="138" t="s">
        <v>1527</v>
      </c>
      <c r="B63" s="139"/>
      <c r="C63" s="140">
        <v>100</v>
      </c>
      <c r="D63" s="139" t="s">
        <v>1457</v>
      </c>
      <c r="E63" s="159" t="s">
        <v>1528</v>
      </c>
      <c r="F63" s="76"/>
    </row>
    <row r="64" spans="1:6" x14ac:dyDescent="0.2">
      <c r="A64" s="138" t="s">
        <v>1529</v>
      </c>
      <c r="B64" s="139">
        <v>15</v>
      </c>
      <c r="C64" s="140">
        <v>200</v>
      </c>
      <c r="D64" s="139" t="s">
        <v>1457</v>
      </c>
      <c r="E64" s="159" t="s">
        <v>1528</v>
      </c>
      <c r="F64" s="76"/>
    </row>
    <row r="65" spans="1:6" x14ac:dyDescent="0.2">
      <c r="A65" s="148" t="s">
        <v>1530</v>
      </c>
      <c r="B65" s="149"/>
      <c r="C65" s="150">
        <f>SUM(C51:C64)</f>
        <v>2190</v>
      </c>
      <c r="D65" s="151"/>
      <c r="E65" s="152"/>
      <c r="F65" s="68"/>
    </row>
    <row r="66" spans="1:6" x14ac:dyDescent="0.2">
      <c r="A66" s="134" t="s">
        <v>1531</v>
      </c>
      <c r="B66" s="135"/>
      <c r="C66" s="136">
        <f>C65+C50</f>
        <v>6540</v>
      </c>
      <c r="D66" s="137"/>
      <c r="E66" s="153"/>
      <c r="F66" s="68"/>
    </row>
    <row r="67" spans="1:6" x14ac:dyDescent="0.2">
      <c r="A67" s="144"/>
      <c r="B67" s="144"/>
      <c r="C67" s="143"/>
      <c r="D67" s="144"/>
      <c r="E67" s="169"/>
      <c r="F67" s="68"/>
    </row>
    <row r="68" spans="1:6" x14ac:dyDescent="0.2">
      <c r="A68" s="134" t="s">
        <v>1442</v>
      </c>
      <c r="B68" s="135"/>
      <c r="C68" s="136"/>
      <c r="D68" s="137"/>
      <c r="E68" s="153"/>
      <c r="F68" s="68"/>
    </row>
    <row r="69" spans="1:6" x14ac:dyDescent="0.2">
      <c r="A69" s="138" t="s">
        <v>1443</v>
      </c>
      <c r="B69" s="139">
        <v>100</v>
      </c>
      <c r="C69" s="140">
        <v>0</v>
      </c>
      <c r="D69" s="139" t="s">
        <v>1444</v>
      </c>
      <c r="E69" s="138" t="s">
        <v>1445</v>
      </c>
      <c r="F69" s="68"/>
    </row>
    <row r="70" spans="1:6" x14ac:dyDescent="0.2">
      <c r="A70" s="138" t="s">
        <v>1446</v>
      </c>
      <c r="B70" s="139">
        <v>100</v>
      </c>
      <c r="C70" s="140">
        <v>50</v>
      </c>
      <c r="D70" s="139" t="s">
        <v>1444</v>
      </c>
      <c r="E70" s="138" t="s">
        <v>1445</v>
      </c>
      <c r="F70" s="68"/>
    </row>
    <row r="71" spans="1:6" x14ac:dyDescent="0.2">
      <c r="A71" s="138" t="s">
        <v>1447</v>
      </c>
      <c r="B71" s="139">
        <v>100</v>
      </c>
      <c r="C71" s="140">
        <v>265</v>
      </c>
      <c r="D71" s="139" t="s">
        <v>1444</v>
      </c>
      <c r="E71" s="138" t="s">
        <v>1445</v>
      </c>
      <c r="F71" s="68"/>
    </row>
    <row r="72" spans="1:6" x14ac:dyDescent="0.2">
      <c r="A72" s="138" t="s">
        <v>1448</v>
      </c>
      <c r="B72" s="139">
        <v>100</v>
      </c>
      <c r="C72" s="140">
        <v>250</v>
      </c>
      <c r="D72" s="139" t="s">
        <v>1444</v>
      </c>
      <c r="E72" s="138" t="s">
        <v>1445</v>
      </c>
      <c r="F72" s="68"/>
    </row>
    <row r="73" spans="1:6" x14ac:dyDescent="0.2">
      <c r="A73" s="138" t="s">
        <v>1449</v>
      </c>
      <c r="B73" s="139">
        <v>20</v>
      </c>
      <c r="C73" s="140">
        <v>50</v>
      </c>
      <c r="D73" s="139" t="s">
        <v>1450</v>
      </c>
      <c r="E73" s="138" t="s">
        <v>1445</v>
      </c>
      <c r="F73" s="68"/>
    </row>
    <row r="74" spans="1:6" x14ac:dyDescent="0.2">
      <c r="A74" s="138" t="s">
        <v>1451</v>
      </c>
      <c r="B74" s="139">
        <v>100</v>
      </c>
      <c r="C74" s="140">
        <v>100</v>
      </c>
      <c r="D74" s="139" t="s">
        <v>1444</v>
      </c>
      <c r="E74" s="138" t="s">
        <v>1445</v>
      </c>
      <c r="F74" s="68"/>
    </row>
    <row r="75" spans="1:6" x14ac:dyDescent="0.2">
      <c r="A75" s="138" t="s">
        <v>1452</v>
      </c>
      <c r="B75" s="139"/>
      <c r="C75" s="140">
        <v>0</v>
      </c>
      <c r="D75" s="139"/>
      <c r="E75" s="138" t="s">
        <v>1445</v>
      </c>
      <c r="F75" s="68"/>
    </row>
    <row r="76" spans="1:6" x14ac:dyDescent="0.2">
      <c r="A76" s="138" t="s">
        <v>1453</v>
      </c>
      <c r="B76" s="139"/>
      <c r="C76" s="140">
        <v>0</v>
      </c>
      <c r="D76" s="139"/>
      <c r="E76" s="138" t="s">
        <v>1445</v>
      </c>
      <c r="F76" s="68"/>
    </row>
    <row r="77" spans="1:6" x14ac:dyDescent="0.2">
      <c r="A77" s="138" t="s">
        <v>1454</v>
      </c>
      <c r="B77" s="139">
        <v>100</v>
      </c>
      <c r="C77" s="140">
        <v>30</v>
      </c>
      <c r="D77" s="139" t="s">
        <v>1444</v>
      </c>
      <c r="E77" s="138" t="s">
        <v>1445</v>
      </c>
      <c r="F77" s="68"/>
    </row>
    <row r="78" spans="1:6" x14ac:dyDescent="0.2">
      <c r="A78" s="138" t="s">
        <v>1455</v>
      </c>
      <c r="B78" s="170">
        <v>5</v>
      </c>
      <c r="C78" s="140">
        <v>10</v>
      </c>
      <c r="D78" s="139" t="s">
        <v>1444</v>
      </c>
      <c r="E78" s="138" t="s">
        <v>1445</v>
      </c>
      <c r="F78" s="68"/>
    </row>
    <row r="79" spans="1:6" x14ac:dyDescent="0.2">
      <c r="A79" s="138" t="s">
        <v>1493</v>
      </c>
      <c r="B79" s="171">
        <v>0.05</v>
      </c>
      <c r="C79" s="140">
        <v>31</v>
      </c>
      <c r="D79" s="139"/>
      <c r="E79" s="138" t="s">
        <v>742</v>
      </c>
      <c r="F79" s="68"/>
    </row>
    <row r="80" spans="1:6" x14ac:dyDescent="0.2">
      <c r="A80" s="138" t="s">
        <v>1494</v>
      </c>
      <c r="B80" s="171">
        <v>0.05</v>
      </c>
      <c r="C80" s="140">
        <v>21</v>
      </c>
      <c r="D80" s="139"/>
      <c r="E80" s="138" t="s">
        <v>742</v>
      </c>
      <c r="F80" s="68"/>
    </row>
    <row r="81" spans="1:6" x14ac:dyDescent="0.2">
      <c r="A81" s="138" t="s">
        <v>1511</v>
      </c>
      <c r="B81" s="172"/>
      <c r="C81" s="140">
        <v>30</v>
      </c>
      <c r="D81" s="139" t="s">
        <v>1444</v>
      </c>
      <c r="E81" s="138" t="s">
        <v>1445</v>
      </c>
      <c r="F81" s="68"/>
    </row>
    <row r="82" spans="1:6" x14ac:dyDescent="0.2">
      <c r="A82" s="134" t="s">
        <v>1458</v>
      </c>
      <c r="B82" s="135"/>
      <c r="C82" s="136">
        <f>SUM(C69:C81)</f>
        <v>837</v>
      </c>
      <c r="D82" s="137"/>
      <c r="E82" s="137"/>
      <c r="F82" s="68"/>
    </row>
    <row r="83" spans="1:6" x14ac:dyDescent="0.2">
      <c r="A83" s="173"/>
      <c r="B83" s="174"/>
      <c r="C83" s="175"/>
      <c r="D83" s="176"/>
      <c r="E83" s="177"/>
      <c r="F83" s="68"/>
    </row>
    <row r="84" spans="1:6" x14ac:dyDescent="0.2">
      <c r="A84" s="148" t="s">
        <v>1532</v>
      </c>
      <c r="B84" s="149"/>
      <c r="C84" s="150">
        <f>C50+C35+C16+C82+C11</f>
        <v>7663</v>
      </c>
      <c r="D84" s="151"/>
      <c r="E84" s="151"/>
      <c r="F84" s="68"/>
    </row>
    <row r="85" spans="1:6" x14ac:dyDescent="0.2">
      <c r="A85" s="148" t="s">
        <v>1533</v>
      </c>
      <c r="B85" s="149"/>
      <c r="C85" s="150">
        <f>C65+C39+C21</f>
        <v>2926</v>
      </c>
      <c r="D85" s="151"/>
      <c r="E85" s="151"/>
      <c r="F85" s="68"/>
    </row>
    <row r="86" spans="1:6" x14ac:dyDescent="0.2">
      <c r="A86" s="134" t="s">
        <v>1534</v>
      </c>
      <c r="B86" s="135"/>
      <c r="C86" s="136">
        <f>SUM(C84:C85)</f>
        <v>10589</v>
      </c>
      <c r="D86" s="137"/>
      <c r="E86" s="137"/>
      <c r="F86" s="68"/>
    </row>
    <row r="87" spans="1:6" x14ac:dyDescent="0.2">
      <c r="A87" s="5"/>
      <c r="B87" s="5"/>
      <c r="D87" s="5"/>
      <c r="E87" s="5"/>
    </row>
    <row r="88" spans="1:6" x14ac:dyDescent="0.2">
      <c r="A88" s="148" t="s">
        <v>1294</v>
      </c>
      <c r="B88" s="149"/>
      <c r="C88" s="150">
        <f>C40</f>
        <v>2580</v>
      </c>
      <c r="D88" s="178">
        <v>0.5</v>
      </c>
      <c r="E88" s="152" t="s">
        <v>1539</v>
      </c>
      <c r="F88" s="68"/>
    </row>
    <row r="89" spans="1:6" x14ac:dyDescent="0.2">
      <c r="A89" s="148" t="s">
        <v>1328</v>
      </c>
      <c r="B89" s="149"/>
      <c r="C89" s="150">
        <f>C22</f>
        <v>532</v>
      </c>
      <c r="D89" s="151"/>
      <c r="E89" s="151"/>
      <c r="F89" s="68"/>
    </row>
    <row r="90" spans="1:6" x14ac:dyDescent="0.2">
      <c r="A90" s="148" t="s">
        <v>1536</v>
      </c>
      <c r="B90" s="149"/>
      <c r="C90" s="150">
        <f>C66</f>
        <v>6540</v>
      </c>
      <c r="D90" s="151"/>
      <c r="E90" s="151"/>
      <c r="F90" s="68"/>
    </row>
    <row r="91" spans="1:6" x14ac:dyDescent="0.2">
      <c r="A91" s="148" t="s">
        <v>816</v>
      </c>
      <c r="B91" s="149"/>
      <c r="C91" s="150">
        <f>C11</f>
        <v>100</v>
      </c>
      <c r="D91" s="151"/>
      <c r="E91" s="151"/>
      <c r="F91" s="68"/>
    </row>
    <row r="92" spans="1:6" x14ac:dyDescent="0.2">
      <c r="A92" s="148" t="s">
        <v>1537</v>
      </c>
      <c r="B92" s="149"/>
      <c r="C92" s="150">
        <f>C82</f>
        <v>837</v>
      </c>
      <c r="D92" s="151"/>
      <c r="E92" s="151"/>
      <c r="F92" s="68"/>
    </row>
    <row r="93" spans="1:6" x14ac:dyDescent="0.2">
      <c r="A93" s="134" t="s">
        <v>1534</v>
      </c>
      <c r="B93" s="135"/>
      <c r="C93" s="136">
        <f>SUM(C88:C92)</f>
        <v>10589</v>
      </c>
      <c r="D93" s="137"/>
      <c r="E93" s="137"/>
      <c r="F93" s="68"/>
    </row>
    <row r="94" spans="1:6" s="2" customFormat="1" x14ac:dyDescent="0.2">
      <c r="A94" s="141"/>
      <c r="B94" s="142"/>
      <c r="C94" s="143"/>
      <c r="D94" s="144"/>
      <c r="E94" s="144"/>
      <c r="F94" s="76"/>
    </row>
    <row r="95" spans="1:6" x14ac:dyDescent="0.2">
      <c r="A95" s="134" t="s">
        <v>1538</v>
      </c>
      <c r="B95" s="135"/>
      <c r="C95" s="136">
        <f>((C88*D88)+C89+C90+C91)</f>
        <v>8462</v>
      </c>
      <c r="D95" s="137"/>
      <c r="E95" s="137"/>
      <c r="F95" s="68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G25"/>
  <sheetViews>
    <sheetView showGridLines="0" workbookViewId="0"/>
  </sheetViews>
  <sheetFormatPr defaultRowHeight="12.75" x14ac:dyDescent="0.2"/>
  <cols>
    <col min="1" max="1" width="31.140625" customWidth="1"/>
    <col min="2" max="2" width="21.42578125" customWidth="1"/>
    <col min="3" max="3" width="24.140625" customWidth="1"/>
    <col min="4" max="4" width="21.42578125" bestFit="1" customWidth="1"/>
    <col min="5" max="5" width="24.42578125" customWidth="1"/>
    <col min="6" max="6" width="23.85546875" customWidth="1"/>
    <col min="7" max="7" width="24.28515625" customWidth="1"/>
    <col min="8" max="388" width="24.42578125" bestFit="1" customWidth="1"/>
  </cols>
  <sheetData>
    <row r="6" spans="1:7" x14ac:dyDescent="0.2">
      <c r="A6" s="33" t="s">
        <v>1276</v>
      </c>
      <c r="B6" t="s">
        <v>1319</v>
      </c>
    </row>
    <row r="7" spans="1:7" x14ac:dyDescent="0.2">
      <c r="A7" s="33" t="s">
        <v>813</v>
      </c>
      <c r="B7" t="s">
        <v>742</v>
      </c>
      <c r="C7" t="s">
        <v>1237</v>
      </c>
      <c r="E7" s="75" t="s">
        <v>1238</v>
      </c>
      <c r="F7" s="75">
        <f>IFERROR(VLOOKUP(B7,'MPI Data (H)'!$J$10:$Q$3884,8,FALSE), "N/A")</f>
        <v>2.2499999999999999E-4</v>
      </c>
    </row>
    <row r="9" spans="1:7" x14ac:dyDescent="0.2">
      <c r="A9" s="33" t="s">
        <v>839</v>
      </c>
      <c r="B9" s="33" t="s">
        <v>1239</v>
      </c>
      <c r="C9" s="33" t="s">
        <v>1240</v>
      </c>
      <c r="D9" s="33" t="s">
        <v>843</v>
      </c>
      <c r="E9" t="s">
        <v>1241</v>
      </c>
      <c r="F9" t="s">
        <v>1242</v>
      </c>
      <c r="G9" t="s">
        <v>1243</v>
      </c>
    </row>
    <row r="10" spans="1:7" x14ac:dyDescent="0.2">
      <c r="A10" t="s">
        <v>1244</v>
      </c>
      <c r="B10" t="s">
        <v>1245</v>
      </c>
      <c r="C10" t="s">
        <v>1244</v>
      </c>
      <c r="D10">
        <v>1</v>
      </c>
      <c r="E10" s="7">
        <v>38714.285830206383</v>
      </c>
      <c r="F10" s="32"/>
      <c r="G10" s="32"/>
    </row>
    <row r="11" spans="1:7" x14ac:dyDescent="0.2">
      <c r="A11" t="s">
        <v>1246</v>
      </c>
      <c r="B11" t="s">
        <v>1247</v>
      </c>
      <c r="C11" t="s">
        <v>816</v>
      </c>
      <c r="D11">
        <v>1</v>
      </c>
      <c r="E11" s="7">
        <v>179.28986689283536</v>
      </c>
      <c r="F11" s="32"/>
      <c r="G11" s="32"/>
    </row>
    <row r="12" spans="1:7" x14ac:dyDescent="0.2">
      <c r="B12" t="s">
        <v>1286</v>
      </c>
      <c r="C12" t="s">
        <v>1287</v>
      </c>
      <c r="D12">
        <v>8</v>
      </c>
      <c r="E12" s="7">
        <v>7826.3213383153197</v>
      </c>
      <c r="F12" s="32">
        <v>7.18</v>
      </c>
      <c r="G12" s="80">
        <v>1090.0168994868134</v>
      </c>
    </row>
    <row r="13" spans="1:7" x14ac:dyDescent="0.2">
      <c r="A13" t="s">
        <v>815</v>
      </c>
      <c r="B13" t="s">
        <v>1248</v>
      </c>
      <c r="C13" t="s">
        <v>815</v>
      </c>
      <c r="D13">
        <v>10</v>
      </c>
      <c r="E13" s="7">
        <v>11044.552084700726</v>
      </c>
      <c r="F13" s="32"/>
      <c r="G13" s="80"/>
    </row>
    <row r="14" spans="1:7" x14ac:dyDescent="0.2">
      <c r="A14" t="s">
        <v>858</v>
      </c>
      <c r="B14" t="s">
        <v>859</v>
      </c>
      <c r="C14" t="s">
        <v>860</v>
      </c>
      <c r="D14">
        <v>4</v>
      </c>
      <c r="E14" s="7">
        <v>113.1451408706324</v>
      </c>
      <c r="F14" s="32"/>
      <c r="G14" s="80"/>
    </row>
    <row r="15" spans="1:7" x14ac:dyDescent="0.2">
      <c r="B15" t="s">
        <v>932</v>
      </c>
      <c r="C15" t="s">
        <v>933</v>
      </c>
      <c r="D15">
        <v>4</v>
      </c>
      <c r="E15" s="7">
        <v>308.22700631416154</v>
      </c>
      <c r="F15" s="32"/>
      <c r="G15" s="80"/>
    </row>
    <row r="16" spans="1:7" x14ac:dyDescent="0.2">
      <c r="B16" t="s">
        <v>935</v>
      </c>
      <c r="C16" t="s">
        <v>936</v>
      </c>
      <c r="D16">
        <v>3</v>
      </c>
      <c r="E16" s="7">
        <v>753.15448005382234</v>
      </c>
      <c r="F16" s="32"/>
      <c r="G16" s="80"/>
    </row>
    <row r="17" spans="1:7" x14ac:dyDescent="0.2">
      <c r="B17" t="s">
        <v>942</v>
      </c>
      <c r="C17" t="s">
        <v>943</v>
      </c>
      <c r="D17">
        <v>4</v>
      </c>
      <c r="E17" s="7">
        <v>84.624098882451946</v>
      </c>
      <c r="F17" s="32"/>
      <c r="G17" s="80"/>
    </row>
    <row r="18" spans="1:7" x14ac:dyDescent="0.2">
      <c r="B18" t="s">
        <v>1002</v>
      </c>
      <c r="C18" t="s">
        <v>1003</v>
      </c>
      <c r="D18" t="s">
        <v>875</v>
      </c>
      <c r="E18" s="7">
        <v>45.13702934574755</v>
      </c>
      <c r="F18" s="32"/>
      <c r="G18" s="80"/>
    </row>
    <row r="19" spans="1:7" x14ac:dyDescent="0.2">
      <c r="B19" t="s">
        <v>1031</v>
      </c>
      <c r="C19" t="s">
        <v>1032</v>
      </c>
      <c r="D19">
        <v>3</v>
      </c>
      <c r="E19" s="7">
        <v>845.83249798320844</v>
      </c>
      <c r="F19" s="32"/>
      <c r="G19" s="80"/>
    </row>
    <row r="20" spans="1:7" x14ac:dyDescent="0.2">
      <c r="B20" t="s">
        <v>1154</v>
      </c>
      <c r="C20" t="s">
        <v>1155</v>
      </c>
      <c r="D20">
        <v>3</v>
      </c>
      <c r="E20" s="7">
        <v>220.06502456297565</v>
      </c>
      <c r="F20" s="32"/>
      <c r="G20" s="80"/>
    </row>
    <row r="21" spans="1:7" x14ac:dyDescent="0.2">
      <c r="A21" t="s">
        <v>853</v>
      </c>
      <c r="B21" t="s">
        <v>897</v>
      </c>
      <c r="C21" t="s">
        <v>898</v>
      </c>
      <c r="D21">
        <v>7</v>
      </c>
      <c r="E21" s="7">
        <v>38752.318560937783</v>
      </c>
      <c r="F21" s="32"/>
      <c r="G21" s="80"/>
    </row>
    <row r="22" spans="1:7" x14ac:dyDescent="0.2">
      <c r="B22" t="s">
        <v>978</v>
      </c>
      <c r="C22" t="s">
        <v>979</v>
      </c>
      <c r="D22">
        <v>7</v>
      </c>
      <c r="E22" s="7">
        <v>107567.04694834007</v>
      </c>
      <c r="F22" s="32"/>
      <c r="G22" s="80"/>
    </row>
    <row r="23" spans="1:7" x14ac:dyDescent="0.2">
      <c r="A23" t="s">
        <v>1249</v>
      </c>
      <c r="B23" t="s">
        <v>1249</v>
      </c>
      <c r="C23" t="s">
        <v>1250</v>
      </c>
      <c r="D23" t="s">
        <v>1250</v>
      </c>
      <c r="E23" s="7">
        <v>34307.769656628458</v>
      </c>
      <c r="F23" s="32"/>
      <c r="G23" s="80"/>
    </row>
    <row r="24" spans="1:7" x14ac:dyDescent="0.2">
      <c r="A24" t="s">
        <v>1014</v>
      </c>
      <c r="B24" t="s">
        <v>1212</v>
      </c>
      <c r="C24" t="s">
        <v>1213</v>
      </c>
      <c r="D24">
        <v>7</v>
      </c>
      <c r="E24" s="7">
        <v>29757.071523192106</v>
      </c>
      <c r="F24" s="32"/>
      <c r="G24" s="80"/>
    </row>
    <row r="25" spans="1:7" x14ac:dyDescent="0.2">
      <c r="A25" t="s">
        <v>1251</v>
      </c>
      <c r="E25" s="7">
        <v>270518.84108722664</v>
      </c>
      <c r="F25" s="32">
        <v>7.18</v>
      </c>
      <c r="G25" s="80">
        <v>37676.718814376967</v>
      </c>
    </row>
  </sheetData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G17"/>
  <sheetViews>
    <sheetView showGridLines="0" workbookViewId="0">
      <selection activeCell="B44" sqref="B44"/>
    </sheetView>
  </sheetViews>
  <sheetFormatPr defaultRowHeight="12.75" x14ac:dyDescent="0.2"/>
  <cols>
    <col min="1" max="1" width="25.85546875" bestFit="1" customWidth="1"/>
    <col min="2" max="2" width="21.42578125" customWidth="1"/>
    <col min="3" max="3" width="72.85546875" customWidth="1"/>
    <col min="4" max="4" width="21.42578125" bestFit="1" customWidth="1"/>
    <col min="5" max="5" width="24.42578125" bestFit="1" customWidth="1"/>
    <col min="6" max="6" width="23.85546875" customWidth="1"/>
    <col min="7" max="7" width="20.140625" customWidth="1"/>
    <col min="8" max="121" width="24.42578125" bestFit="1" customWidth="1"/>
  </cols>
  <sheetData>
    <row r="6" spans="1:7" x14ac:dyDescent="0.2">
      <c r="A6" s="33" t="s">
        <v>1276</v>
      </c>
      <c r="B6" t="s">
        <v>1319</v>
      </c>
    </row>
    <row r="7" spans="1:7" x14ac:dyDescent="0.2">
      <c r="A7" s="33" t="s">
        <v>813</v>
      </c>
      <c r="B7" t="s">
        <v>742</v>
      </c>
      <c r="C7" t="s">
        <v>1237</v>
      </c>
      <c r="D7" s="75" t="s">
        <v>1238</v>
      </c>
      <c r="E7" s="75">
        <f>IFERROR(VLOOKUP(B7,'DOC Data (H)'!$J$11:$Q$3884,8,FALSE), "N/A")</f>
        <v>1.9000000000000001E-5</v>
      </c>
    </row>
    <row r="9" spans="1:7" x14ac:dyDescent="0.2">
      <c r="A9" s="33" t="s">
        <v>839</v>
      </c>
      <c r="B9" s="33" t="s">
        <v>1239</v>
      </c>
      <c r="C9" s="33" t="s">
        <v>1240</v>
      </c>
      <c r="D9" s="33" t="s">
        <v>843</v>
      </c>
      <c r="E9" t="s">
        <v>1241</v>
      </c>
      <c r="F9" t="s">
        <v>1242</v>
      </c>
      <c r="G9" t="s">
        <v>1252</v>
      </c>
    </row>
    <row r="10" spans="1:7" x14ac:dyDescent="0.2">
      <c r="A10" t="s">
        <v>1310</v>
      </c>
      <c r="B10" t="s">
        <v>1311</v>
      </c>
      <c r="C10" t="s">
        <v>1312</v>
      </c>
      <c r="D10">
        <v>4</v>
      </c>
      <c r="E10" s="182">
        <v>446.837064237596</v>
      </c>
      <c r="F10" s="182"/>
      <c r="G10" s="182"/>
    </row>
    <row r="11" spans="1:7" x14ac:dyDescent="0.2">
      <c r="B11" t="s">
        <v>1315</v>
      </c>
      <c r="C11" t="s">
        <v>1316</v>
      </c>
      <c r="D11">
        <v>4</v>
      </c>
      <c r="E11" s="182">
        <v>6373.0114245852628</v>
      </c>
      <c r="F11" s="182"/>
      <c r="G11" s="182"/>
    </row>
    <row r="12" spans="1:7" x14ac:dyDescent="0.2">
      <c r="B12" t="s">
        <v>1317</v>
      </c>
      <c r="C12" t="s">
        <v>1318</v>
      </c>
      <c r="D12">
        <v>4</v>
      </c>
      <c r="E12" s="182">
        <v>127.64847255182754</v>
      </c>
      <c r="F12" s="182"/>
      <c r="G12" s="182"/>
    </row>
    <row r="13" spans="1:7" x14ac:dyDescent="0.2">
      <c r="A13" t="s">
        <v>1246</v>
      </c>
      <c r="B13" t="s">
        <v>1294</v>
      </c>
      <c r="C13" t="s">
        <v>1287</v>
      </c>
      <c r="D13">
        <v>8</v>
      </c>
      <c r="E13" s="182">
        <v>8299.6075598071257</v>
      </c>
      <c r="F13" s="182">
        <v>7.18</v>
      </c>
      <c r="G13" s="182">
        <v>1155.9342005302403</v>
      </c>
    </row>
    <row r="14" spans="1:7" x14ac:dyDescent="0.2">
      <c r="A14" t="s">
        <v>1249</v>
      </c>
      <c r="B14" t="s">
        <v>1249</v>
      </c>
      <c r="C14" t="s">
        <v>1250</v>
      </c>
      <c r="D14" t="s">
        <v>1250</v>
      </c>
      <c r="E14" s="182">
        <v>7262.6646238487665</v>
      </c>
      <c r="F14" s="182"/>
      <c r="G14" s="182"/>
    </row>
    <row r="15" spans="1:7" x14ac:dyDescent="0.2">
      <c r="A15" t="s">
        <v>1309</v>
      </c>
      <c r="B15" t="s">
        <v>907</v>
      </c>
      <c r="C15" t="s">
        <v>1254</v>
      </c>
      <c r="D15">
        <v>4</v>
      </c>
      <c r="E15" s="182">
        <v>579.36820158151511</v>
      </c>
      <c r="F15" s="182"/>
      <c r="G15" s="182"/>
    </row>
    <row r="16" spans="1:7" x14ac:dyDescent="0.2">
      <c r="B16" t="s">
        <v>1056</v>
      </c>
      <c r="C16" t="s">
        <v>1253</v>
      </c>
      <c r="D16">
        <v>4</v>
      </c>
      <c r="E16" s="182">
        <v>60.051950191653717</v>
      </c>
      <c r="F16" s="182"/>
      <c r="G16" s="182"/>
    </row>
    <row r="17" spans="1:7" x14ac:dyDescent="0.2">
      <c r="A17" t="s">
        <v>1251</v>
      </c>
      <c r="E17" s="182">
        <v>23149.189296803746</v>
      </c>
      <c r="F17" s="182">
        <v>7.18</v>
      </c>
      <c r="G17" s="182">
        <v>3224.121071978238</v>
      </c>
    </row>
  </sheetData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59"/>
  <sheetViews>
    <sheetView showGridLines="0" workbookViewId="0"/>
  </sheetViews>
  <sheetFormatPr defaultColWidth="8.5703125" defaultRowHeight="12.75" x14ac:dyDescent="0.25"/>
  <cols>
    <col min="1" max="1" width="10.42578125" style="1" customWidth="1"/>
    <col min="2" max="2" width="10.28515625" style="1" bestFit="1" customWidth="1"/>
    <col min="3" max="3" width="12.28515625" style="1" bestFit="1" customWidth="1"/>
    <col min="4" max="5" width="14.140625" style="1" customWidth="1"/>
    <col min="6" max="6" width="13.28515625" style="1" customWidth="1"/>
    <col min="7" max="16384" width="8.5703125" style="1"/>
  </cols>
  <sheetData>
    <row r="1" spans="1:6" ht="13.5" x14ac:dyDescent="0.25">
      <c r="A1"/>
    </row>
    <row r="7" spans="1:6" ht="15.75" x14ac:dyDescent="0.25">
      <c r="A7" s="67" t="s">
        <v>1545</v>
      </c>
    </row>
    <row r="9" spans="1:6" ht="14.25" thickBot="1" x14ac:dyDescent="0.3">
      <c r="A9" s="127" t="s">
        <v>1432</v>
      </c>
      <c r="B9" s="5"/>
      <c r="C9" s="5"/>
      <c r="D9" s="5"/>
      <c r="E9" s="5"/>
      <c r="F9" s="5"/>
    </row>
    <row r="10" spans="1:6" s="81" customFormat="1" ht="64.5" thickBot="1" x14ac:dyDescent="0.25">
      <c r="A10" s="128" t="s">
        <v>813</v>
      </c>
      <c r="B10" s="128" t="s">
        <v>1540</v>
      </c>
      <c r="C10" s="108" t="s">
        <v>1541</v>
      </c>
      <c r="D10" s="109" t="s">
        <v>1542</v>
      </c>
      <c r="E10" s="109" t="s">
        <v>1543</v>
      </c>
      <c r="F10" s="108" t="s">
        <v>1544</v>
      </c>
    </row>
    <row r="11" spans="1:6" ht="13.5" x14ac:dyDescent="0.25">
      <c r="A11" s="5" t="s">
        <v>10</v>
      </c>
      <c r="B11" s="129">
        <v>2367</v>
      </c>
      <c r="C11" s="35">
        <v>163891</v>
      </c>
      <c r="D11" s="38">
        <v>69.239999999999995</v>
      </c>
      <c r="E11" s="35">
        <v>23788</v>
      </c>
      <c r="F11" s="35">
        <v>10.050000000000001</v>
      </c>
    </row>
    <row r="12" spans="1:6" ht="13.5" x14ac:dyDescent="0.25">
      <c r="A12" s="5" t="s">
        <v>13</v>
      </c>
      <c r="B12" s="129">
        <v>0</v>
      </c>
      <c r="C12" s="35">
        <v>2400</v>
      </c>
      <c r="D12" s="38">
        <v>1</v>
      </c>
      <c r="E12" s="35">
        <v>0</v>
      </c>
      <c r="F12" s="35">
        <v>0</v>
      </c>
    </row>
    <row r="13" spans="1:6" ht="13.5" x14ac:dyDescent="0.25">
      <c r="A13" s="5" t="s">
        <v>15</v>
      </c>
      <c r="B13" s="129">
        <v>0</v>
      </c>
      <c r="C13" s="35">
        <v>0</v>
      </c>
      <c r="D13" s="38">
        <v>0</v>
      </c>
      <c r="E13" s="35">
        <v>0</v>
      </c>
      <c r="F13" s="35">
        <v>0</v>
      </c>
    </row>
    <row r="14" spans="1:6" ht="13.5" x14ac:dyDescent="0.25">
      <c r="A14" s="5" t="s">
        <v>17</v>
      </c>
      <c r="B14" s="129">
        <v>100</v>
      </c>
      <c r="C14" s="35">
        <v>1200</v>
      </c>
      <c r="D14" s="38">
        <v>1</v>
      </c>
      <c r="E14" s="35">
        <v>0</v>
      </c>
      <c r="F14" s="35">
        <v>0</v>
      </c>
    </row>
    <row r="15" spans="1:6" ht="13.5" x14ac:dyDescent="0.25">
      <c r="A15" s="5" t="s">
        <v>19</v>
      </c>
      <c r="B15" s="129">
        <v>50</v>
      </c>
      <c r="C15" s="35">
        <v>1200</v>
      </c>
      <c r="D15" s="38">
        <v>2</v>
      </c>
      <c r="E15" s="35">
        <v>0</v>
      </c>
      <c r="F15" s="35">
        <v>0</v>
      </c>
    </row>
    <row r="16" spans="1:6" ht="13.5" x14ac:dyDescent="0.25">
      <c r="A16" s="5" t="s">
        <v>21</v>
      </c>
      <c r="B16" s="129">
        <v>10</v>
      </c>
      <c r="C16" s="35">
        <v>0</v>
      </c>
      <c r="D16" s="38">
        <v>0</v>
      </c>
      <c r="E16" s="35">
        <v>0</v>
      </c>
      <c r="F16" s="35">
        <v>0</v>
      </c>
    </row>
    <row r="17" spans="1:6" ht="13.5" x14ac:dyDescent="0.25">
      <c r="A17" s="5" t="s">
        <v>23</v>
      </c>
      <c r="B17" s="129">
        <v>100</v>
      </c>
      <c r="C17" s="35">
        <v>1200</v>
      </c>
      <c r="D17" s="38">
        <v>1</v>
      </c>
      <c r="E17" s="35">
        <v>0</v>
      </c>
      <c r="F17" s="35">
        <v>0</v>
      </c>
    </row>
    <row r="18" spans="1:6" ht="13.5" x14ac:dyDescent="0.25">
      <c r="A18" s="5" t="s">
        <v>25</v>
      </c>
      <c r="B18" s="129">
        <v>100</v>
      </c>
      <c r="C18" s="35">
        <v>1200</v>
      </c>
      <c r="D18" s="38">
        <v>1</v>
      </c>
      <c r="E18" s="35">
        <v>0</v>
      </c>
      <c r="F18" s="35">
        <v>0</v>
      </c>
    </row>
    <row r="19" spans="1:6" ht="13.5" x14ac:dyDescent="0.25">
      <c r="A19" s="5" t="s">
        <v>28</v>
      </c>
      <c r="B19" s="129">
        <v>11000.456</v>
      </c>
      <c r="C19" s="35">
        <v>66000</v>
      </c>
      <c r="D19" s="38">
        <v>0.5</v>
      </c>
      <c r="E19" s="35">
        <v>3600</v>
      </c>
      <c r="F19" s="35">
        <v>0.03</v>
      </c>
    </row>
    <row r="20" spans="1:6" ht="13.5" x14ac:dyDescent="0.25">
      <c r="A20" s="5" t="s">
        <v>30</v>
      </c>
      <c r="B20" s="129">
        <v>10</v>
      </c>
      <c r="C20" s="35">
        <v>0</v>
      </c>
      <c r="D20" s="38">
        <v>0</v>
      </c>
      <c r="E20" s="35">
        <v>0</v>
      </c>
      <c r="F20" s="35">
        <v>0</v>
      </c>
    </row>
    <row r="21" spans="1:6" ht="13.5" x14ac:dyDescent="0.25">
      <c r="A21" s="5" t="s">
        <v>32</v>
      </c>
      <c r="B21" s="129">
        <v>3019.152</v>
      </c>
      <c r="C21" s="35">
        <v>33600</v>
      </c>
      <c r="D21" s="38">
        <v>0.93</v>
      </c>
      <c r="E21" s="35">
        <v>0</v>
      </c>
      <c r="F21" s="35">
        <v>0</v>
      </c>
    </row>
    <row r="22" spans="1:6" ht="13.5" x14ac:dyDescent="0.25">
      <c r="A22" s="5" t="s">
        <v>34</v>
      </c>
      <c r="B22" s="129">
        <v>8200</v>
      </c>
      <c r="C22" s="35">
        <v>85200.000000000015</v>
      </c>
      <c r="D22" s="38">
        <v>0.87</v>
      </c>
      <c r="E22" s="35">
        <v>0</v>
      </c>
      <c r="F22" s="35">
        <v>0</v>
      </c>
    </row>
    <row r="23" spans="1:6" ht="13.5" x14ac:dyDescent="0.25">
      <c r="A23" s="5" t="s">
        <v>36</v>
      </c>
      <c r="B23" s="129">
        <v>11172.852999999999</v>
      </c>
      <c r="C23" s="35">
        <v>318000</v>
      </c>
      <c r="D23" s="38">
        <v>2.37</v>
      </c>
      <c r="E23" s="35">
        <v>49200</v>
      </c>
      <c r="F23" s="35">
        <v>0.37</v>
      </c>
    </row>
    <row r="24" spans="1:6" ht="13.5" x14ac:dyDescent="0.25">
      <c r="A24" s="5" t="s">
        <v>39</v>
      </c>
      <c r="B24" s="129">
        <v>46.244</v>
      </c>
      <c r="C24" s="35">
        <v>4800</v>
      </c>
      <c r="D24" s="38">
        <v>8.65</v>
      </c>
      <c r="E24" s="35">
        <v>0</v>
      </c>
      <c r="F24" s="35">
        <v>0</v>
      </c>
    </row>
    <row r="25" spans="1:6" ht="13.5" x14ac:dyDescent="0.25">
      <c r="A25" s="5" t="s">
        <v>40</v>
      </c>
      <c r="B25" s="129">
        <v>10</v>
      </c>
      <c r="C25" s="35">
        <v>1200</v>
      </c>
      <c r="D25" s="38">
        <v>10</v>
      </c>
      <c r="E25" s="35">
        <v>0</v>
      </c>
      <c r="F25" s="35">
        <v>0</v>
      </c>
    </row>
    <row r="26" spans="1:6" ht="13.5" x14ac:dyDescent="0.25">
      <c r="A26" s="5" t="s">
        <v>42</v>
      </c>
      <c r="B26" s="129">
        <v>10.305</v>
      </c>
      <c r="C26" s="35">
        <v>1200</v>
      </c>
      <c r="D26" s="38">
        <v>9.6999999999999993</v>
      </c>
      <c r="E26" s="35">
        <v>0</v>
      </c>
      <c r="F26" s="35">
        <v>0</v>
      </c>
    </row>
    <row r="27" spans="1:6" ht="13.5" x14ac:dyDescent="0.25">
      <c r="A27" s="5" t="s">
        <v>44</v>
      </c>
      <c r="B27" s="129">
        <v>162.732</v>
      </c>
      <c r="C27" s="35">
        <v>22800</v>
      </c>
      <c r="D27" s="38">
        <v>11.68</v>
      </c>
      <c r="E27" s="35">
        <v>0</v>
      </c>
      <c r="F27" s="35">
        <v>0</v>
      </c>
    </row>
    <row r="28" spans="1:6" ht="13.5" x14ac:dyDescent="0.25">
      <c r="A28" s="5" t="s">
        <v>46</v>
      </c>
      <c r="B28" s="129">
        <v>759.33900000000006</v>
      </c>
      <c r="C28" s="35">
        <v>72000</v>
      </c>
      <c r="D28" s="38">
        <v>7.9</v>
      </c>
      <c r="E28" s="35">
        <v>1200</v>
      </c>
      <c r="F28" s="35">
        <v>0.13</v>
      </c>
    </row>
    <row r="29" spans="1:6" ht="13.5" x14ac:dyDescent="0.25">
      <c r="A29" s="5" t="s">
        <v>48</v>
      </c>
      <c r="B29" s="129">
        <v>1239</v>
      </c>
      <c r="C29" s="35">
        <v>282000</v>
      </c>
      <c r="D29" s="38">
        <v>18.97</v>
      </c>
      <c r="E29" s="35">
        <v>0</v>
      </c>
      <c r="F29" s="35">
        <v>0</v>
      </c>
    </row>
    <row r="30" spans="1:6" ht="13.5" x14ac:dyDescent="0.25">
      <c r="A30" s="5" t="s">
        <v>49</v>
      </c>
      <c r="B30" s="129">
        <v>70.004999999999995</v>
      </c>
      <c r="C30" s="35">
        <v>8400</v>
      </c>
      <c r="D30" s="38">
        <v>10</v>
      </c>
      <c r="E30" s="35">
        <v>0</v>
      </c>
      <c r="F30" s="35">
        <v>0</v>
      </c>
    </row>
    <row r="31" spans="1:6" ht="13.5" x14ac:dyDescent="0.25">
      <c r="A31" s="5" t="s">
        <v>51</v>
      </c>
      <c r="B31" s="129">
        <v>34</v>
      </c>
      <c r="C31" s="35">
        <v>3600</v>
      </c>
      <c r="D31" s="38">
        <v>8.82</v>
      </c>
      <c r="E31" s="35">
        <v>0</v>
      </c>
      <c r="F31" s="35">
        <v>0</v>
      </c>
    </row>
    <row r="32" spans="1:6" ht="13.5" x14ac:dyDescent="0.25">
      <c r="A32" s="5" t="s">
        <v>54</v>
      </c>
      <c r="B32" s="129">
        <v>714</v>
      </c>
      <c r="C32" s="35">
        <v>186000</v>
      </c>
      <c r="D32" s="38">
        <v>21.71</v>
      </c>
      <c r="E32" s="35">
        <v>46800</v>
      </c>
      <c r="F32" s="35">
        <v>5.46</v>
      </c>
    </row>
    <row r="33" spans="1:6" ht="13.5" x14ac:dyDescent="0.25">
      <c r="A33" s="5" t="s">
        <v>57</v>
      </c>
      <c r="B33" s="129">
        <v>230</v>
      </c>
      <c r="C33" s="35">
        <v>91200</v>
      </c>
      <c r="D33" s="38">
        <v>33.04</v>
      </c>
      <c r="E33" s="35">
        <v>44400</v>
      </c>
      <c r="F33" s="35">
        <v>16.09</v>
      </c>
    </row>
    <row r="34" spans="1:6" ht="13.5" x14ac:dyDescent="0.25">
      <c r="A34" s="5" t="s">
        <v>59</v>
      </c>
      <c r="B34" s="129">
        <v>10</v>
      </c>
      <c r="C34" s="35">
        <v>1200</v>
      </c>
      <c r="D34" s="38">
        <v>10</v>
      </c>
      <c r="E34" s="35">
        <v>0</v>
      </c>
      <c r="F34" s="35">
        <v>0</v>
      </c>
    </row>
    <row r="35" spans="1:6" ht="13.5" x14ac:dyDescent="0.25">
      <c r="A35" s="5" t="s">
        <v>61</v>
      </c>
      <c r="B35" s="129">
        <v>247</v>
      </c>
      <c r="C35" s="35">
        <v>24000.000000000004</v>
      </c>
      <c r="D35" s="38">
        <v>8.1</v>
      </c>
      <c r="E35" s="35">
        <v>0</v>
      </c>
      <c r="F35" s="35">
        <v>0</v>
      </c>
    </row>
    <row r="36" spans="1:6" ht="13.5" x14ac:dyDescent="0.25">
      <c r="A36" s="5" t="s">
        <v>63</v>
      </c>
      <c r="B36" s="129">
        <v>93</v>
      </c>
      <c r="C36" s="35">
        <v>6000.0000000000009</v>
      </c>
      <c r="D36" s="38">
        <v>5.38</v>
      </c>
      <c r="E36" s="35">
        <v>0</v>
      </c>
      <c r="F36" s="35">
        <v>0</v>
      </c>
    </row>
    <row r="37" spans="1:6" ht="13.5" x14ac:dyDescent="0.25">
      <c r="A37" s="5" t="s">
        <v>64</v>
      </c>
      <c r="B37" s="129">
        <v>34</v>
      </c>
      <c r="C37" s="35">
        <v>2400</v>
      </c>
      <c r="D37" s="38">
        <v>5.88</v>
      </c>
      <c r="E37" s="35">
        <v>0</v>
      </c>
      <c r="F37" s="35">
        <v>0</v>
      </c>
    </row>
    <row r="38" spans="1:6" ht="13.5" x14ac:dyDescent="0.25">
      <c r="A38" s="5" t="s">
        <v>66</v>
      </c>
      <c r="B38" s="129">
        <v>16</v>
      </c>
      <c r="C38" s="35">
        <v>2400</v>
      </c>
      <c r="D38" s="38">
        <v>12.5</v>
      </c>
      <c r="E38" s="35">
        <v>0</v>
      </c>
      <c r="F38" s="35">
        <v>0</v>
      </c>
    </row>
    <row r="39" spans="1:6" ht="13.5" x14ac:dyDescent="0.25">
      <c r="A39" s="5" t="s">
        <v>69</v>
      </c>
      <c r="B39" s="129">
        <v>0</v>
      </c>
      <c r="C39" s="35">
        <v>0</v>
      </c>
      <c r="D39" s="38">
        <v>0</v>
      </c>
      <c r="E39" s="35">
        <v>0</v>
      </c>
      <c r="F39" s="35">
        <v>0</v>
      </c>
    </row>
    <row r="40" spans="1:6" ht="13.5" x14ac:dyDescent="0.25">
      <c r="A40" s="5" t="s">
        <v>71</v>
      </c>
      <c r="B40" s="129">
        <v>0</v>
      </c>
      <c r="C40" s="35">
        <v>0</v>
      </c>
      <c r="D40" s="38">
        <v>0</v>
      </c>
      <c r="E40" s="35">
        <v>0</v>
      </c>
      <c r="F40" s="35">
        <v>0</v>
      </c>
    </row>
    <row r="41" spans="1:6" ht="13.5" x14ac:dyDescent="0.25">
      <c r="A41" s="5" t="s">
        <v>73</v>
      </c>
      <c r="B41" s="129">
        <v>0</v>
      </c>
      <c r="C41" s="35">
        <v>0</v>
      </c>
      <c r="D41" s="38">
        <v>0</v>
      </c>
      <c r="E41" s="35">
        <v>0</v>
      </c>
      <c r="F41" s="35">
        <v>0</v>
      </c>
    </row>
    <row r="42" spans="1:6" ht="13.5" x14ac:dyDescent="0.25">
      <c r="A42" s="5" t="s">
        <v>75</v>
      </c>
      <c r="B42" s="129">
        <v>0</v>
      </c>
      <c r="C42" s="35">
        <v>0</v>
      </c>
      <c r="D42" s="38">
        <v>0</v>
      </c>
      <c r="E42" s="35">
        <v>0</v>
      </c>
      <c r="F42" s="35">
        <v>0</v>
      </c>
    </row>
    <row r="43" spans="1:6" ht="13.5" x14ac:dyDescent="0.25">
      <c r="A43" s="5" t="s">
        <v>78</v>
      </c>
      <c r="B43" s="129">
        <v>238</v>
      </c>
      <c r="C43" s="35">
        <v>8937</v>
      </c>
      <c r="D43" s="38">
        <v>37.549999999999997</v>
      </c>
      <c r="E43" s="35">
        <v>0</v>
      </c>
      <c r="F43" s="35">
        <v>0</v>
      </c>
    </row>
    <row r="44" spans="1:6" ht="13.5" x14ac:dyDescent="0.25">
      <c r="A44" s="5" t="s">
        <v>80</v>
      </c>
      <c r="B44" s="129">
        <v>0</v>
      </c>
      <c r="C44" s="35">
        <v>0</v>
      </c>
      <c r="D44" s="38">
        <v>0</v>
      </c>
      <c r="E44" s="35">
        <v>0</v>
      </c>
      <c r="F44" s="35">
        <v>0</v>
      </c>
    </row>
    <row r="45" spans="1:6" ht="13.5" x14ac:dyDescent="0.25">
      <c r="A45" s="5" t="s">
        <v>82</v>
      </c>
      <c r="B45" s="129">
        <v>0</v>
      </c>
      <c r="C45" s="35">
        <v>0</v>
      </c>
      <c r="D45" s="38">
        <v>0</v>
      </c>
      <c r="E45" s="35">
        <v>0</v>
      </c>
      <c r="F45" s="35">
        <v>0</v>
      </c>
    </row>
    <row r="46" spans="1:6" ht="13.5" x14ac:dyDescent="0.25">
      <c r="A46" s="5" t="s">
        <v>84</v>
      </c>
      <c r="B46" s="129">
        <v>0</v>
      </c>
      <c r="C46" s="35">
        <v>0</v>
      </c>
      <c r="D46" s="38">
        <v>0</v>
      </c>
      <c r="E46" s="35">
        <v>0</v>
      </c>
      <c r="F46" s="35">
        <v>0</v>
      </c>
    </row>
    <row r="47" spans="1:6" ht="13.5" x14ac:dyDescent="0.25">
      <c r="A47" s="5" t="s">
        <v>86</v>
      </c>
      <c r="B47" s="129">
        <v>0</v>
      </c>
      <c r="C47" s="35">
        <v>0</v>
      </c>
      <c r="D47" s="38">
        <v>0</v>
      </c>
      <c r="E47" s="35">
        <v>0</v>
      </c>
      <c r="F47" s="35">
        <v>0</v>
      </c>
    </row>
    <row r="48" spans="1:6" ht="13.5" x14ac:dyDescent="0.25">
      <c r="A48" s="5" t="s">
        <v>88</v>
      </c>
      <c r="B48" s="129">
        <v>0</v>
      </c>
      <c r="C48" s="35">
        <v>0</v>
      </c>
      <c r="D48" s="38">
        <v>0</v>
      </c>
      <c r="E48" s="35">
        <v>0</v>
      </c>
      <c r="F48" s="35">
        <v>0</v>
      </c>
    </row>
    <row r="49" spans="1:6" ht="13.5" x14ac:dyDescent="0.25">
      <c r="A49" s="5" t="s">
        <v>90</v>
      </c>
      <c r="B49" s="129">
        <v>0</v>
      </c>
      <c r="C49" s="35">
        <v>0</v>
      </c>
      <c r="D49" s="38">
        <v>0</v>
      </c>
      <c r="E49" s="35">
        <v>0</v>
      </c>
      <c r="F49" s="35">
        <v>0</v>
      </c>
    </row>
    <row r="50" spans="1:6" ht="13.5" x14ac:dyDescent="0.25">
      <c r="A50" s="5" t="s">
        <v>91</v>
      </c>
      <c r="B50" s="129">
        <v>0</v>
      </c>
      <c r="C50" s="35">
        <v>0</v>
      </c>
      <c r="D50" s="38">
        <v>0</v>
      </c>
      <c r="E50" s="35">
        <v>0</v>
      </c>
      <c r="F50" s="35">
        <v>0</v>
      </c>
    </row>
    <row r="51" spans="1:6" ht="13.5" x14ac:dyDescent="0.25">
      <c r="A51" s="5" t="s">
        <v>93</v>
      </c>
      <c r="B51" s="129">
        <v>0</v>
      </c>
      <c r="C51" s="35">
        <v>0</v>
      </c>
      <c r="D51" s="38">
        <v>0</v>
      </c>
      <c r="E51" s="35">
        <v>0</v>
      </c>
      <c r="F51" s="35">
        <v>0</v>
      </c>
    </row>
    <row r="52" spans="1:6" ht="13.5" x14ac:dyDescent="0.25">
      <c r="A52" s="5" t="s">
        <v>96</v>
      </c>
      <c r="B52" s="129">
        <v>3</v>
      </c>
      <c r="C52" s="35">
        <v>0</v>
      </c>
      <c r="D52" s="38">
        <v>0</v>
      </c>
      <c r="E52" s="35">
        <v>0</v>
      </c>
      <c r="F52" s="35">
        <v>0</v>
      </c>
    </row>
    <row r="53" spans="1:6" ht="13.5" x14ac:dyDescent="0.25">
      <c r="A53" s="5" t="s">
        <v>98</v>
      </c>
      <c r="B53" s="129">
        <v>0</v>
      </c>
      <c r="C53" s="35">
        <v>0</v>
      </c>
      <c r="D53" s="38">
        <v>0</v>
      </c>
      <c r="E53" s="35">
        <v>0</v>
      </c>
      <c r="F53" s="35">
        <v>0</v>
      </c>
    </row>
    <row r="54" spans="1:6" ht="13.5" x14ac:dyDescent="0.25">
      <c r="A54" s="5" t="s">
        <v>100</v>
      </c>
      <c r="B54" s="129">
        <v>63</v>
      </c>
      <c r="C54" s="35">
        <v>4800</v>
      </c>
      <c r="D54" s="38">
        <v>6.35</v>
      </c>
      <c r="E54" s="35">
        <v>0</v>
      </c>
      <c r="F54" s="35">
        <v>0</v>
      </c>
    </row>
    <row r="55" spans="1:6" ht="13.5" x14ac:dyDescent="0.25">
      <c r="A55" s="5" t="s">
        <v>102</v>
      </c>
      <c r="B55" s="129">
        <v>3</v>
      </c>
      <c r="C55" s="35">
        <v>0</v>
      </c>
      <c r="D55" s="38">
        <v>0</v>
      </c>
      <c r="E55" s="35">
        <v>0</v>
      </c>
      <c r="F55" s="35">
        <v>0</v>
      </c>
    </row>
    <row r="56" spans="1:6" ht="13.5" x14ac:dyDescent="0.25">
      <c r="A56" s="5" t="s">
        <v>104</v>
      </c>
      <c r="B56" s="129">
        <v>10</v>
      </c>
      <c r="C56" s="35">
        <v>1200</v>
      </c>
      <c r="D56" s="38">
        <v>10</v>
      </c>
      <c r="E56" s="35">
        <v>0</v>
      </c>
      <c r="F56" s="35">
        <v>0</v>
      </c>
    </row>
    <row r="57" spans="1:6" ht="13.5" x14ac:dyDescent="0.25">
      <c r="A57" s="5" t="s">
        <v>106</v>
      </c>
      <c r="B57" s="129">
        <v>45</v>
      </c>
      <c r="C57" s="35">
        <v>8400</v>
      </c>
      <c r="D57" s="38">
        <v>15.56</v>
      </c>
      <c r="E57" s="35">
        <v>2400</v>
      </c>
      <c r="F57" s="35">
        <v>4.4400000000000004</v>
      </c>
    </row>
    <row r="58" spans="1:6" ht="13.5" x14ac:dyDescent="0.25">
      <c r="A58" s="5" t="s">
        <v>108</v>
      </c>
      <c r="B58" s="129">
        <v>0</v>
      </c>
      <c r="C58" s="35">
        <v>0</v>
      </c>
      <c r="D58" s="38">
        <v>0</v>
      </c>
      <c r="E58" s="35">
        <v>0</v>
      </c>
      <c r="F58" s="35">
        <v>0</v>
      </c>
    </row>
    <row r="59" spans="1:6" ht="13.5" x14ac:dyDescent="0.25">
      <c r="A59" s="5" t="s">
        <v>110</v>
      </c>
      <c r="B59" s="129">
        <v>38</v>
      </c>
      <c r="C59" s="35">
        <v>3600</v>
      </c>
      <c r="D59" s="38">
        <v>7.89</v>
      </c>
      <c r="E59" s="35">
        <v>0</v>
      </c>
      <c r="F59" s="35">
        <v>0</v>
      </c>
    </row>
    <row r="60" spans="1:6" ht="13.5" x14ac:dyDescent="0.25">
      <c r="A60" s="5" t="s">
        <v>113</v>
      </c>
      <c r="B60" s="129">
        <v>0</v>
      </c>
      <c r="C60" s="35">
        <v>0</v>
      </c>
      <c r="D60" s="38">
        <v>0</v>
      </c>
      <c r="E60" s="35">
        <v>0</v>
      </c>
      <c r="F60" s="35">
        <v>0</v>
      </c>
    </row>
    <row r="61" spans="1:6" ht="13.5" x14ac:dyDescent="0.25">
      <c r="A61" s="5" t="s">
        <v>115</v>
      </c>
      <c r="B61" s="129">
        <v>0</v>
      </c>
      <c r="C61" s="35">
        <v>0</v>
      </c>
      <c r="D61" s="38">
        <v>0</v>
      </c>
      <c r="E61" s="35">
        <v>0</v>
      </c>
      <c r="F61" s="35">
        <v>0</v>
      </c>
    </row>
    <row r="62" spans="1:6" ht="13.5" x14ac:dyDescent="0.25">
      <c r="A62" s="5" t="s">
        <v>117</v>
      </c>
      <c r="B62" s="129">
        <v>0</v>
      </c>
      <c r="C62" s="35">
        <v>0</v>
      </c>
      <c r="D62" s="38">
        <v>0</v>
      </c>
      <c r="E62" s="35">
        <v>0</v>
      </c>
      <c r="F62" s="35">
        <v>0</v>
      </c>
    </row>
    <row r="63" spans="1:6" ht="13.5" x14ac:dyDescent="0.25">
      <c r="A63" s="5" t="s">
        <v>119</v>
      </c>
      <c r="B63" s="129">
        <v>0</v>
      </c>
      <c r="C63" s="35">
        <v>0</v>
      </c>
      <c r="D63" s="38">
        <v>0</v>
      </c>
      <c r="E63" s="35">
        <v>0</v>
      </c>
      <c r="F63" s="35">
        <v>0</v>
      </c>
    </row>
    <row r="64" spans="1:6" ht="13.5" x14ac:dyDescent="0.25">
      <c r="A64" s="5" t="s">
        <v>121</v>
      </c>
      <c r="B64" s="129">
        <v>0</v>
      </c>
      <c r="C64" s="35">
        <v>0</v>
      </c>
      <c r="D64" s="38">
        <v>0</v>
      </c>
      <c r="E64" s="35">
        <v>0</v>
      </c>
      <c r="F64" s="35">
        <v>0</v>
      </c>
    </row>
    <row r="65" spans="1:6" ht="13.5" x14ac:dyDescent="0.25">
      <c r="A65" s="5" t="s">
        <v>124</v>
      </c>
      <c r="B65" s="129">
        <v>1860</v>
      </c>
      <c r="C65" s="35">
        <v>4800</v>
      </c>
      <c r="D65" s="38">
        <v>0.22</v>
      </c>
      <c r="E65" s="35">
        <v>0</v>
      </c>
      <c r="F65" s="35">
        <v>0</v>
      </c>
    </row>
    <row r="66" spans="1:6" ht="13.5" x14ac:dyDescent="0.25">
      <c r="A66" s="5" t="s">
        <v>127</v>
      </c>
      <c r="B66" s="129">
        <v>1</v>
      </c>
      <c r="C66" s="35">
        <v>0</v>
      </c>
      <c r="D66" s="38">
        <v>0</v>
      </c>
      <c r="E66" s="35">
        <v>0</v>
      </c>
      <c r="F66" s="35">
        <v>0</v>
      </c>
    </row>
    <row r="67" spans="1:6" ht="13.5" x14ac:dyDescent="0.25">
      <c r="A67" s="5" t="s">
        <v>129</v>
      </c>
      <c r="B67" s="129">
        <v>1</v>
      </c>
      <c r="C67" s="35">
        <v>0</v>
      </c>
      <c r="D67" s="38">
        <v>0</v>
      </c>
      <c r="E67" s="35">
        <v>0</v>
      </c>
      <c r="F67" s="35">
        <v>0</v>
      </c>
    </row>
    <row r="68" spans="1:6" ht="13.5" x14ac:dyDescent="0.25">
      <c r="A68" s="5" t="s">
        <v>131</v>
      </c>
      <c r="B68" s="129">
        <v>1</v>
      </c>
      <c r="C68" s="35">
        <v>0</v>
      </c>
      <c r="D68" s="38">
        <v>0</v>
      </c>
      <c r="E68" s="35">
        <v>0</v>
      </c>
      <c r="F68" s="35">
        <v>0</v>
      </c>
    </row>
    <row r="69" spans="1:6" ht="13.5" x14ac:dyDescent="0.25">
      <c r="A69" s="5" t="s">
        <v>133</v>
      </c>
      <c r="B69" s="129">
        <v>1</v>
      </c>
      <c r="C69" s="35">
        <v>0</v>
      </c>
      <c r="D69" s="38">
        <v>0</v>
      </c>
      <c r="E69" s="35">
        <v>0</v>
      </c>
      <c r="F69" s="35">
        <v>0</v>
      </c>
    </row>
    <row r="70" spans="1:6" ht="13.5" x14ac:dyDescent="0.25">
      <c r="A70" s="5" t="s">
        <v>135</v>
      </c>
      <c r="B70" s="129">
        <v>1</v>
      </c>
      <c r="C70" s="35">
        <v>0</v>
      </c>
      <c r="D70" s="38">
        <v>0</v>
      </c>
      <c r="E70" s="35">
        <v>0</v>
      </c>
      <c r="F70" s="35">
        <v>0</v>
      </c>
    </row>
    <row r="71" spans="1:6" ht="13.5" x14ac:dyDescent="0.25">
      <c r="A71" s="5" t="s">
        <v>137</v>
      </c>
      <c r="B71" s="129">
        <v>9</v>
      </c>
      <c r="C71" s="35">
        <v>1200</v>
      </c>
      <c r="D71" s="38">
        <v>11.11</v>
      </c>
      <c r="E71" s="35">
        <v>0</v>
      </c>
      <c r="F71" s="35">
        <v>0</v>
      </c>
    </row>
    <row r="72" spans="1:6" ht="13.5" x14ac:dyDescent="0.25">
      <c r="A72" s="5" t="s">
        <v>139</v>
      </c>
      <c r="B72" s="129">
        <v>1</v>
      </c>
      <c r="C72" s="35">
        <v>0</v>
      </c>
      <c r="D72" s="38">
        <v>0</v>
      </c>
      <c r="E72" s="35">
        <v>0</v>
      </c>
      <c r="F72" s="35">
        <v>0</v>
      </c>
    </row>
    <row r="73" spans="1:6" ht="13.5" x14ac:dyDescent="0.25">
      <c r="A73" s="5" t="s">
        <v>141</v>
      </c>
      <c r="B73" s="129">
        <v>1</v>
      </c>
      <c r="C73" s="35">
        <v>0</v>
      </c>
      <c r="D73" s="38">
        <v>0</v>
      </c>
      <c r="E73" s="35">
        <v>0</v>
      </c>
      <c r="F73" s="35">
        <v>0</v>
      </c>
    </row>
    <row r="74" spans="1:6" ht="13.5" x14ac:dyDescent="0.25">
      <c r="A74" s="5" t="s">
        <v>143</v>
      </c>
      <c r="B74" s="129">
        <v>300</v>
      </c>
      <c r="C74" s="35">
        <v>12000.000000000002</v>
      </c>
      <c r="D74" s="38">
        <v>3.33</v>
      </c>
      <c r="E74" s="35">
        <v>0</v>
      </c>
      <c r="F74" s="35">
        <v>0</v>
      </c>
    </row>
    <row r="75" spans="1:6" ht="13.5" x14ac:dyDescent="0.25">
      <c r="A75" s="5" t="s">
        <v>145</v>
      </c>
      <c r="B75" s="129">
        <v>10</v>
      </c>
      <c r="C75" s="35">
        <v>0</v>
      </c>
      <c r="D75" s="38">
        <v>0</v>
      </c>
      <c r="E75" s="35">
        <v>0</v>
      </c>
      <c r="F75" s="35">
        <v>0</v>
      </c>
    </row>
    <row r="76" spans="1:6" ht="13.5" x14ac:dyDescent="0.25">
      <c r="A76" s="5" t="s">
        <v>147</v>
      </c>
      <c r="B76" s="129">
        <v>1574.8</v>
      </c>
      <c r="C76" s="35">
        <v>70800</v>
      </c>
      <c r="D76" s="38">
        <v>3.75</v>
      </c>
      <c r="E76" s="35">
        <v>2400</v>
      </c>
      <c r="F76" s="35">
        <v>0.13</v>
      </c>
    </row>
    <row r="77" spans="1:6" ht="13.5" x14ac:dyDescent="0.25">
      <c r="A77" s="5" t="s">
        <v>149</v>
      </c>
      <c r="B77" s="129">
        <v>1010.4</v>
      </c>
      <c r="C77" s="35">
        <v>54000</v>
      </c>
      <c r="D77" s="38">
        <v>4.45</v>
      </c>
      <c r="E77" s="35">
        <v>1200</v>
      </c>
      <c r="F77" s="35">
        <v>0.1</v>
      </c>
    </row>
    <row r="78" spans="1:6" ht="13.5" x14ac:dyDescent="0.25">
      <c r="A78" s="5" t="s">
        <v>151</v>
      </c>
      <c r="B78" s="129">
        <v>80.5</v>
      </c>
      <c r="C78" s="35">
        <v>3600</v>
      </c>
      <c r="D78" s="38">
        <v>3.73</v>
      </c>
      <c r="E78" s="35">
        <v>0</v>
      </c>
      <c r="F78" s="35">
        <v>0</v>
      </c>
    </row>
    <row r="79" spans="1:6" ht="13.5" x14ac:dyDescent="0.25">
      <c r="A79" s="5" t="s">
        <v>153</v>
      </c>
      <c r="B79" s="129">
        <v>20</v>
      </c>
      <c r="C79" s="35">
        <v>1200</v>
      </c>
      <c r="D79" s="38">
        <v>5</v>
      </c>
      <c r="E79" s="35">
        <v>0</v>
      </c>
      <c r="F79" s="35">
        <v>0</v>
      </c>
    </row>
    <row r="80" spans="1:6" ht="13.5" x14ac:dyDescent="0.25">
      <c r="A80" s="5" t="s">
        <v>154</v>
      </c>
      <c r="B80" s="129">
        <v>1200</v>
      </c>
      <c r="C80" s="35">
        <v>19200</v>
      </c>
      <c r="D80" s="38">
        <v>1.33</v>
      </c>
      <c r="E80" s="35">
        <v>0</v>
      </c>
      <c r="F80" s="35">
        <v>0</v>
      </c>
    </row>
    <row r="81" spans="1:6" ht="13.5" x14ac:dyDescent="0.25">
      <c r="A81" s="5" t="s">
        <v>156</v>
      </c>
      <c r="B81" s="129">
        <v>0</v>
      </c>
      <c r="C81" s="35">
        <v>0</v>
      </c>
      <c r="D81" s="38">
        <v>0</v>
      </c>
      <c r="E81" s="35">
        <v>0</v>
      </c>
      <c r="F81" s="35">
        <v>0</v>
      </c>
    </row>
    <row r="82" spans="1:6" ht="13.5" x14ac:dyDescent="0.25">
      <c r="A82" s="5" t="s">
        <v>158</v>
      </c>
      <c r="B82" s="129">
        <v>440</v>
      </c>
      <c r="C82" s="35">
        <v>8400</v>
      </c>
      <c r="D82" s="38">
        <v>1.59</v>
      </c>
      <c r="E82" s="35">
        <v>0</v>
      </c>
      <c r="F82" s="35">
        <v>0</v>
      </c>
    </row>
    <row r="83" spans="1:6" ht="13.5" x14ac:dyDescent="0.25">
      <c r="A83" s="5" t="s">
        <v>160</v>
      </c>
      <c r="B83" s="129">
        <v>196</v>
      </c>
      <c r="C83" s="35">
        <v>3600</v>
      </c>
      <c r="D83" s="38">
        <v>1.53</v>
      </c>
      <c r="E83" s="35">
        <v>0</v>
      </c>
      <c r="F83" s="35">
        <v>0</v>
      </c>
    </row>
    <row r="84" spans="1:6" ht="13.5" x14ac:dyDescent="0.25">
      <c r="A84" s="5" t="s">
        <v>162</v>
      </c>
      <c r="B84" s="129">
        <v>66</v>
      </c>
      <c r="C84" s="35">
        <v>1200</v>
      </c>
      <c r="D84" s="38">
        <v>1.52</v>
      </c>
      <c r="E84" s="35">
        <v>0</v>
      </c>
      <c r="F84" s="35">
        <v>0</v>
      </c>
    </row>
    <row r="85" spans="1:6" ht="13.5" x14ac:dyDescent="0.25">
      <c r="A85" s="5" t="s">
        <v>164</v>
      </c>
      <c r="B85" s="129">
        <v>22</v>
      </c>
      <c r="C85" s="35">
        <v>0</v>
      </c>
      <c r="D85" s="38">
        <v>0</v>
      </c>
      <c r="E85" s="35">
        <v>0</v>
      </c>
      <c r="F85" s="35">
        <v>0</v>
      </c>
    </row>
    <row r="86" spans="1:6" ht="13.5" x14ac:dyDescent="0.25">
      <c r="A86" s="5" t="s">
        <v>166</v>
      </c>
      <c r="B86" s="129">
        <v>1</v>
      </c>
      <c r="C86" s="35">
        <v>0</v>
      </c>
      <c r="D86" s="38">
        <v>0</v>
      </c>
      <c r="E86" s="35">
        <v>0</v>
      </c>
      <c r="F86" s="35">
        <v>0</v>
      </c>
    </row>
    <row r="87" spans="1:6" ht="13.5" x14ac:dyDescent="0.25">
      <c r="A87" s="5" t="s">
        <v>168</v>
      </c>
      <c r="B87" s="129">
        <v>39</v>
      </c>
      <c r="C87" s="35">
        <v>0</v>
      </c>
      <c r="D87" s="38">
        <v>0</v>
      </c>
      <c r="E87" s="35">
        <v>0</v>
      </c>
      <c r="F87" s="35">
        <v>0</v>
      </c>
    </row>
    <row r="88" spans="1:6" ht="13.5" x14ac:dyDescent="0.25">
      <c r="A88" s="5" t="s">
        <v>169</v>
      </c>
      <c r="B88" s="129">
        <v>0</v>
      </c>
      <c r="C88" s="35">
        <v>0</v>
      </c>
      <c r="D88" s="38">
        <v>0</v>
      </c>
      <c r="E88" s="35">
        <v>0</v>
      </c>
      <c r="F88" s="35">
        <v>0</v>
      </c>
    </row>
    <row r="89" spans="1:6" ht="13.5" x14ac:dyDescent="0.25">
      <c r="A89" s="5" t="s">
        <v>171</v>
      </c>
      <c r="B89" s="129">
        <v>4</v>
      </c>
      <c r="C89" s="35">
        <v>0</v>
      </c>
      <c r="D89" s="38">
        <v>0</v>
      </c>
      <c r="E89" s="35">
        <v>0</v>
      </c>
      <c r="F89" s="35">
        <v>0</v>
      </c>
    </row>
    <row r="90" spans="1:6" ht="13.5" x14ac:dyDescent="0.25">
      <c r="A90" s="5" t="s">
        <v>174</v>
      </c>
      <c r="B90" s="129">
        <v>10</v>
      </c>
      <c r="C90" s="35">
        <v>0</v>
      </c>
      <c r="D90" s="38">
        <v>0</v>
      </c>
      <c r="E90" s="35">
        <v>0</v>
      </c>
      <c r="F90" s="35">
        <v>0</v>
      </c>
    </row>
    <row r="91" spans="1:6" ht="13.5" x14ac:dyDescent="0.25">
      <c r="A91" s="5" t="s">
        <v>176</v>
      </c>
      <c r="B91" s="129">
        <v>0</v>
      </c>
      <c r="C91" s="35">
        <v>0</v>
      </c>
      <c r="D91" s="38">
        <v>0</v>
      </c>
      <c r="E91" s="35">
        <v>0</v>
      </c>
      <c r="F91" s="35">
        <v>0</v>
      </c>
    </row>
    <row r="92" spans="1:6" ht="13.5" x14ac:dyDescent="0.25">
      <c r="A92" s="5" t="s">
        <v>178</v>
      </c>
      <c r="B92" s="129">
        <v>10</v>
      </c>
      <c r="C92" s="35">
        <v>0</v>
      </c>
      <c r="D92" s="38">
        <v>0</v>
      </c>
      <c r="E92" s="35">
        <v>0</v>
      </c>
      <c r="F92" s="35">
        <v>0</v>
      </c>
    </row>
    <row r="93" spans="1:6" ht="13.5" x14ac:dyDescent="0.25">
      <c r="A93" s="5" t="s">
        <v>180</v>
      </c>
      <c r="B93" s="129">
        <v>4</v>
      </c>
      <c r="C93" s="35">
        <v>0</v>
      </c>
      <c r="D93" s="38">
        <v>0</v>
      </c>
      <c r="E93" s="35">
        <v>0</v>
      </c>
      <c r="F93" s="35">
        <v>0</v>
      </c>
    </row>
    <row r="94" spans="1:6" ht="13.5" x14ac:dyDescent="0.25">
      <c r="A94" s="5" t="s">
        <v>182</v>
      </c>
      <c r="B94" s="129">
        <v>4</v>
      </c>
      <c r="C94" s="35">
        <v>0</v>
      </c>
      <c r="D94" s="38">
        <v>0</v>
      </c>
      <c r="E94" s="35">
        <v>0</v>
      </c>
      <c r="F94" s="35">
        <v>0</v>
      </c>
    </row>
    <row r="95" spans="1:6" ht="13.5" x14ac:dyDescent="0.25">
      <c r="A95" s="5" t="s">
        <v>183</v>
      </c>
      <c r="B95" s="129">
        <v>4</v>
      </c>
      <c r="C95" s="35">
        <v>0</v>
      </c>
      <c r="D95" s="38">
        <v>0</v>
      </c>
      <c r="E95" s="35">
        <v>0</v>
      </c>
      <c r="F95" s="35">
        <v>0</v>
      </c>
    </row>
    <row r="96" spans="1:6" ht="13.5" x14ac:dyDescent="0.25">
      <c r="A96" s="5" t="s">
        <v>185</v>
      </c>
      <c r="B96" s="129">
        <v>4</v>
      </c>
      <c r="C96" s="35">
        <v>0</v>
      </c>
      <c r="D96" s="38">
        <v>0</v>
      </c>
      <c r="E96" s="35">
        <v>0</v>
      </c>
      <c r="F96" s="35">
        <v>0</v>
      </c>
    </row>
    <row r="97" spans="1:6" ht="13.5" x14ac:dyDescent="0.25">
      <c r="A97" s="5" t="s">
        <v>187</v>
      </c>
      <c r="B97" s="129">
        <v>4</v>
      </c>
      <c r="C97" s="35">
        <v>0</v>
      </c>
      <c r="D97" s="38">
        <v>0</v>
      </c>
      <c r="E97" s="35">
        <v>0</v>
      </c>
      <c r="F97" s="35">
        <v>0</v>
      </c>
    </row>
    <row r="98" spans="1:6" ht="13.5" x14ac:dyDescent="0.25">
      <c r="A98" s="5" t="s">
        <v>189</v>
      </c>
      <c r="B98" s="129">
        <v>4</v>
      </c>
      <c r="C98" s="35">
        <v>0</v>
      </c>
      <c r="D98" s="38">
        <v>0</v>
      </c>
      <c r="E98" s="35">
        <v>0</v>
      </c>
      <c r="F98" s="35">
        <v>0</v>
      </c>
    </row>
    <row r="99" spans="1:6" ht="13.5" x14ac:dyDescent="0.25">
      <c r="A99" s="5" t="s">
        <v>191</v>
      </c>
      <c r="B99" s="129">
        <v>4</v>
      </c>
      <c r="C99" s="35">
        <v>0</v>
      </c>
      <c r="D99" s="38">
        <v>0</v>
      </c>
      <c r="E99" s="35">
        <v>0</v>
      </c>
      <c r="F99" s="35">
        <v>0</v>
      </c>
    </row>
    <row r="100" spans="1:6" ht="13.5" x14ac:dyDescent="0.25">
      <c r="A100" s="5" t="s">
        <v>193</v>
      </c>
      <c r="B100" s="129">
        <v>346</v>
      </c>
      <c r="C100" s="35">
        <v>6000.0000000000009</v>
      </c>
      <c r="D100" s="38">
        <v>1.45</v>
      </c>
      <c r="E100" s="35">
        <v>0</v>
      </c>
      <c r="F100" s="35">
        <v>0</v>
      </c>
    </row>
    <row r="101" spans="1:6" ht="13.5" x14ac:dyDescent="0.25">
      <c r="A101" s="5" t="s">
        <v>195</v>
      </c>
      <c r="B101" s="129">
        <v>0</v>
      </c>
      <c r="C101" s="35">
        <v>0</v>
      </c>
      <c r="D101" s="38">
        <v>0</v>
      </c>
      <c r="E101" s="35">
        <v>0</v>
      </c>
      <c r="F101" s="35">
        <v>0</v>
      </c>
    </row>
    <row r="102" spans="1:6" ht="13.5" x14ac:dyDescent="0.25">
      <c r="A102" s="5" t="s">
        <v>196</v>
      </c>
      <c r="B102" s="129">
        <v>5</v>
      </c>
      <c r="C102" s="35">
        <v>0</v>
      </c>
      <c r="D102" s="38">
        <v>0</v>
      </c>
      <c r="E102" s="35">
        <v>0</v>
      </c>
      <c r="F102" s="35">
        <v>0</v>
      </c>
    </row>
    <row r="103" spans="1:6" ht="13.5" x14ac:dyDescent="0.25">
      <c r="A103" s="5" t="s">
        <v>198</v>
      </c>
      <c r="B103" s="129">
        <v>0</v>
      </c>
      <c r="C103" s="35">
        <v>0</v>
      </c>
      <c r="D103" s="38">
        <v>0</v>
      </c>
      <c r="E103" s="35">
        <v>0</v>
      </c>
      <c r="F103" s="35">
        <v>0</v>
      </c>
    </row>
    <row r="104" spans="1:6" ht="13.5" x14ac:dyDescent="0.25">
      <c r="A104" s="5" t="s">
        <v>200</v>
      </c>
      <c r="B104" s="129">
        <v>1470</v>
      </c>
      <c r="C104" s="35">
        <v>25200</v>
      </c>
      <c r="D104" s="38">
        <v>1.43</v>
      </c>
      <c r="E104" s="35">
        <v>0</v>
      </c>
      <c r="F104" s="35">
        <v>0</v>
      </c>
    </row>
    <row r="105" spans="1:6" ht="13.5" x14ac:dyDescent="0.25">
      <c r="A105" s="5" t="s">
        <v>202</v>
      </c>
      <c r="B105" s="129">
        <v>1</v>
      </c>
      <c r="C105" s="35">
        <v>0</v>
      </c>
      <c r="D105" s="38">
        <v>0</v>
      </c>
      <c r="E105" s="35">
        <v>0</v>
      </c>
      <c r="F105" s="35">
        <v>0</v>
      </c>
    </row>
    <row r="106" spans="1:6" ht="13.5" x14ac:dyDescent="0.25">
      <c r="A106" s="5" t="s">
        <v>204</v>
      </c>
      <c r="B106" s="129">
        <v>0</v>
      </c>
      <c r="C106" s="35">
        <v>0</v>
      </c>
      <c r="D106" s="38">
        <v>0</v>
      </c>
      <c r="E106" s="35">
        <v>0</v>
      </c>
      <c r="F106" s="35">
        <v>0</v>
      </c>
    </row>
    <row r="107" spans="1:6" ht="13.5" x14ac:dyDescent="0.25">
      <c r="A107" s="5" t="s">
        <v>206</v>
      </c>
      <c r="B107" s="129">
        <v>2</v>
      </c>
      <c r="C107" s="35">
        <v>0</v>
      </c>
      <c r="D107" s="38">
        <v>0</v>
      </c>
      <c r="E107" s="35">
        <v>0</v>
      </c>
      <c r="F107" s="35">
        <v>0</v>
      </c>
    </row>
    <row r="108" spans="1:6" ht="13.5" x14ac:dyDescent="0.25">
      <c r="A108" s="5" t="s">
        <v>208</v>
      </c>
      <c r="B108" s="129">
        <v>1390</v>
      </c>
      <c r="C108" s="35">
        <v>24000.000000000004</v>
      </c>
      <c r="D108" s="38">
        <v>1.44</v>
      </c>
      <c r="E108" s="35">
        <v>0</v>
      </c>
      <c r="F108" s="35">
        <v>0</v>
      </c>
    </row>
    <row r="109" spans="1:6" ht="13.5" x14ac:dyDescent="0.25">
      <c r="A109" s="5" t="s">
        <v>209</v>
      </c>
      <c r="B109" s="129">
        <v>0</v>
      </c>
      <c r="C109" s="35">
        <v>0</v>
      </c>
      <c r="D109" s="38">
        <v>0</v>
      </c>
      <c r="E109" s="35">
        <v>0</v>
      </c>
      <c r="F109" s="35">
        <v>0</v>
      </c>
    </row>
    <row r="110" spans="1:6" ht="13.5" x14ac:dyDescent="0.25">
      <c r="A110" s="5" t="s">
        <v>211</v>
      </c>
      <c r="B110" s="129">
        <v>0</v>
      </c>
      <c r="C110" s="35">
        <v>0</v>
      </c>
      <c r="D110" s="38">
        <v>0</v>
      </c>
      <c r="E110" s="35">
        <v>0</v>
      </c>
      <c r="F110" s="35">
        <v>0</v>
      </c>
    </row>
    <row r="111" spans="1:6" ht="13.5" x14ac:dyDescent="0.25">
      <c r="A111" s="5" t="s">
        <v>212</v>
      </c>
      <c r="B111" s="129">
        <v>0</v>
      </c>
      <c r="C111" s="35">
        <v>0</v>
      </c>
      <c r="D111" s="38">
        <v>0</v>
      </c>
      <c r="E111" s="35">
        <v>0</v>
      </c>
      <c r="F111" s="35">
        <v>0</v>
      </c>
    </row>
    <row r="112" spans="1:6" ht="13.5" x14ac:dyDescent="0.25">
      <c r="A112" s="5" t="s">
        <v>213</v>
      </c>
      <c r="B112" s="129">
        <v>0</v>
      </c>
      <c r="C112" s="35">
        <v>0</v>
      </c>
      <c r="D112" s="38">
        <v>0</v>
      </c>
      <c r="E112" s="35">
        <v>0</v>
      </c>
      <c r="F112" s="35">
        <v>0</v>
      </c>
    </row>
    <row r="113" spans="1:6" ht="13.5" x14ac:dyDescent="0.25">
      <c r="A113" s="5" t="s">
        <v>214</v>
      </c>
      <c r="B113" s="129">
        <v>131.06200000000001</v>
      </c>
      <c r="C113" s="35">
        <v>204000</v>
      </c>
      <c r="D113" s="38">
        <v>129.71</v>
      </c>
      <c r="E113" s="35">
        <v>0</v>
      </c>
      <c r="F113" s="35">
        <v>0</v>
      </c>
    </row>
    <row r="114" spans="1:6" ht="13.5" x14ac:dyDescent="0.25">
      <c r="A114" s="5" t="s">
        <v>215</v>
      </c>
      <c r="B114" s="129">
        <v>8.5999999999999993E-2</v>
      </c>
      <c r="C114" s="35">
        <v>0</v>
      </c>
      <c r="D114" s="38">
        <v>0</v>
      </c>
      <c r="E114" s="35">
        <v>0</v>
      </c>
      <c r="F114" s="35">
        <v>0</v>
      </c>
    </row>
    <row r="115" spans="1:6" ht="13.5" x14ac:dyDescent="0.25">
      <c r="A115" s="5" t="s">
        <v>217</v>
      </c>
      <c r="B115" s="129">
        <v>80</v>
      </c>
      <c r="C115" s="35">
        <v>123600</v>
      </c>
      <c r="D115" s="38">
        <v>128.75</v>
      </c>
      <c r="E115" s="35">
        <v>0</v>
      </c>
      <c r="F115" s="35">
        <v>0</v>
      </c>
    </row>
    <row r="116" spans="1:6" ht="13.5" x14ac:dyDescent="0.25">
      <c r="A116" s="5" t="s">
        <v>219</v>
      </c>
      <c r="B116" s="129">
        <v>222.9</v>
      </c>
      <c r="C116" s="35">
        <v>359999.99999999994</v>
      </c>
      <c r="D116" s="38">
        <v>134.59</v>
      </c>
      <c r="E116" s="35">
        <v>0</v>
      </c>
      <c r="F116" s="35">
        <v>0</v>
      </c>
    </row>
    <row r="117" spans="1:6" ht="13.5" x14ac:dyDescent="0.25">
      <c r="A117" s="5" t="s">
        <v>221</v>
      </c>
      <c r="B117" s="129">
        <v>318.8</v>
      </c>
      <c r="C117" s="35">
        <v>508800</v>
      </c>
      <c r="D117" s="38">
        <v>133</v>
      </c>
      <c r="E117" s="35">
        <v>0</v>
      </c>
      <c r="F117" s="35">
        <v>0</v>
      </c>
    </row>
    <row r="118" spans="1:6" ht="13.5" x14ac:dyDescent="0.25">
      <c r="A118" s="5" t="s">
        <v>223</v>
      </c>
      <c r="B118" s="129">
        <v>350</v>
      </c>
      <c r="C118" s="35">
        <v>559200</v>
      </c>
      <c r="D118" s="38">
        <v>133.13999999999999</v>
      </c>
      <c r="E118" s="35">
        <v>0</v>
      </c>
      <c r="F118" s="35">
        <v>0</v>
      </c>
    </row>
    <row r="119" spans="1:6" ht="13.5" x14ac:dyDescent="0.25">
      <c r="A119" s="5" t="s">
        <v>225</v>
      </c>
      <c r="B119" s="129">
        <v>360</v>
      </c>
      <c r="C119" s="35">
        <v>598800</v>
      </c>
      <c r="D119" s="38">
        <v>138.61000000000001</v>
      </c>
      <c r="E119" s="35">
        <v>0</v>
      </c>
      <c r="F119" s="35">
        <v>0</v>
      </c>
    </row>
    <row r="120" spans="1:6" ht="13.5" x14ac:dyDescent="0.25">
      <c r="A120" s="5" t="s">
        <v>226</v>
      </c>
      <c r="B120" s="129">
        <v>97</v>
      </c>
      <c r="C120" s="35">
        <v>166799.99999999997</v>
      </c>
      <c r="D120" s="38">
        <v>143.30000000000001</v>
      </c>
      <c r="E120" s="35">
        <v>0</v>
      </c>
      <c r="F120" s="35">
        <v>0</v>
      </c>
    </row>
    <row r="121" spans="1:6" ht="13.5" x14ac:dyDescent="0.25">
      <c r="A121" s="5" t="s">
        <v>227</v>
      </c>
      <c r="B121" s="129">
        <v>1129.5999999999999</v>
      </c>
      <c r="C121" s="35">
        <v>1866000</v>
      </c>
      <c r="D121" s="38">
        <v>137.66</v>
      </c>
      <c r="E121" s="35">
        <v>0</v>
      </c>
      <c r="F121" s="35">
        <v>0</v>
      </c>
    </row>
    <row r="122" spans="1:6" ht="13.5" x14ac:dyDescent="0.25">
      <c r="A122" s="5" t="s">
        <v>228</v>
      </c>
      <c r="B122" s="129">
        <v>60.8</v>
      </c>
      <c r="C122" s="35">
        <v>94800</v>
      </c>
      <c r="D122" s="38">
        <v>129.93</v>
      </c>
      <c r="E122" s="35">
        <v>0</v>
      </c>
      <c r="F122" s="35">
        <v>0</v>
      </c>
    </row>
    <row r="123" spans="1:6" ht="13.5" x14ac:dyDescent="0.25">
      <c r="A123" s="5" t="s">
        <v>229</v>
      </c>
      <c r="B123" s="129">
        <v>7</v>
      </c>
      <c r="C123" s="35">
        <v>0</v>
      </c>
      <c r="D123" s="38">
        <v>0</v>
      </c>
      <c r="E123" s="35">
        <v>0</v>
      </c>
      <c r="F123" s="35">
        <v>0</v>
      </c>
    </row>
    <row r="124" spans="1:6" ht="13.5" x14ac:dyDescent="0.25">
      <c r="A124" s="5" t="s">
        <v>230</v>
      </c>
      <c r="B124" s="129">
        <v>61</v>
      </c>
      <c r="C124" s="35">
        <v>3600</v>
      </c>
      <c r="D124" s="38">
        <v>4.92</v>
      </c>
      <c r="E124" s="35">
        <v>0</v>
      </c>
      <c r="F124" s="35">
        <v>0</v>
      </c>
    </row>
    <row r="125" spans="1:6" ht="13.5" x14ac:dyDescent="0.25">
      <c r="A125" s="5" t="s">
        <v>231</v>
      </c>
      <c r="B125" s="129">
        <v>52</v>
      </c>
      <c r="C125" s="35">
        <v>2400</v>
      </c>
      <c r="D125" s="38">
        <v>3.85</v>
      </c>
      <c r="E125" s="35">
        <v>0</v>
      </c>
      <c r="F125" s="35">
        <v>0</v>
      </c>
    </row>
    <row r="126" spans="1:6" ht="13.5" x14ac:dyDescent="0.25">
      <c r="A126" s="5" t="s">
        <v>232</v>
      </c>
      <c r="B126" s="129">
        <v>1</v>
      </c>
      <c r="C126" s="35">
        <v>0</v>
      </c>
      <c r="D126" s="38">
        <v>0</v>
      </c>
      <c r="E126" s="35">
        <v>0</v>
      </c>
      <c r="F126" s="35">
        <v>0</v>
      </c>
    </row>
    <row r="127" spans="1:6" ht="13.5" x14ac:dyDescent="0.25">
      <c r="A127" s="5" t="s">
        <v>233</v>
      </c>
      <c r="B127" s="129">
        <v>1</v>
      </c>
      <c r="C127" s="35">
        <v>0</v>
      </c>
      <c r="D127" s="38">
        <v>0</v>
      </c>
      <c r="E127" s="35">
        <v>0</v>
      </c>
      <c r="F127" s="35">
        <v>0</v>
      </c>
    </row>
    <row r="128" spans="1:6" ht="13.5" x14ac:dyDescent="0.25">
      <c r="A128" s="5" t="s">
        <v>234</v>
      </c>
      <c r="B128" s="129">
        <v>120</v>
      </c>
      <c r="C128" s="35">
        <v>6000.0000000000009</v>
      </c>
      <c r="D128" s="38">
        <v>4.17</v>
      </c>
      <c r="E128" s="35">
        <v>0</v>
      </c>
      <c r="F128" s="35">
        <v>0</v>
      </c>
    </row>
    <row r="129" spans="1:6" ht="13.5" x14ac:dyDescent="0.25">
      <c r="A129" s="5" t="s">
        <v>235</v>
      </c>
      <c r="B129" s="129">
        <v>214</v>
      </c>
      <c r="C129" s="35">
        <v>12000.000000000002</v>
      </c>
      <c r="D129" s="38">
        <v>4.67</v>
      </c>
      <c r="E129" s="35">
        <v>0</v>
      </c>
      <c r="F129" s="35">
        <v>0</v>
      </c>
    </row>
    <row r="130" spans="1:6" ht="13.5" x14ac:dyDescent="0.25">
      <c r="A130" s="5" t="s">
        <v>236</v>
      </c>
      <c r="B130" s="129">
        <v>33</v>
      </c>
      <c r="C130" s="35">
        <v>2400</v>
      </c>
      <c r="D130" s="38">
        <v>6.06</v>
      </c>
      <c r="E130" s="35">
        <v>0</v>
      </c>
      <c r="F130" s="35">
        <v>0</v>
      </c>
    </row>
    <row r="131" spans="1:6" ht="13.5" x14ac:dyDescent="0.25">
      <c r="A131" s="5" t="s">
        <v>237</v>
      </c>
      <c r="B131" s="129">
        <v>1</v>
      </c>
      <c r="C131" s="35">
        <v>0</v>
      </c>
      <c r="D131" s="38">
        <v>0</v>
      </c>
      <c r="E131" s="35">
        <v>0</v>
      </c>
      <c r="F131" s="35">
        <v>0</v>
      </c>
    </row>
    <row r="132" spans="1:6" ht="13.5" x14ac:dyDescent="0.25">
      <c r="A132" s="5" t="s">
        <v>238</v>
      </c>
      <c r="B132" s="129">
        <v>1</v>
      </c>
      <c r="C132" s="35">
        <v>0</v>
      </c>
      <c r="D132" s="38">
        <v>0</v>
      </c>
      <c r="E132" s="35">
        <v>0</v>
      </c>
      <c r="F132" s="35">
        <v>0</v>
      </c>
    </row>
    <row r="133" spans="1:6" ht="13.5" x14ac:dyDescent="0.25">
      <c r="A133" s="5" t="s">
        <v>239</v>
      </c>
      <c r="B133" s="129">
        <v>1</v>
      </c>
      <c r="C133" s="35">
        <v>0</v>
      </c>
      <c r="D133" s="38">
        <v>0</v>
      </c>
      <c r="E133" s="35">
        <v>0</v>
      </c>
      <c r="F133" s="35">
        <v>0</v>
      </c>
    </row>
    <row r="134" spans="1:6" ht="13.5" x14ac:dyDescent="0.25">
      <c r="A134" s="5" t="s">
        <v>240</v>
      </c>
      <c r="B134" s="129">
        <v>1</v>
      </c>
      <c r="C134" s="35">
        <v>0</v>
      </c>
      <c r="D134" s="38">
        <v>0</v>
      </c>
      <c r="E134" s="35">
        <v>0</v>
      </c>
      <c r="F134" s="35">
        <v>0</v>
      </c>
    </row>
    <row r="135" spans="1:6" ht="13.5" x14ac:dyDescent="0.25">
      <c r="A135" s="5" t="s">
        <v>241</v>
      </c>
      <c r="B135" s="129">
        <v>1</v>
      </c>
      <c r="C135" s="35">
        <v>0</v>
      </c>
      <c r="D135" s="38">
        <v>0</v>
      </c>
      <c r="E135" s="35">
        <v>0</v>
      </c>
      <c r="F135" s="35">
        <v>0</v>
      </c>
    </row>
    <row r="136" spans="1:6" ht="13.5" x14ac:dyDescent="0.25">
      <c r="A136" s="5" t="s">
        <v>242</v>
      </c>
      <c r="B136" s="129">
        <v>1</v>
      </c>
      <c r="C136" s="35">
        <v>0</v>
      </c>
      <c r="D136" s="38">
        <v>0</v>
      </c>
      <c r="E136" s="35">
        <v>0</v>
      </c>
      <c r="F136" s="35">
        <v>0</v>
      </c>
    </row>
    <row r="137" spans="1:6" ht="13.5" x14ac:dyDescent="0.25">
      <c r="A137" s="5" t="s">
        <v>243</v>
      </c>
      <c r="B137" s="129">
        <v>1</v>
      </c>
      <c r="C137" s="35">
        <v>0</v>
      </c>
      <c r="D137" s="38">
        <v>0</v>
      </c>
      <c r="E137" s="35">
        <v>0</v>
      </c>
      <c r="F137" s="35">
        <v>0</v>
      </c>
    </row>
    <row r="138" spans="1:6" ht="13.5" x14ac:dyDescent="0.25">
      <c r="A138" s="5" t="s">
        <v>244</v>
      </c>
      <c r="B138" s="129">
        <v>1</v>
      </c>
      <c r="C138" s="35">
        <v>0</v>
      </c>
      <c r="D138" s="38">
        <v>0</v>
      </c>
      <c r="E138" s="35">
        <v>0</v>
      </c>
      <c r="F138" s="35">
        <v>0</v>
      </c>
    </row>
    <row r="139" spans="1:6" ht="13.5" x14ac:dyDescent="0.25">
      <c r="A139" s="5" t="s">
        <v>245</v>
      </c>
      <c r="B139" s="129">
        <v>10.1</v>
      </c>
      <c r="C139" s="35">
        <v>0</v>
      </c>
      <c r="D139" s="38">
        <v>0</v>
      </c>
      <c r="E139" s="35">
        <v>0</v>
      </c>
      <c r="F139" s="35">
        <v>0</v>
      </c>
    </row>
    <row r="140" spans="1:6" ht="13.5" x14ac:dyDescent="0.25">
      <c r="A140" s="5" t="s">
        <v>246</v>
      </c>
      <c r="B140" s="129">
        <v>10</v>
      </c>
      <c r="C140" s="35">
        <v>0</v>
      </c>
      <c r="D140" s="38">
        <v>0</v>
      </c>
      <c r="E140" s="35">
        <v>0</v>
      </c>
      <c r="F140" s="35">
        <v>0</v>
      </c>
    </row>
    <row r="141" spans="1:6" ht="13.5" x14ac:dyDescent="0.25">
      <c r="A141" s="5" t="s">
        <v>247</v>
      </c>
      <c r="B141" s="129">
        <v>21.6</v>
      </c>
      <c r="C141" s="35">
        <v>0</v>
      </c>
      <c r="D141" s="38">
        <v>0</v>
      </c>
      <c r="E141" s="35">
        <v>0</v>
      </c>
      <c r="F141" s="35">
        <v>0</v>
      </c>
    </row>
    <row r="142" spans="1:6" ht="13.5" x14ac:dyDescent="0.25">
      <c r="A142" s="5" t="s">
        <v>248</v>
      </c>
      <c r="B142" s="129">
        <v>1150</v>
      </c>
      <c r="C142" s="35">
        <v>219600</v>
      </c>
      <c r="D142" s="38">
        <v>15.91</v>
      </c>
      <c r="E142" s="35">
        <v>63600</v>
      </c>
      <c r="F142" s="35">
        <v>4.6100000000000003</v>
      </c>
    </row>
    <row r="143" spans="1:6" ht="13.5" x14ac:dyDescent="0.25">
      <c r="A143" s="5" t="s">
        <v>249</v>
      </c>
      <c r="B143" s="129">
        <v>170</v>
      </c>
      <c r="C143" s="35">
        <v>7200</v>
      </c>
      <c r="D143" s="38">
        <v>3.53</v>
      </c>
      <c r="E143" s="35">
        <v>2400</v>
      </c>
      <c r="F143" s="35">
        <v>1.18</v>
      </c>
    </row>
    <row r="144" spans="1:6" ht="13.5" x14ac:dyDescent="0.25">
      <c r="A144" s="5" t="s">
        <v>250</v>
      </c>
      <c r="B144" s="129">
        <v>127</v>
      </c>
      <c r="C144" s="35">
        <v>9600</v>
      </c>
      <c r="D144" s="38">
        <v>6.3</v>
      </c>
      <c r="E144" s="35">
        <v>0</v>
      </c>
      <c r="F144" s="35">
        <v>0</v>
      </c>
    </row>
    <row r="145" spans="1:6" ht="13.5" x14ac:dyDescent="0.25">
      <c r="A145" s="5" t="s">
        <v>251</v>
      </c>
      <c r="B145" s="129">
        <v>7630</v>
      </c>
      <c r="C145" s="35">
        <v>80400</v>
      </c>
      <c r="D145" s="38">
        <v>0.88</v>
      </c>
      <c r="E145" s="35">
        <v>1200</v>
      </c>
      <c r="F145" s="35">
        <v>0.01</v>
      </c>
    </row>
    <row r="146" spans="1:6" ht="13.5" x14ac:dyDescent="0.25">
      <c r="A146" s="5" t="s">
        <v>252</v>
      </c>
      <c r="B146" s="129">
        <v>0</v>
      </c>
      <c r="C146" s="35">
        <v>0</v>
      </c>
      <c r="D146" s="38">
        <v>0</v>
      </c>
      <c r="E146" s="35">
        <v>0</v>
      </c>
      <c r="F146" s="35">
        <v>0</v>
      </c>
    </row>
    <row r="147" spans="1:6" ht="13.5" x14ac:dyDescent="0.25">
      <c r="A147" s="5" t="s">
        <v>253</v>
      </c>
      <c r="B147" s="129">
        <v>180</v>
      </c>
      <c r="C147" s="35">
        <v>1200</v>
      </c>
      <c r="D147" s="38">
        <v>0.56000000000000005</v>
      </c>
      <c r="E147" s="35">
        <v>0</v>
      </c>
      <c r="F147" s="35">
        <v>0</v>
      </c>
    </row>
    <row r="148" spans="1:6" ht="13.5" x14ac:dyDescent="0.25">
      <c r="A148" s="5" t="s">
        <v>254</v>
      </c>
      <c r="B148" s="129">
        <v>390</v>
      </c>
      <c r="C148" s="35">
        <v>2400</v>
      </c>
      <c r="D148" s="38">
        <v>0.51</v>
      </c>
      <c r="E148" s="35">
        <v>0</v>
      </c>
      <c r="F148" s="35">
        <v>0</v>
      </c>
    </row>
    <row r="149" spans="1:6" ht="13.5" x14ac:dyDescent="0.25">
      <c r="A149" s="5" t="s">
        <v>255</v>
      </c>
      <c r="B149" s="129">
        <v>3350</v>
      </c>
      <c r="C149" s="35">
        <v>64800</v>
      </c>
      <c r="D149" s="38">
        <v>1.61</v>
      </c>
      <c r="E149" s="35">
        <v>8400</v>
      </c>
      <c r="F149" s="35">
        <v>0.21</v>
      </c>
    </row>
    <row r="150" spans="1:6" ht="13.5" x14ac:dyDescent="0.25">
      <c r="A150" s="5" t="s">
        <v>256</v>
      </c>
      <c r="B150" s="129">
        <v>890</v>
      </c>
      <c r="C150" s="35">
        <v>167999.99999999997</v>
      </c>
      <c r="D150" s="38">
        <v>15.73</v>
      </c>
      <c r="E150" s="35">
        <v>22800</v>
      </c>
      <c r="F150" s="35">
        <v>2.13</v>
      </c>
    </row>
    <row r="151" spans="1:6" ht="13.5" x14ac:dyDescent="0.25">
      <c r="A151" s="5" t="s">
        <v>257</v>
      </c>
      <c r="B151" s="129">
        <v>10</v>
      </c>
      <c r="C151" s="35">
        <v>1200</v>
      </c>
      <c r="D151" s="38">
        <v>10</v>
      </c>
      <c r="E151" s="35">
        <v>0</v>
      </c>
      <c r="F151" s="35">
        <v>0</v>
      </c>
    </row>
    <row r="152" spans="1:6" ht="13.5" x14ac:dyDescent="0.25">
      <c r="A152" s="5" t="s">
        <v>258</v>
      </c>
      <c r="B152" s="129">
        <v>725.9</v>
      </c>
      <c r="C152" s="35">
        <v>60000</v>
      </c>
      <c r="D152" s="38">
        <v>6.89</v>
      </c>
      <c r="E152" s="35">
        <v>1200</v>
      </c>
      <c r="F152" s="35">
        <v>0.14000000000000001</v>
      </c>
    </row>
    <row r="153" spans="1:6" ht="13.5" x14ac:dyDescent="0.25">
      <c r="A153" s="5" t="s">
        <v>259</v>
      </c>
      <c r="B153" s="129">
        <v>1430</v>
      </c>
      <c r="C153" s="35">
        <v>219600</v>
      </c>
      <c r="D153" s="38">
        <v>12.8</v>
      </c>
      <c r="E153" s="35">
        <v>86400</v>
      </c>
      <c r="F153" s="35">
        <v>5.03</v>
      </c>
    </row>
    <row r="154" spans="1:6" ht="13.5" x14ac:dyDescent="0.25">
      <c r="A154" s="5" t="s">
        <v>260</v>
      </c>
      <c r="B154" s="129">
        <v>2065.6</v>
      </c>
      <c r="C154" s="35">
        <v>141600</v>
      </c>
      <c r="D154" s="38">
        <v>5.71</v>
      </c>
      <c r="E154" s="35">
        <v>1200</v>
      </c>
      <c r="F154" s="35">
        <v>0.05</v>
      </c>
    </row>
    <row r="155" spans="1:6" ht="13.5" x14ac:dyDescent="0.25">
      <c r="A155" s="5" t="s">
        <v>261</v>
      </c>
      <c r="B155" s="129">
        <v>149</v>
      </c>
      <c r="C155" s="35">
        <v>1200</v>
      </c>
      <c r="D155" s="38">
        <v>0.67</v>
      </c>
      <c r="E155" s="35">
        <v>0</v>
      </c>
      <c r="F155" s="35">
        <v>0</v>
      </c>
    </row>
    <row r="156" spans="1:6" ht="13.5" x14ac:dyDescent="0.25">
      <c r="A156" s="5" t="s">
        <v>262</v>
      </c>
      <c r="B156" s="129">
        <v>0</v>
      </c>
      <c r="C156" s="35">
        <v>0</v>
      </c>
      <c r="D156" s="38">
        <v>0</v>
      </c>
      <c r="E156" s="35">
        <v>0</v>
      </c>
      <c r="F156" s="35">
        <v>0</v>
      </c>
    </row>
    <row r="157" spans="1:6" ht="13.5" x14ac:dyDescent="0.25">
      <c r="A157" s="5" t="s">
        <v>263</v>
      </c>
      <c r="B157" s="129">
        <v>110</v>
      </c>
      <c r="C157" s="35">
        <v>0</v>
      </c>
      <c r="D157" s="38">
        <v>0</v>
      </c>
      <c r="E157" s="35">
        <v>0</v>
      </c>
      <c r="F157" s="35">
        <v>0</v>
      </c>
    </row>
    <row r="158" spans="1:6" ht="13.5" x14ac:dyDescent="0.25">
      <c r="A158" s="5" t="s">
        <v>264</v>
      </c>
      <c r="B158" s="129">
        <v>176</v>
      </c>
      <c r="C158" s="35">
        <v>4800</v>
      </c>
      <c r="D158" s="38">
        <v>2.27</v>
      </c>
      <c r="E158" s="35">
        <v>0</v>
      </c>
      <c r="F158" s="35">
        <v>0</v>
      </c>
    </row>
    <row r="159" spans="1:6" ht="13.5" x14ac:dyDescent="0.25">
      <c r="A159" s="5" t="s">
        <v>265</v>
      </c>
      <c r="B159" s="129">
        <v>28</v>
      </c>
      <c r="C159" s="35">
        <v>0</v>
      </c>
      <c r="D159" s="38">
        <v>0</v>
      </c>
      <c r="E159" s="35">
        <v>0</v>
      </c>
      <c r="F159" s="35">
        <v>0</v>
      </c>
    </row>
    <row r="160" spans="1:6" ht="13.5" x14ac:dyDescent="0.25">
      <c r="A160" s="5" t="s">
        <v>266</v>
      </c>
      <c r="B160" s="129">
        <v>135</v>
      </c>
      <c r="C160" s="35">
        <v>1200</v>
      </c>
      <c r="D160" s="38">
        <v>0.74</v>
      </c>
      <c r="E160" s="35">
        <v>0</v>
      </c>
      <c r="F160" s="35">
        <v>0</v>
      </c>
    </row>
    <row r="161" spans="1:6" ht="13.5" x14ac:dyDescent="0.25">
      <c r="A161" s="5" t="s">
        <v>267</v>
      </c>
      <c r="B161" s="129">
        <v>11</v>
      </c>
      <c r="C161" s="35">
        <v>0</v>
      </c>
      <c r="D161" s="38">
        <v>0</v>
      </c>
      <c r="E161" s="35">
        <v>0</v>
      </c>
      <c r="F161" s="35">
        <v>0</v>
      </c>
    </row>
    <row r="162" spans="1:6" ht="13.5" x14ac:dyDescent="0.25">
      <c r="A162" s="5" t="s">
        <v>268</v>
      </c>
      <c r="B162" s="129">
        <v>2623</v>
      </c>
      <c r="C162" s="35">
        <v>41999.999999999993</v>
      </c>
      <c r="D162" s="38">
        <v>1.33</v>
      </c>
      <c r="E162" s="35">
        <v>0</v>
      </c>
      <c r="F162" s="35">
        <v>0</v>
      </c>
    </row>
    <row r="163" spans="1:6" ht="13.5" x14ac:dyDescent="0.25">
      <c r="A163" s="5" t="s">
        <v>269</v>
      </c>
      <c r="B163" s="129">
        <v>649</v>
      </c>
      <c r="C163" s="35">
        <v>3600</v>
      </c>
      <c r="D163" s="38">
        <v>0.46</v>
      </c>
      <c r="E163" s="35">
        <v>0</v>
      </c>
      <c r="F163" s="35">
        <v>0</v>
      </c>
    </row>
    <row r="164" spans="1:6" ht="13.5" x14ac:dyDescent="0.25">
      <c r="A164" s="5" t="s">
        <v>270</v>
      </c>
      <c r="B164" s="129">
        <v>138</v>
      </c>
      <c r="C164" s="35">
        <v>1200</v>
      </c>
      <c r="D164" s="38">
        <v>0.72</v>
      </c>
      <c r="E164" s="35">
        <v>0</v>
      </c>
      <c r="F164" s="35">
        <v>0</v>
      </c>
    </row>
    <row r="165" spans="1:6" ht="13.5" x14ac:dyDescent="0.25">
      <c r="A165" s="5" t="s">
        <v>271</v>
      </c>
      <c r="B165" s="129">
        <v>25</v>
      </c>
      <c r="C165" s="35">
        <v>4800</v>
      </c>
      <c r="D165" s="38">
        <v>16</v>
      </c>
      <c r="E165" s="35">
        <v>0</v>
      </c>
      <c r="F165" s="35">
        <v>0</v>
      </c>
    </row>
    <row r="166" spans="1:6" ht="13.5" x14ac:dyDescent="0.25">
      <c r="A166" s="5" t="s">
        <v>272</v>
      </c>
      <c r="B166" s="129">
        <v>0</v>
      </c>
      <c r="C166" s="35">
        <v>0</v>
      </c>
      <c r="D166" s="38">
        <v>0</v>
      </c>
      <c r="E166" s="35">
        <v>0</v>
      </c>
      <c r="F166" s="35">
        <v>0</v>
      </c>
    </row>
    <row r="167" spans="1:6" ht="13.5" x14ac:dyDescent="0.25">
      <c r="A167" s="5" t="s">
        <v>273</v>
      </c>
      <c r="B167" s="129">
        <v>5</v>
      </c>
      <c r="C167" s="35">
        <v>1200</v>
      </c>
      <c r="D167" s="38">
        <v>20</v>
      </c>
      <c r="E167" s="35">
        <v>0</v>
      </c>
      <c r="F167" s="35">
        <v>0</v>
      </c>
    </row>
    <row r="168" spans="1:6" ht="13.5" x14ac:dyDescent="0.25">
      <c r="A168" s="5" t="s">
        <v>274</v>
      </c>
      <c r="B168" s="129">
        <v>5</v>
      </c>
      <c r="C168" s="35">
        <v>1200</v>
      </c>
      <c r="D168" s="38">
        <v>20</v>
      </c>
      <c r="E168" s="35">
        <v>0</v>
      </c>
      <c r="F168" s="35">
        <v>0</v>
      </c>
    </row>
    <row r="169" spans="1:6" ht="13.5" x14ac:dyDescent="0.25">
      <c r="A169" s="5" t="s">
        <v>275</v>
      </c>
      <c r="B169" s="129">
        <v>2</v>
      </c>
      <c r="C169" s="35">
        <v>0</v>
      </c>
      <c r="D169" s="38">
        <v>0</v>
      </c>
      <c r="E169" s="35">
        <v>0</v>
      </c>
      <c r="F169" s="35">
        <v>0</v>
      </c>
    </row>
    <row r="170" spans="1:6" ht="13.5" x14ac:dyDescent="0.25">
      <c r="A170" s="5" t="s">
        <v>276</v>
      </c>
      <c r="B170" s="129">
        <v>8</v>
      </c>
      <c r="C170" s="35">
        <v>1200</v>
      </c>
      <c r="D170" s="38">
        <v>12.5</v>
      </c>
      <c r="E170" s="35">
        <v>0</v>
      </c>
      <c r="F170" s="35">
        <v>0</v>
      </c>
    </row>
    <row r="171" spans="1:6" ht="13.5" x14ac:dyDescent="0.25">
      <c r="A171" s="5" t="s">
        <v>277</v>
      </c>
      <c r="B171" s="129">
        <v>5</v>
      </c>
      <c r="C171" s="35">
        <v>1200</v>
      </c>
      <c r="D171" s="38">
        <v>20</v>
      </c>
      <c r="E171" s="35">
        <v>0</v>
      </c>
      <c r="F171" s="35">
        <v>0</v>
      </c>
    </row>
    <row r="172" spans="1:6" ht="13.5" x14ac:dyDescent="0.25">
      <c r="A172" s="5" t="s">
        <v>278</v>
      </c>
      <c r="B172" s="129">
        <v>10</v>
      </c>
      <c r="C172" s="35">
        <v>0</v>
      </c>
      <c r="D172" s="38">
        <v>0</v>
      </c>
      <c r="E172" s="35">
        <v>0</v>
      </c>
      <c r="F172" s="35">
        <v>0</v>
      </c>
    </row>
    <row r="173" spans="1:6" ht="13.5" x14ac:dyDescent="0.25">
      <c r="A173" s="5" t="s">
        <v>279</v>
      </c>
      <c r="B173" s="129">
        <v>0</v>
      </c>
      <c r="C173" s="35">
        <v>0</v>
      </c>
      <c r="D173" s="38">
        <v>0</v>
      </c>
      <c r="E173" s="35">
        <v>0</v>
      </c>
      <c r="F173" s="35">
        <v>0</v>
      </c>
    </row>
    <row r="174" spans="1:6" ht="13.5" x14ac:dyDescent="0.25">
      <c r="A174" s="5" t="s">
        <v>280</v>
      </c>
      <c r="B174" s="129">
        <v>10</v>
      </c>
      <c r="C174" s="35">
        <v>0</v>
      </c>
      <c r="D174" s="38">
        <v>0</v>
      </c>
      <c r="E174" s="35">
        <v>0</v>
      </c>
      <c r="F174" s="35">
        <v>0</v>
      </c>
    </row>
    <row r="175" spans="1:6" ht="13.5" x14ac:dyDescent="0.25">
      <c r="A175" s="5" t="s">
        <v>281</v>
      </c>
      <c r="B175" s="129">
        <v>10</v>
      </c>
      <c r="C175" s="35">
        <v>0</v>
      </c>
      <c r="D175" s="38">
        <v>0</v>
      </c>
      <c r="E175" s="35">
        <v>0</v>
      </c>
      <c r="F175" s="35">
        <v>0</v>
      </c>
    </row>
    <row r="176" spans="1:6" ht="13.5" x14ac:dyDescent="0.25">
      <c r="A176" s="5" t="s">
        <v>282</v>
      </c>
      <c r="B176" s="129">
        <v>1500</v>
      </c>
      <c r="C176" s="35">
        <v>7200</v>
      </c>
      <c r="D176" s="38">
        <v>0.4</v>
      </c>
      <c r="E176" s="35">
        <v>0</v>
      </c>
      <c r="F176" s="35">
        <v>0</v>
      </c>
    </row>
    <row r="177" spans="1:6" ht="13.5" x14ac:dyDescent="0.25">
      <c r="A177" s="5" t="s">
        <v>283</v>
      </c>
      <c r="B177" s="129">
        <v>10</v>
      </c>
      <c r="C177" s="35">
        <v>0</v>
      </c>
      <c r="D177" s="38">
        <v>0</v>
      </c>
      <c r="E177" s="35">
        <v>0</v>
      </c>
      <c r="F177" s="35">
        <v>0</v>
      </c>
    </row>
    <row r="178" spans="1:6" ht="13.5" x14ac:dyDescent="0.25">
      <c r="A178" s="5" t="s">
        <v>284</v>
      </c>
      <c r="B178" s="129">
        <v>0</v>
      </c>
      <c r="C178" s="35">
        <v>0</v>
      </c>
      <c r="D178" s="38">
        <v>0</v>
      </c>
      <c r="E178" s="35">
        <v>0</v>
      </c>
      <c r="F178" s="35">
        <v>0</v>
      </c>
    </row>
    <row r="179" spans="1:6" ht="13.5" x14ac:dyDescent="0.25">
      <c r="A179" s="5" t="s">
        <v>285</v>
      </c>
      <c r="B179" s="129">
        <v>135</v>
      </c>
      <c r="C179" s="35">
        <v>12000.000000000002</v>
      </c>
      <c r="D179" s="38">
        <v>7.41</v>
      </c>
      <c r="E179" s="35">
        <v>0</v>
      </c>
      <c r="F179" s="35">
        <v>0</v>
      </c>
    </row>
    <row r="180" spans="1:6" ht="13.5" x14ac:dyDescent="0.25">
      <c r="A180" s="5" t="s">
        <v>286</v>
      </c>
      <c r="B180" s="129">
        <v>925.50099999999998</v>
      </c>
      <c r="C180" s="35">
        <v>82800</v>
      </c>
      <c r="D180" s="38">
        <v>7.46</v>
      </c>
      <c r="E180" s="35">
        <v>1200</v>
      </c>
      <c r="F180" s="35">
        <v>0.11</v>
      </c>
    </row>
    <row r="181" spans="1:6" ht="13.5" x14ac:dyDescent="0.25">
      <c r="A181" s="5" t="s">
        <v>287</v>
      </c>
      <c r="B181" s="129">
        <v>10</v>
      </c>
      <c r="C181" s="35">
        <v>1200</v>
      </c>
      <c r="D181" s="38">
        <v>10</v>
      </c>
      <c r="E181" s="35">
        <v>0</v>
      </c>
      <c r="F181" s="35">
        <v>0</v>
      </c>
    </row>
    <row r="182" spans="1:6" ht="13.5" x14ac:dyDescent="0.25">
      <c r="A182" s="5" t="s">
        <v>288</v>
      </c>
      <c r="B182" s="129">
        <v>20.100000000000001</v>
      </c>
      <c r="C182" s="35">
        <v>1200</v>
      </c>
      <c r="D182" s="38">
        <v>4.9800000000000004</v>
      </c>
      <c r="E182" s="35">
        <v>0</v>
      </c>
      <c r="F182" s="35">
        <v>0</v>
      </c>
    </row>
    <row r="183" spans="1:6" ht="13.5" x14ac:dyDescent="0.25">
      <c r="A183" s="5" t="s">
        <v>289</v>
      </c>
      <c r="B183" s="129">
        <v>30</v>
      </c>
      <c r="C183" s="35">
        <v>2400</v>
      </c>
      <c r="D183" s="38">
        <v>6.67</v>
      </c>
      <c r="E183" s="35">
        <v>0</v>
      </c>
      <c r="F183" s="35">
        <v>0</v>
      </c>
    </row>
    <row r="184" spans="1:6" ht="13.5" x14ac:dyDescent="0.25">
      <c r="A184" s="5" t="s">
        <v>290</v>
      </c>
      <c r="B184" s="129">
        <v>20</v>
      </c>
      <c r="C184" s="35">
        <v>1200</v>
      </c>
      <c r="D184" s="38">
        <v>5</v>
      </c>
      <c r="E184" s="35">
        <v>0</v>
      </c>
      <c r="F184" s="35">
        <v>0</v>
      </c>
    </row>
    <row r="185" spans="1:6" ht="13.5" x14ac:dyDescent="0.25">
      <c r="A185" s="5" t="s">
        <v>291</v>
      </c>
      <c r="B185" s="129">
        <v>1</v>
      </c>
      <c r="C185" s="35">
        <v>0</v>
      </c>
      <c r="D185" s="38">
        <v>0</v>
      </c>
      <c r="E185" s="35">
        <v>0</v>
      </c>
      <c r="F185" s="35">
        <v>0</v>
      </c>
    </row>
    <row r="186" spans="1:6" ht="13.5" x14ac:dyDescent="0.25">
      <c r="A186" s="5" t="s">
        <v>292</v>
      </c>
      <c r="B186" s="129">
        <v>0</v>
      </c>
      <c r="C186" s="35">
        <v>0</v>
      </c>
      <c r="D186" s="38">
        <v>0</v>
      </c>
      <c r="E186" s="35">
        <v>0</v>
      </c>
      <c r="F186" s="35">
        <v>0</v>
      </c>
    </row>
    <row r="187" spans="1:6" ht="13.5" x14ac:dyDescent="0.25">
      <c r="A187" s="5" t="s">
        <v>293</v>
      </c>
      <c r="B187" s="129">
        <v>14</v>
      </c>
      <c r="C187" s="35">
        <v>0</v>
      </c>
      <c r="D187" s="38">
        <v>0</v>
      </c>
      <c r="E187" s="35">
        <v>0</v>
      </c>
      <c r="F187" s="35">
        <v>0</v>
      </c>
    </row>
    <row r="188" spans="1:6" ht="13.5" x14ac:dyDescent="0.25">
      <c r="A188" s="5" t="s">
        <v>294</v>
      </c>
      <c r="B188" s="129">
        <v>19</v>
      </c>
      <c r="C188" s="35">
        <v>0</v>
      </c>
      <c r="D188" s="38">
        <v>0</v>
      </c>
      <c r="E188" s="35">
        <v>0</v>
      </c>
      <c r="F188" s="35">
        <v>0</v>
      </c>
    </row>
    <row r="189" spans="1:6" ht="13.5" x14ac:dyDescent="0.25">
      <c r="A189" s="5" t="s">
        <v>295</v>
      </c>
      <c r="B189" s="129">
        <v>148</v>
      </c>
      <c r="C189" s="35">
        <v>0</v>
      </c>
      <c r="D189" s="38">
        <v>0</v>
      </c>
      <c r="E189" s="35">
        <v>0</v>
      </c>
      <c r="F189" s="35">
        <v>0</v>
      </c>
    </row>
    <row r="190" spans="1:6" ht="13.5" x14ac:dyDescent="0.25">
      <c r="A190" s="5" t="s">
        <v>296</v>
      </c>
      <c r="B190" s="129">
        <v>237</v>
      </c>
      <c r="C190" s="35">
        <v>1200</v>
      </c>
      <c r="D190" s="38">
        <v>0.42</v>
      </c>
      <c r="E190" s="35">
        <v>0</v>
      </c>
      <c r="F190" s="35">
        <v>0</v>
      </c>
    </row>
    <row r="191" spans="1:6" ht="13.5" x14ac:dyDescent="0.25">
      <c r="A191" s="5" t="s">
        <v>297</v>
      </c>
      <c r="B191" s="129">
        <v>22</v>
      </c>
      <c r="C191" s="35">
        <v>0</v>
      </c>
      <c r="D191" s="38">
        <v>0</v>
      </c>
      <c r="E191" s="35">
        <v>0</v>
      </c>
      <c r="F191" s="35">
        <v>0</v>
      </c>
    </row>
    <row r="192" spans="1:6" ht="13.5" x14ac:dyDescent="0.25">
      <c r="A192" s="5" t="s">
        <v>298</v>
      </c>
      <c r="B192" s="129">
        <v>0</v>
      </c>
      <c r="C192" s="35">
        <v>0</v>
      </c>
      <c r="D192" s="38">
        <v>0</v>
      </c>
      <c r="E192" s="35">
        <v>0</v>
      </c>
      <c r="F192" s="35">
        <v>0</v>
      </c>
    </row>
    <row r="193" spans="1:6" ht="13.5" x14ac:dyDescent="0.25">
      <c r="A193" s="5" t="s">
        <v>299</v>
      </c>
      <c r="B193" s="129">
        <v>89</v>
      </c>
      <c r="C193" s="35">
        <v>1200</v>
      </c>
      <c r="D193" s="38">
        <v>1.1200000000000001</v>
      </c>
      <c r="E193" s="35">
        <v>0</v>
      </c>
      <c r="F193" s="35">
        <v>0</v>
      </c>
    </row>
    <row r="194" spans="1:6" ht="13.5" x14ac:dyDescent="0.25">
      <c r="A194" s="5" t="s">
        <v>300</v>
      </c>
      <c r="B194" s="129">
        <v>1185</v>
      </c>
      <c r="C194" s="35">
        <v>22800</v>
      </c>
      <c r="D194" s="38">
        <v>1.6</v>
      </c>
      <c r="E194" s="35">
        <v>0</v>
      </c>
      <c r="F194" s="35">
        <v>0</v>
      </c>
    </row>
    <row r="195" spans="1:6" ht="13.5" x14ac:dyDescent="0.25">
      <c r="A195" s="5" t="s">
        <v>301</v>
      </c>
      <c r="B195" s="129">
        <v>370</v>
      </c>
      <c r="C195" s="35">
        <v>3600</v>
      </c>
      <c r="D195" s="38">
        <v>0.81</v>
      </c>
      <c r="E195" s="35">
        <v>0</v>
      </c>
      <c r="F195" s="35">
        <v>0</v>
      </c>
    </row>
    <row r="196" spans="1:6" ht="13.5" x14ac:dyDescent="0.25">
      <c r="A196" s="5" t="s">
        <v>302</v>
      </c>
      <c r="B196" s="129">
        <v>109</v>
      </c>
      <c r="C196" s="35">
        <v>0</v>
      </c>
      <c r="D196" s="38">
        <v>0</v>
      </c>
      <c r="E196" s="35">
        <v>0</v>
      </c>
      <c r="F196" s="35">
        <v>0</v>
      </c>
    </row>
    <row r="197" spans="1:6" ht="13.5" x14ac:dyDescent="0.25">
      <c r="A197" s="5" t="s">
        <v>303</v>
      </c>
      <c r="B197" s="129">
        <v>95</v>
      </c>
      <c r="C197" s="35">
        <v>0</v>
      </c>
      <c r="D197" s="38">
        <v>0</v>
      </c>
      <c r="E197" s="35">
        <v>0</v>
      </c>
      <c r="F197" s="35">
        <v>0</v>
      </c>
    </row>
    <row r="198" spans="1:6" ht="13.5" x14ac:dyDescent="0.25">
      <c r="A198" s="5" t="s">
        <v>304</v>
      </c>
      <c r="B198" s="129">
        <v>1121</v>
      </c>
      <c r="C198" s="35">
        <v>152400</v>
      </c>
      <c r="D198" s="38">
        <v>11.33</v>
      </c>
      <c r="E198" s="35">
        <v>0</v>
      </c>
      <c r="F198" s="35">
        <v>0</v>
      </c>
    </row>
    <row r="199" spans="1:6" ht="13.5" x14ac:dyDescent="0.25">
      <c r="A199" s="5" t="s">
        <v>305</v>
      </c>
      <c r="B199" s="129">
        <v>34</v>
      </c>
      <c r="C199" s="35">
        <v>0</v>
      </c>
      <c r="D199" s="38">
        <v>0</v>
      </c>
      <c r="E199" s="35">
        <v>0</v>
      </c>
      <c r="F199" s="35">
        <v>0</v>
      </c>
    </row>
    <row r="200" spans="1:6" ht="13.5" x14ac:dyDescent="0.25">
      <c r="A200" s="5" t="s">
        <v>306</v>
      </c>
      <c r="B200" s="129">
        <v>22</v>
      </c>
      <c r="C200" s="35">
        <v>0</v>
      </c>
      <c r="D200" s="38">
        <v>0</v>
      </c>
      <c r="E200" s="35">
        <v>0</v>
      </c>
      <c r="F200" s="35">
        <v>0</v>
      </c>
    </row>
    <row r="201" spans="1:6" ht="13.5" x14ac:dyDescent="0.25">
      <c r="A201" s="5" t="s">
        <v>307</v>
      </c>
      <c r="B201" s="129">
        <v>1150</v>
      </c>
      <c r="C201" s="35">
        <v>9600</v>
      </c>
      <c r="D201" s="38">
        <v>0.7</v>
      </c>
      <c r="E201" s="35">
        <v>0</v>
      </c>
      <c r="F201" s="35">
        <v>0</v>
      </c>
    </row>
    <row r="202" spans="1:6" ht="13.5" x14ac:dyDescent="0.25">
      <c r="A202" s="5" t="s">
        <v>308</v>
      </c>
      <c r="B202" s="129">
        <v>454</v>
      </c>
      <c r="C202" s="35">
        <v>3600</v>
      </c>
      <c r="D202" s="38">
        <v>0.66</v>
      </c>
      <c r="E202" s="35">
        <v>0</v>
      </c>
      <c r="F202" s="35">
        <v>0</v>
      </c>
    </row>
    <row r="203" spans="1:6" ht="13.5" x14ac:dyDescent="0.25">
      <c r="A203" s="5" t="s">
        <v>309</v>
      </c>
      <c r="B203" s="129">
        <v>176</v>
      </c>
      <c r="C203" s="35">
        <v>1200</v>
      </c>
      <c r="D203" s="38">
        <v>0.56999999999999995</v>
      </c>
      <c r="E203" s="35">
        <v>0</v>
      </c>
      <c r="F203" s="35">
        <v>0</v>
      </c>
    </row>
    <row r="204" spans="1:6" ht="13.5" x14ac:dyDescent="0.25">
      <c r="A204" s="5" t="s">
        <v>310</v>
      </c>
      <c r="B204" s="129">
        <v>2287.5250000000001</v>
      </c>
      <c r="C204" s="35">
        <v>447600</v>
      </c>
      <c r="D204" s="38">
        <v>16.309999999999999</v>
      </c>
      <c r="E204" s="35">
        <v>28800</v>
      </c>
      <c r="F204" s="35">
        <v>1.05</v>
      </c>
    </row>
    <row r="205" spans="1:6" ht="13.5" x14ac:dyDescent="0.25">
      <c r="A205" s="5" t="s">
        <v>311</v>
      </c>
      <c r="B205" s="129">
        <v>10</v>
      </c>
      <c r="C205" s="35">
        <v>0</v>
      </c>
      <c r="D205" s="38">
        <v>0</v>
      </c>
      <c r="E205" s="35">
        <v>0</v>
      </c>
      <c r="F205" s="35">
        <v>0</v>
      </c>
    </row>
    <row r="206" spans="1:6" ht="13.5" x14ac:dyDescent="0.25">
      <c r="A206" s="5" t="s">
        <v>312</v>
      </c>
      <c r="B206" s="129">
        <v>725.46199999999999</v>
      </c>
      <c r="C206" s="35">
        <v>45600</v>
      </c>
      <c r="D206" s="38">
        <v>5.24</v>
      </c>
      <c r="E206" s="35">
        <v>0</v>
      </c>
      <c r="F206" s="35">
        <v>0</v>
      </c>
    </row>
    <row r="207" spans="1:6" ht="13.5" x14ac:dyDescent="0.25">
      <c r="A207" s="5" t="s">
        <v>313</v>
      </c>
      <c r="B207" s="129">
        <v>1320</v>
      </c>
      <c r="C207" s="35">
        <v>204000</v>
      </c>
      <c r="D207" s="38">
        <v>12.88</v>
      </c>
      <c r="E207" s="35">
        <v>31200</v>
      </c>
      <c r="F207" s="35">
        <v>1.97</v>
      </c>
    </row>
    <row r="208" spans="1:6" ht="13.5" x14ac:dyDescent="0.25">
      <c r="A208" s="5" t="s">
        <v>314</v>
      </c>
      <c r="B208" s="129">
        <v>1073</v>
      </c>
      <c r="C208" s="35">
        <v>118800</v>
      </c>
      <c r="D208" s="38">
        <v>9.23</v>
      </c>
      <c r="E208" s="35">
        <v>0</v>
      </c>
      <c r="F208" s="35">
        <v>0</v>
      </c>
    </row>
    <row r="209" spans="1:6" ht="13.5" x14ac:dyDescent="0.25">
      <c r="A209" s="5" t="s">
        <v>315</v>
      </c>
      <c r="B209" s="129">
        <v>543.20000000000005</v>
      </c>
      <c r="C209" s="35">
        <v>76800</v>
      </c>
      <c r="D209" s="38">
        <v>11.78</v>
      </c>
      <c r="E209" s="35">
        <v>6000.0000000000009</v>
      </c>
      <c r="F209" s="35">
        <v>0.92</v>
      </c>
    </row>
    <row r="210" spans="1:6" ht="13.5" x14ac:dyDescent="0.25">
      <c r="A210" s="5" t="s">
        <v>316</v>
      </c>
      <c r="B210" s="129">
        <v>3701.143</v>
      </c>
      <c r="C210" s="35">
        <v>324000</v>
      </c>
      <c r="D210" s="38">
        <v>7.3</v>
      </c>
      <c r="E210" s="35">
        <v>3600</v>
      </c>
      <c r="F210" s="35">
        <v>0.08</v>
      </c>
    </row>
    <row r="211" spans="1:6" ht="13.5" x14ac:dyDescent="0.25">
      <c r="A211" s="5" t="s">
        <v>317</v>
      </c>
      <c r="B211" s="129">
        <v>10</v>
      </c>
      <c r="C211" s="35">
        <v>0</v>
      </c>
      <c r="D211" s="38">
        <v>0</v>
      </c>
      <c r="E211" s="35">
        <v>0</v>
      </c>
      <c r="F211" s="35">
        <v>0</v>
      </c>
    </row>
    <row r="212" spans="1:6" ht="13.5" x14ac:dyDescent="0.25">
      <c r="A212" s="5" t="s">
        <v>318</v>
      </c>
      <c r="B212" s="129">
        <v>1800</v>
      </c>
      <c r="C212" s="35">
        <v>303600.00000000006</v>
      </c>
      <c r="D212" s="38">
        <v>14.06</v>
      </c>
      <c r="E212" s="35">
        <v>1200</v>
      </c>
      <c r="F212" s="35">
        <v>0.06</v>
      </c>
    </row>
    <row r="213" spans="1:6" ht="13.5" x14ac:dyDescent="0.25">
      <c r="A213" s="5" t="s">
        <v>319</v>
      </c>
      <c r="B213" s="129">
        <v>2272</v>
      </c>
      <c r="C213" s="35">
        <v>436800</v>
      </c>
      <c r="D213" s="38">
        <v>16.02</v>
      </c>
      <c r="E213" s="35">
        <v>4800</v>
      </c>
      <c r="F213" s="35">
        <v>0.18</v>
      </c>
    </row>
    <row r="214" spans="1:6" ht="13.5" x14ac:dyDescent="0.25">
      <c r="A214" s="5" t="s">
        <v>320</v>
      </c>
      <c r="B214" s="129">
        <v>115000</v>
      </c>
      <c r="C214" s="35">
        <v>2725200</v>
      </c>
      <c r="D214" s="38">
        <v>1.97</v>
      </c>
      <c r="E214" s="35">
        <v>183600</v>
      </c>
      <c r="F214" s="35">
        <v>0.13</v>
      </c>
    </row>
    <row r="215" spans="1:6" ht="13.5" x14ac:dyDescent="0.25">
      <c r="A215" s="5" t="s">
        <v>321</v>
      </c>
      <c r="B215" s="129">
        <v>10</v>
      </c>
      <c r="C215" s="35">
        <v>0</v>
      </c>
      <c r="D215" s="38">
        <v>0</v>
      </c>
      <c r="E215" s="35">
        <v>0</v>
      </c>
      <c r="F215" s="35">
        <v>0</v>
      </c>
    </row>
    <row r="216" spans="1:6" ht="13.5" x14ac:dyDescent="0.25">
      <c r="A216" s="5" t="s">
        <v>322</v>
      </c>
      <c r="B216" s="129">
        <v>4</v>
      </c>
      <c r="C216" s="35">
        <v>0</v>
      </c>
      <c r="D216" s="38">
        <v>0</v>
      </c>
      <c r="E216" s="35">
        <v>0</v>
      </c>
      <c r="F216" s="35">
        <v>0</v>
      </c>
    </row>
    <row r="217" spans="1:6" ht="13.5" x14ac:dyDescent="0.25">
      <c r="A217" s="5" t="s">
        <v>323</v>
      </c>
      <c r="B217" s="129">
        <v>0</v>
      </c>
      <c r="C217" s="35">
        <v>0</v>
      </c>
      <c r="D217" s="38">
        <v>0</v>
      </c>
      <c r="E217" s="35">
        <v>0</v>
      </c>
      <c r="F217" s="35">
        <v>0</v>
      </c>
    </row>
    <row r="218" spans="1:6" ht="13.5" x14ac:dyDescent="0.25">
      <c r="A218" s="5" t="s">
        <v>324</v>
      </c>
      <c r="B218" s="129">
        <v>2</v>
      </c>
      <c r="C218" s="35">
        <v>0</v>
      </c>
      <c r="D218" s="38">
        <v>0</v>
      </c>
      <c r="E218" s="35">
        <v>0</v>
      </c>
      <c r="F218" s="35">
        <v>0</v>
      </c>
    </row>
    <row r="219" spans="1:6" ht="13.5" x14ac:dyDescent="0.25">
      <c r="A219" s="5" t="s">
        <v>325</v>
      </c>
      <c r="B219" s="129">
        <v>2</v>
      </c>
      <c r="C219" s="35">
        <v>0</v>
      </c>
      <c r="D219" s="38">
        <v>0</v>
      </c>
      <c r="E219" s="35">
        <v>0</v>
      </c>
      <c r="F219" s="35">
        <v>0</v>
      </c>
    </row>
    <row r="220" spans="1:6" ht="13.5" x14ac:dyDescent="0.25">
      <c r="A220" s="5" t="s">
        <v>326</v>
      </c>
      <c r="B220" s="129">
        <v>1</v>
      </c>
      <c r="C220" s="35">
        <v>0</v>
      </c>
      <c r="D220" s="38">
        <v>0</v>
      </c>
      <c r="E220" s="35">
        <v>0</v>
      </c>
      <c r="F220" s="35">
        <v>0</v>
      </c>
    </row>
    <row r="221" spans="1:6" ht="13.5" x14ac:dyDescent="0.25">
      <c r="A221" s="5" t="s">
        <v>327</v>
      </c>
      <c r="B221" s="129">
        <v>1</v>
      </c>
      <c r="C221" s="35">
        <v>0</v>
      </c>
      <c r="D221" s="38">
        <v>0</v>
      </c>
      <c r="E221" s="35">
        <v>0</v>
      </c>
      <c r="F221" s="35">
        <v>0</v>
      </c>
    </row>
    <row r="222" spans="1:6" ht="13.5" x14ac:dyDescent="0.25">
      <c r="A222" s="5" t="s">
        <v>328</v>
      </c>
      <c r="B222" s="129">
        <v>1</v>
      </c>
      <c r="C222" s="35">
        <v>0</v>
      </c>
      <c r="D222" s="38">
        <v>0</v>
      </c>
      <c r="E222" s="35">
        <v>0</v>
      </c>
      <c r="F222" s="35">
        <v>0</v>
      </c>
    </row>
    <row r="223" spans="1:6" ht="13.5" x14ac:dyDescent="0.25">
      <c r="A223" s="5" t="s">
        <v>329</v>
      </c>
      <c r="B223" s="129">
        <v>16</v>
      </c>
      <c r="C223" s="35">
        <v>0</v>
      </c>
      <c r="D223" s="38">
        <v>0</v>
      </c>
      <c r="E223" s="35">
        <v>0</v>
      </c>
      <c r="F223" s="35">
        <v>0</v>
      </c>
    </row>
    <row r="224" spans="1:6" ht="13.5" x14ac:dyDescent="0.25">
      <c r="A224" s="5" t="s">
        <v>330</v>
      </c>
      <c r="B224" s="129">
        <v>1</v>
      </c>
      <c r="C224" s="35">
        <v>0</v>
      </c>
      <c r="D224" s="38">
        <v>0</v>
      </c>
      <c r="E224" s="35">
        <v>0</v>
      </c>
      <c r="F224" s="35">
        <v>0</v>
      </c>
    </row>
    <row r="225" spans="1:6" ht="13.5" x14ac:dyDescent="0.25">
      <c r="A225" s="5" t="s">
        <v>331</v>
      </c>
      <c r="B225" s="129">
        <v>1</v>
      </c>
      <c r="C225" s="35">
        <v>0</v>
      </c>
      <c r="D225" s="38">
        <v>0</v>
      </c>
      <c r="E225" s="35">
        <v>0</v>
      </c>
      <c r="F225" s="35">
        <v>0</v>
      </c>
    </row>
    <row r="226" spans="1:6" ht="13.5" x14ac:dyDescent="0.25">
      <c r="A226" s="5" t="s">
        <v>332</v>
      </c>
      <c r="B226" s="129">
        <v>480.8</v>
      </c>
      <c r="C226" s="35">
        <v>85200.000000000015</v>
      </c>
      <c r="D226" s="38">
        <v>14.77</v>
      </c>
      <c r="E226" s="35">
        <v>24000.000000000004</v>
      </c>
      <c r="F226" s="35">
        <v>4.16</v>
      </c>
    </row>
    <row r="227" spans="1:6" ht="13.5" x14ac:dyDescent="0.25">
      <c r="A227" s="5" t="s">
        <v>333</v>
      </c>
      <c r="B227" s="129">
        <v>10</v>
      </c>
      <c r="C227" s="35">
        <v>1200</v>
      </c>
      <c r="D227" s="38">
        <v>10</v>
      </c>
      <c r="E227" s="35">
        <v>0</v>
      </c>
      <c r="F227" s="35">
        <v>0</v>
      </c>
    </row>
    <row r="228" spans="1:6" ht="13.5" x14ac:dyDescent="0.25">
      <c r="A228" s="5" t="s">
        <v>334</v>
      </c>
      <c r="B228" s="129">
        <v>266.2</v>
      </c>
      <c r="C228" s="35">
        <v>32400</v>
      </c>
      <c r="D228" s="38">
        <v>10.14</v>
      </c>
      <c r="E228" s="35">
        <v>0</v>
      </c>
      <c r="F228" s="35">
        <v>0</v>
      </c>
    </row>
    <row r="229" spans="1:6" ht="13.5" x14ac:dyDescent="0.25">
      <c r="A229" s="5" t="s">
        <v>335</v>
      </c>
      <c r="B229" s="129">
        <v>335.1</v>
      </c>
      <c r="C229" s="35">
        <v>49200</v>
      </c>
      <c r="D229" s="38">
        <v>12.24</v>
      </c>
      <c r="E229" s="35">
        <v>19200</v>
      </c>
      <c r="F229" s="35">
        <v>4.7699999999999996</v>
      </c>
    </row>
    <row r="230" spans="1:6" ht="13.5" x14ac:dyDescent="0.25">
      <c r="A230" s="5" t="s">
        <v>336</v>
      </c>
      <c r="B230" s="129">
        <v>322.60000000000002</v>
      </c>
      <c r="C230" s="35">
        <v>33600</v>
      </c>
      <c r="D230" s="38">
        <v>8.68</v>
      </c>
      <c r="E230" s="35">
        <v>1200</v>
      </c>
      <c r="F230" s="35">
        <v>0.31</v>
      </c>
    </row>
    <row r="231" spans="1:6" ht="13.5" x14ac:dyDescent="0.25">
      <c r="A231" s="5" t="s">
        <v>337</v>
      </c>
      <c r="B231" s="129">
        <v>451.3</v>
      </c>
      <c r="C231" s="35">
        <v>33600</v>
      </c>
      <c r="D231" s="38">
        <v>6.2</v>
      </c>
      <c r="E231" s="35">
        <v>0</v>
      </c>
      <c r="F231" s="35">
        <v>0</v>
      </c>
    </row>
    <row r="232" spans="1:6" ht="13.5" x14ac:dyDescent="0.25">
      <c r="A232" s="5" t="s">
        <v>338</v>
      </c>
      <c r="B232" s="129">
        <v>235.5</v>
      </c>
      <c r="C232" s="35">
        <v>18000</v>
      </c>
      <c r="D232" s="38">
        <v>6.37</v>
      </c>
      <c r="E232" s="35">
        <v>0</v>
      </c>
      <c r="F232" s="35">
        <v>0</v>
      </c>
    </row>
    <row r="233" spans="1:6" ht="13.5" x14ac:dyDescent="0.25">
      <c r="A233" s="5" t="s">
        <v>339</v>
      </c>
      <c r="B233" s="129">
        <v>80.099999999999994</v>
      </c>
      <c r="C233" s="35">
        <v>9600</v>
      </c>
      <c r="D233" s="38">
        <v>9.99</v>
      </c>
      <c r="E233" s="35">
        <v>1200</v>
      </c>
      <c r="F233" s="35">
        <v>1.25</v>
      </c>
    </row>
    <row r="234" spans="1:6" ht="13.5" x14ac:dyDescent="0.25">
      <c r="A234" s="5" t="s">
        <v>340</v>
      </c>
      <c r="B234" s="129">
        <v>354</v>
      </c>
      <c r="C234" s="35">
        <v>124800</v>
      </c>
      <c r="D234" s="38">
        <v>29.38</v>
      </c>
      <c r="E234" s="35">
        <v>19200</v>
      </c>
      <c r="F234" s="35">
        <v>4.5199999999999996</v>
      </c>
    </row>
    <row r="235" spans="1:6" ht="13.5" x14ac:dyDescent="0.25">
      <c r="A235" s="5" t="s">
        <v>341</v>
      </c>
      <c r="B235" s="129">
        <v>10</v>
      </c>
      <c r="C235" s="35">
        <v>1200</v>
      </c>
      <c r="D235" s="38">
        <v>10</v>
      </c>
      <c r="E235" s="35">
        <v>0</v>
      </c>
      <c r="F235" s="35">
        <v>0</v>
      </c>
    </row>
    <row r="236" spans="1:6" ht="13.5" x14ac:dyDescent="0.25">
      <c r="A236" s="5" t="s">
        <v>342</v>
      </c>
      <c r="B236" s="129">
        <v>269.5</v>
      </c>
      <c r="C236" s="35">
        <v>34800</v>
      </c>
      <c r="D236" s="38">
        <v>10.76</v>
      </c>
      <c r="E236" s="35">
        <v>0</v>
      </c>
      <c r="F236" s="35">
        <v>0</v>
      </c>
    </row>
    <row r="237" spans="1:6" ht="13.5" x14ac:dyDescent="0.25">
      <c r="A237" s="5" t="s">
        <v>343</v>
      </c>
      <c r="B237" s="129">
        <v>31.9</v>
      </c>
      <c r="C237" s="35">
        <v>4800</v>
      </c>
      <c r="D237" s="38">
        <v>12.54</v>
      </c>
      <c r="E237" s="35">
        <v>0</v>
      </c>
      <c r="F237" s="35">
        <v>0</v>
      </c>
    </row>
    <row r="238" spans="1:6" ht="13.5" x14ac:dyDescent="0.25">
      <c r="A238" s="5" t="s">
        <v>344</v>
      </c>
      <c r="B238" s="129">
        <v>230</v>
      </c>
      <c r="C238" s="35">
        <v>27600</v>
      </c>
      <c r="D238" s="38">
        <v>10</v>
      </c>
      <c r="E238" s="35">
        <v>0</v>
      </c>
      <c r="F238" s="35">
        <v>0</v>
      </c>
    </row>
    <row r="239" spans="1:6" ht="13.5" x14ac:dyDescent="0.25">
      <c r="A239" s="5" t="s">
        <v>345</v>
      </c>
      <c r="B239" s="129">
        <v>10000.450999999999</v>
      </c>
      <c r="C239" s="35">
        <v>62400</v>
      </c>
      <c r="D239" s="38">
        <v>0.52</v>
      </c>
      <c r="E239" s="35">
        <v>0</v>
      </c>
      <c r="F239" s="35">
        <v>0</v>
      </c>
    </row>
    <row r="240" spans="1:6" ht="13.5" x14ac:dyDescent="0.25">
      <c r="A240" s="5" t="s">
        <v>346</v>
      </c>
      <c r="B240" s="129">
        <v>10</v>
      </c>
      <c r="C240" s="35">
        <v>0</v>
      </c>
      <c r="D240" s="38">
        <v>0</v>
      </c>
      <c r="E240" s="35">
        <v>0</v>
      </c>
      <c r="F240" s="35">
        <v>0</v>
      </c>
    </row>
    <row r="241" spans="1:6" ht="13.5" x14ac:dyDescent="0.25">
      <c r="A241" s="5" t="s">
        <v>347</v>
      </c>
      <c r="B241" s="129">
        <v>8780</v>
      </c>
      <c r="C241" s="35">
        <v>0</v>
      </c>
      <c r="D241" s="38">
        <v>0</v>
      </c>
      <c r="E241" s="35">
        <v>0</v>
      </c>
      <c r="F241" s="35">
        <v>0</v>
      </c>
    </row>
    <row r="242" spans="1:6" ht="13.5" x14ac:dyDescent="0.25">
      <c r="A242" s="5" t="s">
        <v>348</v>
      </c>
      <c r="B242" s="129">
        <v>32536.762999999999</v>
      </c>
      <c r="C242" s="35">
        <v>496800</v>
      </c>
      <c r="D242" s="38">
        <v>1.27</v>
      </c>
      <c r="E242" s="35">
        <v>45600</v>
      </c>
      <c r="F242" s="35">
        <v>0.12</v>
      </c>
    </row>
    <row r="243" spans="1:6" ht="13.5" x14ac:dyDescent="0.25">
      <c r="A243" s="5" t="s">
        <v>349</v>
      </c>
      <c r="B243" s="129">
        <v>1075</v>
      </c>
      <c r="C243" s="35">
        <v>112800</v>
      </c>
      <c r="D243" s="38">
        <v>8.74</v>
      </c>
      <c r="E243" s="35">
        <v>0</v>
      </c>
      <c r="F243" s="35">
        <v>0</v>
      </c>
    </row>
    <row r="244" spans="1:6" ht="13.5" x14ac:dyDescent="0.25">
      <c r="A244" s="5" t="s">
        <v>350</v>
      </c>
      <c r="B244" s="129">
        <v>9</v>
      </c>
      <c r="C244" s="35">
        <v>0</v>
      </c>
      <c r="D244" s="38">
        <v>0</v>
      </c>
      <c r="E244" s="35">
        <v>0</v>
      </c>
      <c r="F244" s="35">
        <v>0</v>
      </c>
    </row>
    <row r="245" spans="1:6" ht="13.5" x14ac:dyDescent="0.25">
      <c r="A245" s="5" t="s">
        <v>351</v>
      </c>
      <c r="B245" s="129">
        <v>705</v>
      </c>
      <c r="C245" s="35">
        <v>15600</v>
      </c>
      <c r="D245" s="38">
        <v>1.84</v>
      </c>
      <c r="E245" s="35">
        <v>0</v>
      </c>
      <c r="F245" s="35">
        <v>0</v>
      </c>
    </row>
    <row r="246" spans="1:6" ht="13.5" x14ac:dyDescent="0.25">
      <c r="A246" s="5" t="s">
        <v>352</v>
      </c>
      <c r="B246" s="129">
        <v>410</v>
      </c>
      <c r="C246" s="35">
        <v>8400</v>
      </c>
      <c r="D246" s="38">
        <v>1.71</v>
      </c>
      <c r="E246" s="35">
        <v>0</v>
      </c>
      <c r="F246" s="35">
        <v>0</v>
      </c>
    </row>
    <row r="247" spans="1:6" ht="13.5" x14ac:dyDescent="0.25">
      <c r="A247" s="5" t="s">
        <v>353</v>
      </c>
      <c r="B247" s="129">
        <v>9</v>
      </c>
      <c r="C247" s="35">
        <v>0</v>
      </c>
      <c r="D247" s="38">
        <v>0</v>
      </c>
      <c r="E247" s="35">
        <v>0</v>
      </c>
      <c r="F247" s="35">
        <v>0</v>
      </c>
    </row>
    <row r="248" spans="1:6" ht="13.5" x14ac:dyDescent="0.25">
      <c r="A248" s="5" t="s">
        <v>354</v>
      </c>
      <c r="B248" s="129">
        <v>520</v>
      </c>
      <c r="C248" s="35">
        <v>9600</v>
      </c>
      <c r="D248" s="38">
        <v>1.54</v>
      </c>
      <c r="E248" s="35">
        <v>3600</v>
      </c>
      <c r="F248" s="35">
        <v>0.57999999999999996</v>
      </c>
    </row>
    <row r="249" spans="1:6" ht="13.5" x14ac:dyDescent="0.25">
      <c r="A249" s="5" t="s">
        <v>355</v>
      </c>
      <c r="B249" s="129">
        <v>1236.8</v>
      </c>
      <c r="C249" s="35">
        <v>3600</v>
      </c>
      <c r="D249" s="38">
        <v>0.24</v>
      </c>
      <c r="E249" s="35">
        <v>0</v>
      </c>
      <c r="F249" s="35">
        <v>0</v>
      </c>
    </row>
    <row r="250" spans="1:6" ht="13.5" x14ac:dyDescent="0.25">
      <c r="A250" s="5" t="s">
        <v>356</v>
      </c>
      <c r="B250" s="129">
        <v>272.8</v>
      </c>
      <c r="C250" s="35">
        <v>1200</v>
      </c>
      <c r="D250" s="38">
        <v>0.37</v>
      </c>
      <c r="E250" s="35">
        <v>0</v>
      </c>
      <c r="F250" s="35">
        <v>0</v>
      </c>
    </row>
    <row r="251" spans="1:6" ht="13.5" x14ac:dyDescent="0.25">
      <c r="A251" s="5" t="s">
        <v>357</v>
      </c>
      <c r="B251" s="129">
        <v>10</v>
      </c>
      <c r="C251" s="35">
        <v>0</v>
      </c>
      <c r="D251" s="38">
        <v>0</v>
      </c>
      <c r="E251" s="35">
        <v>0</v>
      </c>
      <c r="F251" s="35">
        <v>0</v>
      </c>
    </row>
    <row r="252" spans="1:6" ht="13.5" x14ac:dyDescent="0.25">
      <c r="A252" s="5" t="s">
        <v>358</v>
      </c>
      <c r="B252" s="129">
        <v>0</v>
      </c>
      <c r="C252" s="35">
        <v>0</v>
      </c>
      <c r="D252" s="38">
        <v>0</v>
      </c>
      <c r="E252" s="35">
        <v>0</v>
      </c>
      <c r="F252" s="35">
        <v>0</v>
      </c>
    </row>
    <row r="253" spans="1:6" ht="13.5" x14ac:dyDescent="0.25">
      <c r="A253" s="5" t="s">
        <v>359</v>
      </c>
      <c r="B253" s="129">
        <v>10</v>
      </c>
      <c r="C253" s="35">
        <v>0</v>
      </c>
      <c r="D253" s="38">
        <v>0</v>
      </c>
      <c r="E253" s="35">
        <v>0</v>
      </c>
      <c r="F253" s="35">
        <v>0</v>
      </c>
    </row>
    <row r="254" spans="1:6" ht="13.5" x14ac:dyDescent="0.25">
      <c r="A254" s="5" t="s">
        <v>360</v>
      </c>
      <c r="B254" s="129">
        <v>10</v>
      </c>
      <c r="C254" s="35">
        <v>0</v>
      </c>
      <c r="D254" s="38">
        <v>0</v>
      </c>
      <c r="E254" s="35">
        <v>0</v>
      </c>
      <c r="F254" s="35">
        <v>0</v>
      </c>
    </row>
    <row r="255" spans="1:6" ht="13.5" x14ac:dyDescent="0.25">
      <c r="A255" s="5" t="s">
        <v>361</v>
      </c>
      <c r="B255" s="129">
        <v>10</v>
      </c>
      <c r="C255" s="35">
        <v>0</v>
      </c>
      <c r="D255" s="38">
        <v>0</v>
      </c>
      <c r="E255" s="35">
        <v>0</v>
      </c>
      <c r="F255" s="35">
        <v>0</v>
      </c>
    </row>
    <row r="256" spans="1:6" ht="13.5" x14ac:dyDescent="0.25">
      <c r="A256" s="5" t="s">
        <v>362</v>
      </c>
      <c r="B256" s="129">
        <v>10</v>
      </c>
      <c r="C256" s="35">
        <v>0</v>
      </c>
      <c r="D256" s="38">
        <v>0</v>
      </c>
      <c r="E256" s="35">
        <v>0</v>
      </c>
      <c r="F256" s="35">
        <v>0</v>
      </c>
    </row>
    <row r="257" spans="1:6" ht="13.5" x14ac:dyDescent="0.25">
      <c r="A257" s="5" t="s">
        <v>363</v>
      </c>
      <c r="B257" s="129">
        <v>10</v>
      </c>
      <c r="C257" s="35">
        <v>0</v>
      </c>
      <c r="D257" s="38">
        <v>0</v>
      </c>
      <c r="E257" s="35">
        <v>0</v>
      </c>
      <c r="F257" s="35">
        <v>0</v>
      </c>
    </row>
    <row r="258" spans="1:6" ht="13.5" x14ac:dyDescent="0.25">
      <c r="A258" s="5" t="s">
        <v>364</v>
      </c>
      <c r="B258" s="129">
        <v>10</v>
      </c>
      <c r="C258" s="35">
        <v>0</v>
      </c>
      <c r="D258" s="38">
        <v>0</v>
      </c>
      <c r="E258" s="35">
        <v>0</v>
      </c>
      <c r="F258" s="35">
        <v>0</v>
      </c>
    </row>
    <row r="259" spans="1:6" ht="13.5" x14ac:dyDescent="0.25">
      <c r="A259" s="5" t="s">
        <v>365</v>
      </c>
      <c r="B259" s="129">
        <v>10</v>
      </c>
      <c r="C259" s="35">
        <v>0</v>
      </c>
      <c r="D259" s="38">
        <v>0</v>
      </c>
      <c r="E259" s="35">
        <v>0</v>
      </c>
      <c r="F259" s="35">
        <v>0</v>
      </c>
    </row>
    <row r="260" spans="1:6" ht="13.5" x14ac:dyDescent="0.25">
      <c r="A260" s="5" t="s">
        <v>366</v>
      </c>
      <c r="B260" s="129">
        <v>10</v>
      </c>
      <c r="C260" s="35">
        <v>0</v>
      </c>
      <c r="D260" s="38">
        <v>0</v>
      </c>
      <c r="E260" s="35">
        <v>0</v>
      </c>
      <c r="F260" s="35">
        <v>0</v>
      </c>
    </row>
    <row r="261" spans="1:6" ht="13.5" x14ac:dyDescent="0.25">
      <c r="A261" s="5" t="s">
        <v>367</v>
      </c>
      <c r="B261" s="129">
        <v>91</v>
      </c>
      <c r="C261" s="35">
        <v>9600</v>
      </c>
      <c r="D261" s="38">
        <v>8.7899999999999991</v>
      </c>
      <c r="E261" s="35">
        <v>0</v>
      </c>
      <c r="F261" s="35">
        <v>0</v>
      </c>
    </row>
    <row r="262" spans="1:6" ht="13.5" x14ac:dyDescent="0.25">
      <c r="A262" s="5" t="s">
        <v>368</v>
      </c>
      <c r="B262" s="129">
        <v>1</v>
      </c>
      <c r="C262" s="35">
        <v>0</v>
      </c>
      <c r="D262" s="38">
        <v>0</v>
      </c>
      <c r="E262" s="35">
        <v>0</v>
      </c>
      <c r="F262" s="35">
        <v>0</v>
      </c>
    </row>
    <row r="263" spans="1:6" ht="13.5" x14ac:dyDescent="0.25">
      <c r="A263" s="5" t="s">
        <v>369</v>
      </c>
      <c r="B263" s="129">
        <v>63</v>
      </c>
      <c r="C263" s="35">
        <v>4800</v>
      </c>
      <c r="D263" s="38">
        <v>6.35</v>
      </c>
      <c r="E263" s="35">
        <v>0</v>
      </c>
      <c r="F263" s="35">
        <v>0</v>
      </c>
    </row>
    <row r="264" spans="1:6" ht="13.5" x14ac:dyDescent="0.25">
      <c r="A264" s="5" t="s">
        <v>370</v>
      </c>
      <c r="B264" s="129">
        <v>6</v>
      </c>
      <c r="C264" s="35">
        <v>0</v>
      </c>
      <c r="D264" s="38">
        <v>0</v>
      </c>
      <c r="E264" s="35">
        <v>0</v>
      </c>
      <c r="F264" s="35">
        <v>0</v>
      </c>
    </row>
    <row r="265" spans="1:6" ht="13.5" x14ac:dyDescent="0.25">
      <c r="A265" s="5" t="s">
        <v>371</v>
      </c>
      <c r="B265" s="129">
        <v>1</v>
      </c>
      <c r="C265" s="35">
        <v>0</v>
      </c>
      <c r="D265" s="38">
        <v>0</v>
      </c>
      <c r="E265" s="35">
        <v>0</v>
      </c>
      <c r="F265" s="35">
        <v>0</v>
      </c>
    </row>
    <row r="266" spans="1:6" ht="13.5" x14ac:dyDescent="0.25">
      <c r="A266" s="5" t="s">
        <v>372</v>
      </c>
      <c r="B266" s="129">
        <v>15</v>
      </c>
      <c r="C266" s="35">
        <v>0</v>
      </c>
      <c r="D266" s="38">
        <v>0</v>
      </c>
      <c r="E266" s="35">
        <v>0</v>
      </c>
      <c r="F266" s="35">
        <v>0</v>
      </c>
    </row>
    <row r="267" spans="1:6" ht="13.5" x14ac:dyDescent="0.25">
      <c r="A267" s="5" t="s">
        <v>373</v>
      </c>
      <c r="B267" s="129">
        <v>45</v>
      </c>
      <c r="C267" s="35">
        <v>3600</v>
      </c>
      <c r="D267" s="38">
        <v>6.67</v>
      </c>
      <c r="E267" s="35">
        <v>0</v>
      </c>
      <c r="F267" s="35">
        <v>0</v>
      </c>
    </row>
    <row r="268" spans="1:6" ht="13.5" x14ac:dyDescent="0.25">
      <c r="A268" s="5" t="s">
        <v>374</v>
      </c>
      <c r="B268" s="129">
        <v>1</v>
      </c>
      <c r="C268" s="35">
        <v>0</v>
      </c>
      <c r="D268" s="38">
        <v>0</v>
      </c>
      <c r="E268" s="35">
        <v>0</v>
      </c>
      <c r="F268" s="35">
        <v>0</v>
      </c>
    </row>
    <row r="269" spans="1:6" ht="13.5" x14ac:dyDescent="0.25">
      <c r="A269" s="5" t="s">
        <v>375</v>
      </c>
      <c r="B269" s="129">
        <v>1</v>
      </c>
      <c r="C269" s="35">
        <v>0</v>
      </c>
      <c r="D269" s="38">
        <v>0</v>
      </c>
      <c r="E269" s="35">
        <v>0</v>
      </c>
      <c r="F269" s="35">
        <v>0</v>
      </c>
    </row>
    <row r="270" spans="1:6" ht="13.5" x14ac:dyDescent="0.25">
      <c r="A270" s="5" t="s">
        <v>376</v>
      </c>
      <c r="B270" s="129">
        <v>3</v>
      </c>
      <c r="C270" s="35">
        <v>0</v>
      </c>
      <c r="D270" s="38">
        <v>0</v>
      </c>
      <c r="E270" s="35">
        <v>0</v>
      </c>
      <c r="F270" s="35">
        <v>0</v>
      </c>
    </row>
    <row r="271" spans="1:6" ht="13.5" x14ac:dyDescent="0.25">
      <c r="A271" s="5" t="s">
        <v>377</v>
      </c>
      <c r="B271" s="129">
        <v>6</v>
      </c>
      <c r="C271" s="35">
        <v>0</v>
      </c>
      <c r="D271" s="38">
        <v>0</v>
      </c>
      <c r="E271" s="35">
        <v>0</v>
      </c>
      <c r="F271" s="35">
        <v>0</v>
      </c>
    </row>
    <row r="272" spans="1:6" ht="13.5" x14ac:dyDescent="0.25">
      <c r="A272" s="5" t="s">
        <v>378</v>
      </c>
      <c r="B272" s="129">
        <v>1</v>
      </c>
      <c r="C272" s="35">
        <v>0</v>
      </c>
      <c r="D272" s="38">
        <v>0</v>
      </c>
      <c r="E272" s="35">
        <v>0</v>
      </c>
      <c r="F272" s="35">
        <v>0</v>
      </c>
    </row>
    <row r="273" spans="1:6" ht="13.5" x14ac:dyDescent="0.25">
      <c r="A273" s="5" t="s">
        <v>379</v>
      </c>
      <c r="B273" s="129">
        <v>2</v>
      </c>
      <c r="C273" s="35">
        <v>0</v>
      </c>
      <c r="D273" s="38">
        <v>0</v>
      </c>
      <c r="E273" s="35">
        <v>0</v>
      </c>
      <c r="F273" s="35">
        <v>0</v>
      </c>
    </row>
    <row r="274" spans="1:6" ht="13.5" x14ac:dyDescent="0.25">
      <c r="A274" s="5" t="s">
        <v>380</v>
      </c>
      <c r="B274" s="129">
        <v>50</v>
      </c>
      <c r="C274" s="35">
        <v>1200</v>
      </c>
      <c r="D274" s="38">
        <v>2</v>
      </c>
      <c r="E274" s="35">
        <v>0</v>
      </c>
      <c r="F274" s="35">
        <v>0</v>
      </c>
    </row>
    <row r="275" spans="1:6" ht="13.5" x14ac:dyDescent="0.25">
      <c r="A275" s="5" t="s">
        <v>381</v>
      </c>
      <c r="B275" s="129">
        <v>1</v>
      </c>
      <c r="C275" s="35">
        <v>0</v>
      </c>
      <c r="D275" s="38">
        <v>0</v>
      </c>
      <c r="E275" s="35">
        <v>0</v>
      </c>
      <c r="F275" s="35">
        <v>0</v>
      </c>
    </row>
    <row r="276" spans="1:6" ht="13.5" x14ac:dyDescent="0.25">
      <c r="A276" s="5" t="s">
        <v>382</v>
      </c>
      <c r="B276" s="129">
        <v>1</v>
      </c>
      <c r="C276" s="35">
        <v>0</v>
      </c>
      <c r="D276" s="38">
        <v>0</v>
      </c>
      <c r="E276" s="35">
        <v>0</v>
      </c>
      <c r="F276" s="35">
        <v>0</v>
      </c>
    </row>
    <row r="277" spans="1:6" ht="13.5" x14ac:dyDescent="0.25">
      <c r="A277" s="5" t="s">
        <v>383</v>
      </c>
      <c r="B277" s="129">
        <v>1</v>
      </c>
      <c r="C277" s="35">
        <v>0</v>
      </c>
      <c r="D277" s="38">
        <v>0</v>
      </c>
      <c r="E277" s="35">
        <v>0</v>
      </c>
      <c r="F277" s="35">
        <v>0</v>
      </c>
    </row>
    <row r="278" spans="1:6" ht="13.5" x14ac:dyDescent="0.25">
      <c r="A278" s="5" t="s">
        <v>384</v>
      </c>
      <c r="B278" s="129">
        <v>168</v>
      </c>
      <c r="C278" s="35">
        <v>4800</v>
      </c>
      <c r="D278" s="38">
        <v>2.38</v>
      </c>
      <c r="E278" s="35">
        <v>0</v>
      </c>
      <c r="F278" s="35">
        <v>0</v>
      </c>
    </row>
    <row r="279" spans="1:6" ht="13.5" x14ac:dyDescent="0.25">
      <c r="A279" s="5" t="s">
        <v>385</v>
      </c>
      <c r="B279" s="129">
        <v>1</v>
      </c>
      <c r="C279" s="35">
        <v>0</v>
      </c>
      <c r="D279" s="38">
        <v>0</v>
      </c>
      <c r="E279" s="35">
        <v>0</v>
      </c>
      <c r="F279" s="35">
        <v>0</v>
      </c>
    </row>
    <row r="280" spans="1:6" ht="13.5" x14ac:dyDescent="0.25">
      <c r="A280" s="5" t="s">
        <v>386</v>
      </c>
      <c r="B280" s="129">
        <v>614</v>
      </c>
      <c r="C280" s="35">
        <v>19200</v>
      </c>
      <c r="D280" s="38">
        <v>2.61</v>
      </c>
      <c r="E280" s="35">
        <v>0</v>
      </c>
      <c r="F280" s="35">
        <v>0</v>
      </c>
    </row>
    <row r="281" spans="1:6" ht="13.5" x14ac:dyDescent="0.25">
      <c r="A281" s="5" t="s">
        <v>387</v>
      </c>
      <c r="B281" s="129">
        <v>0</v>
      </c>
      <c r="C281" s="35">
        <v>0</v>
      </c>
      <c r="D281" s="38">
        <v>0</v>
      </c>
      <c r="E281" s="35">
        <v>0</v>
      </c>
      <c r="F281" s="35">
        <v>0</v>
      </c>
    </row>
    <row r="282" spans="1:6" ht="13.5" x14ac:dyDescent="0.25">
      <c r="A282" s="5" t="s">
        <v>388</v>
      </c>
      <c r="B282" s="129">
        <v>188</v>
      </c>
      <c r="C282" s="35">
        <v>2400</v>
      </c>
      <c r="D282" s="38">
        <v>1.06</v>
      </c>
      <c r="E282" s="35">
        <v>0</v>
      </c>
      <c r="F282" s="35">
        <v>0</v>
      </c>
    </row>
    <row r="283" spans="1:6" ht="13.5" x14ac:dyDescent="0.25">
      <c r="A283" s="5" t="s">
        <v>389</v>
      </c>
      <c r="B283" s="129">
        <v>0</v>
      </c>
      <c r="C283" s="35">
        <v>0</v>
      </c>
      <c r="D283" s="38">
        <v>0</v>
      </c>
      <c r="E283" s="35">
        <v>0</v>
      </c>
      <c r="F283" s="35">
        <v>0</v>
      </c>
    </row>
    <row r="284" spans="1:6" ht="13.5" x14ac:dyDescent="0.25">
      <c r="A284" s="5" t="s">
        <v>390</v>
      </c>
      <c r="B284" s="129">
        <v>1136</v>
      </c>
      <c r="C284" s="35">
        <v>14400</v>
      </c>
      <c r="D284" s="38">
        <v>1.06</v>
      </c>
      <c r="E284" s="35">
        <v>0</v>
      </c>
      <c r="F284" s="35">
        <v>0</v>
      </c>
    </row>
    <row r="285" spans="1:6" ht="13.5" x14ac:dyDescent="0.25">
      <c r="A285" s="5" t="s">
        <v>391</v>
      </c>
      <c r="B285" s="129">
        <v>130</v>
      </c>
      <c r="C285" s="35">
        <v>1200</v>
      </c>
      <c r="D285" s="38">
        <v>0.77</v>
      </c>
      <c r="E285" s="35">
        <v>0</v>
      </c>
      <c r="F285" s="35">
        <v>0</v>
      </c>
    </row>
    <row r="286" spans="1:6" ht="13.5" x14ac:dyDescent="0.25">
      <c r="A286" s="5" t="s">
        <v>392</v>
      </c>
      <c r="B286" s="129">
        <v>7</v>
      </c>
      <c r="C286" s="35">
        <v>0</v>
      </c>
      <c r="D286" s="38">
        <v>0</v>
      </c>
      <c r="E286" s="35">
        <v>0</v>
      </c>
      <c r="F286" s="35">
        <v>0</v>
      </c>
    </row>
    <row r="287" spans="1:6" ht="13.5" x14ac:dyDescent="0.25">
      <c r="A287" s="5" t="s">
        <v>393</v>
      </c>
      <c r="B287" s="129">
        <v>1</v>
      </c>
      <c r="C287" s="35">
        <v>0</v>
      </c>
      <c r="D287" s="38">
        <v>0</v>
      </c>
      <c r="E287" s="35">
        <v>0</v>
      </c>
      <c r="F287" s="35">
        <v>0</v>
      </c>
    </row>
    <row r="288" spans="1:6" ht="13.5" x14ac:dyDescent="0.25">
      <c r="A288" s="5" t="s">
        <v>394</v>
      </c>
      <c r="B288" s="129">
        <v>1</v>
      </c>
      <c r="C288" s="35">
        <v>0</v>
      </c>
      <c r="D288" s="38">
        <v>0</v>
      </c>
      <c r="E288" s="35">
        <v>0</v>
      </c>
      <c r="F288" s="35">
        <v>0</v>
      </c>
    </row>
    <row r="289" spans="1:6" ht="13.5" x14ac:dyDescent="0.25">
      <c r="A289" s="5" t="s">
        <v>395</v>
      </c>
      <c r="B289" s="129">
        <v>1</v>
      </c>
      <c r="C289" s="35">
        <v>0</v>
      </c>
      <c r="D289" s="38">
        <v>0</v>
      </c>
      <c r="E289" s="35">
        <v>0</v>
      </c>
      <c r="F289" s="35">
        <v>0</v>
      </c>
    </row>
    <row r="290" spans="1:6" ht="13.5" x14ac:dyDescent="0.25">
      <c r="A290" s="5" t="s">
        <v>396</v>
      </c>
      <c r="B290" s="129">
        <v>52</v>
      </c>
      <c r="C290" s="35">
        <v>3600</v>
      </c>
      <c r="D290" s="38">
        <v>5.77</v>
      </c>
      <c r="E290" s="35">
        <v>0</v>
      </c>
      <c r="F290" s="35">
        <v>0</v>
      </c>
    </row>
    <row r="291" spans="1:6" ht="13.5" x14ac:dyDescent="0.25">
      <c r="A291" s="5" t="s">
        <v>397</v>
      </c>
      <c r="B291" s="129">
        <v>25</v>
      </c>
      <c r="C291" s="35">
        <v>3600</v>
      </c>
      <c r="D291" s="38">
        <v>12</v>
      </c>
      <c r="E291" s="35">
        <v>0</v>
      </c>
      <c r="F291" s="35">
        <v>0</v>
      </c>
    </row>
    <row r="292" spans="1:6" ht="13.5" x14ac:dyDescent="0.25">
      <c r="A292" s="5" t="s">
        <v>398</v>
      </c>
      <c r="B292" s="129">
        <v>1</v>
      </c>
      <c r="C292" s="35">
        <v>0</v>
      </c>
      <c r="D292" s="38">
        <v>0</v>
      </c>
      <c r="E292" s="35">
        <v>0</v>
      </c>
      <c r="F292" s="35">
        <v>0</v>
      </c>
    </row>
    <row r="293" spans="1:6" ht="13.5" x14ac:dyDescent="0.25">
      <c r="A293" s="5" t="s">
        <v>399</v>
      </c>
      <c r="B293" s="129">
        <v>14</v>
      </c>
      <c r="C293" s="35">
        <v>1200</v>
      </c>
      <c r="D293" s="38">
        <v>7.14</v>
      </c>
      <c r="E293" s="35">
        <v>0</v>
      </c>
      <c r="F293" s="35">
        <v>0</v>
      </c>
    </row>
    <row r="294" spans="1:6" ht="13.5" x14ac:dyDescent="0.25">
      <c r="A294" s="5" t="s">
        <v>400</v>
      </c>
      <c r="B294" s="129">
        <v>23</v>
      </c>
      <c r="C294" s="35">
        <v>2400</v>
      </c>
      <c r="D294" s="38">
        <v>8.6999999999999993</v>
      </c>
      <c r="E294" s="35">
        <v>0</v>
      </c>
      <c r="F294" s="35">
        <v>0</v>
      </c>
    </row>
    <row r="295" spans="1:6" ht="13.5" x14ac:dyDescent="0.25">
      <c r="A295" s="5" t="s">
        <v>401</v>
      </c>
      <c r="B295" s="129">
        <v>13</v>
      </c>
      <c r="C295" s="35">
        <v>1200</v>
      </c>
      <c r="D295" s="38">
        <v>7.69</v>
      </c>
      <c r="E295" s="35">
        <v>0</v>
      </c>
      <c r="F295" s="35">
        <v>0</v>
      </c>
    </row>
    <row r="296" spans="1:6" ht="13.5" x14ac:dyDescent="0.25">
      <c r="A296" s="5" t="s">
        <v>402</v>
      </c>
      <c r="B296" s="129">
        <v>5</v>
      </c>
      <c r="C296" s="35">
        <v>0</v>
      </c>
      <c r="D296" s="38">
        <v>0</v>
      </c>
      <c r="E296" s="35">
        <v>0</v>
      </c>
      <c r="F296" s="35">
        <v>0</v>
      </c>
    </row>
    <row r="297" spans="1:6" ht="13.5" x14ac:dyDescent="0.25">
      <c r="A297" s="5" t="s">
        <v>403</v>
      </c>
      <c r="B297" s="129">
        <v>400</v>
      </c>
      <c r="C297" s="35">
        <v>21600</v>
      </c>
      <c r="D297" s="38">
        <v>4.5</v>
      </c>
      <c r="E297" s="35">
        <v>3600</v>
      </c>
      <c r="F297" s="35">
        <v>0.75</v>
      </c>
    </row>
    <row r="298" spans="1:6" ht="13.5" x14ac:dyDescent="0.25">
      <c r="A298" s="5" t="s">
        <v>404</v>
      </c>
      <c r="B298" s="129">
        <v>10</v>
      </c>
      <c r="C298" s="35">
        <v>0</v>
      </c>
      <c r="D298" s="38">
        <v>0</v>
      </c>
      <c r="E298" s="35">
        <v>0</v>
      </c>
      <c r="F298" s="35">
        <v>0</v>
      </c>
    </row>
    <row r="299" spans="1:6" ht="13.5" x14ac:dyDescent="0.25">
      <c r="A299" s="5" t="s">
        <v>405</v>
      </c>
      <c r="B299" s="129">
        <v>982</v>
      </c>
      <c r="C299" s="35">
        <v>61200</v>
      </c>
      <c r="D299" s="38">
        <v>5.19</v>
      </c>
      <c r="E299" s="35">
        <v>13200</v>
      </c>
      <c r="F299" s="35">
        <v>1.1200000000000001</v>
      </c>
    </row>
    <row r="300" spans="1:6" ht="13.5" x14ac:dyDescent="0.25">
      <c r="A300" s="5" t="s">
        <v>406</v>
      </c>
      <c r="B300" s="129">
        <v>2060</v>
      </c>
      <c r="C300" s="35">
        <v>387600</v>
      </c>
      <c r="D300" s="38">
        <v>15.68</v>
      </c>
      <c r="E300" s="35">
        <v>3600</v>
      </c>
      <c r="F300" s="35">
        <v>0.15</v>
      </c>
    </row>
    <row r="301" spans="1:6" ht="13.5" x14ac:dyDescent="0.25">
      <c r="A301" s="5" t="s">
        <v>407</v>
      </c>
      <c r="B301" s="129">
        <v>4200</v>
      </c>
      <c r="C301" s="35">
        <v>486000</v>
      </c>
      <c r="D301" s="38">
        <v>9.64</v>
      </c>
      <c r="E301" s="35">
        <v>9600</v>
      </c>
      <c r="F301" s="35">
        <v>0.19</v>
      </c>
    </row>
    <row r="302" spans="1:6" ht="13.5" x14ac:dyDescent="0.25">
      <c r="A302" s="5" t="s">
        <v>408</v>
      </c>
      <c r="B302" s="129">
        <v>4735</v>
      </c>
      <c r="C302" s="35">
        <v>397200</v>
      </c>
      <c r="D302" s="38">
        <v>6.99</v>
      </c>
      <c r="E302" s="35">
        <v>15600</v>
      </c>
      <c r="F302" s="35">
        <v>0.27</v>
      </c>
    </row>
    <row r="303" spans="1:6" ht="13.5" x14ac:dyDescent="0.25">
      <c r="A303" s="5" t="s">
        <v>409</v>
      </c>
      <c r="B303" s="129">
        <v>8505</v>
      </c>
      <c r="C303" s="35">
        <v>628800.00000000012</v>
      </c>
      <c r="D303" s="38">
        <v>6.16</v>
      </c>
      <c r="E303" s="35">
        <v>33600</v>
      </c>
      <c r="F303" s="35">
        <v>0.33</v>
      </c>
    </row>
    <row r="304" spans="1:6" ht="13.5" x14ac:dyDescent="0.25">
      <c r="A304" s="5" t="s">
        <v>410</v>
      </c>
      <c r="B304" s="129">
        <v>3387</v>
      </c>
      <c r="C304" s="35">
        <v>609600</v>
      </c>
      <c r="D304" s="38">
        <v>15</v>
      </c>
      <c r="E304" s="35">
        <v>27600</v>
      </c>
      <c r="F304" s="35">
        <v>0.68</v>
      </c>
    </row>
    <row r="305" spans="1:6" ht="13.5" x14ac:dyDescent="0.25">
      <c r="A305" s="5" t="s">
        <v>411</v>
      </c>
      <c r="B305" s="129">
        <v>200</v>
      </c>
      <c r="C305" s="35">
        <v>0</v>
      </c>
      <c r="D305" s="38">
        <v>0</v>
      </c>
      <c r="E305" s="35">
        <v>0</v>
      </c>
      <c r="F305" s="35">
        <v>0</v>
      </c>
    </row>
    <row r="306" spans="1:6" ht="13.5" x14ac:dyDescent="0.25">
      <c r="A306" s="5" t="s">
        <v>412</v>
      </c>
      <c r="B306" s="129">
        <v>1</v>
      </c>
      <c r="C306" s="35">
        <v>0</v>
      </c>
      <c r="D306" s="38">
        <v>0</v>
      </c>
      <c r="E306" s="35">
        <v>0</v>
      </c>
      <c r="F306" s="35">
        <v>0</v>
      </c>
    </row>
    <row r="307" spans="1:6" ht="13.5" x14ac:dyDescent="0.25">
      <c r="A307" s="5" t="s">
        <v>413</v>
      </c>
      <c r="B307" s="129">
        <v>63</v>
      </c>
      <c r="C307" s="35">
        <v>2400</v>
      </c>
      <c r="D307" s="38">
        <v>3.17</v>
      </c>
      <c r="E307" s="35">
        <v>0</v>
      </c>
      <c r="F307" s="35">
        <v>0</v>
      </c>
    </row>
    <row r="308" spans="1:6" ht="13.5" x14ac:dyDescent="0.25">
      <c r="A308" s="5" t="s">
        <v>414</v>
      </c>
      <c r="B308" s="129">
        <v>1</v>
      </c>
      <c r="C308" s="35">
        <v>0</v>
      </c>
      <c r="D308" s="38">
        <v>0</v>
      </c>
      <c r="E308" s="35">
        <v>0</v>
      </c>
      <c r="F308" s="35">
        <v>0</v>
      </c>
    </row>
    <row r="309" spans="1:6" ht="13.5" x14ac:dyDescent="0.25">
      <c r="A309" s="5" t="s">
        <v>415</v>
      </c>
      <c r="B309" s="129">
        <v>1</v>
      </c>
      <c r="C309" s="35">
        <v>0</v>
      </c>
      <c r="D309" s="38">
        <v>0</v>
      </c>
      <c r="E309" s="35">
        <v>0</v>
      </c>
      <c r="F309" s="35">
        <v>0</v>
      </c>
    </row>
    <row r="310" spans="1:6" ht="13.5" x14ac:dyDescent="0.25">
      <c r="A310" s="5" t="s">
        <v>416</v>
      </c>
      <c r="B310" s="129">
        <v>14</v>
      </c>
      <c r="C310" s="35">
        <v>0</v>
      </c>
      <c r="D310" s="38">
        <v>0</v>
      </c>
      <c r="E310" s="35">
        <v>0</v>
      </c>
      <c r="F310" s="35">
        <v>0</v>
      </c>
    </row>
    <row r="311" spans="1:6" ht="13.5" x14ac:dyDescent="0.25">
      <c r="A311" s="5" t="s">
        <v>417</v>
      </c>
      <c r="B311" s="129">
        <v>26</v>
      </c>
      <c r="C311" s="35">
        <v>1200</v>
      </c>
      <c r="D311" s="38">
        <v>3.85</v>
      </c>
      <c r="E311" s="35">
        <v>0</v>
      </c>
      <c r="F311" s="35">
        <v>0</v>
      </c>
    </row>
    <row r="312" spans="1:6" ht="13.5" x14ac:dyDescent="0.25">
      <c r="A312" s="5" t="s">
        <v>418</v>
      </c>
      <c r="B312" s="129">
        <v>27</v>
      </c>
      <c r="C312" s="35">
        <v>1200</v>
      </c>
      <c r="D312" s="38">
        <v>3.7</v>
      </c>
      <c r="E312" s="35">
        <v>0</v>
      </c>
      <c r="F312" s="35">
        <v>0</v>
      </c>
    </row>
    <row r="313" spans="1:6" ht="13.5" x14ac:dyDescent="0.25">
      <c r="A313" s="5" t="s">
        <v>419</v>
      </c>
      <c r="B313" s="129">
        <v>27</v>
      </c>
      <c r="C313" s="35">
        <v>1200</v>
      </c>
      <c r="D313" s="38">
        <v>3.7</v>
      </c>
      <c r="E313" s="35">
        <v>0</v>
      </c>
      <c r="F313" s="35">
        <v>0</v>
      </c>
    </row>
    <row r="314" spans="1:6" ht="13.5" x14ac:dyDescent="0.25">
      <c r="A314" s="5" t="s">
        <v>420</v>
      </c>
      <c r="B314" s="129">
        <v>2</v>
      </c>
      <c r="C314" s="35">
        <v>0</v>
      </c>
      <c r="D314" s="38">
        <v>0</v>
      </c>
      <c r="E314" s="35">
        <v>0</v>
      </c>
      <c r="F314" s="35">
        <v>0</v>
      </c>
    </row>
    <row r="315" spans="1:6" ht="13.5" x14ac:dyDescent="0.25">
      <c r="A315" s="5" t="s">
        <v>421</v>
      </c>
      <c r="B315" s="129">
        <v>3</v>
      </c>
      <c r="C315" s="35">
        <v>0</v>
      </c>
      <c r="D315" s="38">
        <v>0</v>
      </c>
      <c r="E315" s="35">
        <v>0</v>
      </c>
      <c r="F315" s="35">
        <v>0</v>
      </c>
    </row>
    <row r="316" spans="1:6" ht="13.5" x14ac:dyDescent="0.25">
      <c r="A316" s="5" t="s">
        <v>422</v>
      </c>
      <c r="B316" s="129">
        <v>62</v>
      </c>
      <c r="C316" s="35">
        <v>2400</v>
      </c>
      <c r="D316" s="38">
        <v>3.23</v>
      </c>
      <c r="E316" s="35">
        <v>0</v>
      </c>
      <c r="F316" s="35">
        <v>0</v>
      </c>
    </row>
    <row r="317" spans="1:6" ht="13.5" x14ac:dyDescent="0.25">
      <c r="A317" s="5" t="s">
        <v>423</v>
      </c>
      <c r="B317" s="129">
        <v>1</v>
      </c>
      <c r="C317" s="35">
        <v>0</v>
      </c>
      <c r="D317" s="38">
        <v>0</v>
      </c>
      <c r="E317" s="35">
        <v>0</v>
      </c>
      <c r="F317" s="35">
        <v>0</v>
      </c>
    </row>
    <row r="318" spans="1:6" ht="13.5" x14ac:dyDescent="0.25">
      <c r="A318" s="5" t="s">
        <v>424</v>
      </c>
      <c r="B318" s="129">
        <v>1</v>
      </c>
      <c r="C318" s="35">
        <v>0</v>
      </c>
      <c r="D318" s="38">
        <v>0</v>
      </c>
      <c r="E318" s="35">
        <v>0</v>
      </c>
      <c r="F318" s="35">
        <v>0</v>
      </c>
    </row>
    <row r="319" spans="1:6" ht="13.5" x14ac:dyDescent="0.25">
      <c r="A319" s="5" t="s">
        <v>425</v>
      </c>
      <c r="B319" s="129">
        <v>131</v>
      </c>
      <c r="C319" s="35">
        <v>2400</v>
      </c>
      <c r="D319" s="38">
        <v>1.53</v>
      </c>
      <c r="E319" s="35">
        <v>0</v>
      </c>
      <c r="F319" s="35">
        <v>0</v>
      </c>
    </row>
    <row r="320" spans="1:6" ht="13.5" x14ac:dyDescent="0.25">
      <c r="A320" s="5" t="s">
        <v>426</v>
      </c>
      <c r="B320" s="129">
        <v>589</v>
      </c>
      <c r="C320" s="35">
        <v>8400</v>
      </c>
      <c r="D320" s="38">
        <v>1.19</v>
      </c>
      <c r="E320" s="35">
        <v>0</v>
      </c>
      <c r="F320" s="35">
        <v>0</v>
      </c>
    </row>
    <row r="321" spans="1:6" ht="13.5" x14ac:dyDescent="0.25">
      <c r="A321" s="5" t="s">
        <v>427</v>
      </c>
      <c r="B321" s="129">
        <v>25</v>
      </c>
      <c r="C321" s="35">
        <v>0</v>
      </c>
      <c r="D321" s="38">
        <v>0</v>
      </c>
      <c r="E321" s="35">
        <v>0</v>
      </c>
      <c r="F321" s="35">
        <v>0</v>
      </c>
    </row>
    <row r="322" spans="1:6" ht="13.5" x14ac:dyDescent="0.25">
      <c r="A322" s="5" t="s">
        <v>428</v>
      </c>
      <c r="B322" s="129">
        <v>402.60500000000002</v>
      </c>
      <c r="C322" s="35">
        <v>16800</v>
      </c>
      <c r="D322" s="38">
        <v>3.48</v>
      </c>
      <c r="E322" s="35">
        <v>0</v>
      </c>
      <c r="F322" s="35">
        <v>0</v>
      </c>
    </row>
    <row r="323" spans="1:6" ht="13.5" x14ac:dyDescent="0.25">
      <c r="A323" s="5" t="s">
        <v>429</v>
      </c>
      <c r="B323" s="129">
        <v>10</v>
      </c>
      <c r="C323" s="35">
        <v>0</v>
      </c>
      <c r="D323" s="38">
        <v>0</v>
      </c>
      <c r="E323" s="35">
        <v>0</v>
      </c>
      <c r="F323" s="35">
        <v>0</v>
      </c>
    </row>
    <row r="324" spans="1:6" ht="13.5" x14ac:dyDescent="0.25">
      <c r="A324" s="5" t="s">
        <v>430</v>
      </c>
      <c r="B324" s="129">
        <v>160</v>
      </c>
      <c r="C324" s="35">
        <v>7200</v>
      </c>
      <c r="D324" s="38">
        <v>3.75</v>
      </c>
      <c r="E324" s="35">
        <v>0</v>
      </c>
      <c r="F324" s="35">
        <v>0</v>
      </c>
    </row>
    <row r="325" spans="1:6" ht="13.5" x14ac:dyDescent="0.25">
      <c r="A325" s="5" t="s">
        <v>431</v>
      </c>
      <c r="B325" s="129">
        <v>24.545000000000002</v>
      </c>
      <c r="C325" s="35">
        <v>1200</v>
      </c>
      <c r="D325" s="38">
        <v>4.07</v>
      </c>
      <c r="E325" s="35">
        <v>0</v>
      </c>
      <c r="F325" s="35">
        <v>0</v>
      </c>
    </row>
    <row r="326" spans="1:6" ht="13.5" x14ac:dyDescent="0.25">
      <c r="A326" s="5" t="s">
        <v>432</v>
      </c>
      <c r="B326" s="129">
        <v>43.756</v>
      </c>
      <c r="C326" s="35">
        <v>2400</v>
      </c>
      <c r="D326" s="38">
        <v>4.57</v>
      </c>
      <c r="E326" s="35">
        <v>0</v>
      </c>
      <c r="F326" s="35">
        <v>0</v>
      </c>
    </row>
    <row r="327" spans="1:6" ht="13.5" x14ac:dyDescent="0.25">
      <c r="A327" s="5" t="s">
        <v>433</v>
      </c>
      <c r="B327" s="129">
        <v>527</v>
      </c>
      <c r="C327" s="35">
        <v>19200</v>
      </c>
      <c r="D327" s="38">
        <v>3.04</v>
      </c>
      <c r="E327" s="35">
        <v>0</v>
      </c>
      <c r="F327" s="35">
        <v>0</v>
      </c>
    </row>
    <row r="328" spans="1:6" ht="13.5" x14ac:dyDescent="0.25">
      <c r="A328" s="5" t="s">
        <v>434</v>
      </c>
      <c r="B328" s="129">
        <v>0</v>
      </c>
      <c r="C328" s="35">
        <v>0</v>
      </c>
      <c r="D328" s="38">
        <v>0</v>
      </c>
      <c r="E328" s="35">
        <v>0</v>
      </c>
      <c r="F328" s="35">
        <v>0</v>
      </c>
    </row>
    <row r="329" spans="1:6" ht="13.5" x14ac:dyDescent="0.25">
      <c r="A329" s="5" t="s">
        <v>435</v>
      </c>
      <c r="B329" s="129">
        <v>0</v>
      </c>
      <c r="C329" s="35">
        <v>0</v>
      </c>
      <c r="D329" s="38">
        <v>0</v>
      </c>
      <c r="E329" s="35">
        <v>0</v>
      </c>
      <c r="F329" s="35">
        <v>0</v>
      </c>
    </row>
    <row r="330" spans="1:6" ht="13.5" x14ac:dyDescent="0.25">
      <c r="A330" s="5" t="s">
        <v>436</v>
      </c>
      <c r="B330" s="129">
        <v>0</v>
      </c>
      <c r="C330" s="35">
        <v>0</v>
      </c>
      <c r="D330" s="38">
        <v>0</v>
      </c>
      <c r="E330" s="35">
        <v>0</v>
      </c>
      <c r="F330" s="35">
        <v>0</v>
      </c>
    </row>
    <row r="331" spans="1:6" ht="13.5" x14ac:dyDescent="0.25">
      <c r="A331" s="5" t="s">
        <v>437</v>
      </c>
      <c r="B331" s="129">
        <v>0</v>
      </c>
      <c r="C331" s="35">
        <v>0</v>
      </c>
      <c r="D331" s="38">
        <v>0</v>
      </c>
      <c r="E331" s="35">
        <v>0</v>
      </c>
      <c r="F331" s="35">
        <v>0</v>
      </c>
    </row>
    <row r="332" spans="1:6" ht="13.5" x14ac:dyDescent="0.25">
      <c r="A332" s="5" t="s">
        <v>438</v>
      </c>
      <c r="B332" s="129">
        <v>0</v>
      </c>
      <c r="C332" s="35">
        <v>0</v>
      </c>
      <c r="D332" s="38">
        <v>0</v>
      </c>
      <c r="E332" s="35">
        <v>0</v>
      </c>
      <c r="F332" s="35">
        <v>0</v>
      </c>
    </row>
    <row r="333" spans="1:6" ht="13.5" x14ac:dyDescent="0.25">
      <c r="A333" s="5" t="s">
        <v>439</v>
      </c>
      <c r="B333" s="129">
        <v>0</v>
      </c>
      <c r="C333" s="35">
        <v>0</v>
      </c>
      <c r="D333" s="38">
        <v>0</v>
      </c>
      <c r="E333" s="35">
        <v>0</v>
      </c>
      <c r="F333" s="35">
        <v>0</v>
      </c>
    </row>
    <row r="334" spans="1:6" ht="13.5" x14ac:dyDescent="0.25">
      <c r="A334" s="5" t="s">
        <v>440</v>
      </c>
      <c r="B334" s="129">
        <v>0</v>
      </c>
      <c r="C334" s="35">
        <v>0</v>
      </c>
      <c r="D334" s="38">
        <v>0</v>
      </c>
      <c r="E334" s="35">
        <v>0</v>
      </c>
      <c r="F334" s="35">
        <v>0</v>
      </c>
    </row>
    <row r="335" spans="1:6" ht="13.5" x14ac:dyDescent="0.25">
      <c r="A335" s="5" t="s">
        <v>441</v>
      </c>
      <c r="B335" s="129">
        <v>128</v>
      </c>
      <c r="C335" s="35">
        <v>7105</v>
      </c>
      <c r="D335" s="38">
        <v>55.51</v>
      </c>
      <c r="E335" s="35">
        <v>0</v>
      </c>
      <c r="F335" s="35">
        <v>0</v>
      </c>
    </row>
    <row r="336" spans="1:6" ht="13.5" x14ac:dyDescent="0.25">
      <c r="A336" s="5" t="s">
        <v>442</v>
      </c>
      <c r="B336" s="129">
        <v>0</v>
      </c>
      <c r="C336" s="35">
        <v>0</v>
      </c>
      <c r="D336" s="38">
        <v>0</v>
      </c>
      <c r="E336" s="35">
        <v>0</v>
      </c>
      <c r="F336" s="35">
        <v>0</v>
      </c>
    </row>
    <row r="337" spans="1:6" ht="13.5" x14ac:dyDescent="0.25">
      <c r="A337" s="5" t="s">
        <v>443</v>
      </c>
      <c r="B337" s="129">
        <v>0</v>
      </c>
      <c r="C337" s="35">
        <v>0</v>
      </c>
      <c r="D337" s="38">
        <v>0</v>
      </c>
      <c r="E337" s="35">
        <v>0</v>
      </c>
      <c r="F337" s="35">
        <v>0</v>
      </c>
    </row>
    <row r="338" spans="1:6" ht="13.5" x14ac:dyDescent="0.25">
      <c r="A338" s="5" t="s">
        <v>444</v>
      </c>
      <c r="B338" s="129">
        <v>0</v>
      </c>
      <c r="C338" s="35">
        <v>0</v>
      </c>
      <c r="D338" s="38">
        <v>0</v>
      </c>
      <c r="E338" s="35">
        <v>0</v>
      </c>
      <c r="F338" s="35">
        <v>0</v>
      </c>
    </row>
    <row r="339" spans="1:6" ht="13.5" x14ac:dyDescent="0.25">
      <c r="A339" s="5" t="s">
        <v>445</v>
      </c>
      <c r="B339" s="129">
        <v>0</v>
      </c>
      <c r="C339" s="35">
        <v>0</v>
      </c>
      <c r="D339" s="38">
        <v>0</v>
      </c>
      <c r="E339" s="35">
        <v>0</v>
      </c>
      <c r="F339" s="35">
        <v>0</v>
      </c>
    </row>
    <row r="340" spans="1:6" ht="13.5" x14ac:dyDescent="0.25">
      <c r="A340" s="5" t="s">
        <v>446</v>
      </c>
      <c r="B340" s="129">
        <v>0</v>
      </c>
      <c r="C340" s="35">
        <v>0</v>
      </c>
      <c r="D340" s="38">
        <v>0</v>
      </c>
      <c r="E340" s="35">
        <v>0</v>
      </c>
      <c r="F340" s="35">
        <v>0</v>
      </c>
    </row>
    <row r="341" spans="1:6" ht="13.5" x14ac:dyDescent="0.25">
      <c r="A341" s="5" t="s">
        <v>447</v>
      </c>
      <c r="B341" s="129">
        <v>0</v>
      </c>
      <c r="C341" s="35">
        <v>0</v>
      </c>
      <c r="D341" s="38">
        <v>0</v>
      </c>
      <c r="E341" s="35">
        <v>0</v>
      </c>
      <c r="F341" s="35">
        <v>0</v>
      </c>
    </row>
    <row r="342" spans="1:6" ht="13.5" x14ac:dyDescent="0.25">
      <c r="A342" s="5" t="s">
        <v>448</v>
      </c>
      <c r="B342" s="129">
        <v>0</v>
      </c>
      <c r="C342" s="35">
        <v>0</v>
      </c>
      <c r="D342" s="38">
        <v>0</v>
      </c>
      <c r="E342" s="35">
        <v>0</v>
      </c>
      <c r="F342" s="35">
        <v>0</v>
      </c>
    </row>
    <row r="343" spans="1:6" ht="13.5" x14ac:dyDescent="0.25">
      <c r="A343" s="5" t="s">
        <v>449</v>
      </c>
      <c r="B343" s="129">
        <v>0</v>
      </c>
      <c r="C343" s="35">
        <v>0</v>
      </c>
      <c r="D343" s="38">
        <v>0</v>
      </c>
      <c r="E343" s="35">
        <v>0</v>
      </c>
      <c r="F343" s="35">
        <v>0</v>
      </c>
    </row>
    <row r="344" spans="1:6" ht="13.5" x14ac:dyDescent="0.25">
      <c r="A344" s="5" t="s">
        <v>450</v>
      </c>
      <c r="B344" s="129">
        <v>2500</v>
      </c>
      <c r="C344" s="35">
        <v>0</v>
      </c>
      <c r="D344" s="38">
        <v>0</v>
      </c>
      <c r="E344" s="35">
        <v>0</v>
      </c>
      <c r="F344" s="35">
        <v>0</v>
      </c>
    </row>
    <row r="345" spans="1:6" ht="13.5" x14ac:dyDescent="0.25">
      <c r="A345" s="5" t="s">
        <v>451</v>
      </c>
      <c r="B345" s="129">
        <v>10</v>
      </c>
      <c r="C345" s="35">
        <v>0</v>
      </c>
      <c r="D345" s="38">
        <v>0</v>
      </c>
      <c r="E345" s="35">
        <v>0</v>
      </c>
      <c r="F345" s="35">
        <v>0</v>
      </c>
    </row>
    <row r="346" spans="1:6" ht="13.5" x14ac:dyDescent="0.25">
      <c r="A346" s="5" t="s">
        <v>452</v>
      </c>
      <c r="B346" s="129">
        <v>3350</v>
      </c>
      <c r="C346" s="35">
        <v>192000.00000000003</v>
      </c>
      <c r="D346" s="38">
        <v>4.78</v>
      </c>
      <c r="E346" s="35">
        <v>2400</v>
      </c>
      <c r="F346" s="35">
        <v>0.06</v>
      </c>
    </row>
    <row r="347" spans="1:6" ht="13.5" x14ac:dyDescent="0.25">
      <c r="A347" s="5" t="s">
        <v>453</v>
      </c>
      <c r="B347" s="129">
        <v>3600</v>
      </c>
      <c r="C347" s="35">
        <v>33600</v>
      </c>
      <c r="D347" s="38">
        <v>0.78</v>
      </c>
      <c r="E347" s="35">
        <v>2400</v>
      </c>
      <c r="F347" s="35">
        <v>0.06</v>
      </c>
    </row>
    <row r="348" spans="1:6" ht="13.5" x14ac:dyDescent="0.25">
      <c r="A348" s="5" t="s">
        <v>454</v>
      </c>
      <c r="B348" s="129">
        <v>6000</v>
      </c>
      <c r="C348" s="35">
        <v>136800</v>
      </c>
      <c r="D348" s="38">
        <v>1.9</v>
      </c>
      <c r="E348" s="35">
        <v>2400</v>
      </c>
      <c r="F348" s="35">
        <v>0.03</v>
      </c>
    </row>
    <row r="349" spans="1:6" ht="13.5" x14ac:dyDescent="0.25">
      <c r="A349" s="5" t="s">
        <v>455</v>
      </c>
      <c r="B349" s="129">
        <v>1400</v>
      </c>
      <c r="C349" s="35">
        <v>85200.000000000015</v>
      </c>
      <c r="D349" s="38">
        <v>5.07</v>
      </c>
      <c r="E349" s="35">
        <v>3600</v>
      </c>
      <c r="F349" s="35">
        <v>0.21</v>
      </c>
    </row>
    <row r="350" spans="1:6" ht="13.5" x14ac:dyDescent="0.25">
      <c r="A350" s="5" t="s">
        <v>456</v>
      </c>
      <c r="B350" s="129">
        <v>10</v>
      </c>
      <c r="C350" s="35">
        <v>0</v>
      </c>
      <c r="D350" s="38">
        <v>0</v>
      </c>
      <c r="E350" s="35">
        <v>0</v>
      </c>
      <c r="F350" s="35">
        <v>0</v>
      </c>
    </row>
    <row r="351" spans="1:6" ht="13.5" x14ac:dyDescent="0.25">
      <c r="A351" s="5" t="s">
        <v>457</v>
      </c>
      <c r="B351" s="129">
        <v>488</v>
      </c>
      <c r="C351" s="35">
        <v>68400</v>
      </c>
      <c r="D351" s="38">
        <v>11.68</v>
      </c>
      <c r="E351" s="35">
        <v>1200</v>
      </c>
      <c r="F351" s="35">
        <v>0.2</v>
      </c>
    </row>
    <row r="352" spans="1:6" ht="13.5" x14ac:dyDescent="0.25">
      <c r="A352" s="5" t="s">
        <v>458</v>
      </c>
      <c r="B352" s="129">
        <v>60</v>
      </c>
      <c r="C352" s="35">
        <v>7200</v>
      </c>
      <c r="D352" s="38">
        <v>10</v>
      </c>
      <c r="E352" s="35">
        <v>0</v>
      </c>
      <c r="F352" s="35">
        <v>0</v>
      </c>
    </row>
    <row r="353" spans="1:6" ht="13.5" x14ac:dyDescent="0.25">
      <c r="A353" s="5" t="s">
        <v>459</v>
      </c>
      <c r="B353" s="129">
        <v>177</v>
      </c>
      <c r="C353" s="35">
        <v>36000</v>
      </c>
      <c r="D353" s="38">
        <v>16.95</v>
      </c>
      <c r="E353" s="35">
        <v>0</v>
      </c>
      <c r="F353" s="35">
        <v>0</v>
      </c>
    </row>
    <row r="354" spans="1:6" ht="13.5" x14ac:dyDescent="0.25">
      <c r="A354" s="5" t="s">
        <v>460</v>
      </c>
      <c r="B354" s="129">
        <v>6772</v>
      </c>
      <c r="C354" s="35">
        <v>623999.99999999988</v>
      </c>
      <c r="D354" s="38">
        <v>7.68</v>
      </c>
      <c r="E354" s="35">
        <v>26400</v>
      </c>
      <c r="F354" s="35">
        <v>0.32</v>
      </c>
    </row>
    <row r="355" spans="1:6" ht="13.5" x14ac:dyDescent="0.25">
      <c r="A355" s="5" t="s">
        <v>461</v>
      </c>
      <c r="B355" s="129">
        <v>2058</v>
      </c>
      <c r="C355" s="35">
        <v>117600</v>
      </c>
      <c r="D355" s="38">
        <v>4.76</v>
      </c>
      <c r="E355" s="35">
        <v>2400</v>
      </c>
      <c r="F355" s="35">
        <v>0.1</v>
      </c>
    </row>
    <row r="356" spans="1:6" ht="13.5" x14ac:dyDescent="0.25">
      <c r="A356" s="5" t="s">
        <v>462</v>
      </c>
      <c r="B356" s="129">
        <v>1</v>
      </c>
      <c r="C356" s="35">
        <v>0</v>
      </c>
      <c r="D356" s="38">
        <v>0</v>
      </c>
      <c r="E356" s="35">
        <v>0</v>
      </c>
      <c r="F356" s="35">
        <v>0</v>
      </c>
    </row>
    <row r="357" spans="1:6" ht="13.5" x14ac:dyDescent="0.25">
      <c r="A357" s="5" t="s">
        <v>463</v>
      </c>
      <c r="B357" s="129">
        <v>1</v>
      </c>
      <c r="C357" s="35">
        <v>0</v>
      </c>
      <c r="D357" s="38">
        <v>0</v>
      </c>
      <c r="E357" s="35">
        <v>0</v>
      </c>
      <c r="F357" s="35">
        <v>0</v>
      </c>
    </row>
    <row r="358" spans="1:6" ht="13.5" x14ac:dyDescent="0.25">
      <c r="A358" s="5" t="s">
        <v>464</v>
      </c>
      <c r="B358" s="129">
        <v>1</v>
      </c>
      <c r="C358" s="35">
        <v>0</v>
      </c>
      <c r="D358" s="38">
        <v>0</v>
      </c>
      <c r="E358" s="35">
        <v>0</v>
      </c>
      <c r="F358" s="35">
        <v>0</v>
      </c>
    </row>
    <row r="359" spans="1:6" ht="13.5" x14ac:dyDescent="0.25">
      <c r="A359" s="5" t="s">
        <v>465</v>
      </c>
      <c r="B359" s="129">
        <v>2</v>
      </c>
      <c r="C359" s="35">
        <v>0</v>
      </c>
      <c r="D359" s="38">
        <v>0</v>
      </c>
      <c r="E359" s="35">
        <v>0</v>
      </c>
      <c r="F359" s="35">
        <v>0</v>
      </c>
    </row>
    <row r="360" spans="1:6" ht="13.5" x14ac:dyDescent="0.25">
      <c r="A360" s="5" t="s">
        <v>466</v>
      </c>
      <c r="B360" s="129">
        <v>43.5</v>
      </c>
      <c r="C360" s="35">
        <v>3600</v>
      </c>
      <c r="D360" s="38">
        <v>6.9</v>
      </c>
      <c r="E360" s="35">
        <v>0</v>
      </c>
      <c r="F360" s="35">
        <v>0</v>
      </c>
    </row>
    <row r="361" spans="1:6" ht="13.5" x14ac:dyDescent="0.25">
      <c r="A361" s="5" t="s">
        <v>467</v>
      </c>
      <c r="B361" s="129">
        <v>3</v>
      </c>
      <c r="C361" s="35">
        <v>0</v>
      </c>
      <c r="D361" s="38">
        <v>0</v>
      </c>
      <c r="E361" s="35">
        <v>0</v>
      </c>
      <c r="F361" s="35">
        <v>0</v>
      </c>
    </row>
    <row r="362" spans="1:6" ht="13.5" x14ac:dyDescent="0.25">
      <c r="A362" s="5" t="s">
        <v>468</v>
      </c>
      <c r="B362" s="129">
        <v>505</v>
      </c>
      <c r="C362" s="35">
        <v>39600.000000000007</v>
      </c>
      <c r="D362" s="38">
        <v>6.53</v>
      </c>
      <c r="E362" s="35">
        <v>0</v>
      </c>
      <c r="F362" s="35">
        <v>0</v>
      </c>
    </row>
    <row r="363" spans="1:6" ht="13.5" x14ac:dyDescent="0.25">
      <c r="A363" s="5" t="s">
        <v>469</v>
      </c>
      <c r="B363" s="129">
        <v>1</v>
      </c>
      <c r="C363" s="35">
        <v>0</v>
      </c>
      <c r="D363" s="38">
        <v>0</v>
      </c>
      <c r="E363" s="35">
        <v>0</v>
      </c>
      <c r="F363" s="35">
        <v>0</v>
      </c>
    </row>
    <row r="364" spans="1:6" ht="13.5" x14ac:dyDescent="0.25">
      <c r="A364" s="5" t="s">
        <v>470</v>
      </c>
      <c r="B364" s="129">
        <v>1</v>
      </c>
      <c r="C364" s="35">
        <v>0</v>
      </c>
      <c r="D364" s="38">
        <v>0</v>
      </c>
      <c r="E364" s="35">
        <v>0</v>
      </c>
      <c r="F364" s="35">
        <v>0</v>
      </c>
    </row>
    <row r="365" spans="1:6" ht="13.5" x14ac:dyDescent="0.25">
      <c r="A365" s="5" t="s">
        <v>471</v>
      </c>
      <c r="B365" s="129">
        <v>63</v>
      </c>
      <c r="C365" s="35">
        <v>6000.0000000000009</v>
      </c>
      <c r="D365" s="38">
        <v>7.94</v>
      </c>
      <c r="E365" s="35">
        <v>0</v>
      </c>
      <c r="F365" s="35">
        <v>0</v>
      </c>
    </row>
    <row r="366" spans="1:6" ht="13.5" x14ac:dyDescent="0.25">
      <c r="A366" s="5" t="s">
        <v>472</v>
      </c>
      <c r="B366" s="129">
        <v>1</v>
      </c>
      <c r="C366" s="35">
        <v>0</v>
      </c>
      <c r="D366" s="38">
        <v>0</v>
      </c>
      <c r="E366" s="35">
        <v>0</v>
      </c>
      <c r="F366" s="35">
        <v>0</v>
      </c>
    </row>
    <row r="367" spans="1:6" ht="13.5" x14ac:dyDescent="0.25">
      <c r="A367" s="5" t="s">
        <v>473</v>
      </c>
      <c r="B367" s="129">
        <v>1</v>
      </c>
      <c r="C367" s="35">
        <v>0</v>
      </c>
      <c r="D367" s="38">
        <v>0</v>
      </c>
      <c r="E367" s="35">
        <v>0</v>
      </c>
      <c r="F367" s="35">
        <v>0</v>
      </c>
    </row>
    <row r="368" spans="1:6" ht="13.5" x14ac:dyDescent="0.25">
      <c r="A368" s="5" t="s">
        <v>474</v>
      </c>
      <c r="B368" s="129">
        <v>1525.5102040816328</v>
      </c>
      <c r="C368" s="35">
        <v>379200</v>
      </c>
      <c r="D368" s="38">
        <v>20.71</v>
      </c>
      <c r="E368" s="35">
        <v>0</v>
      </c>
      <c r="F368" s="35">
        <v>0</v>
      </c>
    </row>
    <row r="369" spans="1:6" ht="13.5" x14ac:dyDescent="0.25">
      <c r="A369" s="5" t="s">
        <v>475</v>
      </c>
      <c r="B369" s="129">
        <v>220</v>
      </c>
      <c r="C369" s="35">
        <v>19200</v>
      </c>
      <c r="D369" s="38">
        <v>7.27</v>
      </c>
      <c r="E369" s="35">
        <v>0</v>
      </c>
      <c r="F369" s="35">
        <v>0</v>
      </c>
    </row>
    <row r="370" spans="1:6" ht="13.5" x14ac:dyDescent="0.25">
      <c r="A370" s="5" t="s">
        <v>476</v>
      </c>
      <c r="B370" s="129">
        <v>0</v>
      </c>
      <c r="C370" s="35">
        <v>0</v>
      </c>
      <c r="D370" s="38">
        <v>0</v>
      </c>
      <c r="E370" s="35">
        <v>0</v>
      </c>
      <c r="F370" s="35">
        <v>0</v>
      </c>
    </row>
    <row r="371" spans="1:6" ht="13.5" x14ac:dyDescent="0.25">
      <c r="A371" s="5" t="s">
        <v>477</v>
      </c>
      <c r="B371" s="129">
        <v>110</v>
      </c>
      <c r="C371" s="35">
        <v>10800</v>
      </c>
      <c r="D371" s="38">
        <v>8.18</v>
      </c>
      <c r="E371" s="35">
        <v>0</v>
      </c>
      <c r="F371" s="35">
        <v>0</v>
      </c>
    </row>
    <row r="372" spans="1:6" ht="13.5" x14ac:dyDescent="0.25">
      <c r="A372" s="5" t="s">
        <v>478</v>
      </c>
      <c r="B372" s="129">
        <v>100</v>
      </c>
      <c r="C372" s="35">
        <v>8400</v>
      </c>
      <c r="D372" s="38">
        <v>7</v>
      </c>
      <c r="E372" s="35">
        <v>0</v>
      </c>
      <c r="F372" s="35">
        <v>0</v>
      </c>
    </row>
    <row r="373" spans="1:6" ht="13.5" x14ac:dyDescent="0.25">
      <c r="A373" s="5" t="s">
        <v>479</v>
      </c>
      <c r="B373" s="129">
        <v>25</v>
      </c>
      <c r="C373" s="35">
        <v>2400</v>
      </c>
      <c r="D373" s="38">
        <v>8</v>
      </c>
      <c r="E373" s="35">
        <v>0</v>
      </c>
      <c r="F373" s="35">
        <v>0</v>
      </c>
    </row>
    <row r="374" spans="1:6" ht="13.5" x14ac:dyDescent="0.25">
      <c r="A374" s="5" t="s">
        <v>480</v>
      </c>
      <c r="B374" s="129">
        <v>50</v>
      </c>
      <c r="C374" s="35">
        <v>3600</v>
      </c>
      <c r="D374" s="38">
        <v>6</v>
      </c>
      <c r="E374" s="35">
        <v>0</v>
      </c>
      <c r="F374" s="35">
        <v>0</v>
      </c>
    </row>
    <row r="375" spans="1:6" ht="13.5" x14ac:dyDescent="0.25">
      <c r="A375" s="5" t="s">
        <v>481</v>
      </c>
      <c r="B375" s="129">
        <v>0</v>
      </c>
      <c r="C375" s="35">
        <v>0</v>
      </c>
      <c r="D375" s="38">
        <v>0</v>
      </c>
      <c r="E375" s="35">
        <v>0</v>
      </c>
      <c r="F375" s="35">
        <v>0</v>
      </c>
    </row>
    <row r="376" spans="1:6" ht="13.5" x14ac:dyDescent="0.25">
      <c r="A376" s="5" t="s">
        <v>482</v>
      </c>
      <c r="B376" s="129">
        <v>100</v>
      </c>
      <c r="C376" s="35">
        <v>14400</v>
      </c>
      <c r="D376" s="38">
        <v>12</v>
      </c>
      <c r="E376" s="35">
        <v>0</v>
      </c>
      <c r="F376" s="35">
        <v>0</v>
      </c>
    </row>
    <row r="377" spans="1:6" ht="13.5" x14ac:dyDescent="0.25">
      <c r="A377" s="5" t="s">
        <v>483</v>
      </c>
      <c r="B377" s="129">
        <v>60</v>
      </c>
      <c r="C377" s="35">
        <v>4800</v>
      </c>
      <c r="D377" s="38">
        <v>6.67</v>
      </c>
      <c r="E377" s="35">
        <v>0</v>
      </c>
      <c r="F377" s="35">
        <v>0</v>
      </c>
    </row>
    <row r="378" spans="1:6" ht="13.5" x14ac:dyDescent="0.25">
      <c r="A378" s="5" t="s">
        <v>484</v>
      </c>
      <c r="B378" s="129">
        <v>100</v>
      </c>
      <c r="C378" s="35">
        <v>8400</v>
      </c>
      <c r="D378" s="38">
        <v>7</v>
      </c>
      <c r="E378" s="35">
        <v>0</v>
      </c>
      <c r="F378" s="35">
        <v>0</v>
      </c>
    </row>
    <row r="379" spans="1:6" ht="13.5" x14ac:dyDescent="0.25">
      <c r="A379" s="5" t="s">
        <v>485</v>
      </c>
      <c r="B379" s="129">
        <v>61</v>
      </c>
      <c r="C379" s="35">
        <v>2400</v>
      </c>
      <c r="D379" s="38">
        <v>3.28</v>
      </c>
      <c r="E379" s="35">
        <v>0</v>
      </c>
      <c r="F379" s="35">
        <v>0</v>
      </c>
    </row>
    <row r="380" spans="1:6" ht="13.5" x14ac:dyDescent="0.25">
      <c r="A380" s="5" t="s">
        <v>486</v>
      </c>
      <c r="B380" s="129">
        <v>0</v>
      </c>
      <c r="C380" s="35">
        <v>0</v>
      </c>
      <c r="D380" s="38">
        <v>0</v>
      </c>
      <c r="E380" s="35">
        <v>0</v>
      </c>
      <c r="F380" s="35">
        <v>0</v>
      </c>
    </row>
    <row r="381" spans="1:6" ht="13.5" x14ac:dyDescent="0.25">
      <c r="A381" s="5" t="s">
        <v>487</v>
      </c>
      <c r="B381" s="129">
        <v>2</v>
      </c>
      <c r="C381" s="35">
        <v>0</v>
      </c>
      <c r="D381" s="38">
        <v>0</v>
      </c>
      <c r="E381" s="35">
        <v>0</v>
      </c>
      <c r="F381" s="35">
        <v>0</v>
      </c>
    </row>
    <row r="382" spans="1:6" ht="13.5" x14ac:dyDescent="0.25">
      <c r="A382" s="5" t="s">
        <v>488</v>
      </c>
      <c r="B382" s="129">
        <v>0</v>
      </c>
      <c r="C382" s="35">
        <v>0</v>
      </c>
      <c r="D382" s="38">
        <v>0</v>
      </c>
      <c r="E382" s="35">
        <v>0</v>
      </c>
      <c r="F382" s="35">
        <v>0</v>
      </c>
    </row>
    <row r="383" spans="1:6" ht="13.5" x14ac:dyDescent="0.25">
      <c r="A383" s="5" t="s">
        <v>489</v>
      </c>
      <c r="B383" s="129">
        <v>21</v>
      </c>
      <c r="C383" s="35">
        <v>1200</v>
      </c>
      <c r="D383" s="38">
        <v>4.76</v>
      </c>
      <c r="E383" s="35">
        <v>0</v>
      </c>
      <c r="F383" s="35">
        <v>0</v>
      </c>
    </row>
    <row r="384" spans="1:6" ht="13.5" x14ac:dyDescent="0.25">
      <c r="A384" s="5" t="s">
        <v>490</v>
      </c>
      <c r="B384" s="129">
        <v>1.93</v>
      </c>
      <c r="C384" s="35">
        <v>1200</v>
      </c>
      <c r="D384" s="38">
        <v>51.81</v>
      </c>
      <c r="E384" s="35">
        <v>0</v>
      </c>
      <c r="F384" s="35">
        <v>0</v>
      </c>
    </row>
    <row r="385" spans="1:6" ht="13.5" x14ac:dyDescent="0.25">
      <c r="A385" s="5" t="s">
        <v>491</v>
      </c>
      <c r="B385" s="129">
        <v>1</v>
      </c>
      <c r="C385" s="35">
        <v>1200</v>
      </c>
      <c r="D385" s="38">
        <v>100</v>
      </c>
      <c r="E385" s="35">
        <v>0</v>
      </c>
      <c r="F385" s="35">
        <v>0</v>
      </c>
    </row>
    <row r="386" spans="1:6" ht="13.5" x14ac:dyDescent="0.25">
      <c r="A386" s="5" t="s">
        <v>492</v>
      </c>
      <c r="B386" s="129">
        <v>121.188</v>
      </c>
      <c r="C386" s="35">
        <v>104400</v>
      </c>
      <c r="D386" s="38">
        <v>71.790000000000006</v>
      </c>
      <c r="E386" s="35">
        <v>0</v>
      </c>
      <c r="F386" s="35">
        <v>0</v>
      </c>
    </row>
    <row r="387" spans="1:6" ht="13.5" x14ac:dyDescent="0.25">
      <c r="A387" s="5" t="s">
        <v>493</v>
      </c>
      <c r="B387" s="129">
        <v>45.8</v>
      </c>
      <c r="C387" s="35">
        <v>109200</v>
      </c>
      <c r="D387" s="38">
        <v>198.69</v>
      </c>
      <c r="E387" s="35">
        <v>0</v>
      </c>
      <c r="F387" s="35">
        <v>0</v>
      </c>
    </row>
    <row r="388" spans="1:6" ht="13.5" x14ac:dyDescent="0.25">
      <c r="A388" s="5" t="s">
        <v>494</v>
      </c>
      <c r="B388" s="129">
        <v>326.54300000000001</v>
      </c>
      <c r="C388" s="35">
        <v>352800</v>
      </c>
      <c r="D388" s="38">
        <v>90.03</v>
      </c>
      <c r="E388" s="35">
        <v>0</v>
      </c>
      <c r="F388" s="35">
        <v>0</v>
      </c>
    </row>
    <row r="389" spans="1:6" ht="13.5" x14ac:dyDescent="0.25">
      <c r="A389" s="5" t="s">
        <v>495</v>
      </c>
      <c r="B389" s="129">
        <v>148.983</v>
      </c>
      <c r="C389" s="35">
        <v>141600</v>
      </c>
      <c r="D389" s="38">
        <v>79.2</v>
      </c>
      <c r="E389" s="35">
        <v>0</v>
      </c>
      <c r="F389" s="35">
        <v>0</v>
      </c>
    </row>
    <row r="390" spans="1:6" ht="13.5" x14ac:dyDescent="0.25">
      <c r="A390" s="5" t="s">
        <v>496</v>
      </c>
      <c r="B390" s="129">
        <v>107</v>
      </c>
      <c r="C390" s="35">
        <v>92400</v>
      </c>
      <c r="D390" s="38">
        <v>71.959999999999994</v>
      </c>
      <c r="E390" s="35">
        <v>0</v>
      </c>
      <c r="F390" s="35">
        <v>0</v>
      </c>
    </row>
    <row r="391" spans="1:6" ht="13.5" x14ac:dyDescent="0.25">
      <c r="A391" s="5" t="s">
        <v>497</v>
      </c>
      <c r="B391" s="129">
        <v>89</v>
      </c>
      <c r="C391" s="35">
        <v>76800</v>
      </c>
      <c r="D391" s="38">
        <v>71.91</v>
      </c>
      <c r="E391" s="35">
        <v>0</v>
      </c>
      <c r="F391" s="35">
        <v>0</v>
      </c>
    </row>
    <row r="392" spans="1:6" ht="13.5" x14ac:dyDescent="0.25">
      <c r="A392" s="5" t="s">
        <v>498</v>
      </c>
      <c r="B392" s="129">
        <v>1</v>
      </c>
      <c r="C392" s="35">
        <v>1200</v>
      </c>
      <c r="D392" s="38">
        <v>100</v>
      </c>
      <c r="E392" s="35">
        <v>0</v>
      </c>
      <c r="F392" s="35">
        <v>0</v>
      </c>
    </row>
    <row r="393" spans="1:6" ht="13.5" x14ac:dyDescent="0.25">
      <c r="A393" s="5" t="s">
        <v>499</v>
      </c>
      <c r="B393" s="129">
        <v>0</v>
      </c>
      <c r="C393" s="35">
        <v>0</v>
      </c>
      <c r="D393" s="38">
        <v>0</v>
      </c>
      <c r="E393" s="35">
        <v>0</v>
      </c>
      <c r="F393" s="35">
        <v>0</v>
      </c>
    </row>
    <row r="394" spans="1:6" ht="13.5" x14ac:dyDescent="0.25">
      <c r="A394" s="5" t="s">
        <v>500</v>
      </c>
      <c r="B394" s="129">
        <v>93.62</v>
      </c>
      <c r="C394" s="35">
        <v>146400</v>
      </c>
      <c r="D394" s="38">
        <v>130.31</v>
      </c>
      <c r="E394" s="35">
        <v>0</v>
      </c>
      <c r="F394" s="35">
        <v>0</v>
      </c>
    </row>
    <row r="395" spans="1:6" ht="13.5" x14ac:dyDescent="0.25">
      <c r="A395" s="5" t="s">
        <v>501</v>
      </c>
      <c r="B395" s="129">
        <v>1</v>
      </c>
      <c r="C395" s="35">
        <v>0</v>
      </c>
      <c r="D395" s="38">
        <v>0</v>
      </c>
      <c r="E395" s="35">
        <v>0</v>
      </c>
      <c r="F395" s="35">
        <v>0</v>
      </c>
    </row>
    <row r="396" spans="1:6" ht="13.5" x14ac:dyDescent="0.25">
      <c r="A396" s="5" t="s">
        <v>502</v>
      </c>
      <c r="B396" s="129">
        <v>466</v>
      </c>
      <c r="C396" s="35">
        <v>7200</v>
      </c>
      <c r="D396" s="38">
        <v>1.29</v>
      </c>
      <c r="E396" s="35">
        <v>0</v>
      </c>
      <c r="F396" s="35">
        <v>0</v>
      </c>
    </row>
    <row r="397" spans="1:6" ht="13.5" x14ac:dyDescent="0.25">
      <c r="A397" s="5" t="s">
        <v>503</v>
      </c>
      <c r="B397" s="129">
        <v>108</v>
      </c>
      <c r="C397" s="35">
        <v>1200</v>
      </c>
      <c r="D397" s="38">
        <v>0.93</v>
      </c>
      <c r="E397" s="35">
        <v>0</v>
      </c>
      <c r="F397" s="35">
        <v>0</v>
      </c>
    </row>
    <row r="398" spans="1:6" ht="13.5" x14ac:dyDescent="0.25">
      <c r="A398" s="5" t="s">
        <v>504</v>
      </c>
      <c r="B398" s="129">
        <v>1</v>
      </c>
      <c r="C398" s="35">
        <v>0</v>
      </c>
      <c r="D398" s="38">
        <v>0</v>
      </c>
      <c r="E398" s="35">
        <v>0</v>
      </c>
      <c r="F398" s="35">
        <v>0</v>
      </c>
    </row>
    <row r="399" spans="1:6" ht="13.5" x14ac:dyDescent="0.25">
      <c r="A399" s="5" t="s">
        <v>505</v>
      </c>
      <c r="B399" s="129">
        <v>1</v>
      </c>
      <c r="C399" s="35">
        <v>0</v>
      </c>
      <c r="D399" s="38">
        <v>0</v>
      </c>
      <c r="E399" s="35">
        <v>0</v>
      </c>
      <c r="F399" s="35">
        <v>0</v>
      </c>
    </row>
    <row r="400" spans="1:6" ht="13.5" x14ac:dyDescent="0.25">
      <c r="A400" s="5" t="s">
        <v>506</v>
      </c>
      <c r="B400" s="129">
        <v>184</v>
      </c>
      <c r="C400" s="35">
        <v>2400</v>
      </c>
      <c r="D400" s="38">
        <v>1.0900000000000001</v>
      </c>
      <c r="E400" s="35">
        <v>0</v>
      </c>
      <c r="F400" s="35">
        <v>0</v>
      </c>
    </row>
    <row r="401" spans="1:6" ht="13.5" x14ac:dyDescent="0.25">
      <c r="A401" s="5" t="s">
        <v>507</v>
      </c>
      <c r="B401" s="129">
        <v>262</v>
      </c>
      <c r="C401" s="35">
        <v>3600</v>
      </c>
      <c r="D401" s="38">
        <v>1.1499999999999999</v>
      </c>
      <c r="E401" s="35">
        <v>0</v>
      </c>
      <c r="F401" s="35">
        <v>0</v>
      </c>
    </row>
    <row r="402" spans="1:6" ht="13.5" x14ac:dyDescent="0.25">
      <c r="A402" s="5" t="s">
        <v>508</v>
      </c>
      <c r="B402" s="129">
        <v>1</v>
      </c>
      <c r="C402" s="35">
        <v>0</v>
      </c>
      <c r="D402" s="38">
        <v>0</v>
      </c>
      <c r="E402" s="35">
        <v>0</v>
      </c>
      <c r="F402" s="35">
        <v>0</v>
      </c>
    </row>
    <row r="403" spans="1:6" ht="13.5" x14ac:dyDescent="0.25">
      <c r="A403" s="5" t="s">
        <v>509</v>
      </c>
      <c r="B403" s="129">
        <v>40.299999999999997</v>
      </c>
      <c r="C403" s="35">
        <v>37200</v>
      </c>
      <c r="D403" s="38">
        <v>76.92</v>
      </c>
      <c r="E403" s="35">
        <v>0</v>
      </c>
      <c r="F403" s="35">
        <v>0</v>
      </c>
    </row>
    <row r="404" spans="1:6" ht="13.5" x14ac:dyDescent="0.25">
      <c r="A404" s="5" t="s">
        <v>510</v>
      </c>
      <c r="B404" s="129">
        <v>2000</v>
      </c>
      <c r="C404" s="35">
        <v>77999.999999999985</v>
      </c>
      <c r="D404" s="38">
        <v>3.25</v>
      </c>
      <c r="E404" s="35">
        <v>0</v>
      </c>
      <c r="F404" s="35">
        <v>0</v>
      </c>
    </row>
    <row r="405" spans="1:6" ht="13.5" x14ac:dyDescent="0.25">
      <c r="A405" s="5" t="s">
        <v>511</v>
      </c>
      <c r="B405" s="129">
        <v>0</v>
      </c>
      <c r="C405" s="35">
        <v>0</v>
      </c>
      <c r="D405" s="38">
        <v>0</v>
      </c>
      <c r="E405" s="35">
        <v>0</v>
      </c>
      <c r="F405" s="35">
        <v>0</v>
      </c>
    </row>
    <row r="406" spans="1:6" ht="13.5" x14ac:dyDescent="0.25">
      <c r="A406" s="5" t="s">
        <v>512</v>
      </c>
      <c r="B406" s="129">
        <v>200</v>
      </c>
      <c r="C406" s="35">
        <v>2400</v>
      </c>
      <c r="D406" s="38">
        <v>1</v>
      </c>
      <c r="E406" s="35">
        <v>0</v>
      </c>
      <c r="F406" s="35">
        <v>0</v>
      </c>
    </row>
    <row r="407" spans="1:6" ht="13.5" x14ac:dyDescent="0.25">
      <c r="A407" s="5" t="s">
        <v>513</v>
      </c>
      <c r="B407" s="129">
        <v>60</v>
      </c>
      <c r="C407" s="35">
        <v>1200</v>
      </c>
      <c r="D407" s="38">
        <v>1.67</v>
      </c>
      <c r="E407" s="35">
        <v>0</v>
      </c>
      <c r="F407" s="35">
        <v>0</v>
      </c>
    </row>
    <row r="408" spans="1:6" ht="13.5" x14ac:dyDescent="0.25">
      <c r="A408" s="5" t="s">
        <v>514</v>
      </c>
      <c r="B408" s="129">
        <v>10</v>
      </c>
      <c r="C408" s="35">
        <v>0</v>
      </c>
      <c r="D408" s="38">
        <v>0</v>
      </c>
      <c r="E408" s="35">
        <v>0</v>
      </c>
      <c r="F408" s="35">
        <v>0</v>
      </c>
    </row>
    <row r="409" spans="1:6" ht="13.5" x14ac:dyDescent="0.25">
      <c r="A409" s="5" t="s">
        <v>515</v>
      </c>
      <c r="B409" s="129">
        <v>150</v>
      </c>
      <c r="C409" s="35">
        <v>2400</v>
      </c>
      <c r="D409" s="38">
        <v>1.33</v>
      </c>
      <c r="E409" s="35">
        <v>0</v>
      </c>
      <c r="F409" s="35">
        <v>0</v>
      </c>
    </row>
    <row r="410" spans="1:6" ht="13.5" x14ac:dyDescent="0.25">
      <c r="A410" s="5" t="s">
        <v>516</v>
      </c>
      <c r="B410" s="129">
        <v>65</v>
      </c>
      <c r="C410" s="35">
        <v>1200</v>
      </c>
      <c r="D410" s="38">
        <v>1.54</v>
      </c>
      <c r="E410" s="35">
        <v>0</v>
      </c>
      <c r="F410" s="35">
        <v>0</v>
      </c>
    </row>
    <row r="411" spans="1:6" ht="13.5" x14ac:dyDescent="0.25">
      <c r="A411" s="5" t="s">
        <v>517</v>
      </c>
      <c r="B411" s="129">
        <v>62</v>
      </c>
      <c r="C411" s="35">
        <v>4800</v>
      </c>
      <c r="D411" s="38">
        <v>6.45</v>
      </c>
      <c r="E411" s="35">
        <v>0</v>
      </c>
      <c r="F411" s="35">
        <v>0</v>
      </c>
    </row>
    <row r="412" spans="1:6" ht="13.5" x14ac:dyDescent="0.25">
      <c r="A412" s="5" t="s">
        <v>518</v>
      </c>
      <c r="B412" s="129">
        <v>1</v>
      </c>
      <c r="C412" s="35">
        <v>0</v>
      </c>
      <c r="D412" s="38">
        <v>0</v>
      </c>
      <c r="E412" s="35">
        <v>0</v>
      </c>
      <c r="F412" s="35">
        <v>0</v>
      </c>
    </row>
    <row r="413" spans="1:6" ht="13.5" x14ac:dyDescent="0.25">
      <c r="A413" s="5" t="s">
        <v>519</v>
      </c>
      <c r="B413" s="129">
        <v>18</v>
      </c>
      <c r="C413" s="35">
        <v>1200</v>
      </c>
      <c r="D413" s="38">
        <v>5.56</v>
      </c>
      <c r="E413" s="35">
        <v>0</v>
      </c>
      <c r="F413" s="35">
        <v>0</v>
      </c>
    </row>
    <row r="414" spans="1:6" ht="13.5" x14ac:dyDescent="0.25">
      <c r="A414" s="5" t="s">
        <v>520</v>
      </c>
      <c r="B414" s="129">
        <v>2</v>
      </c>
      <c r="C414" s="35">
        <v>0</v>
      </c>
      <c r="D414" s="38">
        <v>0</v>
      </c>
      <c r="E414" s="35">
        <v>0</v>
      </c>
      <c r="F414" s="35">
        <v>0</v>
      </c>
    </row>
    <row r="415" spans="1:6" ht="13.5" x14ac:dyDescent="0.25">
      <c r="A415" s="5" t="s">
        <v>521</v>
      </c>
      <c r="B415" s="129">
        <v>110</v>
      </c>
      <c r="C415" s="35">
        <v>1200</v>
      </c>
      <c r="D415" s="38">
        <v>0.91</v>
      </c>
      <c r="E415" s="35">
        <v>0</v>
      </c>
      <c r="F415" s="35">
        <v>0</v>
      </c>
    </row>
    <row r="416" spans="1:6" ht="13.5" x14ac:dyDescent="0.25">
      <c r="A416" s="5" t="s">
        <v>522</v>
      </c>
      <c r="B416" s="129">
        <v>200</v>
      </c>
      <c r="C416" s="35">
        <v>1200</v>
      </c>
      <c r="D416" s="38">
        <v>0.5</v>
      </c>
      <c r="E416" s="35">
        <v>0</v>
      </c>
      <c r="F416" s="35">
        <v>0</v>
      </c>
    </row>
    <row r="417" spans="1:6" ht="13.5" x14ac:dyDescent="0.25">
      <c r="A417" s="5" t="s">
        <v>523</v>
      </c>
      <c r="B417" s="129">
        <v>0</v>
      </c>
      <c r="C417" s="35">
        <v>0</v>
      </c>
      <c r="D417" s="38">
        <v>0</v>
      </c>
      <c r="E417" s="35">
        <v>0</v>
      </c>
      <c r="F417" s="35">
        <v>0</v>
      </c>
    </row>
    <row r="418" spans="1:6" ht="13.5" x14ac:dyDescent="0.25">
      <c r="A418" s="5" t="s">
        <v>524</v>
      </c>
      <c r="B418" s="129">
        <v>3</v>
      </c>
      <c r="C418" s="35">
        <v>0</v>
      </c>
      <c r="D418" s="38">
        <v>0</v>
      </c>
      <c r="E418" s="35">
        <v>0</v>
      </c>
      <c r="F418" s="35">
        <v>0</v>
      </c>
    </row>
    <row r="419" spans="1:6" ht="13.5" x14ac:dyDescent="0.25">
      <c r="A419" s="5" t="s">
        <v>525</v>
      </c>
      <c r="B419" s="129">
        <v>0</v>
      </c>
      <c r="C419" s="35">
        <v>0</v>
      </c>
      <c r="D419" s="38">
        <v>0</v>
      </c>
      <c r="E419" s="35">
        <v>0</v>
      </c>
      <c r="F419" s="35">
        <v>0</v>
      </c>
    </row>
    <row r="420" spans="1:6" ht="13.5" x14ac:dyDescent="0.25">
      <c r="A420" s="5" t="s">
        <v>526</v>
      </c>
      <c r="B420" s="129">
        <v>0</v>
      </c>
      <c r="C420" s="35">
        <v>0</v>
      </c>
      <c r="D420" s="38">
        <v>0</v>
      </c>
      <c r="E420" s="35">
        <v>0</v>
      </c>
      <c r="F420" s="35">
        <v>0</v>
      </c>
    </row>
    <row r="421" spans="1:6" ht="13.5" x14ac:dyDescent="0.25">
      <c r="A421" s="5" t="s">
        <v>527</v>
      </c>
      <c r="B421" s="129">
        <v>0</v>
      </c>
      <c r="C421" s="35">
        <v>0</v>
      </c>
      <c r="D421" s="38">
        <v>0</v>
      </c>
      <c r="E421" s="35">
        <v>0</v>
      </c>
      <c r="F421" s="35">
        <v>0</v>
      </c>
    </row>
    <row r="422" spans="1:6" ht="13.5" x14ac:dyDescent="0.25">
      <c r="A422" s="5" t="s">
        <v>528</v>
      </c>
      <c r="B422" s="129">
        <v>0</v>
      </c>
      <c r="C422" s="35">
        <v>0</v>
      </c>
      <c r="D422" s="38">
        <v>0</v>
      </c>
      <c r="E422" s="35">
        <v>0</v>
      </c>
      <c r="F422" s="35">
        <v>0</v>
      </c>
    </row>
    <row r="423" spans="1:6" ht="13.5" x14ac:dyDescent="0.25">
      <c r="A423" s="5" t="s">
        <v>529</v>
      </c>
      <c r="B423" s="129">
        <v>1</v>
      </c>
      <c r="C423" s="35">
        <v>0</v>
      </c>
      <c r="D423" s="38">
        <v>0</v>
      </c>
      <c r="E423" s="35">
        <v>0</v>
      </c>
      <c r="F423" s="35">
        <v>0</v>
      </c>
    </row>
    <row r="424" spans="1:6" ht="13.5" x14ac:dyDescent="0.25">
      <c r="A424" s="5" t="s">
        <v>530</v>
      </c>
      <c r="B424" s="129">
        <v>0</v>
      </c>
      <c r="C424" s="35">
        <v>0</v>
      </c>
      <c r="D424" s="38">
        <v>0</v>
      </c>
      <c r="E424" s="35">
        <v>0</v>
      </c>
      <c r="F424" s="35">
        <v>0</v>
      </c>
    </row>
    <row r="425" spans="1:6" ht="13.5" x14ac:dyDescent="0.25">
      <c r="A425" s="5" t="s">
        <v>531</v>
      </c>
      <c r="B425" s="129">
        <v>0</v>
      </c>
      <c r="C425" s="35">
        <v>0</v>
      </c>
      <c r="D425" s="38">
        <v>0</v>
      </c>
      <c r="E425" s="35">
        <v>0</v>
      </c>
      <c r="F425" s="35">
        <v>0</v>
      </c>
    </row>
    <row r="426" spans="1:6" ht="13.5" x14ac:dyDescent="0.25">
      <c r="A426" s="5" t="s">
        <v>532</v>
      </c>
      <c r="B426" s="129">
        <v>24.5</v>
      </c>
      <c r="C426" s="35">
        <v>1200</v>
      </c>
      <c r="D426" s="38">
        <v>4.08</v>
      </c>
      <c r="E426" s="35">
        <v>0</v>
      </c>
      <c r="F426" s="35">
        <v>0</v>
      </c>
    </row>
    <row r="427" spans="1:6" ht="13.5" x14ac:dyDescent="0.25">
      <c r="A427" s="5" t="s">
        <v>533</v>
      </c>
      <c r="B427" s="129">
        <v>0</v>
      </c>
      <c r="C427" s="35">
        <v>0</v>
      </c>
      <c r="D427" s="38">
        <v>0</v>
      </c>
      <c r="E427" s="35">
        <v>0</v>
      </c>
      <c r="F427" s="35">
        <v>0</v>
      </c>
    </row>
    <row r="428" spans="1:6" ht="13.5" x14ac:dyDescent="0.25">
      <c r="A428" s="5" t="s">
        <v>534</v>
      </c>
      <c r="B428" s="129">
        <v>3.5</v>
      </c>
      <c r="C428" s="35">
        <v>0</v>
      </c>
      <c r="D428" s="38">
        <v>0</v>
      </c>
      <c r="E428" s="35">
        <v>0</v>
      </c>
      <c r="F428" s="35">
        <v>0</v>
      </c>
    </row>
    <row r="429" spans="1:6" ht="13.5" x14ac:dyDescent="0.25">
      <c r="A429" s="5" t="s">
        <v>535</v>
      </c>
      <c r="B429" s="129">
        <v>1</v>
      </c>
      <c r="C429" s="35">
        <v>0</v>
      </c>
      <c r="D429" s="38">
        <v>0</v>
      </c>
      <c r="E429" s="35">
        <v>0</v>
      </c>
      <c r="F429" s="35">
        <v>0</v>
      </c>
    </row>
    <row r="430" spans="1:6" ht="13.5" x14ac:dyDescent="0.25">
      <c r="A430" s="5" t="s">
        <v>536</v>
      </c>
      <c r="B430" s="129">
        <v>1</v>
      </c>
      <c r="C430" s="35">
        <v>0</v>
      </c>
      <c r="D430" s="38">
        <v>0</v>
      </c>
      <c r="E430" s="35">
        <v>0</v>
      </c>
      <c r="F430" s="35">
        <v>0</v>
      </c>
    </row>
    <row r="431" spans="1:6" ht="13.5" x14ac:dyDescent="0.25">
      <c r="A431" s="5" t="s">
        <v>537</v>
      </c>
      <c r="B431" s="129">
        <v>1</v>
      </c>
      <c r="C431" s="35">
        <v>0</v>
      </c>
      <c r="D431" s="38">
        <v>0</v>
      </c>
      <c r="E431" s="35">
        <v>0</v>
      </c>
      <c r="F431" s="35">
        <v>0</v>
      </c>
    </row>
    <row r="432" spans="1:6" ht="13.5" x14ac:dyDescent="0.25">
      <c r="A432" s="5" t="s">
        <v>538</v>
      </c>
      <c r="B432" s="129">
        <v>1</v>
      </c>
      <c r="C432" s="35">
        <v>0</v>
      </c>
      <c r="D432" s="38">
        <v>0</v>
      </c>
      <c r="E432" s="35">
        <v>0</v>
      </c>
      <c r="F432" s="35">
        <v>0</v>
      </c>
    </row>
    <row r="433" spans="1:6" ht="13.5" x14ac:dyDescent="0.25">
      <c r="A433" s="5" t="s">
        <v>539</v>
      </c>
      <c r="B433" s="129">
        <v>1</v>
      </c>
      <c r="C433" s="35">
        <v>0</v>
      </c>
      <c r="D433" s="38">
        <v>0</v>
      </c>
      <c r="E433" s="35">
        <v>0</v>
      </c>
      <c r="F433" s="35">
        <v>0</v>
      </c>
    </row>
    <row r="434" spans="1:6" ht="13.5" x14ac:dyDescent="0.25">
      <c r="A434" s="5" t="s">
        <v>540</v>
      </c>
      <c r="B434" s="129">
        <v>1</v>
      </c>
      <c r="C434" s="35">
        <v>0</v>
      </c>
      <c r="D434" s="38">
        <v>0</v>
      </c>
      <c r="E434" s="35">
        <v>0</v>
      </c>
      <c r="F434" s="35">
        <v>0</v>
      </c>
    </row>
    <row r="435" spans="1:6" ht="13.5" x14ac:dyDescent="0.25">
      <c r="A435" s="5" t="s">
        <v>541</v>
      </c>
      <c r="B435" s="129">
        <v>1</v>
      </c>
      <c r="C435" s="35">
        <v>0</v>
      </c>
      <c r="D435" s="38">
        <v>0</v>
      </c>
      <c r="E435" s="35">
        <v>0</v>
      </c>
      <c r="F435" s="35">
        <v>0</v>
      </c>
    </row>
    <row r="436" spans="1:6" ht="13.5" x14ac:dyDescent="0.25">
      <c r="A436" s="5" t="s">
        <v>542</v>
      </c>
      <c r="B436" s="129">
        <v>1</v>
      </c>
      <c r="C436" s="35">
        <v>0</v>
      </c>
      <c r="D436" s="38">
        <v>0</v>
      </c>
      <c r="E436" s="35">
        <v>0</v>
      </c>
      <c r="F436" s="35">
        <v>0</v>
      </c>
    </row>
    <row r="437" spans="1:6" ht="13.5" x14ac:dyDescent="0.25">
      <c r="A437" s="5" t="s">
        <v>543</v>
      </c>
      <c r="B437" s="129">
        <v>49.5</v>
      </c>
      <c r="C437" s="35">
        <v>8400</v>
      </c>
      <c r="D437" s="38">
        <v>14.14</v>
      </c>
      <c r="E437" s="35">
        <v>0</v>
      </c>
      <c r="F437" s="35">
        <v>0</v>
      </c>
    </row>
    <row r="438" spans="1:6" ht="13.5" x14ac:dyDescent="0.25">
      <c r="A438" s="5" t="s">
        <v>544</v>
      </c>
      <c r="B438" s="129">
        <v>1.2</v>
      </c>
      <c r="C438" s="35">
        <v>0</v>
      </c>
      <c r="D438" s="38">
        <v>0</v>
      </c>
      <c r="E438" s="35">
        <v>0</v>
      </c>
      <c r="F438" s="35">
        <v>0</v>
      </c>
    </row>
    <row r="439" spans="1:6" ht="13.5" x14ac:dyDescent="0.25">
      <c r="A439" s="5" t="s">
        <v>545</v>
      </c>
      <c r="B439" s="129">
        <v>1.2</v>
      </c>
      <c r="C439" s="35">
        <v>0</v>
      </c>
      <c r="D439" s="38">
        <v>0</v>
      </c>
      <c r="E439" s="35">
        <v>0</v>
      </c>
      <c r="F439" s="35">
        <v>0</v>
      </c>
    </row>
    <row r="440" spans="1:6" ht="13.5" x14ac:dyDescent="0.25">
      <c r="A440" s="5" t="s">
        <v>546</v>
      </c>
      <c r="B440" s="129">
        <v>1.2</v>
      </c>
      <c r="C440" s="35">
        <v>0</v>
      </c>
      <c r="D440" s="38">
        <v>0</v>
      </c>
      <c r="E440" s="35">
        <v>0</v>
      </c>
      <c r="F440" s="35">
        <v>0</v>
      </c>
    </row>
    <row r="441" spans="1:6" ht="13.5" x14ac:dyDescent="0.25">
      <c r="A441" s="5" t="s">
        <v>547</v>
      </c>
      <c r="B441" s="129">
        <v>1.2</v>
      </c>
      <c r="C441" s="35">
        <v>0</v>
      </c>
      <c r="D441" s="38">
        <v>0</v>
      </c>
      <c r="E441" s="35">
        <v>0</v>
      </c>
      <c r="F441" s="35">
        <v>0</v>
      </c>
    </row>
    <row r="442" spans="1:6" ht="13.5" x14ac:dyDescent="0.25">
      <c r="A442" s="5" t="s">
        <v>548</v>
      </c>
      <c r="B442" s="129">
        <v>1.2</v>
      </c>
      <c r="C442" s="35">
        <v>0</v>
      </c>
      <c r="D442" s="38">
        <v>0</v>
      </c>
      <c r="E442" s="35">
        <v>0</v>
      </c>
      <c r="F442" s="35">
        <v>0</v>
      </c>
    </row>
    <row r="443" spans="1:6" ht="13.5" x14ac:dyDescent="0.25">
      <c r="A443" s="5" t="s">
        <v>549</v>
      </c>
      <c r="B443" s="129">
        <v>23.1</v>
      </c>
      <c r="C443" s="35">
        <v>7200</v>
      </c>
      <c r="D443" s="38">
        <v>25.97</v>
      </c>
      <c r="E443" s="35">
        <v>0</v>
      </c>
      <c r="F443" s="35">
        <v>0</v>
      </c>
    </row>
    <row r="444" spans="1:6" ht="13.5" x14ac:dyDescent="0.25">
      <c r="A444" s="5" t="s">
        <v>550</v>
      </c>
      <c r="B444" s="129">
        <v>1.2</v>
      </c>
      <c r="C444" s="35">
        <v>0</v>
      </c>
      <c r="D444" s="38">
        <v>0</v>
      </c>
      <c r="E444" s="35">
        <v>0</v>
      </c>
      <c r="F444" s="35">
        <v>0</v>
      </c>
    </row>
    <row r="445" spans="1:6" ht="13.5" x14ac:dyDescent="0.25">
      <c r="A445" s="5" t="s">
        <v>551</v>
      </c>
      <c r="B445" s="129">
        <v>1.2</v>
      </c>
      <c r="C445" s="35">
        <v>0</v>
      </c>
      <c r="D445" s="38">
        <v>0</v>
      </c>
      <c r="E445" s="35">
        <v>0</v>
      </c>
      <c r="F445" s="35">
        <v>0</v>
      </c>
    </row>
    <row r="446" spans="1:6" ht="13.5" x14ac:dyDescent="0.25">
      <c r="A446" s="5" t="s">
        <v>552</v>
      </c>
      <c r="B446" s="129">
        <v>380</v>
      </c>
      <c r="C446" s="35">
        <v>13200</v>
      </c>
      <c r="D446" s="38">
        <v>2.89</v>
      </c>
      <c r="E446" s="35">
        <v>0</v>
      </c>
      <c r="F446" s="35">
        <v>0</v>
      </c>
    </row>
    <row r="447" spans="1:6" ht="13.5" x14ac:dyDescent="0.25">
      <c r="A447" s="5" t="s">
        <v>553</v>
      </c>
      <c r="B447" s="129">
        <v>980</v>
      </c>
      <c r="C447" s="35">
        <v>13200</v>
      </c>
      <c r="D447" s="38">
        <v>1.1200000000000001</v>
      </c>
      <c r="E447" s="35">
        <v>0</v>
      </c>
      <c r="F447" s="35">
        <v>0</v>
      </c>
    </row>
    <row r="448" spans="1:6" ht="13.5" x14ac:dyDescent="0.25">
      <c r="A448" s="5" t="s">
        <v>554</v>
      </c>
      <c r="B448" s="129">
        <v>0</v>
      </c>
      <c r="C448" s="35">
        <v>0</v>
      </c>
      <c r="D448" s="38">
        <v>0</v>
      </c>
      <c r="E448" s="35">
        <v>0</v>
      </c>
      <c r="F448" s="35">
        <v>0</v>
      </c>
    </row>
    <row r="449" spans="1:6" ht="13.5" x14ac:dyDescent="0.25">
      <c r="A449" s="5" t="s">
        <v>555</v>
      </c>
      <c r="B449" s="129">
        <v>19</v>
      </c>
      <c r="C449" s="35">
        <v>0</v>
      </c>
      <c r="D449" s="38">
        <v>0</v>
      </c>
      <c r="E449" s="35">
        <v>0</v>
      </c>
      <c r="F449" s="35">
        <v>0</v>
      </c>
    </row>
    <row r="450" spans="1:6" ht="13.5" x14ac:dyDescent="0.25">
      <c r="A450" s="5" t="s">
        <v>556</v>
      </c>
      <c r="B450" s="129">
        <v>0</v>
      </c>
      <c r="C450" s="35">
        <v>0</v>
      </c>
      <c r="D450" s="38">
        <v>0</v>
      </c>
      <c r="E450" s="35">
        <v>0</v>
      </c>
      <c r="F450" s="35">
        <v>0</v>
      </c>
    </row>
    <row r="451" spans="1:6" ht="13.5" x14ac:dyDescent="0.25">
      <c r="A451" s="5" t="s">
        <v>557</v>
      </c>
      <c r="B451" s="129">
        <v>2190</v>
      </c>
      <c r="C451" s="35">
        <v>0</v>
      </c>
      <c r="D451" s="38">
        <v>0</v>
      </c>
      <c r="E451" s="35">
        <v>0</v>
      </c>
      <c r="F451" s="35">
        <v>0</v>
      </c>
    </row>
    <row r="452" spans="1:6" ht="13.5" x14ac:dyDescent="0.25">
      <c r="A452" s="5" t="s">
        <v>558</v>
      </c>
      <c r="B452" s="129">
        <v>2841</v>
      </c>
      <c r="C452" s="35">
        <v>20400</v>
      </c>
      <c r="D452" s="38">
        <v>0.6</v>
      </c>
      <c r="E452" s="35">
        <v>0</v>
      </c>
      <c r="F452" s="35">
        <v>0</v>
      </c>
    </row>
    <row r="453" spans="1:6" ht="13.5" x14ac:dyDescent="0.25">
      <c r="A453" s="5" t="s">
        <v>559</v>
      </c>
      <c r="B453" s="129">
        <v>300</v>
      </c>
      <c r="C453" s="35">
        <v>8400</v>
      </c>
      <c r="D453" s="38">
        <v>2.33</v>
      </c>
      <c r="E453" s="35">
        <v>0</v>
      </c>
      <c r="F453" s="35">
        <v>0</v>
      </c>
    </row>
    <row r="454" spans="1:6" ht="13.5" x14ac:dyDescent="0.25">
      <c r="A454" s="5" t="s">
        <v>560</v>
      </c>
      <c r="B454" s="129">
        <v>0</v>
      </c>
      <c r="C454" s="35">
        <v>0</v>
      </c>
      <c r="D454" s="38">
        <v>0</v>
      </c>
      <c r="E454" s="35">
        <v>0</v>
      </c>
      <c r="F454" s="35">
        <v>0</v>
      </c>
    </row>
    <row r="455" spans="1:6" ht="13.5" x14ac:dyDescent="0.25">
      <c r="A455" s="5" t="s">
        <v>561</v>
      </c>
      <c r="B455" s="129">
        <v>433</v>
      </c>
      <c r="C455" s="35">
        <v>4800</v>
      </c>
      <c r="D455" s="38">
        <v>0.92</v>
      </c>
      <c r="E455" s="35">
        <v>0</v>
      </c>
      <c r="F455" s="35">
        <v>0</v>
      </c>
    </row>
    <row r="456" spans="1:6" ht="13.5" x14ac:dyDescent="0.25">
      <c r="A456" s="5" t="s">
        <v>562</v>
      </c>
      <c r="B456" s="129">
        <v>30</v>
      </c>
      <c r="C456" s="35">
        <v>0</v>
      </c>
      <c r="D456" s="38">
        <v>0</v>
      </c>
      <c r="E456" s="35">
        <v>0</v>
      </c>
      <c r="F456" s="35">
        <v>0</v>
      </c>
    </row>
    <row r="457" spans="1:6" ht="13.5" x14ac:dyDescent="0.25">
      <c r="A457" s="5" t="s">
        <v>563</v>
      </c>
      <c r="B457" s="129">
        <v>18</v>
      </c>
      <c r="C457" s="35">
        <v>0</v>
      </c>
      <c r="D457" s="38">
        <v>0</v>
      </c>
      <c r="E457" s="35">
        <v>0</v>
      </c>
      <c r="F457" s="35">
        <v>0</v>
      </c>
    </row>
    <row r="458" spans="1:6" ht="13.5" x14ac:dyDescent="0.25">
      <c r="A458" s="5" t="s">
        <v>564</v>
      </c>
      <c r="B458" s="129">
        <v>0</v>
      </c>
      <c r="C458" s="35">
        <v>0</v>
      </c>
      <c r="D458" s="38">
        <v>0</v>
      </c>
      <c r="E458" s="35">
        <v>0</v>
      </c>
      <c r="F458" s="35">
        <v>0</v>
      </c>
    </row>
    <row r="459" spans="1:6" ht="13.5" x14ac:dyDescent="0.25">
      <c r="A459" s="5" t="s">
        <v>565</v>
      </c>
      <c r="B459" s="129">
        <v>0</v>
      </c>
      <c r="C459" s="35">
        <v>0</v>
      </c>
      <c r="D459" s="38">
        <v>0</v>
      </c>
      <c r="E459" s="35">
        <v>0</v>
      </c>
      <c r="F459" s="35">
        <v>0</v>
      </c>
    </row>
    <row r="460" spans="1:6" ht="13.5" x14ac:dyDescent="0.25">
      <c r="A460" s="5" t="s">
        <v>566</v>
      </c>
      <c r="B460" s="129">
        <v>33</v>
      </c>
      <c r="C460" s="35">
        <v>0</v>
      </c>
      <c r="D460" s="38">
        <v>0</v>
      </c>
      <c r="E460" s="35">
        <v>0</v>
      </c>
      <c r="F460" s="35">
        <v>0</v>
      </c>
    </row>
    <row r="461" spans="1:6" ht="13.5" x14ac:dyDescent="0.25">
      <c r="A461" s="5" t="s">
        <v>567</v>
      </c>
      <c r="B461" s="129">
        <v>6</v>
      </c>
      <c r="C461" s="35">
        <v>0</v>
      </c>
      <c r="D461" s="38">
        <v>0</v>
      </c>
      <c r="E461" s="35">
        <v>0</v>
      </c>
      <c r="F461" s="35">
        <v>0</v>
      </c>
    </row>
    <row r="462" spans="1:6" ht="13.5" x14ac:dyDescent="0.25">
      <c r="A462" s="5" t="s">
        <v>568</v>
      </c>
      <c r="B462" s="129">
        <v>19</v>
      </c>
      <c r="C462" s="35">
        <v>0</v>
      </c>
      <c r="D462" s="38">
        <v>0</v>
      </c>
      <c r="E462" s="35">
        <v>0</v>
      </c>
      <c r="F462" s="35">
        <v>0</v>
      </c>
    </row>
    <row r="463" spans="1:6" ht="13.5" x14ac:dyDescent="0.25">
      <c r="A463" s="5" t="s">
        <v>569</v>
      </c>
      <c r="B463" s="129">
        <v>42.292000000000002</v>
      </c>
      <c r="C463" s="35">
        <v>0</v>
      </c>
      <c r="D463" s="38">
        <v>0</v>
      </c>
      <c r="E463" s="35">
        <v>0</v>
      </c>
      <c r="F463" s="35">
        <v>0</v>
      </c>
    </row>
    <row r="464" spans="1:6" ht="13.5" x14ac:dyDescent="0.25">
      <c r="A464" s="5" t="s">
        <v>570</v>
      </c>
      <c r="B464" s="129">
        <v>10</v>
      </c>
      <c r="C464" s="35">
        <v>0</v>
      </c>
      <c r="D464" s="38">
        <v>0</v>
      </c>
      <c r="E464" s="35">
        <v>0</v>
      </c>
      <c r="F464" s="35">
        <v>0</v>
      </c>
    </row>
    <row r="465" spans="1:6" ht="13.5" x14ac:dyDescent="0.25">
      <c r="A465" s="5" t="s">
        <v>571</v>
      </c>
      <c r="B465" s="129">
        <v>500</v>
      </c>
      <c r="C465" s="35">
        <v>9600</v>
      </c>
      <c r="D465" s="38">
        <v>1.6</v>
      </c>
      <c r="E465" s="35">
        <v>0</v>
      </c>
      <c r="F465" s="35">
        <v>0</v>
      </c>
    </row>
    <row r="466" spans="1:6" ht="13.5" x14ac:dyDescent="0.25">
      <c r="A466" s="5" t="s">
        <v>572</v>
      </c>
      <c r="B466" s="129">
        <v>4600</v>
      </c>
      <c r="C466" s="35">
        <v>213600</v>
      </c>
      <c r="D466" s="38">
        <v>3.87</v>
      </c>
      <c r="E466" s="35">
        <v>37200</v>
      </c>
      <c r="F466" s="35">
        <v>0.67</v>
      </c>
    </row>
    <row r="467" spans="1:6" ht="13.5" x14ac:dyDescent="0.25">
      <c r="A467" s="5" t="s">
        <v>573</v>
      </c>
      <c r="B467" s="129">
        <v>3126.0749999999998</v>
      </c>
      <c r="C467" s="35">
        <v>214800</v>
      </c>
      <c r="D467" s="38">
        <v>5.73</v>
      </c>
      <c r="E467" s="35">
        <v>0</v>
      </c>
      <c r="F467" s="35">
        <v>0</v>
      </c>
    </row>
    <row r="468" spans="1:6" ht="13.5" x14ac:dyDescent="0.25">
      <c r="A468" s="5" t="s">
        <v>574</v>
      </c>
      <c r="B468" s="129">
        <v>121</v>
      </c>
      <c r="C468" s="35">
        <v>3600</v>
      </c>
      <c r="D468" s="38">
        <v>2.48</v>
      </c>
      <c r="E468" s="35">
        <v>0</v>
      </c>
      <c r="F468" s="35">
        <v>0</v>
      </c>
    </row>
    <row r="469" spans="1:6" ht="13.5" x14ac:dyDescent="0.25">
      <c r="A469" s="5" t="s">
        <v>575</v>
      </c>
      <c r="B469" s="129">
        <v>0</v>
      </c>
      <c r="C469" s="35">
        <v>0</v>
      </c>
      <c r="D469" s="38">
        <v>0</v>
      </c>
      <c r="E469" s="35">
        <v>0</v>
      </c>
      <c r="F469" s="35">
        <v>0</v>
      </c>
    </row>
    <row r="470" spans="1:6" ht="13.5" x14ac:dyDescent="0.25">
      <c r="A470" s="5" t="s">
        <v>576</v>
      </c>
      <c r="B470" s="129">
        <v>176</v>
      </c>
      <c r="C470" s="35">
        <v>4800</v>
      </c>
      <c r="D470" s="38">
        <v>2.27</v>
      </c>
      <c r="E470" s="35">
        <v>0</v>
      </c>
      <c r="F470" s="35">
        <v>0</v>
      </c>
    </row>
    <row r="471" spans="1:6" ht="13.5" x14ac:dyDescent="0.25">
      <c r="A471" s="5" t="s">
        <v>577</v>
      </c>
      <c r="B471" s="129">
        <v>394</v>
      </c>
      <c r="C471" s="35">
        <v>4800</v>
      </c>
      <c r="D471" s="38">
        <v>1.02</v>
      </c>
      <c r="E471" s="35">
        <v>0</v>
      </c>
      <c r="F471" s="35">
        <v>0</v>
      </c>
    </row>
    <row r="472" spans="1:6" ht="13.5" x14ac:dyDescent="0.25">
      <c r="A472" s="5" t="s">
        <v>578</v>
      </c>
      <c r="B472" s="129">
        <v>357</v>
      </c>
      <c r="C472" s="35">
        <v>6000.0000000000009</v>
      </c>
      <c r="D472" s="38">
        <v>1.4</v>
      </c>
      <c r="E472" s="35">
        <v>0</v>
      </c>
      <c r="F472" s="35">
        <v>0</v>
      </c>
    </row>
    <row r="473" spans="1:6" ht="13.5" x14ac:dyDescent="0.25">
      <c r="A473" s="5" t="s">
        <v>579</v>
      </c>
      <c r="B473" s="129">
        <v>52</v>
      </c>
      <c r="C473" s="35">
        <v>0</v>
      </c>
      <c r="D473" s="38">
        <v>0</v>
      </c>
      <c r="E473" s="35">
        <v>0</v>
      </c>
      <c r="F473" s="35">
        <v>0</v>
      </c>
    </row>
    <row r="474" spans="1:6" ht="13.5" x14ac:dyDescent="0.25">
      <c r="A474" s="5" t="s">
        <v>580</v>
      </c>
      <c r="B474" s="129">
        <v>231</v>
      </c>
      <c r="C474" s="35">
        <v>2400</v>
      </c>
      <c r="D474" s="38">
        <v>0.87</v>
      </c>
      <c r="E474" s="35">
        <v>0</v>
      </c>
      <c r="F474" s="35">
        <v>0</v>
      </c>
    </row>
    <row r="475" spans="1:6" ht="13.5" x14ac:dyDescent="0.25">
      <c r="A475" s="5" t="s">
        <v>581</v>
      </c>
      <c r="B475" s="129">
        <v>330</v>
      </c>
      <c r="C475" s="35">
        <v>3600</v>
      </c>
      <c r="D475" s="38">
        <v>0.91</v>
      </c>
      <c r="E475" s="35">
        <v>0</v>
      </c>
      <c r="F475" s="35">
        <v>0</v>
      </c>
    </row>
    <row r="476" spans="1:6" ht="13.5" x14ac:dyDescent="0.25">
      <c r="A476" s="5" t="s">
        <v>582</v>
      </c>
      <c r="B476" s="129">
        <v>1</v>
      </c>
      <c r="C476" s="35">
        <v>0</v>
      </c>
      <c r="D476" s="38">
        <v>0</v>
      </c>
      <c r="E476" s="35">
        <v>0</v>
      </c>
      <c r="F476" s="35">
        <v>0</v>
      </c>
    </row>
    <row r="477" spans="1:6" ht="13.5" x14ac:dyDescent="0.25">
      <c r="A477" s="5" t="s">
        <v>583</v>
      </c>
      <c r="B477" s="129">
        <v>21</v>
      </c>
      <c r="C477" s="35">
        <v>0</v>
      </c>
      <c r="D477" s="38">
        <v>0</v>
      </c>
      <c r="E477" s="35">
        <v>0</v>
      </c>
      <c r="F477" s="35">
        <v>0</v>
      </c>
    </row>
    <row r="478" spans="1:6" ht="13.5" x14ac:dyDescent="0.25">
      <c r="A478" s="5" t="s">
        <v>584</v>
      </c>
      <c r="B478" s="129">
        <v>111</v>
      </c>
      <c r="C478" s="35">
        <v>1200</v>
      </c>
      <c r="D478" s="38">
        <v>0.9</v>
      </c>
      <c r="E478" s="35">
        <v>0</v>
      </c>
      <c r="F478" s="35">
        <v>0</v>
      </c>
    </row>
    <row r="479" spans="1:6" ht="13.5" x14ac:dyDescent="0.25">
      <c r="A479" s="5" t="s">
        <v>585</v>
      </c>
      <c r="B479" s="129">
        <v>0</v>
      </c>
      <c r="C479" s="35">
        <v>0</v>
      </c>
      <c r="D479" s="38">
        <v>0</v>
      </c>
      <c r="E479" s="35">
        <v>0</v>
      </c>
      <c r="F479" s="35">
        <v>0</v>
      </c>
    </row>
    <row r="480" spans="1:6" ht="13.5" x14ac:dyDescent="0.25">
      <c r="A480" s="5" t="s">
        <v>586</v>
      </c>
      <c r="B480" s="129">
        <v>1653</v>
      </c>
      <c r="C480" s="35">
        <v>16800</v>
      </c>
      <c r="D480" s="38">
        <v>0.85</v>
      </c>
      <c r="E480" s="35">
        <v>0</v>
      </c>
      <c r="F480" s="35">
        <v>0</v>
      </c>
    </row>
    <row r="481" spans="1:6" ht="13.5" x14ac:dyDescent="0.25">
      <c r="A481" s="5" t="s">
        <v>587</v>
      </c>
      <c r="B481" s="129">
        <v>201</v>
      </c>
      <c r="C481" s="35">
        <v>1200</v>
      </c>
      <c r="D481" s="38">
        <v>0.5</v>
      </c>
      <c r="E481" s="35">
        <v>0</v>
      </c>
      <c r="F481" s="35">
        <v>0</v>
      </c>
    </row>
    <row r="482" spans="1:6" ht="13.5" x14ac:dyDescent="0.25">
      <c r="A482" s="5" t="s">
        <v>588</v>
      </c>
      <c r="B482" s="129">
        <v>21</v>
      </c>
      <c r="C482" s="35">
        <v>0</v>
      </c>
      <c r="D482" s="38">
        <v>0</v>
      </c>
      <c r="E482" s="35">
        <v>0</v>
      </c>
      <c r="F482" s="35">
        <v>0</v>
      </c>
    </row>
    <row r="483" spans="1:6" ht="13.5" x14ac:dyDescent="0.25">
      <c r="A483" s="5" t="s">
        <v>589</v>
      </c>
      <c r="B483" s="129">
        <v>64</v>
      </c>
      <c r="C483" s="35">
        <v>10800</v>
      </c>
      <c r="D483" s="38">
        <v>14.06</v>
      </c>
      <c r="E483" s="35">
        <v>0</v>
      </c>
      <c r="F483" s="35">
        <v>0</v>
      </c>
    </row>
    <row r="484" spans="1:6" ht="13.5" x14ac:dyDescent="0.25">
      <c r="A484" s="5" t="s">
        <v>590</v>
      </c>
      <c r="B484" s="129">
        <v>1</v>
      </c>
      <c r="C484" s="35">
        <v>0</v>
      </c>
      <c r="D484" s="38">
        <v>0</v>
      </c>
      <c r="E484" s="35">
        <v>0</v>
      </c>
      <c r="F484" s="35">
        <v>0</v>
      </c>
    </row>
    <row r="485" spans="1:6" ht="13.5" x14ac:dyDescent="0.25">
      <c r="A485" s="5" t="s">
        <v>591</v>
      </c>
      <c r="B485" s="129">
        <v>81</v>
      </c>
      <c r="C485" s="35">
        <v>7200</v>
      </c>
      <c r="D485" s="38">
        <v>7.41</v>
      </c>
      <c r="E485" s="35">
        <v>0</v>
      </c>
      <c r="F485" s="35">
        <v>0</v>
      </c>
    </row>
    <row r="486" spans="1:6" ht="13.5" x14ac:dyDescent="0.25">
      <c r="A486" s="5" t="s">
        <v>592</v>
      </c>
      <c r="B486" s="129">
        <v>9</v>
      </c>
      <c r="C486" s="35">
        <v>0</v>
      </c>
      <c r="D486" s="38">
        <v>0</v>
      </c>
      <c r="E486" s="35">
        <v>0</v>
      </c>
      <c r="F486" s="35">
        <v>0</v>
      </c>
    </row>
    <row r="487" spans="1:6" ht="13.5" x14ac:dyDescent="0.25">
      <c r="A487" s="5" t="s">
        <v>593</v>
      </c>
      <c r="B487" s="129">
        <v>125</v>
      </c>
      <c r="C487" s="35">
        <v>2400</v>
      </c>
      <c r="D487" s="38">
        <v>1.6</v>
      </c>
      <c r="E487" s="35">
        <v>0</v>
      </c>
      <c r="F487" s="35">
        <v>0</v>
      </c>
    </row>
    <row r="488" spans="1:6" ht="13.5" x14ac:dyDescent="0.25">
      <c r="A488" s="5" t="s">
        <v>594</v>
      </c>
      <c r="B488" s="129">
        <v>459</v>
      </c>
      <c r="C488" s="35">
        <v>7200</v>
      </c>
      <c r="D488" s="38">
        <v>1.31</v>
      </c>
      <c r="E488" s="35">
        <v>0</v>
      </c>
      <c r="F488" s="35">
        <v>0</v>
      </c>
    </row>
    <row r="489" spans="1:6" ht="13.5" x14ac:dyDescent="0.25">
      <c r="A489" s="5" t="s">
        <v>595</v>
      </c>
      <c r="B489" s="129">
        <v>1</v>
      </c>
      <c r="C489" s="35">
        <v>0</v>
      </c>
      <c r="D489" s="38">
        <v>0</v>
      </c>
      <c r="E489" s="35">
        <v>0</v>
      </c>
      <c r="F489" s="35">
        <v>0</v>
      </c>
    </row>
    <row r="490" spans="1:6" ht="13.5" x14ac:dyDescent="0.25">
      <c r="A490" s="5" t="s">
        <v>596</v>
      </c>
      <c r="B490" s="129">
        <v>3</v>
      </c>
      <c r="C490" s="35">
        <v>0</v>
      </c>
      <c r="D490" s="38">
        <v>0</v>
      </c>
      <c r="E490" s="35">
        <v>0</v>
      </c>
      <c r="F490" s="35">
        <v>0</v>
      </c>
    </row>
    <row r="491" spans="1:6" ht="13.5" x14ac:dyDescent="0.25">
      <c r="A491" s="5" t="s">
        <v>597</v>
      </c>
      <c r="B491" s="129">
        <v>217</v>
      </c>
      <c r="C491" s="35">
        <v>3600</v>
      </c>
      <c r="D491" s="38">
        <v>1.38</v>
      </c>
      <c r="E491" s="35">
        <v>0</v>
      </c>
      <c r="F491" s="35">
        <v>0</v>
      </c>
    </row>
    <row r="492" spans="1:6" ht="13.5" x14ac:dyDescent="0.25">
      <c r="A492" s="5" t="s">
        <v>598</v>
      </c>
      <c r="B492" s="129">
        <v>1720</v>
      </c>
      <c r="C492" s="35">
        <v>25200</v>
      </c>
      <c r="D492" s="38">
        <v>1.22</v>
      </c>
      <c r="E492" s="35">
        <v>0</v>
      </c>
      <c r="F492" s="35">
        <v>0</v>
      </c>
    </row>
    <row r="493" spans="1:6" ht="13.5" x14ac:dyDescent="0.25">
      <c r="A493" s="5" t="s">
        <v>599</v>
      </c>
      <c r="B493" s="129">
        <v>8</v>
      </c>
      <c r="C493" s="35">
        <v>0</v>
      </c>
      <c r="D493" s="38">
        <v>0</v>
      </c>
      <c r="E493" s="35">
        <v>0</v>
      </c>
      <c r="F493" s="35">
        <v>0</v>
      </c>
    </row>
    <row r="494" spans="1:6" ht="13.5" x14ac:dyDescent="0.25">
      <c r="A494" s="5" t="s">
        <v>600</v>
      </c>
      <c r="B494" s="129">
        <v>98</v>
      </c>
      <c r="C494" s="35">
        <v>0</v>
      </c>
      <c r="D494" s="38">
        <v>0</v>
      </c>
      <c r="E494" s="35">
        <v>0</v>
      </c>
      <c r="F494" s="35">
        <v>0</v>
      </c>
    </row>
    <row r="495" spans="1:6" ht="13.5" x14ac:dyDescent="0.25">
      <c r="A495" s="5" t="s">
        <v>601</v>
      </c>
      <c r="B495" s="129">
        <v>1640</v>
      </c>
      <c r="C495" s="35">
        <v>12000.000000000002</v>
      </c>
      <c r="D495" s="38">
        <v>0.61</v>
      </c>
      <c r="E495" s="35">
        <v>0</v>
      </c>
      <c r="F495" s="35">
        <v>0</v>
      </c>
    </row>
    <row r="496" spans="1:6" ht="13.5" x14ac:dyDescent="0.25">
      <c r="A496" s="5" t="s">
        <v>602</v>
      </c>
      <c r="B496" s="129">
        <v>3145</v>
      </c>
      <c r="C496" s="35">
        <v>116400</v>
      </c>
      <c r="D496" s="38">
        <v>3.08</v>
      </c>
      <c r="E496" s="35">
        <v>3600</v>
      </c>
      <c r="F496" s="35">
        <v>0.1</v>
      </c>
    </row>
    <row r="497" spans="1:6" ht="13.5" x14ac:dyDescent="0.25">
      <c r="A497" s="5" t="s">
        <v>603</v>
      </c>
      <c r="B497" s="129">
        <v>39200</v>
      </c>
      <c r="C497" s="35">
        <v>793200</v>
      </c>
      <c r="D497" s="38">
        <v>1.69</v>
      </c>
      <c r="E497" s="35">
        <v>57600</v>
      </c>
      <c r="F497" s="35">
        <v>0.12</v>
      </c>
    </row>
    <row r="498" spans="1:6" ht="13.5" x14ac:dyDescent="0.25">
      <c r="A498" s="5" t="s">
        <v>604</v>
      </c>
      <c r="B498" s="129">
        <v>5500</v>
      </c>
      <c r="C498" s="35">
        <v>1200</v>
      </c>
      <c r="D498" s="38">
        <v>0.02</v>
      </c>
      <c r="E498" s="35">
        <v>0</v>
      </c>
      <c r="F498" s="35">
        <v>0</v>
      </c>
    </row>
    <row r="499" spans="1:6" ht="13.5" x14ac:dyDescent="0.25">
      <c r="A499" s="5" t="s">
        <v>605</v>
      </c>
      <c r="B499" s="129">
        <v>40</v>
      </c>
      <c r="C499" s="35">
        <v>0</v>
      </c>
      <c r="D499" s="38">
        <v>0</v>
      </c>
      <c r="E499" s="35">
        <v>0</v>
      </c>
      <c r="F499" s="35">
        <v>0</v>
      </c>
    </row>
    <row r="500" spans="1:6" ht="13.5" x14ac:dyDescent="0.25">
      <c r="A500" s="5" t="s">
        <v>606</v>
      </c>
      <c r="B500" s="129">
        <v>1</v>
      </c>
      <c r="C500" s="35">
        <v>0</v>
      </c>
      <c r="D500" s="38">
        <v>0</v>
      </c>
      <c r="E500" s="35">
        <v>0</v>
      </c>
      <c r="F500" s="35">
        <v>0</v>
      </c>
    </row>
    <row r="501" spans="1:6" ht="13.5" x14ac:dyDescent="0.25">
      <c r="A501" s="5" t="s">
        <v>607</v>
      </c>
      <c r="B501" s="129">
        <v>1</v>
      </c>
      <c r="C501" s="35">
        <v>0</v>
      </c>
      <c r="D501" s="38">
        <v>0</v>
      </c>
      <c r="E501" s="35">
        <v>0</v>
      </c>
      <c r="F501" s="35">
        <v>0</v>
      </c>
    </row>
    <row r="502" spans="1:6" ht="13.5" x14ac:dyDescent="0.25">
      <c r="A502" s="5" t="s">
        <v>608</v>
      </c>
      <c r="B502" s="129">
        <v>1</v>
      </c>
      <c r="C502" s="35">
        <v>0</v>
      </c>
      <c r="D502" s="38">
        <v>0</v>
      </c>
      <c r="E502" s="35">
        <v>0</v>
      </c>
      <c r="F502" s="35">
        <v>0</v>
      </c>
    </row>
    <row r="503" spans="1:6" ht="13.5" x14ac:dyDescent="0.25">
      <c r="A503" s="5" t="s">
        <v>609</v>
      </c>
      <c r="B503" s="129">
        <v>23</v>
      </c>
      <c r="C503" s="35">
        <v>6000.0000000000009</v>
      </c>
      <c r="D503" s="38">
        <v>21.74</v>
      </c>
      <c r="E503" s="35">
        <v>0</v>
      </c>
      <c r="F503" s="35">
        <v>0</v>
      </c>
    </row>
    <row r="504" spans="1:6" ht="13.5" x14ac:dyDescent="0.25">
      <c r="A504" s="5" t="s">
        <v>610</v>
      </c>
      <c r="B504" s="129">
        <v>1</v>
      </c>
      <c r="C504" s="35">
        <v>0</v>
      </c>
      <c r="D504" s="38">
        <v>0</v>
      </c>
      <c r="E504" s="35">
        <v>0</v>
      </c>
      <c r="F504" s="35">
        <v>0</v>
      </c>
    </row>
    <row r="505" spans="1:6" ht="13.5" x14ac:dyDescent="0.25">
      <c r="A505" s="5" t="s">
        <v>611</v>
      </c>
      <c r="B505" s="129">
        <v>400</v>
      </c>
      <c r="C505" s="35">
        <v>108000</v>
      </c>
      <c r="D505" s="38">
        <v>22.5</v>
      </c>
      <c r="E505" s="35">
        <v>0</v>
      </c>
      <c r="F505" s="35">
        <v>0</v>
      </c>
    </row>
    <row r="506" spans="1:6" ht="13.5" x14ac:dyDescent="0.25">
      <c r="A506" s="5" t="s">
        <v>612</v>
      </c>
      <c r="B506" s="129">
        <v>1</v>
      </c>
      <c r="C506" s="35">
        <v>0</v>
      </c>
      <c r="D506" s="38">
        <v>0</v>
      </c>
      <c r="E506" s="35">
        <v>0</v>
      </c>
      <c r="F506" s="35">
        <v>0</v>
      </c>
    </row>
    <row r="507" spans="1:6" ht="13.5" x14ac:dyDescent="0.25">
      <c r="A507" s="5" t="s">
        <v>613</v>
      </c>
      <c r="B507" s="129">
        <v>1</v>
      </c>
      <c r="C507" s="35">
        <v>0</v>
      </c>
      <c r="D507" s="38">
        <v>0</v>
      </c>
      <c r="E507" s="35">
        <v>0</v>
      </c>
      <c r="F507" s="35">
        <v>0</v>
      </c>
    </row>
    <row r="508" spans="1:6" ht="13.5" x14ac:dyDescent="0.25">
      <c r="A508" s="5" t="s">
        <v>614</v>
      </c>
      <c r="B508" s="129">
        <v>1</v>
      </c>
      <c r="C508" s="35">
        <v>0</v>
      </c>
      <c r="D508" s="38">
        <v>0</v>
      </c>
      <c r="E508" s="35">
        <v>0</v>
      </c>
      <c r="F508" s="35">
        <v>0</v>
      </c>
    </row>
    <row r="509" spans="1:6" ht="13.5" x14ac:dyDescent="0.25">
      <c r="A509" s="5" t="s">
        <v>615</v>
      </c>
      <c r="B509" s="129">
        <v>1</v>
      </c>
      <c r="C509" s="35">
        <v>0</v>
      </c>
      <c r="D509" s="38">
        <v>0</v>
      </c>
      <c r="E509" s="35">
        <v>0</v>
      </c>
      <c r="F509" s="35">
        <v>0</v>
      </c>
    </row>
    <row r="510" spans="1:6" ht="13.5" x14ac:dyDescent="0.25">
      <c r="A510" s="5" t="s">
        <v>616</v>
      </c>
      <c r="B510" s="129">
        <v>1</v>
      </c>
      <c r="C510" s="35">
        <v>0</v>
      </c>
      <c r="D510" s="38">
        <v>0</v>
      </c>
      <c r="E510" s="35">
        <v>0</v>
      </c>
      <c r="F510" s="35">
        <v>0</v>
      </c>
    </row>
    <row r="511" spans="1:6" ht="13.5" x14ac:dyDescent="0.25">
      <c r="A511" s="5" t="s">
        <v>617</v>
      </c>
      <c r="B511" s="129">
        <v>50</v>
      </c>
      <c r="C511" s="35">
        <v>14400</v>
      </c>
      <c r="D511" s="38">
        <v>24</v>
      </c>
      <c r="E511" s="35">
        <v>0</v>
      </c>
      <c r="F511" s="35">
        <v>0</v>
      </c>
    </row>
    <row r="512" spans="1:6" ht="13.5" x14ac:dyDescent="0.25">
      <c r="A512" s="5" t="s">
        <v>618</v>
      </c>
      <c r="B512" s="129">
        <v>0</v>
      </c>
      <c r="C512" s="35">
        <v>0</v>
      </c>
      <c r="D512" s="38">
        <v>0</v>
      </c>
      <c r="E512" s="35">
        <v>0</v>
      </c>
      <c r="F512" s="35">
        <v>0</v>
      </c>
    </row>
    <row r="513" spans="1:6" ht="13.5" x14ac:dyDescent="0.25">
      <c r="A513" s="5" t="s">
        <v>619</v>
      </c>
      <c r="B513" s="129">
        <v>2</v>
      </c>
      <c r="C513" s="35">
        <v>0</v>
      </c>
      <c r="D513" s="38">
        <v>0</v>
      </c>
      <c r="E513" s="35">
        <v>0</v>
      </c>
      <c r="F513" s="35">
        <v>0</v>
      </c>
    </row>
    <row r="514" spans="1:6" ht="13.5" x14ac:dyDescent="0.25">
      <c r="A514" s="5" t="s">
        <v>620</v>
      </c>
      <c r="B514" s="129">
        <v>2</v>
      </c>
      <c r="C514" s="35">
        <v>0</v>
      </c>
      <c r="D514" s="38">
        <v>0</v>
      </c>
      <c r="E514" s="35">
        <v>0</v>
      </c>
      <c r="F514" s="35">
        <v>0</v>
      </c>
    </row>
    <row r="515" spans="1:6" ht="13.5" x14ac:dyDescent="0.25">
      <c r="A515" s="5" t="s">
        <v>621</v>
      </c>
      <c r="B515" s="129">
        <v>2</v>
      </c>
      <c r="C515" s="35">
        <v>0</v>
      </c>
      <c r="D515" s="38">
        <v>0</v>
      </c>
      <c r="E515" s="35">
        <v>0</v>
      </c>
      <c r="F515" s="35">
        <v>0</v>
      </c>
    </row>
    <row r="516" spans="1:6" ht="13.5" x14ac:dyDescent="0.25">
      <c r="A516" s="5" t="s">
        <v>622</v>
      </c>
      <c r="B516" s="129">
        <v>5</v>
      </c>
      <c r="C516" s="35">
        <v>0</v>
      </c>
      <c r="D516" s="38">
        <v>0</v>
      </c>
      <c r="E516" s="35">
        <v>0</v>
      </c>
      <c r="F516" s="35">
        <v>0</v>
      </c>
    </row>
    <row r="517" spans="1:6" ht="13.5" x14ac:dyDescent="0.25">
      <c r="A517" s="5" t="s">
        <v>623</v>
      </c>
      <c r="B517" s="129">
        <v>48</v>
      </c>
      <c r="C517" s="35">
        <v>1200</v>
      </c>
      <c r="D517" s="38">
        <v>2.08</v>
      </c>
      <c r="E517" s="35">
        <v>0</v>
      </c>
      <c r="F517" s="35">
        <v>0</v>
      </c>
    </row>
    <row r="518" spans="1:6" ht="13.5" x14ac:dyDescent="0.25">
      <c r="A518" s="5" t="s">
        <v>624</v>
      </c>
      <c r="B518" s="129">
        <v>2</v>
      </c>
      <c r="C518" s="35">
        <v>0</v>
      </c>
      <c r="D518" s="38">
        <v>0</v>
      </c>
      <c r="E518" s="35">
        <v>0</v>
      </c>
      <c r="F518" s="35">
        <v>0</v>
      </c>
    </row>
    <row r="519" spans="1:6" ht="13.5" x14ac:dyDescent="0.25">
      <c r="A519" s="5" t="s">
        <v>625</v>
      </c>
      <c r="B519" s="129">
        <v>2</v>
      </c>
      <c r="C519" s="35">
        <v>0</v>
      </c>
      <c r="D519" s="38">
        <v>0</v>
      </c>
      <c r="E519" s="35">
        <v>0</v>
      </c>
      <c r="F519" s="35">
        <v>0</v>
      </c>
    </row>
    <row r="520" spans="1:6" ht="13.5" x14ac:dyDescent="0.25">
      <c r="A520" s="5" t="s">
        <v>626</v>
      </c>
      <c r="B520" s="129">
        <v>2</v>
      </c>
      <c r="C520" s="35">
        <v>0</v>
      </c>
      <c r="D520" s="38">
        <v>0</v>
      </c>
      <c r="E520" s="35">
        <v>0</v>
      </c>
      <c r="F520" s="35">
        <v>0</v>
      </c>
    </row>
    <row r="521" spans="1:6" ht="13.5" x14ac:dyDescent="0.25">
      <c r="A521" s="5" t="s">
        <v>627</v>
      </c>
      <c r="B521" s="129">
        <v>0</v>
      </c>
      <c r="C521" s="35">
        <v>0</v>
      </c>
      <c r="D521" s="38">
        <v>0</v>
      </c>
      <c r="E521" s="35">
        <v>0</v>
      </c>
      <c r="F521" s="35">
        <v>0</v>
      </c>
    </row>
    <row r="522" spans="1:6" ht="13.5" x14ac:dyDescent="0.25">
      <c r="A522" s="5" t="s">
        <v>628</v>
      </c>
      <c r="B522" s="129">
        <v>15</v>
      </c>
      <c r="C522" s="35">
        <v>0</v>
      </c>
      <c r="D522" s="38">
        <v>0</v>
      </c>
      <c r="E522" s="35">
        <v>0</v>
      </c>
      <c r="F522" s="35">
        <v>0</v>
      </c>
    </row>
    <row r="523" spans="1:6" ht="13.5" x14ac:dyDescent="0.25">
      <c r="A523" s="5" t="s">
        <v>629</v>
      </c>
      <c r="B523" s="129">
        <v>14</v>
      </c>
      <c r="C523" s="35">
        <v>0</v>
      </c>
      <c r="D523" s="38">
        <v>0</v>
      </c>
      <c r="E523" s="35">
        <v>0</v>
      </c>
      <c r="F523" s="35">
        <v>0</v>
      </c>
    </row>
    <row r="524" spans="1:6" ht="13.5" x14ac:dyDescent="0.25">
      <c r="A524" s="5" t="s">
        <v>630</v>
      </c>
      <c r="B524" s="129">
        <v>2</v>
      </c>
      <c r="C524" s="35">
        <v>0</v>
      </c>
      <c r="D524" s="38">
        <v>0</v>
      </c>
      <c r="E524" s="35">
        <v>0</v>
      </c>
      <c r="F524" s="35">
        <v>0</v>
      </c>
    </row>
    <row r="525" spans="1:6" ht="13.5" x14ac:dyDescent="0.25">
      <c r="A525" s="5" t="s">
        <v>631</v>
      </c>
      <c r="B525" s="129">
        <v>2</v>
      </c>
      <c r="C525" s="35">
        <v>0</v>
      </c>
      <c r="D525" s="38">
        <v>0</v>
      </c>
      <c r="E525" s="35">
        <v>0</v>
      </c>
      <c r="F525" s="35">
        <v>0</v>
      </c>
    </row>
    <row r="526" spans="1:6" ht="13.5" x14ac:dyDescent="0.25">
      <c r="A526" s="5" t="s">
        <v>632</v>
      </c>
      <c r="B526" s="129">
        <v>2</v>
      </c>
      <c r="C526" s="35">
        <v>0</v>
      </c>
      <c r="D526" s="38">
        <v>0</v>
      </c>
      <c r="E526" s="35">
        <v>0</v>
      </c>
      <c r="F526" s="35">
        <v>0</v>
      </c>
    </row>
    <row r="527" spans="1:6" ht="13.5" x14ac:dyDescent="0.25">
      <c r="A527" s="5" t="s">
        <v>633</v>
      </c>
      <c r="B527" s="129">
        <v>689</v>
      </c>
      <c r="C527" s="35">
        <v>36000</v>
      </c>
      <c r="D527" s="38">
        <v>4.3499999999999996</v>
      </c>
      <c r="E527" s="35">
        <v>6000.0000000000009</v>
      </c>
      <c r="F527" s="35">
        <v>0.73</v>
      </c>
    </row>
    <row r="528" spans="1:6" ht="13.5" x14ac:dyDescent="0.25">
      <c r="A528" s="5" t="s">
        <v>634</v>
      </c>
      <c r="B528" s="129">
        <v>10</v>
      </c>
      <c r="C528" s="35">
        <v>0</v>
      </c>
      <c r="D528" s="38">
        <v>0</v>
      </c>
      <c r="E528" s="35">
        <v>0</v>
      </c>
      <c r="F528" s="35">
        <v>0</v>
      </c>
    </row>
    <row r="529" spans="1:6" ht="13.5" x14ac:dyDescent="0.25">
      <c r="A529" s="5" t="s">
        <v>635</v>
      </c>
      <c r="B529" s="129">
        <v>198.6</v>
      </c>
      <c r="C529" s="35">
        <v>7200</v>
      </c>
      <c r="D529" s="38">
        <v>3.02</v>
      </c>
      <c r="E529" s="35">
        <v>0</v>
      </c>
      <c r="F529" s="35">
        <v>0</v>
      </c>
    </row>
    <row r="530" spans="1:6" ht="13.5" x14ac:dyDescent="0.25">
      <c r="A530" s="5" t="s">
        <v>636</v>
      </c>
      <c r="B530" s="129">
        <v>387</v>
      </c>
      <c r="C530" s="35">
        <v>43200</v>
      </c>
      <c r="D530" s="38">
        <v>9.3000000000000007</v>
      </c>
      <c r="E530" s="35">
        <v>12000.000000000002</v>
      </c>
      <c r="F530" s="35">
        <v>2.58</v>
      </c>
    </row>
    <row r="531" spans="1:6" ht="13.5" x14ac:dyDescent="0.25">
      <c r="A531" s="5" t="s">
        <v>637</v>
      </c>
      <c r="B531" s="129">
        <v>238.5</v>
      </c>
      <c r="C531" s="35">
        <v>9600</v>
      </c>
      <c r="D531" s="38">
        <v>3.35</v>
      </c>
      <c r="E531" s="35">
        <v>0</v>
      </c>
      <c r="F531" s="35">
        <v>0</v>
      </c>
    </row>
    <row r="532" spans="1:6" ht="13.5" x14ac:dyDescent="0.25">
      <c r="A532" s="5" t="s">
        <v>638</v>
      </c>
      <c r="B532" s="129">
        <v>743</v>
      </c>
      <c r="C532" s="35">
        <v>75600</v>
      </c>
      <c r="D532" s="38">
        <v>8.48</v>
      </c>
      <c r="E532" s="35">
        <v>28800</v>
      </c>
      <c r="F532" s="35">
        <v>3.23</v>
      </c>
    </row>
    <row r="533" spans="1:6" ht="13.5" x14ac:dyDescent="0.25">
      <c r="A533" s="5" t="s">
        <v>639</v>
      </c>
      <c r="B533" s="129">
        <v>641</v>
      </c>
      <c r="C533" s="35">
        <v>26400</v>
      </c>
      <c r="D533" s="38">
        <v>3.43</v>
      </c>
      <c r="E533" s="35">
        <v>0</v>
      </c>
      <c r="F533" s="35">
        <v>0</v>
      </c>
    </row>
    <row r="534" spans="1:6" ht="13.5" x14ac:dyDescent="0.25">
      <c r="A534" s="5" t="s">
        <v>640</v>
      </c>
      <c r="B534" s="129">
        <v>529</v>
      </c>
      <c r="C534" s="35">
        <v>28800</v>
      </c>
      <c r="D534" s="38">
        <v>4.54</v>
      </c>
      <c r="E534" s="35">
        <v>3600</v>
      </c>
      <c r="F534" s="35">
        <v>0.56999999999999995</v>
      </c>
    </row>
    <row r="535" spans="1:6" ht="13.5" x14ac:dyDescent="0.25">
      <c r="A535" s="5" t="s">
        <v>641</v>
      </c>
      <c r="B535" s="129">
        <v>120</v>
      </c>
      <c r="C535" s="35">
        <v>164400</v>
      </c>
      <c r="D535" s="38">
        <v>114.17</v>
      </c>
      <c r="E535" s="35">
        <v>6000.0000000000009</v>
      </c>
      <c r="F535" s="35">
        <v>4.17</v>
      </c>
    </row>
    <row r="536" spans="1:6" ht="13.5" x14ac:dyDescent="0.25">
      <c r="A536" s="5" t="s">
        <v>642</v>
      </c>
      <c r="B536" s="129">
        <v>0</v>
      </c>
      <c r="C536" s="35">
        <v>0</v>
      </c>
      <c r="D536" s="38">
        <v>0</v>
      </c>
      <c r="E536" s="35">
        <v>0</v>
      </c>
      <c r="F536" s="35">
        <v>0</v>
      </c>
    </row>
    <row r="537" spans="1:6" ht="13.5" x14ac:dyDescent="0.25">
      <c r="A537" s="5" t="s">
        <v>643</v>
      </c>
      <c r="B537" s="129">
        <v>153</v>
      </c>
      <c r="C537" s="35">
        <v>286800</v>
      </c>
      <c r="D537" s="38">
        <v>156.21</v>
      </c>
      <c r="E537" s="35">
        <v>7200</v>
      </c>
      <c r="F537" s="35">
        <v>3.92</v>
      </c>
    </row>
    <row r="538" spans="1:6" ht="13.5" x14ac:dyDescent="0.25">
      <c r="A538" s="5" t="s">
        <v>644</v>
      </c>
      <c r="B538" s="129">
        <v>408</v>
      </c>
      <c r="C538" s="35">
        <v>373200.00000000006</v>
      </c>
      <c r="D538" s="38">
        <v>76.23</v>
      </c>
      <c r="E538" s="35">
        <v>15600</v>
      </c>
      <c r="F538" s="35">
        <v>3.19</v>
      </c>
    </row>
    <row r="539" spans="1:6" ht="13.5" x14ac:dyDescent="0.25">
      <c r="A539" s="5" t="s">
        <v>645</v>
      </c>
      <c r="B539" s="129">
        <v>120</v>
      </c>
      <c r="C539" s="35">
        <v>58800</v>
      </c>
      <c r="D539" s="38">
        <v>40.83</v>
      </c>
      <c r="E539" s="35">
        <v>6000.0000000000009</v>
      </c>
      <c r="F539" s="35">
        <v>4.17</v>
      </c>
    </row>
    <row r="540" spans="1:6" ht="13.5" x14ac:dyDescent="0.25">
      <c r="A540" s="5" t="s">
        <v>646</v>
      </c>
      <c r="B540" s="129">
        <v>40</v>
      </c>
      <c r="C540" s="35">
        <v>14400</v>
      </c>
      <c r="D540" s="38">
        <v>30</v>
      </c>
      <c r="E540" s="35">
        <v>1200</v>
      </c>
      <c r="F540" s="35">
        <v>2.5</v>
      </c>
    </row>
    <row r="541" spans="1:6" ht="13.5" x14ac:dyDescent="0.25">
      <c r="A541" s="5" t="s">
        <v>647</v>
      </c>
      <c r="B541" s="129">
        <v>306</v>
      </c>
      <c r="C541" s="35">
        <v>129600</v>
      </c>
      <c r="D541" s="38">
        <v>35.29</v>
      </c>
      <c r="E541" s="35">
        <v>25200</v>
      </c>
      <c r="F541" s="35">
        <v>6.86</v>
      </c>
    </row>
    <row r="542" spans="1:6" ht="13.5" x14ac:dyDescent="0.25">
      <c r="A542" s="5" t="s">
        <v>648</v>
      </c>
      <c r="B542" s="129">
        <v>50</v>
      </c>
      <c r="C542" s="35">
        <v>18000</v>
      </c>
      <c r="D542" s="38">
        <v>30</v>
      </c>
      <c r="E542" s="35">
        <v>2400</v>
      </c>
      <c r="F542" s="35">
        <v>4</v>
      </c>
    </row>
    <row r="543" spans="1:6" ht="13.5" x14ac:dyDescent="0.25">
      <c r="A543" s="5" t="s">
        <v>649</v>
      </c>
      <c r="B543" s="129">
        <v>75</v>
      </c>
      <c r="C543" s="35">
        <v>37200</v>
      </c>
      <c r="D543" s="38">
        <v>41.33</v>
      </c>
      <c r="E543" s="35">
        <v>3600</v>
      </c>
      <c r="F543" s="35">
        <v>4</v>
      </c>
    </row>
    <row r="544" spans="1:6" ht="13.5" x14ac:dyDescent="0.25">
      <c r="A544" s="5" t="s">
        <v>650</v>
      </c>
      <c r="B544" s="129">
        <v>5</v>
      </c>
      <c r="C544" s="35">
        <v>2400</v>
      </c>
      <c r="D544" s="38">
        <v>40</v>
      </c>
      <c r="E544" s="35">
        <v>0</v>
      </c>
      <c r="F544" s="35">
        <v>0</v>
      </c>
    </row>
    <row r="545" spans="1:6" ht="13.5" x14ac:dyDescent="0.25">
      <c r="A545" s="5" t="s">
        <v>651</v>
      </c>
      <c r="B545" s="129">
        <v>35</v>
      </c>
      <c r="C545" s="35">
        <v>13200</v>
      </c>
      <c r="D545" s="38">
        <v>31.43</v>
      </c>
      <c r="E545" s="35">
        <v>1200</v>
      </c>
      <c r="F545" s="35">
        <v>2.86</v>
      </c>
    </row>
    <row r="546" spans="1:6" ht="13.5" x14ac:dyDescent="0.25">
      <c r="A546" s="5" t="s">
        <v>652</v>
      </c>
      <c r="B546" s="129">
        <v>19</v>
      </c>
      <c r="C546" s="35">
        <v>3600</v>
      </c>
      <c r="D546" s="38">
        <v>15.79</v>
      </c>
      <c r="E546" s="35">
        <v>0</v>
      </c>
      <c r="F546" s="35">
        <v>0</v>
      </c>
    </row>
    <row r="547" spans="1:6" ht="13.5" x14ac:dyDescent="0.25">
      <c r="A547" s="5" t="s">
        <v>653</v>
      </c>
      <c r="B547" s="129">
        <v>20</v>
      </c>
      <c r="C547" s="35">
        <v>3600</v>
      </c>
      <c r="D547" s="38">
        <v>15</v>
      </c>
      <c r="E547" s="35">
        <v>0</v>
      </c>
      <c r="F547" s="35">
        <v>0</v>
      </c>
    </row>
    <row r="548" spans="1:6" ht="13.5" x14ac:dyDescent="0.25">
      <c r="A548" s="5" t="s">
        <v>654</v>
      </c>
      <c r="B548" s="129">
        <v>134.12</v>
      </c>
      <c r="C548" s="35">
        <v>26400</v>
      </c>
      <c r="D548" s="38">
        <v>16.399999999999999</v>
      </c>
      <c r="E548" s="35">
        <v>0</v>
      </c>
      <c r="F548" s="35">
        <v>0</v>
      </c>
    </row>
    <row r="549" spans="1:6" ht="13.5" x14ac:dyDescent="0.25">
      <c r="A549" s="5" t="s">
        <v>655</v>
      </c>
      <c r="B549" s="129">
        <v>10</v>
      </c>
      <c r="C549" s="35">
        <v>1200</v>
      </c>
      <c r="D549" s="38">
        <v>10</v>
      </c>
      <c r="E549" s="35">
        <v>0</v>
      </c>
      <c r="F549" s="35">
        <v>0</v>
      </c>
    </row>
    <row r="550" spans="1:6" ht="13.5" x14ac:dyDescent="0.25">
      <c r="A550" s="5" t="s">
        <v>656</v>
      </c>
      <c r="B550" s="129">
        <v>29</v>
      </c>
      <c r="C550" s="35">
        <v>4800</v>
      </c>
      <c r="D550" s="38">
        <v>13.79</v>
      </c>
      <c r="E550" s="35">
        <v>0</v>
      </c>
      <c r="F550" s="35">
        <v>0</v>
      </c>
    </row>
    <row r="551" spans="1:6" ht="13.5" x14ac:dyDescent="0.25">
      <c r="A551" s="5" t="s">
        <v>657</v>
      </c>
      <c r="B551" s="129">
        <v>30</v>
      </c>
      <c r="C551" s="35">
        <v>4800</v>
      </c>
      <c r="D551" s="38">
        <v>13.33</v>
      </c>
      <c r="E551" s="35">
        <v>0</v>
      </c>
      <c r="F551" s="35">
        <v>0</v>
      </c>
    </row>
    <row r="552" spans="1:6" ht="13.5" x14ac:dyDescent="0.25">
      <c r="A552" s="5" t="s">
        <v>658</v>
      </c>
      <c r="B552" s="129">
        <v>10</v>
      </c>
      <c r="C552" s="35">
        <v>1200</v>
      </c>
      <c r="D552" s="38">
        <v>10</v>
      </c>
      <c r="E552" s="35">
        <v>0</v>
      </c>
      <c r="F552" s="35">
        <v>0</v>
      </c>
    </row>
    <row r="553" spans="1:6" ht="13.5" x14ac:dyDescent="0.25">
      <c r="A553" s="5" t="s">
        <v>659</v>
      </c>
      <c r="B553" s="129">
        <v>86</v>
      </c>
      <c r="C553" s="35">
        <v>8400</v>
      </c>
      <c r="D553" s="38">
        <v>8.14</v>
      </c>
      <c r="E553" s="35">
        <v>0</v>
      </c>
      <c r="F553" s="35">
        <v>0</v>
      </c>
    </row>
    <row r="554" spans="1:6" ht="13.5" x14ac:dyDescent="0.25">
      <c r="A554" s="5" t="s">
        <v>660</v>
      </c>
      <c r="B554" s="129">
        <v>134</v>
      </c>
      <c r="C554" s="35">
        <v>14400</v>
      </c>
      <c r="D554" s="38">
        <v>8.9600000000000009</v>
      </c>
      <c r="E554" s="35">
        <v>0</v>
      </c>
      <c r="F554" s="35">
        <v>0</v>
      </c>
    </row>
    <row r="555" spans="1:6" ht="13.5" x14ac:dyDescent="0.25">
      <c r="A555" s="5" t="s">
        <v>661</v>
      </c>
      <c r="B555" s="129">
        <v>94</v>
      </c>
      <c r="C555" s="35">
        <v>10800</v>
      </c>
      <c r="D555" s="38">
        <v>9.57</v>
      </c>
      <c r="E555" s="35">
        <v>0</v>
      </c>
      <c r="F555" s="35">
        <v>0</v>
      </c>
    </row>
    <row r="556" spans="1:6" ht="13.5" x14ac:dyDescent="0.25">
      <c r="A556" s="5" t="s">
        <v>662</v>
      </c>
      <c r="B556" s="129">
        <v>23</v>
      </c>
      <c r="C556" s="35">
        <v>2400</v>
      </c>
      <c r="D556" s="38">
        <v>8.6999999999999993</v>
      </c>
      <c r="E556" s="35">
        <v>0</v>
      </c>
      <c r="F556" s="35">
        <v>0</v>
      </c>
    </row>
    <row r="557" spans="1:6" ht="13.5" x14ac:dyDescent="0.25">
      <c r="A557" s="5" t="s">
        <v>663</v>
      </c>
      <c r="B557" s="129">
        <v>210</v>
      </c>
      <c r="C557" s="35">
        <v>0</v>
      </c>
      <c r="D557" s="38">
        <v>0</v>
      </c>
      <c r="E557" s="35">
        <v>0</v>
      </c>
      <c r="F557" s="35">
        <v>0</v>
      </c>
    </row>
    <row r="558" spans="1:6" ht="13.5" x14ac:dyDescent="0.25">
      <c r="A558" s="5" t="s">
        <v>664</v>
      </c>
      <c r="B558" s="129">
        <v>10</v>
      </c>
      <c r="C558" s="35">
        <v>0</v>
      </c>
      <c r="D558" s="38">
        <v>0</v>
      </c>
      <c r="E558" s="35">
        <v>0</v>
      </c>
      <c r="F558" s="35">
        <v>0</v>
      </c>
    </row>
    <row r="559" spans="1:6" ht="13.5" x14ac:dyDescent="0.25">
      <c r="A559" s="5" t="s">
        <v>665</v>
      </c>
      <c r="B559" s="129">
        <v>240</v>
      </c>
      <c r="C559" s="35">
        <v>9600</v>
      </c>
      <c r="D559" s="38">
        <v>3.33</v>
      </c>
      <c r="E559" s="35">
        <v>0</v>
      </c>
      <c r="F559" s="35">
        <v>0</v>
      </c>
    </row>
    <row r="560" spans="1:6" ht="13.5" x14ac:dyDescent="0.25">
      <c r="A560" s="5" t="s">
        <v>666</v>
      </c>
      <c r="B560" s="129">
        <v>599</v>
      </c>
      <c r="C560" s="35">
        <v>44400</v>
      </c>
      <c r="D560" s="38">
        <v>6.18</v>
      </c>
      <c r="E560" s="35">
        <v>0</v>
      </c>
      <c r="F560" s="35">
        <v>0</v>
      </c>
    </row>
    <row r="561" spans="1:6" ht="13.5" x14ac:dyDescent="0.25">
      <c r="A561" s="5" t="s">
        <v>667</v>
      </c>
      <c r="B561" s="129">
        <v>300</v>
      </c>
      <c r="C561" s="35">
        <v>38400</v>
      </c>
      <c r="D561" s="38">
        <v>10.67</v>
      </c>
      <c r="E561" s="35">
        <v>0</v>
      </c>
      <c r="F561" s="35">
        <v>0</v>
      </c>
    </row>
    <row r="562" spans="1:6" ht="13.5" x14ac:dyDescent="0.25">
      <c r="A562" s="5" t="s">
        <v>668</v>
      </c>
      <c r="B562" s="129">
        <v>5765</v>
      </c>
      <c r="C562" s="35">
        <v>27499</v>
      </c>
      <c r="D562" s="38">
        <v>4.7699999999999996</v>
      </c>
      <c r="E562" s="35">
        <v>0</v>
      </c>
      <c r="F562" s="35">
        <v>0</v>
      </c>
    </row>
    <row r="563" spans="1:6" ht="13.5" x14ac:dyDescent="0.25">
      <c r="A563" s="5" t="s">
        <v>669</v>
      </c>
      <c r="B563" s="129">
        <v>4500</v>
      </c>
      <c r="C563" s="35">
        <v>1082400</v>
      </c>
      <c r="D563" s="38">
        <v>20.04</v>
      </c>
      <c r="E563" s="35">
        <v>424800</v>
      </c>
      <c r="F563" s="35">
        <v>7.87</v>
      </c>
    </row>
    <row r="564" spans="1:6" ht="13.5" x14ac:dyDescent="0.25">
      <c r="A564" s="5" t="s">
        <v>670</v>
      </c>
      <c r="B564" s="129">
        <v>10</v>
      </c>
      <c r="C564" s="35">
        <v>1200</v>
      </c>
      <c r="D564" s="38">
        <v>10</v>
      </c>
      <c r="E564" s="35">
        <v>0</v>
      </c>
      <c r="F564" s="35">
        <v>0</v>
      </c>
    </row>
    <row r="565" spans="1:6" ht="13.5" x14ac:dyDescent="0.25">
      <c r="A565" s="5" t="s">
        <v>671</v>
      </c>
      <c r="B565" s="129">
        <v>315</v>
      </c>
      <c r="C565" s="35">
        <v>32400</v>
      </c>
      <c r="D565" s="38">
        <v>8.57</v>
      </c>
      <c r="E565" s="35">
        <v>3600</v>
      </c>
      <c r="F565" s="35">
        <v>0.95</v>
      </c>
    </row>
    <row r="566" spans="1:6" ht="13.5" x14ac:dyDescent="0.25">
      <c r="A566" s="5" t="s">
        <v>672</v>
      </c>
      <c r="B566" s="129">
        <v>32.299999999999997</v>
      </c>
      <c r="C566" s="35">
        <v>4800</v>
      </c>
      <c r="D566" s="38">
        <v>12.38</v>
      </c>
      <c r="E566" s="35">
        <v>0</v>
      </c>
      <c r="F566" s="35">
        <v>0</v>
      </c>
    </row>
    <row r="567" spans="1:6" ht="13.5" x14ac:dyDescent="0.25">
      <c r="A567" s="5" t="s">
        <v>673</v>
      </c>
      <c r="B567" s="129">
        <v>250</v>
      </c>
      <c r="C567" s="35">
        <v>77999.999999999985</v>
      </c>
      <c r="D567" s="38">
        <v>26</v>
      </c>
      <c r="E567" s="35">
        <v>0</v>
      </c>
      <c r="F567" s="35">
        <v>0</v>
      </c>
    </row>
    <row r="568" spans="1:6" ht="13.5" x14ac:dyDescent="0.25">
      <c r="A568" s="5" t="s">
        <v>674</v>
      </c>
      <c r="B568" s="129">
        <v>1300</v>
      </c>
      <c r="C568" s="35">
        <v>369600</v>
      </c>
      <c r="D568" s="38">
        <v>23.69</v>
      </c>
      <c r="E568" s="35">
        <v>20400</v>
      </c>
      <c r="F568" s="35">
        <v>1.31</v>
      </c>
    </row>
    <row r="569" spans="1:6" ht="13.5" x14ac:dyDescent="0.25">
      <c r="A569" s="5" t="s">
        <v>675</v>
      </c>
      <c r="B569" s="129">
        <v>331</v>
      </c>
      <c r="C569" s="35">
        <v>3600</v>
      </c>
      <c r="D569" s="38">
        <v>0.91</v>
      </c>
      <c r="E569" s="35">
        <v>0</v>
      </c>
      <c r="F569" s="35">
        <v>0</v>
      </c>
    </row>
    <row r="570" spans="1:6" ht="13.5" x14ac:dyDescent="0.25">
      <c r="A570" s="5" t="s">
        <v>676</v>
      </c>
      <c r="B570" s="129">
        <v>0</v>
      </c>
      <c r="C570" s="35">
        <v>0</v>
      </c>
      <c r="D570" s="38">
        <v>0</v>
      </c>
      <c r="E570" s="35">
        <v>0</v>
      </c>
      <c r="F570" s="35">
        <v>0</v>
      </c>
    </row>
    <row r="571" spans="1:6" ht="13.5" x14ac:dyDescent="0.25">
      <c r="A571" s="5" t="s">
        <v>677</v>
      </c>
      <c r="B571" s="129">
        <v>4794</v>
      </c>
      <c r="C571" s="35">
        <v>19200</v>
      </c>
      <c r="D571" s="38">
        <v>0.33</v>
      </c>
      <c r="E571" s="35">
        <v>0</v>
      </c>
      <c r="F571" s="35">
        <v>0</v>
      </c>
    </row>
    <row r="572" spans="1:6" ht="13.5" x14ac:dyDescent="0.25">
      <c r="A572" s="5" t="s">
        <v>678</v>
      </c>
      <c r="B572" s="129">
        <v>1626</v>
      </c>
      <c r="C572" s="35">
        <v>3600</v>
      </c>
      <c r="D572" s="38">
        <v>0.18</v>
      </c>
      <c r="E572" s="35">
        <v>0</v>
      </c>
      <c r="F572" s="35">
        <v>0</v>
      </c>
    </row>
    <row r="573" spans="1:6" ht="13.5" x14ac:dyDescent="0.25">
      <c r="A573" s="5" t="s">
        <v>679</v>
      </c>
      <c r="B573" s="129">
        <v>3700</v>
      </c>
      <c r="C573" s="35">
        <v>15600</v>
      </c>
      <c r="D573" s="38">
        <v>0.35</v>
      </c>
      <c r="E573" s="35">
        <v>24000.000000000004</v>
      </c>
      <c r="F573" s="35">
        <v>0.54</v>
      </c>
    </row>
    <row r="574" spans="1:6" ht="13.5" x14ac:dyDescent="0.25">
      <c r="A574" s="5" t="s">
        <v>680</v>
      </c>
      <c r="B574" s="129">
        <v>1902</v>
      </c>
      <c r="C574" s="35">
        <v>144000</v>
      </c>
      <c r="D574" s="38">
        <v>6.31</v>
      </c>
      <c r="E574" s="35">
        <v>0</v>
      </c>
      <c r="F574" s="35">
        <v>0</v>
      </c>
    </row>
    <row r="575" spans="1:6" ht="13.5" x14ac:dyDescent="0.25">
      <c r="A575" s="5" t="s">
        <v>681</v>
      </c>
      <c r="B575" s="129">
        <v>307</v>
      </c>
      <c r="C575" s="35">
        <v>2400</v>
      </c>
      <c r="D575" s="38">
        <v>0.65</v>
      </c>
      <c r="E575" s="35">
        <v>0</v>
      </c>
      <c r="F575" s="35">
        <v>0</v>
      </c>
    </row>
    <row r="576" spans="1:6" ht="13.5" x14ac:dyDescent="0.25">
      <c r="A576" s="5" t="s">
        <v>682</v>
      </c>
      <c r="B576" s="129">
        <v>53</v>
      </c>
      <c r="C576" s="35">
        <v>1200</v>
      </c>
      <c r="D576" s="38">
        <v>1.89</v>
      </c>
      <c r="E576" s="35">
        <v>0</v>
      </c>
      <c r="F576" s="35">
        <v>0</v>
      </c>
    </row>
    <row r="577" spans="1:6" ht="13.5" x14ac:dyDescent="0.25">
      <c r="A577" s="5" t="s">
        <v>683</v>
      </c>
      <c r="B577" s="129">
        <v>0</v>
      </c>
      <c r="C577" s="35">
        <v>0</v>
      </c>
      <c r="D577" s="38">
        <v>0</v>
      </c>
      <c r="E577" s="35">
        <v>0</v>
      </c>
      <c r="F577" s="35">
        <v>0</v>
      </c>
    </row>
    <row r="578" spans="1:6" ht="13.5" x14ac:dyDescent="0.25">
      <c r="A578" s="5" t="s">
        <v>684</v>
      </c>
      <c r="B578" s="129">
        <v>79</v>
      </c>
      <c r="C578" s="35">
        <v>1200</v>
      </c>
      <c r="D578" s="38">
        <v>1.27</v>
      </c>
      <c r="E578" s="35">
        <v>0</v>
      </c>
      <c r="F578" s="35">
        <v>0</v>
      </c>
    </row>
    <row r="579" spans="1:6" ht="13.5" x14ac:dyDescent="0.25">
      <c r="A579" s="5" t="s">
        <v>685</v>
      </c>
      <c r="B579" s="129">
        <v>1000</v>
      </c>
      <c r="C579" s="35">
        <v>97200</v>
      </c>
      <c r="D579" s="38">
        <v>8.1</v>
      </c>
      <c r="E579" s="35">
        <v>7200</v>
      </c>
      <c r="F579" s="35">
        <v>0.6</v>
      </c>
    </row>
    <row r="580" spans="1:6" ht="13.5" x14ac:dyDescent="0.25">
      <c r="A580" s="5" t="s">
        <v>686</v>
      </c>
      <c r="B580" s="129">
        <v>910</v>
      </c>
      <c r="C580" s="35">
        <v>10800</v>
      </c>
      <c r="D580" s="38">
        <v>0.99</v>
      </c>
      <c r="E580" s="35">
        <v>0</v>
      </c>
      <c r="F580" s="35">
        <v>0</v>
      </c>
    </row>
    <row r="581" spans="1:6" ht="13.5" x14ac:dyDescent="0.25">
      <c r="A581" s="5" t="s">
        <v>687</v>
      </c>
      <c r="B581" s="129">
        <v>36</v>
      </c>
      <c r="C581" s="35">
        <v>0</v>
      </c>
      <c r="D581" s="38">
        <v>0</v>
      </c>
      <c r="E581" s="35">
        <v>0</v>
      </c>
      <c r="F581" s="35">
        <v>0</v>
      </c>
    </row>
    <row r="582" spans="1:6" ht="13.5" x14ac:dyDescent="0.25">
      <c r="A582" s="5" t="s">
        <v>688</v>
      </c>
      <c r="B582" s="129">
        <v>9</v>
      </c>
      <c r="C582" s="35">
        <v>0</v>
      </c>
      <c r="D582" s="38">
        <v>0</v>
      </c>
      <c r="E582" s="35">
        <v>0</v>
      </c>
      <c r="F582" s="35">
        <v>0</v>
      </c>
    </row>
    <row r="583" spans="1:6" ht="13.5" x14ac:dyDescent="0.25">
      <c r="A583" s="5" t="s">
        <v>689</v>
      </c>
      <c r="B583" s="129">
        <v>82</v>
      </c>
      <c r="C583" s="35">
        <v>7200</v>
      </c>
      <c r="D583" s="38">
        <v>7.32</v>
      </c>
      <c r="E583" s="35">
        <v>0</v>
      </c>
      <c r="F583" s="35">
        <v>0</v>
      </c>
    </row>
    <row r="584" spans="1:6" ht="13.5" x14ac:dyDescent="0.25">
      <c r="A584" s="5" t="s">
        <v>690</v>
      </c>
      <c r="B584" s="129">
        <v>15</v>
      </c>
      <c r="C584" s="35">
        <v>0</v>
      </c>
      <c r="D584" s="38">
        <v>0</v>
      </c>
      <c r="E584" s="35">
        <v>0</v>
      </c>
      <c r="F584" s="35">
        <v>0</v>
      </c>
    </row>
    <row r="585" spans="1:6" ht="13.5" x14ac:dyDescent="0.25">
      <c r="A585" s="5" t="s">
        <v>691</v>
      </c>
      <c r="B585" s="129">
        <v>6</v>
      </c>
      <c r="C585" s="35">
        <v>0</v>
      </c>
      <c r="D585" s="38">
        <v>0</v>
      </c>
      <c r="E585" s="35">
        <v>0</v>
      </c>
      <c r="F585" s="35">
        <v>0</v>
      </c>
    </row>
    <row r="586" spans="1:6" ht="13.5" x14ac:dyDescent="0.25">
      <c r="A586" s="5" t="s">
        <v>692</v>
      </c>
      <c r="B586" s="129">
        <v>692.06399999999996</v>
      </c>
      <c r="C586" s="35">
        <v>54000</v>
      </c>
      <c r="D586" s="38">
        <v>6.5</v>
      </c>
      <c r="E586" s="35">
        <v>7200</v>
      </c>
      <c r="F586" s="35">
        <v>0.87</v>
      </c>
    </row>
    <row r="587" spans="1:6" ht="13.5" x14ac:dyDescent="0.25">
      <c r="A587" s="5" t="s">
        <v>693</v>
      </c>
      <c r="B587" s="129">
        <v>10</v>
      </c>
      <c r="C587" s="35">
        <v>1200</v>
      </c>
      <c r="D587" s="38">
        <v>10</v>
      </c>
      <c r="E587" s="35">
        <v>0</v>
      </c>
      <c r="F587" s="35">
        <v>0</v>
      </c>
    </row>
    <row r="588" spans="1:6" ht="13.5" x14ac:dyDescent="0.25">
      <c r="A588" s="5" t="s">
        <v>694</v>
      </c>
      <c r="B588" s="129">
        <v>108</v>
      </c>
      <c r="C588" s="35">
        <v>7200</v>
      </c>
      <c r="D588" s="38">
        <v>5.56</v>
      </c>
      <c r="E588" s="35">
        <v>0</v>
      </c>
      <c r="F588" s="35">
        <v>0</v>
      </c>
    </row>
    <row r="589" spans="1:6" ht="13.5" x14ac:dyDescent="0.25">
      <c r="A589" s="5" t="s">
        <v>695</v>
      </c>
      <c r="B589" s="129">
        <v>600</v>
      </c>
      <c r="C589" s="35">
        <v>147600</v>
      </c>
      <c r="D589" s="38">
        <v>20.5</v>
      </c>
      <c r="E589" s="35">
        <v>69600</v>
      </c>
      <c r="F589" s="35">
        <v>9.67</v>
      </c>
    </row>
    <row r="590" spans="1:6" ht="13.5" x14ac:dyDescent="0.25">
      <c r="A590" s="5" t="s">
        <v>696</v>
      </c>
      <c r="B590" s="129">
        <v>298</v>
      </c>
      <c r="C590" s="35">
        <v>20400</v>
      </c>
      <c r="D590" s="38">
        <v>5.7</v>
      </c>
      <c r="E590" s="35">
        <v>0</v>
      </c>
      <c r="F590" s="35">
        <v>0</v>
      </c>
    </row>
    <row r="591" spans="1:6" ht="13.5" x14ac:dyDescent="0.25">
      <c r="A591" s="5" t="s">
        <v>697</v>
      </c>
      <c r="B591" s="129">
        <v>310</v>
      </c>
      <c r="C591" s="35">
        <v>25200</v>
      </c>
      <c r="D591" s="38">
        <v>6.77</v>
      </c>
      <c r="E591" s="35">
        <v>3600</v>
      </c>
      <c r="F591" s="35">
        <v>0.97</v>
      </c>
    </row>
    <row r="592" spans="1:6" ht="13.5" x14ac:dyDescent="0.25">
      <c r="A592" s="5" t="s">
        <v>698</v>
      </c>
      <c r="B592" s="129">
        <v>70</v>
      </c>
      <c r="C592" s="35">
        <v>1200</v>
      </c>
      <c r="D592" s="38">
        <v>1.43</v>
      </c>
      <c r="E592" s="35">
        <v>0</v>
      </c>
      <c r="F592" s="35">
        <v>0</v>
      </c>
    </row>
    <row r="593" spans="1:6" ht="13.5" x14ac:dyDescent="0.25">
      <c r="A593" s="5" t="s">
        <v>699</v>
      </c>
      <c r="B593" s="129">
        <v>0</v>
      </c>
      <c r="C593" s="35">
        <v>0</v>
      </c>
      <c r="D593" s="38">
        <v>0</v>
      </c>
      <c r="E593" s="35">
        <v>0</v>
      </c>
      <c r="F593" s="35">
        <v>0</v>
      </c>
    </row>
    <row r="594" spans="1:6" ht="13.5" x14ac:dyDescent="0.25">
      <c r="A594" s="5" t="s">
        <v>700</v>
      </c>
      <c r="B594" s="129">
        <v>285</v>
      </c>
      <c r="C594" s="35">
        <v>6000.0000000000009</v>
      </c>
      <c r="D594" s="38">
        <v>1.75</v>
      </c>
      <c r="E594" s="35">
        <v>0</v>
      </c>
      <c r="F594" s="35">
        <v>0</v>
      </c>
    </row>
    <row r="595" spans="1:6" ht="13.5" x14ac:dyDescent="0.25">
      <c r="A595" s="5" t="s">
        <v>701</v>
      </c>
      <c r="B595" s="129">
        <v>10</v>
      </c>
      <c r="C595" s="35">
        <v>0</v>
      </c>
      <c r="D595" s="38">
        <v>0</v>
      </c>
      <c r="E595" s="35">
        <v>0</v>
      </c>
      <c r="F595" s="35">
        <v>0</v>
      </c>
    </row>
    <row r="596" spans="1:6" ht="13.5" x14ac:dyDescent="0.25">
      <c r="A596" s="5" t="s">
        <v>702</v>
      </c>
      <c r="B596" s="129">
        <v>85</v>
      </c>
      <c r="C596" s="35">
        <v>1200</v>
      </c>
      <c r="D596" s="38">
        <v>1.18</v>
      </c>
      <c r="E596" s="35">
        <v>0</v>
      </c>
      <c r="F596" s="35">
        <v>0</v>
      </c>
    </row>
    <row r="597" spans="1:6" ht="13.5" x14ac:dyDescent="0.25">
      <c r="A597" s="5" t="s">
        <v>703</v>
      </c>
      <c r="B597" s="129">
        <v>10</v>
      </c>
      <c r="C597" s="35">
        <v>0</v>
      </c>
      <c r="D597" s="38">
        <v>0</v>
      </c>
      <c r="E597" s="35">
        <v>0</v>
      </c>
      <c r="F597" s="35">
        <v>0</v>
      </c>
    </row>
    <row r="598" spans="1:6" ht="13.5" x14ac:dyDescent="0.25">
      <c r="A598" s="5" t="s">
        <v>704</v>
      </c>
      <c r="B598" s="129">
        <v>5000</v>
      </c>
      <c r="C598" s="35">
        <v>100800</v>
      </c>
      <c r="D598" s="38">
        <v>1.68</v>
      </c>
      <c r="E598" s="35">
        <v>0</v>
      </c>
      <c r="F598" s="35">
        <v>0</v>
      </c>
    </row>
    <row r="599" spans="1:6" ht="13.5" x14ac:dyDescent="0.25">
      <c r="A599" s="5" t="s">
        <v>705</v>
      </c>
      <c r="B599" s="129">
        <v>44740.881000000001</v>
      </c>
      <c r="C599" s="35">
        <v>2079600</v>
      </c>
      <c r="D599" s="38">
        <v>3.87</v>
      </c>
      <c r="E599" s="35">
        <v>212400</v>
      </c>
      <c r="F599" s="35">
        <v>0.4</v>
      </c>
    </row>
    <row r="600" spans="1:6" ht="13.5" x14ac:dyDescent="0.25">
      <c r="A600" s="5" t="s">
        <v>706</v>
      </c>
      <c r="B600" s="129">
        <v>32369.4</v>
      </c>
      <c r="C600" s="35">
        <v>1476000</v>
      </c>
      <c r="D600" s="38">
        <v>3.8</v>
      </c>
      <c r="E600" s="35">
        <v>244800</v>
      </c>
      <c r="F600" s="35">
        <v>0.63</v>
      </c>
    </row>
    <row r="601" spans="1:6" ht="13.5" x14ac:dyDescent="0.25">
      <c r="A601" s="5" t="s">
        <v>707</v>
      </c>
      <c r="B601" s="129">
        <v>37</v>
      </c>
      <c r="C601" s="35">
        <v>0</v>
      </c>
      <c r="D601" s="38">
        <v>0</v>
      </c>
      <c r="E601" s="35">
        <v>0</v>
      </c>
      <c r="F601" s="35">
        <v>0</v>
      </c>
    </row>
    <row r="602" spans="1:6" ht="13.5" x14ac:dyDescent="0.25">
      <c r="A602" s="5" t="s">
        <v>708</v>
      </c>
      <c r="B602" s="129">
        <v>0</v>
      </c>
      <c r="C602" s="35">
        <v>0</v>
      </c>
      <c r="D602" s="38">
        <v>0</v>
      </c>
      <c r="E602" s="35">
        <v>0</v>
      </c>
      <c r="F602" s="35">
        <v>0</v>
      </c>
    </row>
    <row r="603" spans="1:6" ht="13.5" x14ac:dyDescent="0.25">
      <c r="A603" s="5" t="s">
        <v>709</v>
      </c>
      <c r="B603" s="129">
        <v>579</v>
      </c>
      <c r="C603" s="35">
        <v>6000.0000000000009</v>
      </c>
      <c r="D603" s="38">
        <v>0.86</v>
      </c>
      <c r="E603" s="35">
        <v>0</v>
      </c>
      <c r="F603" s="35">
        <v>0</v>
      </c>
    </row>
    <row r="604" spans="1:6" ht="13.5" x14ac:dyDescent="0.25">
      <c r="A604" s="5" t="s">
        <v>710</v>
      </c>
      <c r="B604" s="129">
        <v>213</v>
      </c>
      <c r="C604" s="35">
        <v>2400</v>
      </c>
      <c r="D604" s="38">
        <v>0.94</v>
      </c>
      <c r="E604" s="35">
        <v>0</v>
      </c>
      <c r="F604" s="35">
        <v>0</v>
      </c>
    </row>
    <row r="605" spans="1:6" ht="13.5" x14ac:dyDescent="0.25">
      <c r="A605" s="5" t="s">
        <v>711</v>
      </c>
      <c r="B605" s="129">
        <v>20</v>
      </c>
      <c r="C605" s="35">
        <v>0</v>
      </c>
      <c r="D605" s="38">
        <v>0</v>
      </c>
      <c r="E605" s="35">
        <v>0</v>
      </c>
      <c r="F605" s="35">
        <v>0</v>
      </c>
    </row>
    <row r="606" spans="1:6" ht="13.5" x14ac:dyDescent="0.25">
      <c r="A606" s="5" t="s">
        <v>712</v>
      </c>
      <c r="B606" s="129">
        <v>21</v>
      </c>
      <c r="C606" s="35">
        <v>0</v>
      </c>
      <c r="D606" s="38">
        <v>0</v>
      </c>
      <c r="E606" s="35">
        <v>0</v>
      </c>
      <c r="F606" s="35">
        <v>0</v>
      </c>
    </row>
    <row r="607" spans="1:6" ht="13.5" x14ac:dyDescent="0.25">
      <c r="A607" s="5" t="s">
        <v>713</v>
      </c>
      <c r="B607" s="129">
        <v>10</v>
      </c>
      <c r="C607" s="35">
        <v>0</v>
      </c>
      <c r="D607" s="38">
        <v>0</v>
      </c>
      <c r="E607" s="35">
        <v>0</v>
      </c>
      <c r="F607" s="35">
        <v>0</v>
      </c>
    </row>
    <row r="608" spans="1:6" ht="13.5" x14ac:dyDescent="0.25">
      <c r="A608" s="5" t="s">
        <v>714</v>
      </c>
      <c r="B608" s="129">
        <v>38</v>
      </c>
      <c r="C608" s="35">
        <v>1200</v>
      </c>
      <c r="D608" s="38">
        <v>2.63</v>
      </c>
      <c r="E608" s="35">
        <v>0</v>
      </c>
      <c r="F608" s="35">
        <v>0</v>
      </c>
    </row>
    <row r="609" spans="1:6" ht="13.5" x14ac:dyDescent="0.25">
      <c r="A609" s="5" t="s">
        <v>715</v>
      </c>
      <c r="B609" s="129">
        <v>901.6</v>
      </c>
      <c r="C609" s="35">
        <v>70800</v>
      </c>
      <c r="D609" s="38">
        <v>6.54</v>
      </c>
      <c r="E609" s="35">
        <v>0</v>
      </c>
      <c r="F609" s="35">
        <v>0</v>
      </c>
    </row>
    <row r="610" spans="1:6" ht="13.5" x14ac:dyDescent="0.25">
      <c r="A610" s="5" t="s">
        <v>716</v>
      </c>
      <c r="B610" s="129">
        <v>0</v>
      </c>
      <c r="C610" s="35">
        <v>0</v>
      </c>
      <c r="D610" s="38">
        <v>0</v>
      </c>
      <c r="E610" s="35">
        <v>0</v>
      </c>
      <c r="F610" s="35">
        <v>0</v>
      </c>
    </row>
    <row r="611" spans="1:6" ht="13.5" x14ac:dyDescent="0.25">
      <c r="A611" s="5" t="s">
        <v>717</v>
      </c>
      <c r="B611" s="129">
        <v>0</v>
      </c>
      <c r="C611" s="35">
        <v>0</v>
      </c>
      <c r="D611" s="38">
        <v>0</v>
      </c>
      <c r="E611" s="35">
        <v>0</v>
      </c>
      <c r="F611" s="35">
        <v>0</v>
      </c>
    </row>
    <row r="612" spans="1:6" ht="13.5" x14ac:dyDescent="0.25">
      <c r="A612" s="5" t="s">
        <v>718</v>
      </c>
      <c r="B612" s="129">
        <v>0</v>
      </c>
      <c r="C612" s="35">
        <v>0</v>
      </c>
      <c r="D612" s="38">
        <v>0</v>
      </c>
      <c r="E612" s="35">
        <v>0</v>
      </c>
      <c r="F612" s="35">
        <v>0</v>
      </c>
    </row>
    <row r="613" spans="1:6" ht="13.5" x14ac:dyDescent="0.25">
      <c r="A613" s="5" t="s">
        <v>719</v>
      </c>
      <c r="B613" s="129">
        <v>0</v>
      </c>
      <c r="C613" s="35">
        <v>0</v>
      </c>
      <c r="D613" s="38">
        <v>0</v>
      </c>
      <c r="E613" s="35">
        <v>0</v>
      </c>
      <c r="F613" s="35">
        <v>0</v>
      </c>
    </row>
    <row r="614" spans="1:6" ht="13.5" x14ac:dyDescent="0.25">
      <c r="A614" s="5" t="s">
        <v>720</v>
      </c>
      <c r="B614" s="129">
        <v>2157.8000000000002</v>
      </c>
      <c r="C614" s="35">
        <v>49200</v>
      </c>
      <c r="D614" s="38">
        <v>1.9</v>
      </c>
      <c r="E614" s="35">
        <v>1200</v>
      </c>
      <c r="F614" s="35">
        <v>0.05</v>
      </c>
    </row>
    <row r="615" spans="1:6" ht="13.5" x14ac:dyDescent="0.25">
      <c r="A615" s="5" t="s">
        <v>721</v>
      </c>
      <c r="B615" s="129">
        <v>1264</v>
      </c>
      <c r="C615" s="35">
        <v>51600</v>
      </c>
      <c r="D615" s="38">
        <v>3.4</v>
      </c>
      <c r="E615" s="35">
        <v>8400</v>
      </c>
      <c r="F615" s="35">
        <v>0.55000000000000004</v>
      </c>
    </row>
    <row r="616" spans="1:6" ht="13.5" x14ac:dyDescent="0.25">
      <c r="A616" s="5" t="s">
        <v>722</v>
      </c>
      <c r="B616" s="129">
        <v>1122</v>
      </c>
      <c r="C616" s="35">
        <v>108000</v>
      </c>
      <c r="D616" s="38">
        <v>8.02</v>
      </c>
      <c r="E616" s="35">
        <v>0</v>
      </c>
      <c r="F616" s="35">
        <v>0</v>
      </c>
    </row>
    <row r="617" spans="1:6" ht="13.5" x14ac:dyDescent="0.25">
      <c r="A617" s="5" t="s">
        <v>723</v>
      </c>
      <c r="B617" s="129">
        <v>22</v>
      </c>
      <c r="C617" s="35">
        <v>1200</v>
      </c>
      <c r="D617" s="38">
        <v>4.55</v>
      </c>
      <c r="E617" s="35">
        <v>0</v>
      </c>
      <c r="F617" s="35">
        <v>0</v>
      </c>
    </row>
    <row r="618" spans="1:6" ht="13.5" x14ac:dyDescent="0.25">
      <c r="A618" s="5" t="s">
        <v>724</v>
      </c>
      <c r="B618" s="129">
        <v>1046</v>
      </c>
      <c r="C618" s="35">
        <v>403200</v>
      </c>
      <c r="D618" s="38">
        <v>32.119999999999997</v>
      </c>
      <c r="E618" s="35">
        <v>79200.000000000015</v>
      </c>
      <c r="F618" s="35">
        <v>6.31</v>
      </c>
    </row>
    <row r="619" spans="1:6" ht="13.5" x14ac:dyDescent="0.25">
      <c r="A619" s="5" t="s">
        <v>725</v>
      </c>
      <c r="B619" s="129">
        <v>0</v>
      </c>
      <c r="C619" s="35">
        <v>0</v>
      </c>
      <c r="D619" s="38">
        <v>0</v>
      </c>
      <c r="E619" s="35">
        <v>0</v>
      </c>
      <c r="F619" s="35">
        <v>0</v>
      </c>
    </row>
    <row r="620" spans="1:6" ht="13.5" x14ac:dyDescent="0.25">
      <c r="A620" s="5" t="s">
        <v>726</v>
      </c>
      <c r="B620" s="129">
        <v>40</v>
      </c>
      <c r="C620" s="35">
        <v>1200</v>
      </c>
      <c r="D620" s="38">
        <v>2.5</v>
      </c>
      <c r="E620" s="35">
        <v>0</v>
      </c>
      <c r="F620" s="35">
        <v>0</v>
      </c>
    </row>
    <row r="621" spans="1:6" ht="13.5" x14ac:dyDescent="0.25">
      <c r="A621" s="5" t="s">
        <v>727</v>
      </c>
      <c r="B621" s="129">
        <v>140</v>
      </c>
      <c r="C621" s="35">
        <v>24000.000000000004</v>
      </c>
      <c r="D621" s="38">
        <v>14.29</v>
      </c>
      <c r="E621" s="35">
        <v>0</v>
      </c>
      <c r="F621" s="35">
        <v>0</v>
      </c>
    </row>
    <row r="622" spans="1:6" ht="13.5" x14ac:dyDescent="0.25">
      <c r="A622" s="5" t="s">
        <v>728</v>
      </c>
      <c r="B622" s="129">
        <v>80</v>
      </c>
      <c r="C622" s="35">
        <v>2400</v>
      </c>
      <c r="D622" s="38">
        <v>2.5</v>
      </c>
      <c r="E622" s="35">
        <v>0</v>
      </c>
      <c r="F622" s="35">
        <v>0</v>
      </c>
    </row>
    <row r="623" spans="1:6" ht="13.5" x14ac:dyDescent="0.25">
      <c r="A623" s="5" t="s">
        <v>729</v>
      </c>
      <c r="B623" s="129">
        <v>30</v>
      </c>
      <c r="C623" s="35">
        <v>1200</v>
      </c>
      <c r="D623" s="38">
        <v>3.33</v>
      </c>
      <c r="E623" s="35">
        <v>0</v>
      </c>
      <c r="F623" s="35">
        <v>0</v>
      </c>
    </row>
    <row r="624" spans="1:6" ht="13.5" x14ac:dyDescent="0.25">
      <c r="A624" s="5" t="s">
        <v>730</v>
      </c>
      <c r="B624" s="129">
        <v>21</v>
      </c>
      <c r="C624" s="35">
        <v>1200</v>
      </c>
      <c r="D624" s="38">
        <v>4.76</v>
      </c>
      <c r="E624" s="35">
        <v>0</v>
      </c>
      <c r="F624" s="35">
        <v>0</v>
      </c>
    </row>
    <row r="625" spans="1:6" ht="13.5" x14ac:dyDescent="0.25">
      <c r="A625" s="5" t="s">
        <v>731</v>
      </c>
      <c r="B625" s="129">
        <v>225</v>
      </c>
      <c r="C625" s="35">
        <v>7200</v>
      </c>
      <c r="D625" s="38">
        <v>2.67</v>
      </c>
      <c r="E625" s="35">
        <v>0</v>
      </c>
      <c r="F625" s="35">
        <v>0</v>
      </c>
    </row>
    <row r="626" spans="1:6" ht="13.5" x14ac:dyDescent="0.25">
      <c r="A626" s="5" t="s">
        <v>732</v>
      </c>
      <c r="B626" s="129">
        <v>455</v>
      </c>
      <c r="C626" s="35">
        <v>9600</v>
      </c>
      <c r="D626" s="38">
        <v>1.76</v>
      </c>
      <c r="E626" s="35">
        <v>0</v>
      </c>
      <c r="F626" s="35">
        <v>0</v>
      </c>
    </row>
    <row r="627" spans="1:6" ht="13.5" x14ac:dyDescent="0.25">
      <c r="A627" s="5" t="s">
        <v>733</v>
      </c>
      <c r="B627" s="129">
        <v>135</v>
      </c>
      <c r="C627" s="35">
        <v>99600</v>
      </c>
      <c r="D627" s="38">
        <v>61.48</v>
      </c>
      <c r="E627" s="35">
        <v>0</v>
      </c>
      <c r="F627" s="35">
        <v>0</v>
      </c>
    </row>
    <row r="628" spans="1:6" ht="13.5" x14ac:dyDescent="0.25">
      <c r="A628" s="5" t="s">
        <v>734</v>
      </c>
      <c r="B628" s="129">
        <v>10</v>
      </c>
      <c r="C628" s="35">
        <v>0</v>
      </c>
      <c r="D628" s="38">
        <v>0</v>
      </c>
      <c r="E628" s="35">
        <v>0</v>
      </c>
      <c r="F628" s="35">
        <v>0</v>
      </c>
    </row>
    <row r="629" spans="1:6" ht="13.5" x14ac:dyDescent="0.25">
      <c r="A629" s="5" t="s">
        <v>735</v>
      </c>
      <c r="B629" s="129">
        <v>1</v>
      </c>
      <c r="C629" s="35">
        <v>0</v>
      </c>
      <c r="D629" s="38">
        <v>0</v>
      </c>
      <c r="E629" s="35">
        <v>0</v>
      </c>
      <c r="F629" s="35">
        <v>0</v>
      </c>
    </row>
    <row r="630" spans="1:6" ht="13.5" x14ac:dyDescent="0.25">
      <c r="A630" s="5" t="s">
        <v>736</v>
      </c>
      <c r="B630" s="129">
        <v>10</v>
      </c>
      <c r="C630" s="35">
        <v>0</v>
      </c>
      <c r="D630" s="38">
        <v>0</v>
      </c>
      <c r="E630" s="35">
        <v>0</v>
      </c>
      <c r="F630" s="35">
        <v>0</v>
      </c>
    </row>
    <row r="631" spans="1:6" ht="13.5" x14ac:dyDescent="0.25">
      <c r="A631" s="5" t="s">
        <v>737</v>
      </c>
      <c r="B631" s="129">
        <v>3000</v>
      </c>
      <c r="C631" s="35">
        <v>0</v>
      </c>
      <c r="D631" s="38">
        <v>0</v>
      </c>
      <c r="E631" s="35">
        <v>0</v>
      </c>
      <c r="F631" s="35">
        <v>0</v>
      </c>
    </row>
    <row r="632" spans="1:6" ht="13.5" x14ac:dyDescent="0.25">
      <c r="A632" s="5" t="s">
        <v>738</v>
      </c>
      <c r="B632" s="129">
        <v>10</v>
      </c>
      <c r="C632" s="35">
        <v>0</v>
      </c>
      <c r="D632" s="38">
        <v>0</v>
      </c>
      <c r="E632" s="35">
        <v>0</v>
      </c>
      <c r="F632" s="35">
        <v>0</v>
      </c>
    </row>
    <row r="633" spans="1:6" ht="13.5" x14ac:dyDescent="0.25">
      <c r="A633" s="5" t="s">
        <v>739</v>
      </c>
      <c r="B633" s="129">
        <v>3280.3</v>
      </c>
      <c r="C633" s="35">
        <v>72000</v>
      </c>
      <c r="D633" s="38">
        <v>1.83</v>
      </c>
      <c r="E633" s="35">
        <v>1200</v>
      </c>
      <c r="F633" s="35">
        <v>0.03</v>
      </c>
    </row>
    <row r="634" spans="1:6" ht="13.5" x14ac:dyDescent="0.25">
      <c r="A634" s="5" t="s">
        <v>740</v>
      </c>
      <c r="B634" s="129">
        <v>4089.9009999999998</v>
      </c>
      <c r="C634" s="35">
        <v>80400</v>
      </c>
      <c r="D634" s="38">
        <v>1.64</v>
      </c>
      <c r="E634" s="35">
        <v>3600</v>
      </c>
      <c r="F634" s="35">
        <v>7.0000000000000007E-2</v>
      </c>
    </row>
    <row r="635" spans="1:6" ht="13.5" x14ac:dyDescent="0.25">
      <c r="A635" s="5" t="s">
        <v>741</v>
      </c>
      <c r="B635" s="129">
        <v>885</v>
      </c>
      <c r="C635" s="35">
        <v>142800</v>
      </c>
      <c r="D635" s="38">
        <v>13.45</v>
      </c>
      <c r="E635" s="35">
        <v>21600</v>
      </c>
      <c r="F635" s="35">
        <v>2.0299999999999998</v>
      </c>
    </row>
    <row r="636" spans="1:6" ht="13.5" x14ac:dyDescent="0.25">
      <c r="A636" s="5" t="s">
        <v>742</v>
      </c>
      <c r="B636" s="129">
        <v>1045</v>
      </c>
      <c r="C636" s="35">
        <v>270000</v>
      </c>
      <c r="D636" s="38">
        <v>21.53</v>
      </c>
      <c r="E636" s="35">
        <v>22800</v>
      </c>
      <c r="F636" s="35">
        <v>1.82</v>
      </c>
    </row>
    <row r="637" spans="1:6" ht="13.5" x14ac:dyDescent="0.25">
      <c r="A637" s="5" t="s">
        <v>743</v>
      </c>
      <c r="B637" s="129">
        <v>10</v>
      </c>
      <c r="C637" s="35">
        <v>0</v>
      </c>
      <c r="D637" s="38">
        <v>0</v>
      </c>
      <c r="E637" s="35">
        <v>0</v>
      </c>
      <c r="F637" s="35">
        <v>0</v>
      </c>
    </row>
    <row r="638" spans="1:6" ht="13.5" x14ac:dyDescent="0.25">
      <c r="A638" s="5" t="s">
        <v>744</v>
      </c>
      <c r="B638" s="129">
        <v>1350</v>
      </c>
      <c r="C638" s="35">
        <v>356400</v>
      </c>
      <c r="D638" s="38">
        <v>22</v>
      </c>
      <c r="E638" s="35">
        <v>56400</v>
      </c>
      <c r="F638" s="35">
        <v>3.48</v>
      </c>
    </row>
    <row r="639" spans="1:6" ht="13.5" x14ac:dyDescent="0.25">
      <c r="A639" s="5" t="s">
        <v>745</v>
      </c>
      <c r="B639" s="129">
        <v>936</v>
      </c>
      <c r="C639" s="35">
        <v>249600</v>
      </c>
      <c r="D639" s="38">
        <v>22.22</v>
      </c>
      <c r="E639" s="35">
        <v>66000</v>
      </c>
      <c r="F639" s="35">
        <v>5.88</v>
      </c>
    </row>
    <row r="640" spans="1:6" ht="13.5" x14ac:dyDescent="0.25">
      <c r="A640" s="5" t="s">
        <v>746</v>
      </c>
      <c r="B640" s="129">
        <v>316.2</v>
      </c>
      <c r="C640" s="35">
        <v>10800</v>
      </c>
      <c r="D640" s="38">
        <v>2.85</v>
      </c>
      <c r="E640" s="35">
        <v>0</v>
      </c>
      <c r="F640" s="35">
        <v>0</v>
      </c>
    </row>
    <row r="641" spans="1:6" ht="13.5" x14ac:dyDescent="0.25">
      <c r="A641" s="5" t="s">
        <v>747</v>
      </c>
      <c r="B641" s="129">
        <v>152.6</v>
      </c>
      <c r="C641" s="35">
        <v>8400</v>
      </c>
      <c r="D641" s="38">
        <v>4.59</v>
      </c>
      <c r="E641" s="35">
        <v>0</v>
      </c>
      <c r="F641" s="35">
        <v>0</v>
      </c>
    </row>
    <row r="642" spans="1:6" ht="13.5" x14ac:dyDescent="0.25">
      <c r="A642" s="5" t="s">
        <v>748</v>
      </c>
      <c r="B642" s="129">
        <v>1024</v>
      </c>
      <c r="C642" s="35">
        <v>135600</v>
      </c>
      <c r="D642" s="38">
        <v>11.04</v>
      </c>
      <c r="E642" s="35">
        <v>0</v>
      </c>
      <c r="F642" s="35">
        <v>0</v>
      </c>
    </row>
    <row r="643" spans="1:6" ht="13.5" x14ac:dyDescent="0.25">
      <c r="A643" s="5" t="s">
        <v>749</v>
      </c>
      <c r="B643" s="129">
        <v>225.4</v>
      </c>
      <c r="C643" s="35">
        <v>56400</v>
      </c>
      <c r="D643" s="38">
        <v>20.85</v>
      </c>
      <c r="E643" s="35">
        <v>1200</v>
      </c>
      <c r="F643" s="35">
        <v>0.44</v>
      </c>
    </row>
    <row r="644" spans="1:6" ht="13.5" x14ac:dyDescent="0.25">
      <c r="A644" s="5" t="s">
        <v>750</v>
      </c>
      <c r="B644" s="129">
        <v>116</v>
      </c>
      <c r="C644" s="35">
        <v>67200</v>
      </c>
      <c r="D644" s="38">
        <v>48.28</v>
      </c>
      <c r="E644" s="35">
        <v>1200</v>
      </c>
      <c r="F644" s="35">
        <v>0.86</v>
      </c>
    </row>
    <row r="645" spans="1:6" ht="13.5" x14ac:dyDescent="0.25">
      <c r="A645" s="5" t="s">
        <v>751</v>
      </c>
      <c r="B645" s="129">
        <v>1506.8869999999999</v>
      </c>
      <c r="C645" s="35">
        <v>337200</v>
      </c>
      <c r="D645" s="38">
        <v>18.649999999999999</v>
      </c>
      <c r="E645" s="35">
        <v>6000.0000000000009</v>
      </c>
      <c r="F645" s="35">
        <v>0.33</v>
      </c>
    </row>
    <row r="646" spans="1:6" ht="13.5" x14ac:dyDescent="0.25">
      <c r="A646" s="5" t="s">
        <v>752</v>
      </c>
      <c r="B646" s="129">
        <v>10</v>
      </c>
      <c r="C646" s="35">
        <v>0</v>
      </c>
      <c r="D646" s="38">
        <v>0</v>
      </c>
      <c r="E646" s="35">
        <v>0</v>
      </c>
      <c r="F646" s="35">
        <v>0</v>
      </c>
    </row>
    <row r="647" spans="1:6" ht="13.5" x14ac:dyDescent="0.25">
      <c r="A647" s="5" t="s">
        <v>753</v>
      </c>
      <c r="B647" s="129">
        <v>241.26300000000001</v>
      </c>
      <c r="C647" s="35">
        <v>9600</v>
      </c>
      <c r="D647" s="38">
        <v>3.32</v>
      </c>
      <c r="E647" s="35">
        <v>0</v>
      </c>
      <c r="F647" s="35">
        <v>0</v>
      </c>
    </row>
    <row r="648" spans="1:6" ht="13.5" x14ac:dyDescent="0.25">
      <c r="A648" s="5" t="s">
        <v>754</v>
      </c>
      <c r="B648" s="129">
        <v>21.6</v>
      </c>
      <c r="C648" s="35">
        <v>1200</v>
      </c>
      <c r="D648" s="38">
        <v>4.63</v>
      </c>
      <c r="E648" s="35">
        <v>0</v>
      </c>
      <c r="F648" s="35">
        <v>0</v>
      </c>
    </row>
    <row r="649" spans="1:6" ht="13.5" x14ac:dyDescent="0.25">
      <c r="A649" s="5" t="s">
        <v>755</v>
      </c>
      <c r="B649" s="129">
        <v>2153.3530000000001</v>
      </c>
      <c r="C649" s="35">
        <v>114000</v>
      </c>
      <c r="D649" s="38">
        <v>4.41</v>
      </c>
      <c r="E649" s="35">
        <v>22800</v>
      </c>
      <c r="F649" s="35">
        <v>0.88</v>
      </c>
    </row>
    <row r="650" spans="1:6" ht="13.5" x14ac:dyDescent="0.25">
      <c r="A650" s="5" t="s">
        <v>756</v>
      </c>
      <c r="B650" s="129">
        <v>3</v>
      </c>
      <c r="C650" s="35">
        <v>0</v>
      </c>
      <c r="D650" s="38">
        <v>0</v>
      </c>
      <c r="E650" s="35">
        <v>0</v>
      </c>
      <c r="F650" s="35">
        <v>0</v>
      </c>
    </row>
    <row r="651" spans="1:6" ht="13.5" x14ac:dyDescent="0.25">
      <c r="A651" s="5" t="s">
        <v>757</v>
      </c>
      <c r="B651" s="129">
        <v>0</v>
      </c>
      <c r="C651" s="35">
        <v>0</v>
      </c>
      <c r="D651" s="38">
        <v>0</v>
      </c>
      <c r="E651" s="35">
        <v>0</v>
      </c>
      <c r="F651" s="35">
        <v>0</v>
      </c>
    </row>
    <row r="652" spans="1:6" ht="13.5" x14ac:dyDescent="0.25">
      <c r="A652" s="5" t="s">
        <v>758</v>
      </c>
      <c r="B652" s="129">
        <v>20</v>
      </c>
      <c r="C652" s="35">
        <v>1200</v>
      </c>
      <c r="D652" s="38">
        <v>5</v>
      </c>
      <c r="E652" s="35">
        <v>0</v>
      </c>
      <c r="F652" s="35">
        <v>0</v>
      </c>
    </row>
    <row r="653" spans="1:6" ht="13.5" x14ac:dyDescent="0.25">
      <c r="A653" s="5" t="s">
        <v>759</v>
      </c>
      <c r="B653" s="129">
        <v>33</v>
      </c>
      <c r="C653" s="35">
        <v>2400</v>
      </c>
      <c r="D653" s="38">
        <v>6.06</v>
      </c>
      <c r="E653" s="35">
        <v>0</v>
      </c>
      <c r="F653" s="35">
        <v>0</v>
      </c>
    </row>
    <row r="654" spans="1:6" ht="13.5" x14ac:dyDescent="0.25">
      <c r="A654" s="5" t="s">
        <v>760</v>
      </c>
      <c r="B654" s="129">
        <v>59</v>
      </c>
      <c r="C654" s="35">
        <v>3600</v>
      </c>
      <c r="D654" s="38">
        <v>5.08</v>
      </c>
      <c r="E654" s="35">
        <v>0</v>
      </c>
      <c r="F654" s="35">
        <v>0</v>
      </c>
    </row>
    <row r="655" spans="1:6" ht="13.5" x14ac:dyDescent="0.25">
      <c r="A655" s="5" t="s">
        <v>761</v>
      </c>
      <c r="B655" s="129">
        <v>22</v>
      </c>
      <c r="C655" s="35">
        <v>1200</v>
      </c>
      <c r="D655" s="38">
        <v>4.55</v>
      </c>
      <c r="E655" s="35">
        <v>0</v>
      </c>
      <c r="F655" s="35">
        <v>0</v>
      </c>
    </row>
    <row r="656" spans="1:6" ht="13.5" x14ac:dyDescent="0.25">
      <c r="A656" s="5" t="s">
        <v>762</v>
      </c>
      <c r="B656" s="129">
        <v>0</v>
      </c>
      <c r="C656" s="35">
        <v>0</v>
      </c>
      <c r="D656" s="38">
        <v>0</v>
      </c>
      <c r="E656" s="35">
        <v>0</v>
      </c>
      <c r="F656" s="35">
        <v>0</v>
      </c>
    </row>
    <row r="657" spans="1:6" ht="13.5" x14ac:dyDescent="0.25">
      <c r="A657" s="5" t="s">
        <v>763</v>
      </c>
      <c r="B657" s="129">
        <v>6</v>
      </c>
      <c r="C657" s="35">
        <v>0</v>
      </c>
      <c r="D657" s="38">
        <v>0</v>
      </c>
      <c r="E657" s="35">
        <v>0</v>
      </c>
      <c r="F657" s="35">
        <v>0</v>
      </c>
    </row>
    <row r="658" spans="1:6" ht="13.5" x14ac:dyDescent="0.25">
      <c r="A658" s="5" t="s">
        <v>764</v>
      </c>
      <c r="B658" s="129">
        <v>1</v>
      </c>
      <c r="C658" s="35">
        <v>0</v>
      </c>
      <c r="D658" s="38">
        <v>0</v>
      </c>
      <c r="E658" s="35">
        <v>0</v>
      </c>
      <c r="F658" s="35">
        <v>0</v>
      </c>
    </row>
    <row r="659" spans="1:6" ht="13.5" x14ac:dyDescent="0.25">
      <c r="A659" s="5" t="s">
        <v>765</v>
      </c>
      <c r="B659" s="129">
        <v>0</v>
      </c>
      <c r="C659" s="35">
        <v>0</v>
      </c>
      <c r="D659" s="38">
        <v>0</v>
      </c>
      <c r="E659" s="35">
        <v>0</v>
      </c>
      <c r="F659" s="35">
        <v>0</v>
      </c>
    </row>
    <row r="660" spans="1:6" ht="13.5" x14ac:dyDescent="0.25">
      <c r="A660" s="5" t="s">
        <v>766</v>
      </c>
      <c r="B660" s="129">
        <v>0</v>
      </c>
      <c r="C660" s="35">
        <v>0</v>
      </c>
      <c r="D660" s="38">
        <v>0</v>
      </c>
      <c r="E660" s="35">
        <v>0</v>
      </c>
      <c r="F660" s="35">
        <v>0</v>
      </c>
    </row>
    <row r="661" spans="1:6" ht="13.5" x14ac:dyDescent="0.25">
      <c r="A661" s="5" t="s">
        <v>767</v>
      </c>
      <c r="B661" s="129">
        <v>0</v>
      </c>
      <c r="C661" s="35">
        <v>0</v>
      </c>
      <c r="D661" s="38">
        <v>0</v>
      </c>
      <c r="E661" s="35">
        <v>0</v>
      </c>
      <c r="F661" s="35">
        <v>0</v>
      </c>
    </row>
    <row r="662" spans="1:6" ht="13.5" x14ac:dyDescent="0.25">
      <c r="A662" s="5" t="s">
        <v>768</v>
      </c>
      <c r="B662" s="129">
        <v>0</v>
      </c>
      <c r="C662" s="35">
        <v>0</v>
      </c>
      <c r="D662" s="38">
        <v>0</v>
      </c>
      <c r="E662" s="35">
        <v>0</v>
      </c>
      <c r="F662" s="35">
        <v>0</v>
      </c>
    </row>
    <row r="663" spans="1:6" ht="13.5" x14ac:dyDescent="0.25">
      <c r="A663" s="5" t="s">
        <v>769</v>
      </c>
      <c r="B663" s="129">
        <v>0</v>
      </c>
      <c r="C663" s="35">
        <v>0</v>
      </c>
      <c r="D663" s="38">
        <v>0</v>
      </c>
      <c r="E663" s="35">
        <v>0</v>
      </c>
      <c r="F663" s="35">
        <v>0</v>
      </c>
    </row>
    <row r="664" spans="1:6" ht="13.5" x14ac:dyDescent="0.25">
      <c r="A664" s="5" t="s">
        <v>770</v>
      </c>
      <c r="B664" s="129">
        <v>0</v>
      </c>
      <c r="C664" s="35">
        <v>0</v>
      </c>
      <c r="D664" s="38">
        <v>0</v>
      </c>
      <c r="E664" s="35">
        <v>0</v>
      </c>
      <c r="F664" s="35">
        <v>0</v>
      </c>
    </row>
    <row r="665" spans="1:6" ht="13.5" x14ac:dyDescent="0.25">
      <c r="A665" s="5" t="s">
        <v>771</v>
      </c>
      <c r="B665" s="129">
        <v>0</v>
      </c>
      <c r="C665" s="35">
        <v>0</v>
      </c>
      <c r="D665" s="38">
        <v>0</v>
      </c>
      <c r="E665" s="35">
        <v>0</v>
      </c>
      <c r="F665" s="35">
        <v>0</v>
      </c>
    </row>
    <row r="666" spans="1:6" ht="13.5" x14ac:dyDescent="0.25">
      <c r="A666" s="5" t="s">
        <v>772</v>
      </c>
      <c r="B666" s="129">
        <v>0</v>
      </c>
      <c r="C666" s="35">
        <v>0</v>
      </c>
      <c r="D666" s="38">
        <v>0</v>
      </c>
      <c r="E666" s="35">
        <v>0</v>
      </c>
      <c r="F666" s="35">
        <v>0</v>
      </c>
    </row>
    <row r="667" spans="1:6" ht="13.5" x14ac:dyDescent="0.25">
      <c r="A667" s="5" t="s">
        <v>773</v>
      </c>
      <c r="B667" s="129">
        <v>0</v>
      </c>
      <c r="C667" s="35">
        <v>0</v>
      </c>
      <c r="D667" s="38">
        <v>0</v>
      </c>
      <c r="E667" s="35">
        <v>0</v>
      </c>
      <c r="F667" s="35">
        <v>0</v>
      </c>
    </row>
    <row r="668" spans="1:6" ht="13.5" x14ac:dyDescent="0.25">
      <c r="A668" s="5" t="s">
        <v>774</v>
      </c>
      <c r="B668" s="129">
        <v>43</v>
      </c>
      <c r="C668" s="35">
        <v>1200</v>
      </c>
      <c r="D668" s="38">
        <v>2.33</v>
      </c>
      <c r="E668" s="35">
        <v>0</v>
      </c>
      <c r="F668" s="35">
        <v>0</v>
      </c>
    </row>
    <row r="669" spans="1:6" ht="13.5" x14ac:dyDescent="0.25">
      <c r="A669" s="5" t="s">
        <v>775</v>
      </c>
      <c r="B669" s="129">
        <v>41.2</v>
      </c>
      <c r="C669" s="35">
        <v>1200</v>
      </c>
      <c r="D669" s="38">
        <v>2.4300000000000002</v>
      </c>
      <c r="E669" s="35">
        <v>0</v>
      </c>
      <c r="F669" s="35">
        <v>0</v>
      </c>
    </row>
    <row r="670" spans="1:6" ht="13.5" x14ac:dyDescent="0.25">
      <c r="A670" s="5" t="s">
        <v>776</v>
      </c>
      <c r="B670" s="129">
        <v>10</v>
      </c>
      <c r="C670" s="35">
        <v>0</v>
      </c>
      <c r="D670" s="38">
        <v>0</v>
      </c>
      <c r="E670" s="35">
        <v>0</v>
      </c>
      <c r="F670" s="35">
        <v>0</v>
      </c>
    </row>
    <row r="671" spans="1:6" ht="13.5" x14ac:dyDescent="0.25">
      <c r="A671" s="5" t="s">
        <v>777</v>
      </c>
      <c r="B671" s="129">
        <v>577.83500000000004</v>
      </c>
      <c r="C671" s="35">
        <v>14400</v>
      </c>
      <c r="D671" s="38">
        <v>2.08</v>
      </c>
      <c r="E671" s="35">
        <v>0</v>
      </c>
      <c r="F671" s="35">
        <v>0</v>
      </c>
    </row>
    <row r="672" spans="1:6" ht="13.5" x14ac:dyDescent="0.25">
      <c r="A672" s="5" t="s">
        <v>778</v>
      </c>
      <c r="B672" s="129">
        <v>2530.8000000000002</v>
      </c>
      <c r="C672" s="35">
        <v>74400</v>
      </c>
      <c r="D672" s="38">
        <v>2.4500000000000002</v>
      </c>
      <c r="E672" s="35">
        <v>1200</v>
      </c>
      <c r="F672" s="35">
        <v>0.04</v>
      </c>
    </row>
    <row r="673" spans="1:6" ht="13.5" x14ac:dyDescent="0.25">
      <c r="A673" s="5" t="s">
        <v>779</v>
      </c>
      <c r="B673" s="129">
        <v>1119.723</v>
      </c>
      <c r="C673" s="35">
        <v>33600</v>
      </c>
      <c r="D673" s="38">
        <v>2.5</v>
      </c>
      <c r="E673" s="35">
        <v>0</v>
      </c>
      <c r="F673" s="35">
        <v>0</v>
      </c>
    </row>
    <row r="674" spans="1:6" ht="13.5" x14ac:dyDescent="0.25">
      <c r="A674" s="5" t="s">
        <v>780</v>
      </c>
      <c r="B674" s="129">
        <v>232.8</v>
      </c>
      <c r="C674" s="35">
        <v>7200</v>
      </c>
      <c r="D674" s="38">
        <v>2.58</v>
      </c>
      <c r="E674" s="35">
        <v>1200</v>
      </c>
      <c r="F674" s="35">
        <v>0.43</v>
      </c>
    </row>
    <row r="675" spans="1:6" ht="13.5" x14ac:dyDescent="0.25">
      <c r="A675" s="5" t="s">
        <v>781</v>
      </c>
      <c r="B675" s="129">
        <v>0</v>
      </c>
      <c r="C675" s="35">
        <v>0</v>
      </c>
      <c r="D675" s="38">
        <v>0</v>
      </c>
      <c r="E675" s="35">
        <v>0</v>
      </c>
      <c r="F675" s="35">
        <v>0</v>
      </c>
    </row>
    <row r="676" spans="1:6" ht="13.5" x14ac:dyDescent="0.25">
      <c r="A676" s="5" t="s">
        <v>782</v>
      </c>
      <c r="B676" s="129">
        <v>0</v>
      </c>
      <c r="C676" s="35">
        <v>0</v>
      </c>
      <c r="D676" s="38">
        <v>0</v>
      </c>
      <c r="E676" s="35">
        <v>0</v>
      </c>
      <c r="F676" s="35">
        <v>0</v>
      </c>
    </row>
    <row r="677" spans="1:6" ht="13.5" x14ac:dyDescent="0.25">
      <c r="A677" s="5" t="s">
        <v>783</v>
      </c>
      <c r="B677" s="129">
        <v>0</v>
      </c>
      <c r="C677" s="35">
        <v>0</v>
      </c>
      <c r="D677" s="38">
        <v>0</v>
      </c>
      <c r="E677" s="35">
        <v>0</v>
      </c>
      <c r="F677" s="35">
        <v>0</v>
      </c>
    </row>
    <row r="678" spans="1:6" ht="13.5" x14ac:dyDescent="0.25">
      <c r="A678" s="5" t="s">
        <v>784</v>
      </c>
      <c r="B678" s="129">
        <v>0</v>
      </c>
      <c r="C678" s="35">
        <v>0</v>
      </c>
      <c r="D678" s="38">
        <v>0</v>
      </c>
      <c r="E678" s="35">
        <v>0</v>
      </c>
      <c r="F678" s="35">
        <v>0</v>
      </c>
    </row>
    <row r="679" spans="1:6" ht="13.5" x14ac:dyDescent="0.25">
      <c r="A679" s="5" t="s">
        <v>785</v>
      </c>
      <c r="B679" s="129">
        <v>4</v>
      </c>
      <c r="C679" s="35">
        <v>0</v>
      </c>
      <c r="D679" s="38">
        <v>0</v>
      </c>
      <c r="E679" s="35">
        <v>0</v>
      </c>
      <c r="F679" s="35">
        <v>0</v>
      </c>
    </row>
    <row r="680" spans="1:6" ht="13.5" x14ac:dyDescent="0.25">
      <c r="A680" s="5" t="s">
        <v>786</v>
      </c>
      <c r="B680" s="129">
        <v>0</v>
      </c>
      <c r="C680" s="35">
        <v>0</v>
      </c>
      <c r="D680" s="38">
        <v>0</v>
      </c>
      <c r="E680" s="35">
        <v>0</v>
      </c>
      <c r="F680" s="35">
        <v>0</v>
      </c>
    </row>
    <row r="681" spans="1:6" ht="13.5" x14ac:dyDescent="0.25">
      <c r="A681" s="5" t="s">
        <v>787</v>
      </c>
      <c r="B681" s="129">
        <v>73</v>
      </c>
      <c r="C681" s="35">
        <v>2400</v>
      </c>
      <c r="D681" s="38">
        <v>2.74</v>
      </c>
      <c r="E681" s="35">
        <v>0</v>
      </c>
      <c r="F681" s="35">
        <v>0</v>
      </c>
    </row>
    <row r="682" spans="1:6" ht="13.5" x14ac:dyDescent="0.25">
      <c r="A682" s="5" t="s">
        <v>788</v>
      </c>
      <c r="B682" s="129">
        <v>583</v>
      </c>
      <c r="C682" s="35">
        <v>18000</v>
      </c>
      <c r="D682" s="38">
        <v>2.57</v>
      </c>
      <c r="E682" s="35">
        <v>0</v>
      </c>
      <c r="F682" s="35">
        <v>0</v>
      </c>
    </row>
    <row r="683" spans="1:6" ht="13.5" x14ac:dyDescent="0.25">
      <c r="A683" s="5" t="s">
        <v>789</v>
      </c>
      <c r="B683" s="129">
        <v>330</v>
      </c>
      <c r="C683" s="35">
        <v>10800</v>
      </c>
      <c r="D683" s="38">
        <v>2.73</v>
      </c>
      <c r="E683" s="35">
        <v>0</v>
      </c>
      <c r="F683" s="35">
        <v>0</v>
      </c>
    </row>
    <row r="684" spans="1:6" ht="13.5" x14ac:dyDescent="0.25">
      <c r="A684" s="5" t="s">
        <v>790</v>
      </c>
      <c r="B684" s="129">
        <v>2617</v>
      </c>
      <c r="C684" s="35">
        <v>106800</v>
      </c>
      <c r="D684" s="38">
        <v>3.4</v>
      </c>
      <c r="E684" s="35">
        <v>4800</v>
      </c>
      <c r="F684" s="35">
        <v>0.15</v>
      </c>
    </row>
    <row r="685" spans="1:6" ht="13.5" x14ac:dyDescent="0.25">
      <c r="A685" s="5" t="s">
        <v>791</v>
      </c>
      <c r="B685" s="129">
        <v>127</v>
      </c>
      <c r="C685" s="35">
        <v>4800</v>
      </c>
      <c r="D685" s="38">
        <v>3.15</v>
      </c>
      <c r="E685" s="35">
        <v>0</v>
      </c>
      <c r="F685" s="35">
        <v>0</v>
      </c>
    </row>
    <row r="686" spans="1:6" ht="13.5" x14ac:dyDescent="0.25">
      <c r="A686" s="5" t="s">
        <v>792</v>
      </c>
      <c r="B686" s="129">
        <v>1</v>
      </c>
      <c r="C686" s="35">
        <v>0</v>
      </c>
      <c r="D686" s="38">
        <v>0</v>
      </c>
      <c r="E686" s="35">
        <v>0</v>
      </c>
      <c r="F686" s="35">
        <v>0</v>
      </c>
    </row>
    <row r="687" spans="1:6" ht="13.5" x14ac:dyDescent="0.25">
      <c r="A687" s="5" t="s">
        <v>793</v>
      </c>
      <c r="B687" s="129">
        <v>0</v>
      </c>
      <c r="C687" s="35">
        <v>0</v>
      </c>
      <c r="D687" s="38">
        <v>0</v>
      </c>
      <c r="E687" s="35">
        <v>0</v>
      </c>
      <c r="F687" s="35">
        <v>0</v>
      </c>
    </row>
    <row r="688" spans="1:6" ht="13.5" x14ac:dyDescent="0.25">
      <c r="A688" s="5" t="s">
        <v>794</v>
      </c>
      <c r="B688" s="129">
        <v>20</v>
      </c>
      <c r="C688" s="35">
        <v>1200</v>
      </c>
      <c r="D688" s="38">
        <v>5</v>
      </c>
      <c r="E688" s="35">
        <v>0</v>
      </c>
      <c r="F688" s="35">
        <v>0</v>
      </c>
    </row>
    <row r="689" spans="1:6" ht="13.5" x14ac:dyDescent="0.25">
      <c r="A689" s="5" t="s">
        <v>795</v>
      </c>
      <c r="B689" s="129">
        <v>0</v>
      </c>
      <c r="C689" s="35">
        <v>0</v>
      </c>
      <c r="D689" s="38">
        <v>0</v>
      </c>
      <c r="E689" s="35">
        <v>0</v>
      </c>
      <c r="F689" s="35">
        <v>0</v>
      </c>
    </row>
    <row r="690" spans="1:6" ht="13.5" x14ac:dyDescent="0.25">
      <c r="A690" s="5" t="s">
        <v>796</v>
      </c>
      <c r="B690" s="129">
        <v>2</v>
      </c>
      <c r="C690" s="35">
        <v>0</v>
      </c>
      <c r="D690" s="38">
        <v>0</v>
      </c>
      <c r="E690" s="35">
        <v>0</v>
      </c>
      <c r="F690" s="35">
        <v>0</v>
      </c>
    </row>
    <row r="691" spans="1:6" ht="13.5" x14ac:dyDescent="0.25">
      <c r="A691" s="5" t="s">
        <v>797</v>
      </c>
      <c r="B691" s="129">
        <v>8</v>
      </c>
      <c r="C691" s="35">
        <v>0</v>
      </c>
      <c r="D691" s="38">
        <v>0</v>
      </c>
      <c r="E691" s="35">
        <v>0</v>
      </c>
      <c r="F691" s="35">
        <v>0</v>
      </c>
    </row>
    <row r="692" spans="1:6" ht="13.5" x14ac:dyDescent="0.25">
      <c r="A692" s="5" t="s">
        <v>798</v>
      </c>
      <c r="B692" s="129">
        <v>0</v>
      </c>
      <c r="C692" s="35">
        <v>0</v>
      </c>
      <c r="D692" s="38">
        <v>0</v>
      </c>
      <c r="E692" s="35">
        <v>0</v>
      </c>
      <c r="F692" s="35">
        <v>0</v>
      </c>
    </row>
    <row r="693" spans="1:6" ht="13.5" x14ac:dyDescent="0.25">
      <c r="A693" s="5" t="s">
        <v>799</v>
      </c>
      <c r="B693" s="129">
        <v>0</v>
      </c>
      <c r="C693" s="35">
        <v>0</v>
      </c>
      <c r="D693" s="38">
        <v>0</v>
      </c>
      <c r="E693" s="35">
        <v>0</v>
      </c>
      <c r="F693" s="35">
        <v>0</v>
      </c>
    </row>
    <row r="694" spans="1:6" ht="13.5" x14ac:dyDescent="0.25">
      <c r="A694" s="5" t="s">
        <v>800</v>
      </c>
      <c r="B694" s="129">
        <v>0</v>
      </c>
      <c r="C694" s="35">
        <v>0</v>
      </c>
      <c r="D694" s="38">
        <v>0</v>
      </c>
      <c r="E694" s="35">
        <v>0</v>
      </c>
      <c r="F694" s="35">
        <v>0</v>
      </c>
    </row>
    <row r="695" spans="1:6" ht="13.5" x14ac:dyDescent="0.25">
      <c r="A695" s="5" t="s">
        <v>801</v>
      </c>
      <c r="B695" s="129">
        <v>5</v>
      </c>
      <c r="C695" s="35">
        <v>0</v>
      </c>
      <c r="D695" s="38">
        <v>0</v>
      </c>
      <c r="E695" s="35">
        <v>0</v>
      </c>
      <c r="F695" s="35">
        <v>0</v>
      </c>
    </row>
    <row r="696" spans="1:6" ht="13.5" x14ac:dyDescent="0.25">
      <c r="A696" s="5" t="s">
        <v>802</v>
      </c>
      <c r="B696" s="129">
        <v>3</v>
      </c>
      <c r="C696" s="35">
        <v>0</v>
      </c>
      <c r="D696" s="38">
        <v>0</v>
      </c>
      <c r="E696" s="35">
        <v>0</v>
      </c>
      <c r="F696" s="35">
        <v>0</v>
      </c>
    </row>
    <row r="697" spans="1:6" ht="13.5" x14ac:dyDescent="0.25">
      <c r="A697" s="5" t="s">
        <v>803</v>
      </c>
      <c r="B697" s="129">
        <v>30</v>
      </c>
      <c r="C697" s="35">
        <v>2400</v>
      </c>
      <c r="D697" s="38">
        <v>6.67</v>
      </c>
      <c r="E697" s="35">
        <v>0</v>
      </c>
      <c r="F697" s="35">
        <v>0</v>
      </c>
    </row>
    <row r="698" spans="1:6" ht="13.5" x14ac:dyDescent="0.25">
      <c r="A698" s="5" t="s">
        <v>804</v>
      </c>
      <c r="B698" s="129">
        <v>263</v>
      </c>
      <c r="C698" s="35">
        <v>43200</v>
      </c>
      <c r="D698" s="38">
        <v>13.69</v>
      </c>
      <c r="E698" s="35">
        <v>0</v>
      </c>
      <c r="F698" s="35">
        <v>0</v>
      </c>
    </row>
    <row r="699" spans="1:6" ht="13.5" x14ac:dyDescent="0.25">
      <c r="B699" s="68"/>
      <c r="C699" s="69"/>
      <c r="D699" s="69"/>
      <c r="E699" s="70"/>
      <c r="F699" s="70"/>
    </row>
    <row r="700" spans="1:6" ht="13.5" x14ac:dyDescent="0.25">
      <c r="B700" s="68"/>
      <c r="C700" s="69"/>
      <c r="D700" s="69"/>
      <c r="E700" s="70"/>
      <c r="F700" s="70"/>
    </row>
    <row r="701" spans="1:6" ht="13.5" x14ac:dyDescent="0.25">
      <c r="B701" s="68"/>
      <c r="C701" s="69"/>
      <c r="D701" s="69"/>
      <c r="E701" s="70"/>
      <c r="F701" s="70"/>
    </row>
    <row r="702" spans="1:6" ht="13.5" x14ac:dyDescent="0.25">
      <c r="B702" s="68"/>
      <c r="C702" s="69"/>
      <c r="D702" s="69"/>
      <c r="E702" s="70"/>
      <c r="F702" s="70"/>
    </row>
    <row r="703" spans="1:6" ht="13.5" x14ac:dyDescent="0.25">
      <c r="B703" s="68"/>
      <c r="C703" s="69"/>
      <c r="D703" s="69"/>
      <c r="E703" s="70"/>
      <c r="F703" s="70"/>
    </row>
    <row r="704" spans="1:6" ht="13.5" x14ac:dyDescent="0.25">
      <c r="B704" s="68"/>
      <c r="C704" s="69"/>
      <c r="D704" s="69"/>
      <c r="E704" s="70"/>
      <c r="F704" s="70"/>
    </row>
    <row r="705" spans="2:6" ht="13.5" x14ac:dyDescent="0.25">
      <c r="B705" s="68"/>
      <c r="C705" s="69"/>
      <c r="D705" s="69"/>
      <c r="E705" s="70"/>
      <c r="F705" s="70"/>
    </row>
    <row r="706" spans="2:6" ht="13.5" x14ac:dyDescent="0.25">
      <c r="B706" s="68"/>
      <c r="C706" s="69"/>
      <c r="D706" s="69"/>
      <c r="E706" s="70"/>
      <c r="F706" s="70"/>
    </row>
    <row r="707" spans="2:6" ht="13.5" x14ac:dyDescent="0.25">
      <c r="B707" s="68"/>
      <c r="C707" s="69"/>
      <c r="D707" s="69"/>
      <c r="E707" s="70"/>
      <c r="F707" s="70"/>
    </row>
    <row r="708" spans="2:6" ht="13.5" x14ac:dyDescent="0.25">
      <c r="B708" s="68"/>
      <c r="C708" s="69"/>
      <c r="D708" s="69"/>
      <c r="E708" s="70"/>
      <c r="F708" s="70"/>
    </row>
    <row r="709" spans="2:6" ht="13.5" x14ac:dyDescent="0.25">
      <c r="B709" s="68"/>
      <c r="C709" s="69"/>
      <c r="D709" s="69"/>
      <c r="E709" s="70"/>
      <c r="F709" s="70"/>
    </row>
    <row r="710" spans="2:6" ht="13.5" x14ac:dyDescent="0.25">
      <c r="B710" s="68"/>
      <c r="C710" s="69"/>
      <c r="D710" s="69"/>
      <c r="E710" s="70"/>
      <c r="F710" s="70"/>
    </row>
    <row r="711" spans="2:6" ht="13.5" x14ac:dyDescent="0.25">
      <c r="B711" s="68"/>
      <c r="C711" s="69"/>
      <c r="D711" s="69"/>
      <c r="E711" s="70"/>
      <c r="F711" s="70"/>
    </row>
    <row r="712" spans="2:6" ht="13.5" x14ac:dyDescent="0.25">
      <c r="B712" s="68"/>
      <c r="C712" s="69"/>
      <c r="D712" s="69"/>
      <c r="E712" s="70"/>
      <c r="F712" s="70"/>
    </row>
    <row r="713" spans="2:6" ht="13.5" x14ac:dyDescent="0.25">
      <c r="B713" s="68"/>
      <c r="C713" s="69"/>
      <c r="D713" s="69"/>
      <c r="E713" s="70"/>
      <c r="F713" s="70"/>
    </row>
    <row r="714" spans="2:6" ht="13.5" x14ac:dyDescent="0.25">
      <c r="B714" s="68"/>
      <c r="C714" s="69"/>
      <c r="D714" s="69"/>
      <c r="E714" s="70"/>
      <c r="F714" s="70"/>
    </row>
    <row r="715" spans="2:6" ht="13.5" x14ac:dyDescent="0.25">
      <c r="B715" s="68"/>
      <c r="C715" s="69"/>
      <c r="D715" s="69"/>
      <c r="E715" s="70"/>
      <c r="F715" s="70"/>
    </row>
    <row r="716" spans="2:6" ht="13.5" x14ac:dyDescent="0.25">
      <c r="B716" s="68"/>
      <c r="C716" s="69"/>
      <c r="D716" s="69"/>
      <c r="E716" s="70"/>
      <c r="F716" s="70"/>
    </row>
    <row r="717" spans="2:6" ht="13.5" x14ac:dyDescent="0.25">
      <c r="B717" s="68"/>
      <c r="C717" s="69"/>
      <c r="D717" s="69"/>
      <c r="E717" s="70"/>
      <c r="F717" s="70"/>
    </row>
    <row r="718" spans="2:6" ht="13.5" x14ac:dyDescent="0.25">
      <c r="B718" s="68"/>
      <c r="C718" s="69"/>
      <c r="D718" s="69"/>
      <c r="E718" s="70"/>
      <c r="F718" s="70"/>
    </row>
    <row r="719" spans="2:6" ht="13.5" x14ac:dyDescent="0.25">
      <c r="B719" s="68"/>
      <c r="C719" s="69"/>
      <c r="D719" s="69"/>
      <c r="E719" s="70"/>
      <c r="F719" s="70"/>
    </row>
    <row r="720" spans="2:6" ht="13.5" x14ac:dyDescent="0.25">
      <c r="B720" s="68"/>
      <c r="C720" s="69"/>
      <c r="D720" s="69"/>
      <c r="E720" s="70"/>
      <c r="F720" s="70"/>
    </row>
    <row r="721" spans="2:6" ht="13.5" x14ac:dyDescent="0.25">
      <c r="B721" s="68"/>
      <c r="C721" s="69"/>
      <c r="D721" s="69"/>
      <c r="E721" s="70"/>
      <c r="F721" s="70"/>
    </row>
    <row r="722" spans="2:6" ht="13.5" x14ac:dyDescent="0.25">
      <c r="B722" s="68"/>
      <c r="C722" s="69"/>
      <c r="D722" s="69"/>
      <c r="E722" s="70"/>
      <c r="F722" s="70"/>
    </row>
    <row r="723" spans="2:6" ht="13.5" x14ac:dyDescent="0.25">
      <c r="B723" s="68"/>
      <c r="C723" s="69"/>
      <c r="D723" s="69"/>
      <c r="E723" s="70"/>
      <c r="F723" s="70"/>
    </row>
    <row r="724" spans="2:6" ht="13.5" x14ac:dyDescent="0.25">
      <c r="B724" s="68"/>
      <c r="C724" s="69"/>
      <c r="D724" s="69"/>
      <c r="E724" s="70"/>
      <c r="F724" s="70"/>
    </row>
    <row r="725" spans="2:6" ht="13.5" x14ac:dyDescent="0.25">
      <c r="B725" s="68"/>
      <c r="C725" s="69"/>
      <c r="D725" s="69"/>
      <c r="E725" s="70"/>
      <c r="F725" s="70"/>
    </row>
    <row r="726" spans="2:6" ht="13.5" x14ac:dyDescent="0.25">
      <c r="B726" s="68"/>
      <c r="C726" s="69"/>
      <c r="D726" s="69"/>
      <c r="E726" s="70"/>
      <c r="F726" s="70"/>
    </row>
    <row r="727" spans="2:6" ht="13.5" x14ac:dyDescent="0.25">
      <c r="B727" s="68"/>
      <c r="C727" s="69"/>
      <c r="D727" s="69"/>
      <c r="E727" s="70"/>
      <c r="F727" s="70"/>
    </row>
    <row r="728" spans="2:6" ht="13.5" x14ac:dyDescent="0.25">
      <c r="B728" s="68"/>
      <c r="C728" s="69"/>
      <c r="D728" s="69"/>
      <c r="E728" s="70"/>
      <c r="F728" s="70"/>
    </row>
    <row r="729" spans="2:6" ht="13.5" x14ac:dyDescent="0.25">
      <c r="B729" s="68"/>
      <c r="C729" s="69"/>
      <c r="D729" s="69"/>
      <c r="E729" s="70"/>
      <c r="F729" s="70"/>
    </row>
    <row r="730" spans="2:6" ht="13.5" x14ac:dyDescent="0.25">
      <c r="B730" s="68"/>
      <c r="C730" s="69"/>
      <c r="D730" s="69"/>
      <c r="E730" s="70"/>
      <c r="F730" s="70"/>
    </row>
    <row r="731" spans="2:6" ht="13.5" x14ac:dyDescent="0.25">
      <c r="B731" s="68"/>
      <c r="C731" s="69"/>
      <c r="D731" s="69"/>
      <c r="E731" s="70"/>
      <c r="F731" s="70"/>
    </row>
    <row r="732" spans="2:6" ht="13.5" x14ac:dyDescent="0.25">
      <c r="B732" s="68"/>
      <c r="C732" s="69"/>
      <c r="D732" s="69"/>
      <c r="E732" s="70"/>
      <c r="F732" s="70"/>
    </row>
    <row r="733" spans="2:6" ht="13.5" x14ac:dyDescent="0.25">
      <c r="B733" s="68"/>
      <c r="C733" s="69"/>
      <c r="D733" s="69"/>
      <c r="E733" s="70"/>
      <c r="F733" s="70"/>
    </row>
    <row r="734" spans="2:6" ht="13.5" x14ac:dyDescent="0.25">
      <c r="B734" s="68"/>
      <c r="C734" s="69"/>
      <c r="D734" s="69"/>
      <c r="E734" s="70"/>
      <c r="F734" s="70"/>
    </row>
    <row r="735" spans="2:6" ht="13.5" x14ac:dyDescent="0.25">
      <c r="B735" s="68"/>
      <c r="C735" s="69"/>
      <c r="D735" s="69"/>
      <c r="E735" s="70"/>
      <c r="F735" s="70"/>
    </row>
    <row r="736" spans="2:6" ht="13.5" x14ac:dyDescent="0.25">
      <c r="B736" s="68"/>
      <c r="C736" s="69"/>
      <c r="D736" s="69"/>
      <c r="E736" s="70"/>
      <c r="F736" s="70"/>
    </row>
    <row r="737" spans="2:6" ht="13.5" x14ac:dyDescent="0.25">
      <c r="B737" s="68"/>
      <c r="C737" s="69"/>
      <c r="D737" s="69"/>
      <c r="E737" s="70"/>
      <c r="F737" s="70"/>
    </row>
    <row r="738" spans="2:6" ht="13.5" x14ac:dyDescent="0.25">
      <c r="B738" s="68"/>
      <c r="C738" s="69"/>
      <c r="D738" s="69"/>
      <c r="E738" s="70"/>
      <c r="F738" s="70"/>
    </row>
    <row r="739" spans="2:6" ht="13.5" x14ac:dyDescent="0.25">
      <c r="B739" s="68"/>
      <c r="C739" s="69"/>
      <c r="D739" s="69"/>
      <c r="E739" s="70"/>
      <c r="F739" s="70"/>
    </row>
    <row r="740" spans="2:6" ht="13.5" x14ac:dyDescent="0.25">
      <c r="B740" s="68"/>
      <c r="C740" s="69"/>
      <c r="D740" s="69"/>
      <c r="E740" s="70"/>
      <c r="F740" s="70"/>
    </row>
    <row r="741" spans="2:6" ht="13.5" x14ac:dyDescent="0.25">
      <c r="B741" s="68"/>
      <c r="C741" s="69"/>
      <c r="D741" s="69"/>
      <c r="E741" s="70"/>
      <c r="F741" s="70"/>
    </row>
    <row r="742" spans="2:6" ht="13.5" x14ac:dyDescent="0.25">
      <c r="B742" s="68"/>
      <c r="C742" s="69"/>
      <c r="D742" s="69"/>
      <c r="E742" s="70"/>
      <c r="F742" s="70"/>
    </row>
    <row r="743" spans="2:6" ht="13.5" x14ac:dyDescent="0.25">
      <c r="B743" s="68"/>
      <c r="C743" s="69"/>
      <c r="D743" s="69"/>
      <c r="E743" s="70"/>
      <c r="F743" s="70"/>
    </row>
    <row r="744" spans="2:6" ht="13.5" x14ac:dyDescent="0.25">
      <c r="B744" s="68"/>
      <c r="C744" s="69"/>
      <c r="D744" s="69"/>
      <c r="E744" s="70"/>
      <c r="F744" s="70"/>
    </row>
    <row r="745" spans="2:6" ht="13.5" x14ac:dyDescent="0.25">
      <c r="B745" s="68"/>
      <c r="C745" s="69"/>
      <c r="D745" s="69"/>
      <c r="E745" s="70"/>
      <c r="F745" s="70"/>
    </row>
    <row r="746" spans="2:6" ht="13.5" x14ac:dyDescent="0.25">
      <c r="B746" s="68"/>
      <c r="C746" s="69"/>
      <c r="D746" s="69"/>
      <c r="E746" s="70"/>
      <c r="F746" s="70"/>
    </row>
    <row r="747" spans="2:6" ht="13.5" x14ac:dyDescent="0.25">
      <c r="B747" s="68"/>
      <c r="C747" s="69"/>
      <c r="D747" s="69"/>
      <c r="E747" s="70"/>
      <c r="F747" s="70"/>
    </row>
    <row r="748" spans="2:6" ht="13.5" x14ac:dyDescent="0.25">
      <c r="B748" s="68"/>
      <c r="C748" s="69"/>
      <c r="D748" s="69"/>
      <c r="E748" s="70"/>
      <c r="F748" s="70"/>
    </row>
    <row r="749" spans="2:6" ht="13.5" x14ac:dyDescent="0.25">
      <c r="B749" s="68"/>
      <c r="C749" s="69"/>
      <c r="D749" s="69"/>
      <c r="E749" s="70"/>
      <c r="F749" s="70"/>
    </row>
    <row r="750" spans="2:6" ht="13.5" x14ac:dyDescent="0.25">
      <c r="B750" s="68"/>
      <c r="C750" s="69"/>
      <c r="D750" s="69"/>
      <c r="E750" s="70"/>
      <c r="F750" s="70"/>
    </row>
    <row r="751" spans="2:6" ht="13.5" x14ac:dyDescent="0.25">
      <c r="B751" s="68"/>
      <c r="C751" s="69"/>
      <c r="D751" s="69"/>
      <c r="E751" s="70"/>
      <c r="F751" s="70"/>
    </row>
    <row r="752" spans="2:6" ht="13.5" x14ac:dyDescent="0.25">
      <c r="B752" s="68"/>
      <c r="C752" s="69"/>
      <c r="D752" s="69"/>
      <c r="E752" s="70"/>
      <c r="F752" s="70"/>
    </row>
    <row r="753" spans="2:6" ht="13.5" x14ac:dyDescent="0.25">
      <c r="B753" s="68"/>
      <c r="C753" s="69"/>
      <c r="D753" s="69"/>
      <c r="E753" s="70"/>
      <c r="F753" s="70"/>
    </row>
    <row r="754" spans="2:6" ht="13.5" x14ac:dyDescent="0.25">
      <c r="B754" s="68"/>
      <c r="C754" s="69"/>
      <c r="D754" s="69"/>
      <c r="E754" s="70"/>
      <c r="F754" s="70"/>
    </row>
    <row r="755" spans="2:6" ht="13.5" x14ac:dyDescent="0.25">
      <c r="B755" s="68"/>
      <c r="C755" s="69"/>
      <c r="D755" s="69"/>
      <c r="E755" s="70"/>
      <c r="F755" s="70"/>
    </row>
    <row r="756" spans="2:6" ht="13.5" x14ac:dyDescent="0.25">
      <c r="B756" s="68"/>
      <c r="C756" s="69"/>
      <c r="D756" s="69"/>
      <c r="E756" s="70"/>
      <c r="F756" s="70"/>
    </row>
    <row r="757" spans="2:6" ht="13.5" x14ac:dyDescent="0.25">
      <c r="B757" s="68"/>
      <c r="C757" s="69"/>
      <c r="D757" s="69"/>
      <c r="E757" s="70"/>
      <c r="F757" s="70"/>
    </row>
    <row r="758" spans="2:6" ht="13.5" x14ac:dyDescent="0.25">
      <c r="B758" s="68"/>
      <c r="C758" s="69"/>
      <c r="D758" s="69"/>
      <c r="E758" s="70"/>
      <c r="F758" s="70"/>
    </row>
    <row r="759" spans="2:6" ht="13.5" x14ac:dyDescent="0.25">
      <c r="B759" s="68"/>
      <c r="C759" s="69"/>
      <c r="D759" s="69"/>
      <c r="E759" s="70"/>
      <c r="F759" s="70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03"/>
  <sheetViews>
    <sheetView showGridLines="0" showRowColHeaders="0" workbookViewId="0">
      <selection activeCell="E17" sqref="E17"/>
    </sheetView>
  </sheetViews>
  <sheetFormatPr defaultColWidth="8.5703125" defaultRowHeight="12.75" x14ac:dyDescent="0.25"/>
  <cols>
    <col min="1" max="1" width="10.42578125" style="1" customWidth="1"/>
    <col min="2" max="2" width="10.28515625" style="1" bestFit="1" customWidth="1"/>
    <col min="3" max="3" width="13.140625" style="1" customWidth="1"/>
    <col min="4" max="4" width="16.85546875" style="1" customWidth="1"/>
    <col min="5" max="5" width="12.28515625" style="1" bestFit="1" customWidth="1"/>
    <col min="6" max="6" width="11.28515625" style="1" bestFit="1" customWidth="1"/>
    <col min="7" max="7" width="15.28515625" style="1" customWidth="1"/>
    <col min="8" max="8" width="9.5703125" style="1" customWidth="1"/>
    <col min="9" max="9" width="8.140625" style="1" bestFit="1" customWidth="1"/>
    <col min="10" max="10" width="12.28515625" style="1" bestFit="1" customWidth="1"/>
    <col min="11" max="11" width="15.140625" style="1" customWidth="1"/>
    <col min="12" max="12" width="8.140625" style="1" bestFit="1" customWidth="1"/>
    <col min="13" max="13" width="16.42578125" style="1" customWidth="1"/>
    <col min="14" max="14" width="12.85546875" style="1" customWidth="1"/>
    <col min="15" max="16384" width="8.5703125" style="1"/>
  </cols>
  <sheetData>
    <row r="1" spans="1:15" ht="13.5" x14ac:dyDescent="0.25">
      <c r="A1"/>
    </row>
    <row r="7" spans="1:15" ht="15.75" x14ac:dyDescent="0.25">
      <c r="A7" s="67" t="s">
        <v>1431</v>
      </c>
    </row>
    <row r="9" spans="1:15" ht="14.25" thickBot="1" x14ac:dyDescent="0.3">
      <c r="A9" s="127" t="s">
        <v>1432</v>
      </c>
      <c r="B9" s="5"/>
      <c r="C9" s="5"/>
      <c r="D9" s="5"/>
      <c r="E9" s="5"/>
      <c r="F9" s="5"/>
      <c r="G9" s="5"/>
      <c r="H9" s="5"/>
      <c r="I9" s="127" t="s">
        <v>0</v>
      </c>
      <c r="J9" s="5"/>
      <c r="K9" s="5"/>
      <c r="L9" s="5"/>
      <c r="M9" s="5"/>
      <c r="N9" s="5"/>
      <c r="O9" s="183"/>
    </row>
    <row r="10" spans="1:15" s="71" customFormat="1" ht="39" thickBot="1" x14ac:dyDescent="0.25">
      <c r="A10" s="184" t="s">
        <v>0</v>
      </c>
      <c r="B10" s="184" t="s">
        <v>1</v>
      </c>
      <c r="C10" s="108" t="s">
        <v>2</v>
      </c>
      <c r="D10" s="109" t="s">
        <v>3</v>
      </c>
      <c r="E10" s="109" t="s">
        <v>4</v>
      </c>
      <c r="F10" s="108" t="s">
        <v>5</v>
      </c>
      <c r="G10" s="109" t="s">
        <v>6</v>
      </c>
      <c r="H10" s="181"/>
      <c r="I10" s="184" t="s">
        <v>0</v>
      </c>
      <c r="J10" s="108" t="s">
        <v>5</v>
      </c>
      <c r="K10" s="109" t="s">
        <v>6</v>
      </c>
      <c r="L10" s="108" t="s">
        <v>7</v>
      </c>
      <c r="M10" s="109" t="s">
        <v>8</v>
      </c>
      <c r="N10" s="109" t="s">
        <v>1433</v>
      </c>
      <c r="O10" s="185"/>
    </row>
    <row r="11" spans="1:15" ht="13.5" x14ac:dyDescent="0.25">
      <c r="A11" s="5" t="s">
        <v>9</v>
      </c>
      <c r="B11" s="5" t="s">
        <v>10</v>
      </c>
      <c r="C11" s="38">
        <v>3.4396872835802728</v>
      </c>
      <c r="D11" s="38">
        <v>3.7003170150839493</v>
      </c>
      <c r="E11" s="35">
        <v>0</v>
      </c>
      <c r="F11" s="35">
        <f>+C11*E11</f>
        <v>0</v>
      </c>
      <c r="G11" s="35">
        <f>+D11*E11</f>
        <v>0</v>
      </c>
      <c r="H11" s="5"/>
      <c r="I11" s="5" t="s">
        <v>11</v>
      </c>
      <c r="J11" s="35">
        <f t="shared" ref="J11:K42" si="0">SUMIF($A$11:$A$698,$I11,F$11:F$698)</f>
        <v>236078486.5068177</v>
      </c>
      <c r="K11" s="35">
        <f t="shared" si="0"/>
        <v>219818566.48969343</v>
      </c>
      <c r="L11" s="186">
        <f t="shared" ref="L11:M42" si="1">+J11/J$119</f>
        <v>0.23673109837443451</v>
      </c>
      <c r="M11" s="186">
        <f t="shared" si="1"/>
        <v>0.21780412210427647</v>
      </c>
      <c r="N11" s="187">
        <f>IF(OR(M11-L11&gt;0.2%,M11-L11&lt;-0.2%),M11-L11,"")</f>
        <v>-1.8926976270158047E-2</v>
      </c>
      <c r="O11" s="183"/>
    </row>
    <row r="12" spans="1:15" ht="13.5" x14ac:dyDescent="0.25">
      <c r="A12" s="5" t="s">
        <v>12</v>
      </c>
      <c r="B12" s="5" t="s">
        <v>13</v>
      </c>
      <c r="C12" s="38">
        <v>0.82</v>
      </c>
      <c r="D12" s="38">
        <v>0.82</v>
      </c>
      <c r="E12" s="35">
        <v>200000</v>
      </c>
      <c r="F12" s="35">
        <f>+C12*E12</f>
        <v>164000</v>
      </c>
      <c r="G12" s="35">
        <f t="shared" ref="G12:G75" si="2">+D12*E12</f>
        <v>164000</v>
      </c>
      <c r="H12" s="5"/>
      <c r="I12" s="5" t="s">
        <v>14</v>
      </c>
      <c r="J12" s="35">
        <f t="shared" si="0"/>
        <v>100797032.38247877</v>
      </c>
      <c r="K12" s="35">
        <f t="shared" si="0"/>
        <v>104254072.81461456</v>
      </c>
      <c r="L12" s="186">
        <f t="shared" si="1"/>
        <v>0.10107567420421656</v>
      </c>
      <c r="M12" s="186">
        <f t="shared" si="1"/>
        <v>0.10329867566599336</v>
      </c>
      <c r="N12" s="187">
        <f>IF(OR(M12-L12&gt;0.2%,M12-L12&lt;-0.2%),M12-L12,"")</f>
        <v>2.2230014617767996E-3</v>
      </c>
      <c r="O12" s="183"/>
    </row>
    <row r="13" spans="1:15" ht="13.5" x14ac:dyDescent="0.25">
      <c r="A13" s="5" t="s">
        <v>12</v>
      </c>
      <c r="B13" s="5" t="s">
        <v>15</v>
      </c>
      <c r="C13" s="38">
        <v>0.82</v>
      </c>
      <c r="D13" s="38">
        <v>0.82</v>
      </c>
      <c r="E13" s="35">
        <v>0</v>
      </c>
      <c r="F13" s="35">
        <f t="shared" ref="F13:F76" si="3">+C13*E13</f>
        <v>0</v>
      </c>
      <c r="G13" s="35">
        <f t="shared" si="2"/>
        <v>0</v>
      </c>
      <c r="H13" s="5"/>
      <c r="I13" s="5" t="s">
        <v>16</v>
      </c>
      <c r="J13" s="35">
        <f t="shared" si="0"/>
        <v>87457500</v>
      </c>
      <c r="K13" s="35">
        <f t="shared" si="0"/>
        <v>87457500</v>
      </c>
      <c r="L13" s="186">
        <f t="shared" si="1"/>
        <v>8.7699266216213226E-2</v>
      </c>
      <c r="M13" s="186">
        <f t="shared" si="1"/>
        <v>8.6656028710968253E-2</v>
      </c>
      <c r="N13" s="187" t="str">
        <f t="shared" ref="N13:N76" si="4">IF(OR(M13-L13&gt;0.2%,M13-L13&lt;-0.2%),M13-L13,"")</f>
        <v/>
      </c>
      <c r="O13" s="183"/>
    </row>
    <row r="14" spans="1:15" ht="13.5" x14ac:dyDescent="0.25">
      <c r="A14" s="5" t="s">
        <v>12</v>
      </c>
      <c r="B14" s="5" t="s">
        <v>17</v>
      </c>
      <c r="C14" s="38">
        <v>0.82</v>
      </c>
      <c r="D14" s="38">
        <v>0.82</v>
      </c>
      <c r="E14" s="35">
        <v>100000</v>
      </c>
      <c r="F14" s="35">
        <f t="shared" si="3"/>
        <v>82000</v>
      </c>
      <c r="G14" s="35">
        <f t="shared" si="2"/>
        <v>82000</v>
      </c>
      <c r="H14" s="38"/>
      <c r="I14" s="5" t="s">
        <v>18</v>
      </c>
      <c r="J14" s="35">
        <f t="shared" si="0"/>
        <v>72948623.624452129</v>
      </c>
      <c r="K14" s="35">
        <f t="shared" si="0"/>
        <v>74165339.99578698</v>
      </c>
      <c r="L14" s="186">
        <f t="shared" si="1"/>
        <v>7.3150281717944923E-2</v>
      </c>
      <c r="M14" s="186">
        <f t="shared" si="1"/>
        <v>7.34856796962369E-2</v>
      </c>
      <c r="N14" s="187" t="str">
        <f t="shared" si="4"/>
        <v/>
      </c>
      <c r="O14" s="183"/>
    </row>
    <row r="15" spans="1:15" ht="13.5" x14ac:dyDescent="0.25">
      <c r="A15" s="5" t="s">
        <v>12</v>
      </c>
      <c r="B15" s="5" t="s">
        <v>19</v>
      </c>
      <c r="C15" s="38">
        <v>0.82</v>
      </c>
      <c r="D15" s="38">
        <v>0.82</v>
      </c>
      <c r="E15" s="35">
        <v>50000</v>
      </c>
      <c r="F15" s="35">
        <f t="shared" si="3"/>
        <v>41000</v>
      </c>
      <c r="G15" s="35">
        <f t="shared" si="2"/>
        <v>41000</v>
      </c>
      <c r="H15" s="5"/>
      <c r="I15" s="5" t="s">
        <v>20</v>
      </c>
      <c r="J15" s="35">
        <f t="shared" si="0"/>
        <v>60740547.575295724</v>
      </c>
      <c r="K15" s="35">
        <f t="shared" si="0"/>
        <v>67961300.953668192</v>
      </c>
      <c r="L15" s="186">
        <f t="shared" si="1"/>
        <v>6.0908457844374972E-2</v>
      </c>
      <c r="M15" s="186">
        <f t="shared" si="1"/>
        <v>6.7338495231121689E-2</v>
      </c>
      <c r="N15" s="187">
        <f t="shared" si="4"/>
        <v>6.4300373867467175E-3</v>
      </c>
      <c r="O15" s="183"/>
    </row>
    <row r="16" spans="1:15" ht="13.5" x14ac:dyDescent="0.25">
      <c r="A16" s="5" t="s">
        <v>12</v>
      </c>
      <c r="B16" s="5" t="s">
        <v>21</v>
      </c>
      <c r="C16" s="38">
        <v>0.82</v>
      </c>
      <c r="D16" s="38">
        <v>0.82</v>
      </c>
      <c r="E16" s="35">
        <v>10000</v>
      </c>
      <c r="F16" s="35">
        <f t="shared" si="3"/>
        <v>8200</v>
      </c>
      <c r="G16" s="35">
        <f t="shared" si="2"/>
        <v>8200</v>
      </c>
      <c r="H16" s="5"/>
      <c r="I16" s="5" t="s">
        <v>22</v>
      </c>
      <c r="J16" s="35">
        <f t="shared" si="0"/>
        <v>35405507.129150748</v>
      </c>
      <c r="K16" s="35">
        <f t="shared" si="0"/>
        <v>37057711.776951268</v>
      </c>
      <c r="L16" s="186">
        <f t="shared" si="1"/>
        <v>3.5503381588079086E-2</v>
      </c>
      <c r="M16" s="186">
        <f t="shared" si="1"/>
        <v>3.6718110347383308E-2</v>
      </c>
      <c r="N16" s="187" t="str">
        <f t="shared" si="4"/>
        <v/>
      </c>
      <c r="O16" s="183"/>
    </row>
    <row r="17" spans="1:15" ht="13.5" x14ac:dyDescent="0.25">
      <c r="A17" s="5" t="s">
        <v>12</v>
      </c>
      <c r="B17" s="5" t="s">
        <v>23</v>
      </c>
      <c r="C17" s="38">
        <v>0.82</v>
      </c>
      <c r="D17" s="38">
        <v>0.82</v>
      </c>
      <c r="E17" s="35">
        <v>100000</v>
      </c>
      <c r="F17" s="35">
        <f t="shared" si="3"/>
        <v>82000</v>
      </c>
      <c r="G17" s="35">
        <f t="shared" si="2"/>
        <v>82000</v>
      </c>
      <c r="H17" s="5"/>
      <c r="I17" s="5" t="s">
        <v>24</v>
      </c>
      <c r="J17" s="35">
        <f t="shared" si="0"/>
        <v>35843496</v>
      </c>
      <c r="K17" s="35">
        <f t="shared" si="0"/>
        <v>35843496</v>
      </c>
      <c r="L17" s="186">
        <f t="shared" si="1"/>
        <v>3.5942581228868578E-2</v>
      </c>
      <c r="M17" s="186">
        <f t="shared" si="1"/>
        <v>3.5515021793184984E-2</v>
      </c>
      <c r="N17" s="187" t="str">
        <f t="shared" si="4"/>
        <v/>
      </c>
      <c r="O17" s="183"/>
    </row>
    <row r="18" spans="1:15" ht="13.5" x14ac:dyDescent="0.25">
      <c r="A18" s="5" t="s">
        <v>12</v>
      </c>
      <c r="B18" s="5" t="s">
        <v>25</v>
      </c>
      <c r="C18" s="38">
        <v>0.82</v>
      </c>
      <c r="D18" s="38">
        <v>0.82</v>
      </c>
      <c r="E18" s="35">
        <v>100000</v>
      </c>
      <c r="F18" s="35">
        <f t="shared" si="3"/>
        <v>82000</v>
      </c>
      <c r="G18" s="35">
        <f t="shared" si="2"/>
        <v>82000</v>
      </c>
      <c r="H18" s="5"/>
      <c r="I18" s="5" t="s">
        <v>26</v>
      </c>
      <c r="J18" s="35">
        <f t="shared" si="0"/>
        <v>30255400</v>
      </c>
      <c r="K18" s="35">
        <f t="shared" si="0"/>
        <v>30255400</v>
      </c>
      <c r="L18" s="186">
        <f t="shared" si="1"/>
        <v>3.0339037579144357E-2</v>
      </c>
      <c r="M18" s="186">
        <f t="shared" si="1"/>
        <v>2.9978135792377202E-2</v>
      </c>
      <c r="N18" s="187" t="str">
        <f t="shared" si="4"/>
        <v/>
      </c>
      <c r="O18" s="183"/>
    </row>
    <row r="19" spans="1:15" ht="13.5" x14ac:dyDescent="0.25">
      <c r="A19" s="5" t="s">
        <v>27</v>
      </c>
      <c r="B19" s="5" t="s">
        <v>28</v>
      </c>
      <c r="C19" s="38">
        <v>0.30895051449037808</v>
      </c>
      <c r="D19" s="38">
        <v>0.30094352629515653</v>
      </c>
      <c r="E19" s="35">
        <v>11000456</v>
      </c>
      <c r="F19" s="35">
        <f t="shared" si="3"/>
        <v>3398596.5408287663</v>
      </c>
      <c r="G19" s="35">
        <f t="shared" si="2"/>
        <v>3310516.0194947124</v>
      </c>
      <c r="H19" s="5"/>
      <c r="I19" s="5" t="s">
        <v>29</v>
      </c>
      <c r="J19" s="35">
        <f t="shared" si="0"/>
        <v>25964929.006223828</v>
      </c>
      <c r="K19" s="35">
        <f t="shared" si="0"/>
        <v>25954321.145060174</v>
      </c>
      <c r="L19" s="186">
        <f t="shared" si="1"/>
        <v>2.6036706070970472E-2</v>
      </c>
      <c r="M19" s="186">
        <f t="shared" si="1"/>
        <v>2.571647255318326E-2</v>
      </c>
      <c r="N19" s="187" t="str">
        <f t="shared" si="4"/>
        <v/>
      </c>
      <c r="O19" s="183"/>
    </row>
    <row r="20" spans="1:15" ht="13.5" x14ac:dyDescent="0.25">
      <c r="A20" s="5" t="s">
        <v>27</v>
      </c>
      <c r="B20" s="5" t="s">
        <v>30</v>
      </c>
      <c r="C20" s="38">
        <v>0.39</v>
      </c>
      <c r="D20" s="38">
        <v>0.39</v>
      </c>
      <c r="E20" s="35">
        <v>10000</v>
      </c>
      <c r="F20" s="35">
        <f t="shared" si="3"/>
        <v>3900</v>
      </c>
      <c r="G20" s="35">
        <f t="shared" si="2"/>
        <v>3900</v>
      </c>
      <c r="H20" s="5"/>
      <c r="I20" s="5" t="s">
        <v>31</v>
      </c>
      <c r="J20" s="35">
        <f t="shared" si="0"/>
        <v>20564688.81352026</v>
      </c>
      <c r="K20" s="35">
        <f t="shared" si="0"/>
        <v>23362021.150360253</v>
      </c>
      <c r="L20" s="186">
        <f t="shared" si="1"/>
        <v>2.0621537534350916E-2</v>
      </c>
      <c r="M20" s="186">
        <f t="shared" si="1"/>
        <v>2.3147928714539814E-2</v>
      </c>
      <c r="N20" s="187">
        <f t="shared" si="4"/>
        <v>2.5263911801888979E-3</v>
      </c>
      <c r="O20" s="183"/>
    </row>
    <row r="21" spans="1:15" ht="13.5" x14ac:dyDescent="0.25">
      <c r="A21" s="5" t="s">
        <v>27</v>
      </c>
      <c r="B21" s="5" t="s">
        <v>32</v>
      </c>
      <c r="C21" s="38">
        <v>0.26462204073195195</v>
      </c>
      <c r="D21" s="38">
        <v>0.28063846866475262</v>
      </c>
      <c r="E21" s="35">
        <v>3019152</v>
      </c>
      <c r="F21" s="35">
        <f t="shared" si="3"/>
        <v>798934.16351995419</v>
      </c>
      <c r="G21" s="35">
        <f t="shared" si="2"/>
        <v>847290.19394612522</v>
      </c>
      <c r="H21" s="5"/>
      <c r="I21" s="5" t="s">
        <v>33</v>
      </c>
      <c r="J21" s="35">
        <f t="shared" si="0"/>
        <v>21620451.173219036</v>
      </c>
      <c r="K21" s="35">
        <f t="shared" si="0"/>
        <v>21620451.173219036</v>
      </c>
      <c r="L21" s="186">
        <f t="shared" si="1"/>
        <v>2.1680218427862399E-2</v>
      </c>
      <c r="M21" s="186">
        <f t="shared" si="1"/>
        <v>2.142231869891726E-2</v>
      </c>
      <c r="N21" s="187" t="str">
        <f t="shared" si="4"/>
        <v/>
      </c>
      <c r="O21" s="183"/>
    </row>
    <row r="22" spans="1:15" ht="13.5" x14ac:dyDescent="0.25">
      <c r="A22" s="5" t="s">
        <v>27</v>
      </c>
      <c r="B22" s="5" t="s">
        <v>34</v>
      </c>
      <c r="C22" s="38">
        <v>0.26329850550392281</v>
      </c>
      <c r="D22" s="38">
        <v>0.26696233057511959</v>
      </c>
      <c r="E22" s="35">
        <v>8200000</v>
      </c>
      <c r="F22" s="35">
        <f t="shared" si="3"/>
        <v>2159047.7451321669</v>
      </c>
      <c r="G22" s="35">
        <f t="shared" si="2"/>
        <v>2189091.1107159806</v>
      </c>
      <c r="H22" s="5"/>
      <c r="I22" s="5" t="s">
        <v>35</v>
      </c>
      <c r="J22" s="35">
        <f t="shared" si="0"/>
        <v>15119008.374034034</v>
      </c>
      <c r="K22" s="35">
        <f t="shared" si="0"/>
        <v>16140467.605008936</v>
      </c>
      <c r="L22" s="186">
        <f t="shared" si="1"/>
        <v>1.5160803136604268E-2</v>
      </c>
      <c r="M22" s="186">
        <f t="shared" si="1"/>
        <v>1.5992554374274447E-2</v>
      </c>
      <c r="N22" s="187" t="str">
        <f t="shared" si="4"/>
        <v/>
      </c>
      <c r="O22" s="183"/>
    </row>
    <row r="23" spans="1:15" ht="13.5" x14ac:dyDescent="0.25">
      <c r="A23" s="5" t="s">
        <v>27</v>
      </c>
      <c r="B23" s="5" t="s">
        <v>36</v>
      </c>
      <c r="C23" s="38">
        <v>0.28025438894265198</v>
      </c>
      <c r="D23" s="38">
        <v>0.28207972016767829</v>
      </c>
      <c r="E23" s="35">
        <v>11172853</v>
      </c>
      <c r="F23" s="35">
        <f t="shared" si="3"/>
        <v>3131241.0902610761</v>
      </c>
      <c r="G23" s="35">
        <f t="shared" si="2"/>
        <v>3151635.2477146047</v>
      </c>
      <c r="H23" s="5"/>
      <c r="I23" s="5" t="s">
        <v>37</v>
      </c>
      <c r="J23" s="35">
        <f t="shared" si="0"/>
        <v>14725410.551386392</v>
      </c>
      <c r="K23" s="35">
        <f t="shared" si="0"/>
        <v>14081324.191610862</v>
      </c>
      <c r="L23" s="186">
        <f t="shared" si="1"/>
        <v>1.4766117257971818E-2</v>
      </c>
      <c r="M23" s="186">
        <f t="shared" si="1"/>
        <v>1.3952281204432813E-2</v>
      </c>
      <c r="N23" s="187" t="str">
        <f t="shared" si="4"/>
        <v/>
      </c>
      <c r="O23" s="183"/>
    </row>
    <row r="24" spans="1:15" ht="13.5" x14ac:dyDescent="0.25">
      <c r="A24" s="5" t="s">
        <v>38</v>
      </c>
      <c r="B24" s="5" t="s">
        <v>39</v>
      </c>
      <c r="C24" s="38">
        <v>5.4708132711976614</v>
      </c>
      <c r="D24" s="38">
        <v>6.0221534686591793</v>
      </c>
      <c r="E24" s="35">
        <v>46244</v>
      </c>
      <c r="F24" s="35">
        <f t="shared" si="3"/>
        <v>252992.28891326464</v>
      </c>
      <c r="G24" s="35">
        <f t="shared" si="2"/>
        <v>278488.46500467509</v>
      </c>
      <c r="H24" s="5"/>
      <c r="I24" s="5" t="s">
        <v>38</v>
      </c>
      <c r="J24" s="35">
        <f t="shared" si="0"/>
        <v>12316248.166016703</v>
      </c>
      <c r="K24" s="35">
        <f t="shared" si="0"/>
        <v>13842914.34269215</v>
      </c>
      <c r="L24" s="186">
        <f t="shared" si="1"/>
        <v>1.2350295019826164E-2</v>
      </c>
      <c r="M24" s="186">
        <f t="shared" si="1"/>
        <v>1.3716056172698799E-2</v>
      </c>
      <c r="N24" s="187" t="str">
        <f t="shared" si="4"/>
        <v/>
      </c>
      <c r="O24" s="183"/>
    </row>
    <row r="25" spans="1:15" ht="13.5" x14ac:dyDescent="0.25">
      <c r="A25" s="5" t="s">
        <v>38</v>
      </c>
      <c r="B25" s="5" t="s">
        <v>40</v>
      </c>
      <c r="C25" s="38">
        <v>4.05</v>
      </c>
      <c r="D25" s="38">
        <v>4.05</v>
      </c>
      <c r="E25" s="35">
        <v>10000</v>
      </c>
      <c r="F25" s="35">
        <f t="shared" si="3"/>
        <v>40500</v>
      </c>
      <c r="G25" s="35">
        <f t="shared" si="2"/>
        <v>40500</v>
      </c>
      <c r="H25" s="5"/>
      <c r="I25" s="5" t="s">
        <v>41</v>
      </c>
      <c r="J25" s="35">
        <f t="shared" si="0"/>
        <v>10801764.752703426</v>
      </c>
      <c r="K25" s="35">
        <f t="shared" si="0"/>
        <v>12934806.058524514</v>
      </c>
      <c r="L25" s="186">
        <f t="shared" si="1"/>
        <v>1.0831624991021312E-2</v>
      </c>
      <c r="M25" s="186">
        <f t="shared" si="1"/>
        <v>1.2816269904562862E-2</v>
      </c>
      <c r="N25" s="187" t="str">
        <f t="shared" si="4"/>
        <v/>
      </c>
      <c r="O25" s="183"/>
    </row>
    <row r="26" spans="1:15" ht="13.5" x14ac:dyDescent="0.25">
      <c r="A26" s="5" t="s">
        <v>38</v>
      </c>
      <c r="B26" s="5" t="s">
        <v>42</v>
      </c>
      <c r="C26" s="38">
        <v>5.4708132711976614</v>
      </c>
      <c r="D26" s="38">
        <v>6.0221534686591793</v>
      </c>
      <c r="E26" s="35">
        <v>10305</v>
      </c>
      <c r="F26" s="35">
        <f t="shared" si="3"/>
        <v>56376.730759691898</v>
      </c>
      <c r="G26" s="35">
        <f t="shared" si="2"/>
        <v>62058.291494532845</v>
      </c>
      <c r="H26" s="5"/>
      <c r="I26" s="5" t="s">
        <v>43</v>
      </c>
      <c r="J26" s="35">
        <f t="shared" si="0"/>
        <v>12260835.139990756</v>
      </c>
      <c r="K26" s="35">
        <f t="shared" si="0"/>
        <v>11207166.111083247</v>
      </c>
      <c r="L26" s="186">
        <f t="shared" si="1"/>
        <v>1.2294728810852714E-2</v>
      </c>
      <c r="M26" s="186">
        <f t="shared" si="1"/>
        <v>1.1104462262134412E-2</v>
      </c>
      <c r="N26" s="187" t="str">
        <f t="shared" si="4"/>
        <v/>
      </c>
      <c r="O26" s="183"/>
    </row>
    <row r="27" spans="1:15" ht="13.5" x14ac:dyDescent="0.25">
      <c r="A27" s="5" t="s">
        <v>38</v>
      </c>
      <c r="B27" s="5" t="s">
        <v>44</v>
      </c>
      <c r="C27" s="38">
        <v>7.0893102620193016</v>
      </c>
      <c r="D27" s="38">
        <v>7.3595238014692566</v>
      </c>
      <c r="E27" s="35">
        <v>162732</v>
      </c>
      <c r="F27" s="35">
        <f t="shared" si="3"/>
        <v>1153657.637558925</v>
      </c>
      <c r="G27" s="35">
        <f t="shared" si="2"/>
        <v>1197630.0272606951</v>
      </c>
      <c r="H27" s="5"/>
      <c r="I27" s="5" t="s">
        <v>45</v>
      </c>
      <c r="J27" s="35">
        <f t="shared" si="0"/>
        <v>11028027.104662292</v>
      </c>
      <c r="K27" s="35">
        <f t="shared" si="0"/>
        <v>11028027.104662292</v>
      </c>
      <c r="L27" s="186">
        <f t="shared" si="1"/>
        <v>1.1058512819271E-2</v>
      </c>
      <c r="M27" s="186">
        <f t="shared" si="1"/>
        <v>1.0926964907606E-2</v>
      </c>
      <c r="N27" s="187" t="str">
        <f t="shared" si="4"/>
        <v/>
      </c>
      <c r="O27" s="183"/>
    </row>
    <row r="28" spans="1:15" ht="13.5" x14ac:dyDescent="0.25">
      <c r="A28" s="5" t="s">
        <v>38</v>
      </c>
      <c r="B28" s="5" t="s">
        <v>46</v>
      </c>
      <c r="C28" s="38">
        <v>5.2554380125974456</v>
      </c>
      <c r="D28" s="38">
        <v>5.4629479395034428</v>
      </c>
      <c r="E28" s="35">
        <v>759339</v>
      </c>
      <c r="F28" s="35">
        <f t="shared" si="3"/>
        <v>3990659.0450477316</v>
      </c>
      <c r="G28" s="35">
        <f t="shared" si="2"/>
        <v>4148229.4254346048</v>
      </c>
      <c r="H28" s="5"/>
      <c r="I28" s="5" t="s">
        <v>47</v>
      </c>
      <c r="J28" s="35">
        <f t="shared" si="0"/>
        <v>10872925.584305782</v>
      </c>
      <c r="K28" s="35">
        <f t="shared" si="0"/>
        <v>10960050.471349191</v>
      </c>
      <c r="L28" s="186">
        <f t="shared" si="1"/>
        <v>1.0902982538571403E-2</v>
      </c>
      <c r="M28" s="186">
        <f t="shared" si="1"/>
        <v>1.0859611220523074E-2</v>
      </c>
      <c r="N28" s="187" t="str">
        <f t="shared" si="4"/>
        <v/>
      </c>
      <c r="O28" s="183"/>
    </row>
    <row r="29" spans="1:15" ht="13.5" x14ac:dyDescent="0.25">
      <c r="A29" s="5" t="s">
        <v>38</v>
      </c>
      <c r="B29" s="5" t="s">
        <v>48</v>
      </c>
      <c r="C29" s="38">
        <v>4.84974937606931</v>
      </c>
      <c r="D29" s="38">
        <v>5.993370993253933</v>
      </c>
      <c r="E29" s="35">
        <v>1239000</v>
      </c>
      <c r="F29" s="35">
        <f t="shared" si="3"/>
        <v>6008839.4769498752</v>
      </c>
      <c r="G29" s="35">
        <f t="shared" si="2"/>
        <v>7425786.6606416227</v>
      </c>
      <c r="H29" s="5"/>
      <c r="I29" s="5" t="s">
        <v>27</v>
      </c>
      <c r="J29" s="35">
        <f t="shared" si="0"/>
        <v>9491719.5397419631</v>
      </c>
      <c r="K29" s="35">
        <f t="shared" si="0"/>
        <v>9502432.5718714222</v>
      </c>
      <c r="L29" s="186">
        <f t="shared" si="1"/>
        <v>9.5179583084979928E-3</v>
      </c>
      <c r="M29" s="186">
        <f t="shared" si="1"/>
        <v>9.4153511107924418E-3</v>
      </c>
      <c r="N29" s="187" t="str">
        <f t="shared" si="4"/>
        <v/>
      </c>
      <c r="O29" s="183"/>
    </row>
    <row r="30" spans="1:15" ht="13.5" x14ac:dyDescent="0.25">
      <c r="A30" s="5" t="s">
        <v>38</v>
      </c>
      <c r="B30" s="5" t="s">
        <v>49</v>
      </c>
      <c r="C30" s="38">
        <v>8.959579109584956</v>
      </c>
      <c r="D30" s="38">
        <v>6.9347654442055129</v>
      </c>
      <c r="E30" s="35">
        <v>70005</v>
      </c>
      <c r="F30" s="35">
        <f t="shared" si="3"/>
        <v>627215.33556649485</v>
      </c>
      <c r="G30" s="35">
        <f t="shared" si="2"/>
        <v>485468.25492160692</v>
      </c>
      <c r="H30" s="5"/>
      <c r="I30" s="5" t="s">
        <v>50</v>
      </c>
      <c r="J30" s="35">
        <f t="shared" si="0"/>
        <v>6357119.7645849278</v>
      </c>
      <c r="K30" s="35">
        <f t="shared" si="0"/>
        <v>8589007.9330623187</v>
      </c>
      <c r="L30" s="186">
        <f t="shared" si="1"/>
        <v>6.3746932922011754E-3</v>
      </c>
      <c r="M30" s="186">
        <f t="shared" si="1"/>
        <v>8.5102972077429895E-3</v>
      </c>
      <c r="N30" s="187">
        <f t="shared" si="4"/>
        <v>2.135603915541814E-3</v>
      </c>
      <c r="O30" s="183"/>
    </row>
    <row r="31" spans="1:15" ht="13.5" x14ac:dyDescent="0.25">
      <c r="A31" s="5" t="s">
        <v>38</v>
      </c>
      <c r="B31" s="5" t="s">
        <v>51</v>
      </c>
      <c r="C31" s="38">
        <v>5.4708132711976614</v>
      </c>
      <c r="D31" s="38">
        <v>6.0221534686591793</v>
      </c>
      <c r="E31" s="35">
        <v>34000</v>
      </c>
      <c r="F31" s="35">
        <f t="shared" si="3"/>
        <v>186007.65122072049</v>
      </c>
      <c r="G31" s="35">
        <f t="shared" si="2"/>
        <v>204753.2179344121</v>
      </c>
      <c r="H31" s="5"/>
      <c r="I31" s="5" t="s">
        <v>52</v>
      </c>
      <c r="J31" s="35">
        <f t="shared" si="0"/>
        <v>7983800</v>
      </c>
      <c r="K31" s="35">
        <f t="shared" si="0"/>
        <v>7983800</v>
      </c>
      <c r="L31" s="186">
        <f t="shared" si="1"/>
        <v>8.0058702983392283E-3</v>
      </c>
      <c r="M31" s="186">
        <f t="shared" si="1"/>
        <v>7.910635474632003E-3</v>
      </c>
      <c r="N31" s="187" t="str">
        <f t="shared" si="4"/>
        <v/>
      </c>
      <c r="O31" s="183"/>
    </row>
    <row r="32" spans="1:15" ht="13.5" x14ac:dyDescent="0.25">
      <c r="A32" s="5" t="s">
        <v>53</v>
      </c>
      <c r="B32" s="5" t="s">
        <v>54</v>
      </c>
      <c r="C32" s="38">
        <v>9.9750708245872381</v>
      </c>
      <c r="D32" s="38">
        <v>9.9750708245872381</v>
      </c>
      <c r="E32" s="35">
        <v>714000</v>
      </c>
      <c r="F32" s="35">
        <f t="shared" si="3"/>
        <v>7122200.5687552877</v>
      </c>
      <c r="G32" s="35">
        <f t="shared" si="2"/>
        <v>7122200.5687552877</v>
      </c>
      <c r="H32" s="5"/>
      <c r="I32" s="5" t="s">
        <v>55</v>
      </c>
      <c r="J32" s="35">
        <f t="shared" si="0"/>
        <v>7956968.2045278419</v>
      </c>
      <c r="K32" s="35">
        <f t="shared" si="0"/>
        <v>7856045.4786526235</v>
      </c>
      <c r="L32" s="186">
        <f t="shared" si="1"/>
        <v>7.9789643294495196E-3</v>
      </c>
      <c r="M32" s="186">
        <f t="shared" si="1"/>
        <v>7.7840517114346293E-3</v>
      </c>
      <c r="N32" s="187" t="str">
        <f t="shared" si="4"/>
        <v/>
      </c>
      <c r="O32" s="183"/>
    </row>
    <row r="33" spans="1:15" ht="13.5" x14ac:dyDescent="0.25">
      <c r="A33" s="5" t="s">
        <v>56</v>
      </c>
      <c r="B33" s="5" t="s">
        <v>57</v>
      </c>
      <c r="C33" s="38">
        <v>7.713647889712794</v>
      </c>
      <c r="D33" s="38">
        <v>7.6565997592774746</v>
      </c>
      <c r="E33" s="35">
        <v>230000</v>
      </c>
      <c r="F33" s="35">
        <f t="shared" si="3"/>
        <v>1774139.0146339426</v>
      </c>
      <c r="G33" s="35">
        <f t="shared" si="2"/>
        <v>1761017.9446338192</v>
      </c>
      <c r="H33" s="5"/>
      <c r="I33" s="5" t="s">
        <v>58</v>
      </c>
      <c r="J33" s="35">
        <f t="shared" si="0"/>
        <v>7699811.044348333</v>
      </c>
      <c r="K33" s="35">
        <f t="shared" si="0"/>
        <v>7533784.4939715974</v>
      </c>
      <c r="L33" s="186">
        <f t="shared" si="1"/>
        <v>7.7210962878294393E-3</v>
      </c>
      <c r="M33" s="186">
        <f t="shared" si="1"/>
        <v>7.4647439660618037E-3</v>
      </c>
      <c r="N33" s="187" t="str">
        <f t="shared" si="4"/>
        <v/>
      </c>
      <c r="O33" s="183"/>
    </row>
    <row r="34" spans="1:15" ht="13.5" x14ac:dyDescent="0.25">
      <c r="A34" s="5" t="s">
        <v>56</v>
      </c>
      <c r="B34" s="5" t="s">
        <v>59</v>
      </c>
      <c r="C34" s="38">
        <v>4.75</v>
      </c>
      <c r="D34" s="38">
        <v>4.75</v>
      </c>
      <c r="E34" s="35">
        <v>10000</v>
      </c>
      <c r="F34" s="35">
        <f t="shared" si="3"/>
        <v>47500</v>
      </c>
      <c r="G34" s="35">
        <f t="shared" si="2"/>
        <v>47500</v>
      </c>
      <c r="H34" s="5"/>
      <c r="I34" s="5" t="s">
        <v>60</v>
      </c>
      <c r="J34" s="35">
        <f t="shared" si="0"/>
        <v>6533975.1487550829</v>
      </c>
      <c r="K34" s="35">
        <f t="shared" si="0"/>
        <v>7477983.4824030865</v>
      </c>
      <c r="L34" s="186">
        <f t="shared" si="1"/>
        <v>6.5520375727729854E-3</v>
      </c>
      <c r="M34" s="186">
        <f t="shared" si="1"/>
        <v>7.4094543218279534E-3</v>
      </c>
      <c r="N34" s="187" t="str">
        <f t="shared" si="4"/>
        <v/>
      </c>
      <c r="O34" s="183"/>
    </row>
    <row r="35" spans="1:15" ht="13.5" x14ac:dyDescent="0.25">
      <c r="A35" s="5" t="s">
        <v>56</v>
      </c>
      <c r="B35" s="5" t="s">
        <v>61</v>
      </c>
      <c r="C35" s="38">
        <v>5.4124530759982745</v>
      </c>
      <c r="D35" s="38">
        <v>5.2131721595591909</v>
      </c>
      <c r="E35" s="35">
        <v>247000</v>
      </c>
      <c r="F35" s="35">
        <f t="shared" si="3"/>
        <v>1336875.9097715737</v>
      </c>
      <c r="G35" s="35">
        <f t="shared" si="2"/>
        <v>1287653.5234111201</v>
      </c>
      <c r="H35" s="5"/>
      <c r="I35" s="5" t="s">
        <v>62</v>
      </c>
      <c r="J35" s="35">
        <f t="shared" si="0"/>
        <v>7153122.5565854814</v>
      </c>
      <c r="K35" s="35">
        <f t="shared" si="0"/>
        <v>7366909.5082839662</v>
      </c>
      <c r="L35" s="186">
        <f t="shared" si="1"/>
        <v>7.1728965425171065E-3</v>
      </c>
      <c r="M35" s="186">
        <f t="shared" si="1"/>
        <v>7.299398243271994E-3</v>
      </c>
      <c r="N35" s="187" t="str">
        <f t="shared" si="4"/>
        <v/>
      </c>
      <c r="O35" s="183"/>
    </row>
    <row r="36" spans="1:15" ht="13.5" x14ac:dyDescent="0.25">
      <c r="A36" s="5" t="s">
        <v>56</v>
      </c>
      <c r="B36" s="5" t="s">
        <v>63</v>
      </c>
      <c r="C36" s="38">
        <v>3.1300935754140857</v>
      </c>
      <c r="D36" s="38">
        <v>3.1882837128860309</v>
      </c>
      <c r="E36" s="35">
        <v>93000</v>
      </c>
      <c r="F36" s="35">
        <f t="shared" si="3"/>
        <v>291098.70251350995</v>
      </c>
      <c r="G36" s="35">
        <f t="shared" si="2"/>
        <v>296510.38529840088</v>
      </c>
      <c r="H36" s="5"/>
      <c r="I36" s="5" t="s">
        <v>53</v>
      </c>
      <c r="J36" s="35">
        <f t="shared" si="0"/>
        <v>7122200.5687552877</v>
      </c>
      <c r="K36" s="35">
        <f t="shared" si="0"/>
        <v>7122200.5687552877</v>
      </c>
      <c r="L36" s="186">
        <f t="shared" si="1"/>
        <v>7.1418890744022545E-3</v>
      </c>
      <c r="M36" s="186">
        <f t="shared" si="1"/>
        <v>7.0569318465692789E-3</v>
      </c>
      <c r="N36" s="187" t="str">
        <f t="shared" si="4"/>
        <v/>
      </c>
      <c r="O36" s="183"/>
    </row>
    <row r="37" spans="1:15" ht="13.5" x14ac:dyDescent="0.25">
      <c r="A37" s="5" t="s">
        <v>56</v>
      </c>
      <c r="B37" s="5" t="s">
        <v>64</v>
      </c>
      <c r="C37" s="38">
        <v>2.743693108543575</v>
      </c>
      <c r="D37" s="38">
        <v>2.6769446596884658</v>
      </c>
      <c r="E37" s="35">
        <v>34000</v>
      </c>
      <c r="F37" s="35">
        <f t="shared" si="3"/>
        <v>93285.565690481555</v>
      </c>
      <c r="G37" s="35">
        <f t="shared" si="2"/>
        <v>91016.118429407841</v>
      </c>
      <c r="H37" s="5"/>
      <c r="I37" s="5" t="s">
        <v>65</v>
      </c>
      <c r="J37" s="35">
        <f t="shared" si="0"/>
        <v>6613789.154031124</v>
      </c>
      <c r="K37" s="35">
        <f t="shared" si="0"/>
        <v>6791149.2259678422</v>
      </c>
      <c r="L37" s="186">
        <f t="shared" si="1"/>
        <v>6.63207221470176E-3</v>
      </c>
      <c r="M37" s="186">
        <f t="shared" si="1"/>
        <v>6.7289142990131119E-3</v>
      </c>
      <c r="N37" s="187" t="str">
        <f t="shared" si="4"/>
        <v/>
      </c>
      <c r="O37" s="183"/>
    </row>
    <row r="38" spans="1:15" ht="13.5" x14ac:dyDescent="0.25">
      <c r="A38" s="5" t="s">
        <v>56</v>
      </c>
      <c r="B38" s="5" t="s">
        <v>66</v>
      </c>
      <c r="C38" s="38">
        <v>5.9434661725450955</v>
      </c>
      <c r="D38" s="38">
        <v>5.7361051081063339</v>
      </c>
      <c r="E38" s="35">
        <v>16000</v>
      </c>
      <c r="F38" s="35">
        <f t="shared" si="3"/>
        <v>95095.458760721522</v>
      </c>
      <c r="G38" s="35">
        <f t="shared" si="2"/>
        <v>91777.681729701348</v>
      </c>
      <c r="H38" s="5"/>
      <c r="I38" s="5" t="s">
        <v>67</v>
      </c>
      <c r="J38" s="35">
        <f t="shared" si="0"/>
        <v>6267261.8268326102</v>
      </c>
      <c r="K38" s="35">
        <f t="shared" si="0"/>
        <v>6450517.3647868633</v>
      </c>
      <c r="L38" s="186">
        <f t="shared" si="1"/>
        <v>6.2845869524981151E-3</v>
      </c>
      <c r="M38" s="186">
        <f t="shared" si="1"/>
        <v>6.3914040301125659E-3</v>
      </c>
      <c r="N38" s="187" t="str">
        <f t="shared" si="4"/>
        <v/>
      </c>
      <c r="O38" s="183"/>
    </row>
    <row r="39" spans="1:15" ht="13.5" x14ac:dyDescent="0.25">
      <c r="A39" s="5" t="s">
        <v>68</v>
      </c>
      <c r="B39" s="5" t="s">
        <v>69</v>
      </c>
      <c r="C39" s="38">
        <v>0.71332646213856987</v>
      </c>
      <c r="D39" s="38">
        <v>0.71332646213856987</v>
      </c>
      <c r="E39" s="35">
        <v>0</v>
      </c>
      <c r="F39" s="35">
        <f t="shared" si="3"/>
        <v>0</v>
      </c>
      <c r="G39" s="35">
        <f t="shared" si="2"/>
        <v>0</v>
      </c>
      <c r="H39" s="5"/>
      <c r="I39" s="5" t="s">
        <v>70</v>
      </c>
      <c r="J39" s="35">
        <f t="shared" si="0"/>
        <v>5785073.6028340142</v>
      </c>
      <c r="K39" s="35">
        <f t="shared" si="0"/>
        <v>6263231.2545488095</v>
      </c>
      <c r="L39" s="186">
        <f t="shared" si="1"/>
        <v>5.801065774522802E-3</v>
      </c>
      <c r="M39" s="186">
        <f t="shared" si="1"/>
        <v>6.2058342328286924E-3</v>
      </c>
      <c r="N39" s="187" t="str">
        <f t="shared" si="4"/>
        <v/>
      </c>
      <c r="O39" s="183"/>
    </row>
    <row r="40" spans="1:15" ht="13.5" x14ac:dyDescent="0.25">
      <c r="A40" s="5" t="s">
        <v>68</v>
      </c>
      <c r="B40" s="5" t="s">
        <v>71</v>
      </c>
      <c r="C40" s="38">
        <v>0.71332646213856987</v>
      </c>
      <c r="D40" s="38">
        <v>0.71332646213856987</v>
      </c>
      <c r="E40" s="35">
        <v>0</v>
      </c>
      <c r="F40" s="35">
        <f t="shared" si="3"/>
        <v>0</v>
      </c>
      <c r="G40" s="35">
        <f t="shared" si="2"/>
        <v>0</v>
      </c>
      <c r="H40" s="5"/>
      <c r="I40" s="5" t="s">
        <v>72</v>
      </c>
      <c r="J40" s="35">
        <f t="shared" si="0"/>
        <v>5031810.1836053487</v>
      </c>
      <c r="K40" s="35">
        <f t="shared" si="0"/>
        <v>5872729.0803942326</v>
      </c>
      <c r="L40" s="186">
        <f t="shared" si="1"/>
        <v>5.0457200450671263E-3</v>
      </c>
      <c r="M40" s="186">
        <f t="shared" si="1"/>
        <v>5.8189106686376904E-3</v>
      </c>
      <c r="N40" s="187" t="str">
        <f t="shared" si="4"/>
        <v/>
      </c>
      <c r="O40" s="183"/>
    </row>
    <row r="41" spans="1:15" ht="13.5" x14ac:dyDescent="0.25">
      <c r="A41" s="5" t="s">
        <v>68</v>
      </c>
      <c r="B41" s="5" t="s">
        <v>73</v>
      </c>
      <c r="C41" s="38">
        <v>0.71332646213856987</v>
      </c>
      <c r="D41" s="38">
        <v>0.71332646213856987</v>
      </c>
      <c r="E41" s="35">
        <v>0</v>
      </c>
      <c r="F41" s="35">
        <f t="shared" si="3"/>
        <v>0</v>
      </c>
      <c r="G41" s="35">
        <f t="shared" si="2"/>
        <v>0</v>
      </c>
      <c r="H41" s="5"/>
      <c r="I41" s="5" t="s">
        <v>74</v>
      </c>
      <c r="J41" s="35">
        <f t="shared" si="0"/>
        <v>5227852.3263767604</v>
      </c>
      <c r="K41" s="35">
        <f t="shared" si="0"/>
        <v>5642589.6768733552</v>
      </c>
      <c r="L41" s="186">
        <f t="shared" si="1"/>
        <v>5.2423041238311768E-3</v>
      </c>
      <c r="M41" s="186">
        <f t="shared" si="1"/>
        <v>5.5908802909224549E-3</v>
      </c>
      <c r="N41" s="187" t="str">
        <f t="shared" si="4"/>
        <v/>
      </c>
      <c r="O41" s="183"/>
    </row>
    <row r="42" spans="1:15" ht="13.5" x14ac:dyDescent="0.25">
      <c r="A42" s="5" t="s">
        <v>68</v>
      </c>
      <c r="B42" s="5" t="s">
        <v>75</v>
      </c>
      <c r="C42" s="38">
        <v>0.71332646213856987</v>
      </c>
      <c r="D42" s="38">
        <v>0.71332646213856987</v>
      </c>
      <c r="E42" s="35">
        <v>0</v>
      </c>
      <c r="F42" s="35">
        <f t="shared" si="3"/>
        <v>0</v>
      </c>
      <c r="G42" s="35">
        <f t="shared" si="2"/>
        <v>0</v>
      </c>
      <c r="H42" s="5"/>
      <c r="I42" s="5" t="s">
        <v>76</v>
      </c>
      <c r="J42" s="35">
        <f t="shared" si="0"/>
        <v>5509068.2312845597</v>
      </c>
      <c r="K42" s="35">
        <f t="shared" si="0"/>
        <v>5509068.2312845597</v>
      </c>
      <c r="L42" s="186">
        <f t="shared" si="1"/>
        <v>5.5242974178167396E-3</v>
      </c>
      <c r="M42" s="186">
        <f t="shared" si="1"/>
        <v>5.4585824522868582E-3</v>
      </c>
      <c r="N42" s="187" t="str">
        <f t="shared" si="4"/>
        <v/>
      </c>
      <c r="O42" s="183"/>
    </row>
    <row r="43" spans="1:15" ht="13.5" x14ac:dyDescent="0.25">
      <c r="A43" s="5" t="s">
        <v>77</v>
      </c>
      <c r="B43" s="5" t="s">
        <v>78</v>
      </c>
      <c r="C43" s="38">
        <v>1.1140020319855168</v>
      </c>
      <c r="D43" s="38">
        <v>1.1140020319855168</v>
      </c>
      <c r="E43" s="35">
        <v>0</v>
      </c>
      <c r="F43" s="35">
        <f t="shared" si="3"/>
        <v>0</v>
      </c>
      <c r="G43" s="35">
        <f t="shared" si="2"/>
        <v>0</v>
      </c>
      <c r="H43" s="5"/>
      <c r="I43" s="5" t="s">
        <v>79</v>
      </c>
      <c r="J43" s="35">
        <f t="shared" ref="J43:K74" si="5">SUMIF($A$11:$A$698,$I43,F$11:F$698)</f>
        <v>5686426.3887254577</v>
      </c>
      <c r="K43" s="35">
        <f t="shared" si="5"/>
        <v>5418575.1258656997</v>
      </c>
      <c r="L43" s="186">
        <f t="shared" ref="L43:M74" si="6">+J43/J$119</f>
        <v>5.7021458615182678E-3</v>
      </c>
      <c r="M43" s="186">
        <f t="shared" si="6"/>
        <v>5.3689186368185296E-3</v>
      </c>
      <c r="N43" s="187" t="str">
        <f t="shared" si="4"/>
        <v/>
      </c>
      <c r="O43" s="183"/>
    </row>
    <row r="44" spans="1:15" ht="13.5" x14ac:dyDescent="0.25">
      <c r="A44" s="5" t="s">
        <v>77</v>
      </c>
      <c r="B44" s="5" t="s">
        <v>80</v>
      </c>
      <c r="C44" s="38">
        <v>1.1140020319855168</v>
      </c>
      <c r="D44" s="38">
        <v>1.1140020319855168</v>
      </c>
      <c r="E44" s="35">
        <v>0</v>
      </c>
      <c r="F44" s="35">
        <f t="shared" si="3"/>
        <v>0</v>
      </c>
      <c r="G44" s="35">
        <f t="shared" si="2"/>
        <v>0</v>
      </c>
      <c r="H44" s="5"/>
      <c r="I44" s="5" t="s">
        <v>81</v>
      </c>
      <c r="J44" s="35">
        <f t="shared" si="5"/>
        <v>3881050.9466107269</v>
      </c>
      <c r="K44" s="35">
        <f t="shared" si="5"/>
        <v>4742393.4058252331</v>
      </c>
      <c r="L44" s="186">
        <f t="shared" si="6"/>
        <v>3.8917796663007799E-3</v>
      </c>
      <c r="M44" s="186">
        <f t="shared" si="6"/>
        <v>4.6989335292444666E-3</v>
      </c>
      <c r="N44" s="187" t="str">
        <f t="shared" si="4"/>
        <v/>
      </c>
      <c r="O44" s="183"/>
    </row>
    <row r="45" spans="1:15" ht="13.5" x14ac:dyDescent="0.25">
      <c r="A45" s="5" t="s">
        <v>77</v>
      </c>
      <c r="B45" s="5" t="s">
        <v>82</v>
      </c>
      <c r="C45" s="38">
        <v>1.1140020319855168</v>
      </c>
      <c r="D45" s="38">
        <v>1.1140020319855168</v>
      </c>
      <c r="E45" s="35">
        <v>0</v>
      </c>
      <c r="F45" s="35">
        <f t="shared" si="3"/>
        <v>0</v>
      </c>
      <c r="G45" s="35">
        <f t="shared" si="2"/>
        <v>0</v>
      </c>
      <c r="H45" s="5"/>
      <c r="I45" s="5" t="s">
        <v>83</v>
      </c>
      <c r="J45" s="35">
        <f t="shared" si="5"/>
        <v>4695879.5897488957</v>
      </c>
      <c r="K45" s="35">
        <f t="shared" si="5"/>
        <v>4702158.7519161077</v>
      </c>
      <c r="L45" s="186">
        <f t="shared" si="6"/>
        <v>4.7088608096580685E-3</v>
      </c>
      <c r="M45" s="186">
        <f t="shared" si="6"/>
        <v>4.6590675906534361E-3</v>
      </c>
      <c r="N45" s="187" t="str">
        <f t="shared" si="4"/>
        <v/>
      </c>
      <c r="O45" s="183"/>
    </row>
    <row r="46" spans="1:15" ht="13.5" x14ac:dyDescent="0.25">
      <c r="A46" s="5" t="s">
        <v>77</v>
      </c>
      <c r="B46" s="5" t="s">
        <v>84</v>
      </c>
      <c r="C46" s="38">
        <v>1.1140020319855168</v>
      </c>
      <c r="D46" s="38">
        <v>1.1140020319855168</v>
      </c>
      <c r="E46" s="35">
        <v>0</v>
      </c>
      <c r="F46" s="35">
        <f t="shared" si="3"/>
        <v>0</v>
      </c>
      <c r="G46" s="35">
        <f t="shared" si="2"/>
        <v>0</v>
      </c>
      <c r="H46" s="5"/>
      <c r="I46" s="5" t="s">
        <v>85</v>
      </c>
      <c r="J46" s="35">
        <f t="shared" si="5"/>
        <v>4097300</v>
      </c>
      <c r="K46" s="35">
        <f t="shared" si="5"/>
        <v>4097300</v>
      </c>
      <c r="L46" s="186">
        <f t="shared" si="6"/>
        <v>4.1086265153667829E-3</v>
      </c>
      <c r="M46" s="186">
        <f t="shared" si="6"/>
        <v>4.0597518387496812E-3</v>
      </c>
      <c r="N46" s="187" t="str">
        <f t="shared" si="4"/>
        <v/>
      </c>
      <c r="O46" s="183"/>
    </row>
    <row r="47" spans="1:15" ht="13.5" x14ac:dyDescent="0.25">
      <c r="A47" s="5" t="s">
        <v>77</v>
      </c>
      <c r="B47" s="5" t="s">
        <v>86</v>
      </c>
      <c r="C47" s="38">
        <v>1.1140020319855168</v>
      </c>
      <c r="D47" s="38">
        <v>1.1140020319855168</v>
      </c>
      <c r="E47" s="35">
        <v>0</v>
      </c>
      <c r="F47" s="35">
        <f t="shared" si="3"/>
        <v>0</v>
      </c>
      <c r="G47" s="35">
        <f t="shared" si="2"/>
        <v>0</v>
      </c>
      <c r="H47" s="5"/>
      <c r="I47" s="5" t="s">
        <v>87</v>
      </c>
      <c r="J47" s="35">
        <f t="shared" si="5"/>
        <v>3702703.5868783477</v>
      </c>
      <c r="K47" s="35">
        <f t="shared" si="5"/>
        <v>3660828.6720771696</v>
      </c>
      <c r="L47" s="186">
        <f t="shared" si="6"/>
        <v>3.712939285771624E-3</v>
      </c>
      <c r="M47" s="186">
        <f t="shared" si="6"/>
        <v>3.6272803877706889E-3</v>
      </c>
      <c r="N47" s="187" t="str">
        <f t="shared" si="4"/>
        <v/>
      </c>
      <c r="O47" s="183"/>
    </row>
    <row r="48" spans="1:15" ht="13.5" x14ac:dyDescent="0.25">
      <c r="A48" s="5" t="s">
        <v>77</v>
      </c>
      <c r="B48" s="5" t="s">
        <v>88</v>
      </c>
      <c r="C48" s="38">
        <v>1.1140020319855168</v>
      </c>
      <c r="D48" s="38">
        <v>1.1140020319855168</v>
      </c>
      <c r="E48" s="35">
        <v>0</v>
      </c>
      <c r="F48" s="35">
        <f t="shared" si="3"/>
        <v>0</v>
      </c>
      <c r="G48" s="35">
        <f t="shared" si="2"/>
        <v>0</v>
      </c>
      <c r="H48" s="5"/>
      <c r="I48" s="5" t="s">
        <v>89</v>
      </c>
      <c r="J48" s="35">
        <f t="shared" si="5"/>
        <v>3631960</v>
      </c>
      <c r="K48" s="35">
        <f t="shared" si="5"/>
        <v>3631960</v>
      </c>
      <c r="L48" s="186">
        <f t="shared" si="6"/>
        <v>3.6420001363706689E-3</v>
      </c>
      <c r="M48" s="186">
        <f t="shared" si="6"/>
        <v>3.5986762717558616E-3</v>
      </c>
      <c r="N48" s="187" t="str">
        <f t="shared" si="4"/>
        <v/>
      </c>
      <c r="O48" s="183"/>
    </row>
    <row r="49" spans="1:15" ht="13.5" x14ac:dyDescent="0.25">
      <c r="A49" s="5" t="s">
        <v>77</v>
      </c>
      <c r="B49" s="5" t="s">
        <v>90</v>
      </c>
      <c r="C49" s="38">
        <v>1.1140020319855168</v>
      </c>
      <c r="D49" s="38">
        <v>1.1140020319855168</v>
      </c>
      <c r="E49" s="35">
        <v>0</v>
      </c>
      <c r="F49" s="35">
        <f t="shared" si="3"/>
        <v>0</v>
      </c>
      <c r="G49" s="35">
        <f t="shared" si="2"/>
        <v>0</v>
      </c>
      <c r="H49" s="5"/>
      <c r="I49" s="5" t="s">
        <v>56</v>
      </c>
      <c r="J49" s="35">
        <f t="shared" si="5"/>
        <v>3637994.6513702292</v>
      </c>
      <c r="K49" s="35">
        <f t="shared" si="5"/>
        <v>3575475.6535024499</v>
      </c>
      <c r="L49" s="186">
        <f t="shared" si="6"/>
        <v>3.6480514698416663E-3</v>
      </c>
      <c r="M49" s="186">
        <f t="shared" si="6"/>
        <v>3.5427095547583259E-3</v>
      </c>
      <c r="N49" s="187" t="str">
        <f t="shared" si="4"/>
        <v/>
      </c>
      <c r="O49" s="183"/>
    </row>
    <row r="50" spans="1:15" ht="13.5" x14ac:dyDescent="0.25">
      <c r="A50" s="5" t="s">
        <v>77</v>
      </c>
      <c r="B50" s="5" t="s">
        <v>91</v>
      </c>
      <c r="C50" s="38">
        <v>1.1140020319855168</v>
      </c>
      <c r="D50" s="38">
        <v>1.1140020319855168</v>
      </c>
      <c r="E50" s="35">
        <v>0</v>
      </c>
      <c r="F50" s="35">
        <f t="shared" si="3"/>
        <v>0</v>
      </c>
      <c r="G50" s="35">
        <f t="shared" si="2"/>
        <v>0</v>
      </c>
      <c r="H50" s="5"/>
      <c r="I50" s="5" t="s">
        <v>92</v>
      </c>
      <c r="J50" s="35">
        <f t="shared" si="5"/>
        <v>1544254.7724145651</v>
      </c>
      <c r="K50" s="35">
        <f t="shared" si="5"/>
        <v>3406140.0090257642</v>
      </c>
      <c r="L50" s="186">
        <f t="shared" si="6"/>
        <v>1.5485236874098014E-3</v>
      </c>
      <c r="M50" s="186">
        <f t="shared" si="6"/>
        <v>3.3749257229593152E-3</v>
      </c>
      <c r="N50" s="187" t="str">
        <f t="shared" si="4"/>
        <v/>
      </c>
      <c r="O50" s="183"/>
    </row>
    <row r="51" spans="1:15" ht="13.5" x14ac:dyDescent="0.25">
      <c r="A51" s="5" t="s">
        <v>77</v>
      </c>
      <c r="B51" s="5" t="s">
        <v>93</v>
      </c>
      <c r="C51" s="38">
        <v>1.1140020319855168</v>
      </c>
      <c r="D51" s="38">
        <v>1.1140020319855168</v>
      </c>
      <c r="E51" s="35">
        <v>0</v>
      </c>
      <c r="F51" s="35">
        <f t="shared" si="3"/>
        <v>0</v>
      </c>
      <c r="G51" s="35">
        <f t="shared" si="2"/>
        <v>0</v>
      </c>
      <c r="H51" s="5"/>
      <c r="I51" s="5" t="s">
        <v>94</v>
      </c>
      <c r="J51" s="35">
        <f t="shared" si="5"/>
        <v>3202555.577510206</v>
      </c>
      <c r="K51" s="35">
        <f t="shared" si="5"/>
        <v>3215423.0068854829</v>
      </c>
      <c r="L51" s="186">
        <f t="shared" si="6"/>
        <v>3.2114086746623909E-3</v>
      </c>
      <c r="M51" s="186">
        <f t="shared" si="6"/>
        <v>3.185956474888675E-3</v>
      </c>
      <c r="N51" s="187" t="str">
        <f t="shared" si="4"/>
        <v/>
      </c>
      <c r="O51" s="183"/>
    </row>
    <row r="52" spans="1:15" ht="13.5" x14ac:dyDescent="0.25">
      <c r="A52" s="5" t="s">
        <v>95</v>
      </c>
      <c r="B52" s="5" t="s">
        <v>96</v>
      </c>
      <c r="C52" s="38">
        <v>4.9968470835522858</v>
      </c>
      <c r="D52" s="38">
        <v>4.9968470835522858</v>
      </c>
      <c r="E52" s="35">
        <v>3000</v>
      </c>
      <c r="F52" s="35">
        <f t="shared" si="3"/>
        <v>14990.541250656857</v>
      </c>
      <c r="G52" s="35">
        <f t="shared" si="2"/>
        <v>14990.541250656857</v>
      </c>
      <c r="H52" s="5"/>
      <c r="I52" s="5" t="s">
        <v>97</v>
      </c>
      <c r="J52" s="35">
        <f t="shared" si="5"/>
        <v>3202427.543690573</v>
      </c>
      <c r="K52" s="35">
        <f t="shared" si="5"/>
        <v>3202427.543690573</v>
      </c>
      <c r="L52" s="186">
        <f t="shared" si="6"/>
        <v>3.2112802869079652E-3</v>
      </c>
      <c r="M52" s="186">
        <f t="shared" si="6"/>
        <v>3.1730801037171867E-3</v>
      </c>
      <c r="N52" s="187" t="str">
        <f t="shared" si="4"/>
        <v/>
      </c>
      <c r="O52" s="183"/>
    </row>
    <row r="53" spans="1:15" ht="13.5" x14ac:dyDescent="0.25">
      <c r="A53" s="5" t="s">
        <v>95</v>
      </c>
      <c r="B53" s="5" t="s">
        <v>98</v>
      </c>
      <c r="C53" s="38">
        <v>4.72</v>
      </c>
      <c r="D53" s="38">
        <v>4.72</v>
      </c>
      <c r="E53" s="35">
        <v>0</v>
      </c>
      <c r="F53" s="35">
        <f t="shared" si="3"/>
        <v>0</v>
      </c>
      <c r="G53" s="35">
        <f t="shared" si="2"/>
        <v>0</v>
      </c>
      <c r="H53" s="5"/>
      <c r="I53" s="5" t="s">
        <v>99</v>
      </c>
      <c r="J53" s="35">
        <f t="shared" si="5"/>
        <v>3117580</v>
      </c>
      <c r="K53" s="35">
        <f t="shared" si="5"/>
        <v>3117580</v>
      </c>
      <c r="L53" s="186">
        <f t="shared" si="6"/>
        <v>3.1261981919257012E-3</v>
      </c>
      <c r="M53" s="186">
        <f t="shared" si="6"/>
        <v>3.0890101133549488E-3</v>
      </c>
      <c r="N53" s="187" t="str">
        <f t="shared" si="4"/>
        <v/>
      </c>
      <c r="O53" s="183"/>
    </row>
    <row r="54" spans="1:15" ht="13.5" x14ac:dyDescent="0.25">
      <c r="A54" s="5" t="s">
        <v>95</v>
      </c>
      <c r="B54" s="5" t="s">
        <v>100</v>
      </c>
      <c r="C54" s="38">
        <v>4.3521695665208604</v>
      </c>
      <c r="D54" s="38">
        <v>4.3521695665208604</v>
      </c>
      <c r="E54" s="35">
        <v>63000</v>
      </c>
      <c r="F54" s="35">
        <f t="shared" si="3"/>
        <v>274186.6826908142</v>
      </c>
      <c r="G54" s="35">
        <f t="shared" si="2"/>
        <v>274186.6826908142</v>
      </c>
      <c r="H54" s="5"/>
      <c r="I54" s="5" t="s">
        <v>101</v>
      </c>
      <c r="J54" s="35">
        <f t="shared" si="5"/>
        <v>2979944.439586245</v>
      </c>
      <c r="K54" s="35">
        <f t="shared" si="5"/>
        <v>3081581.0316174086</v>
      </c>
      <c r="L54" s="186">
        <f t="shared" si="6"/>
        <v>2.9881821538095465E-3</v>
      </c>
      <c r="M54" s="186">
        <f t="shared" si="6"/>
        <v>3.0533410439472128E-3</v>
      </c>
      <c r="N54" s="187" t="str">
        <f t="shared" si="4"/>
        <v/>
      </c>
      <c r="O54" s="183"/>
    </row>
    <row r="55" spans="1:15" ht="13.5" x14ac:dyDescent="0.25">
      <c r="A55" s="5" t="s">
        <v>95</v>
      </c>
      <c r="B55" s="5" t="s">
        <v>102</v>
      </c>
      <c r="C55" s="38">
        <v>4.72</v>
      </c>
      <c r="D55" s="38">
        <v>4.72</v>
      </c>
      <c r="E55" s="35">
        <v>3000</v>
      </c>
      <c r="F55" s="35">
        <f t="shared" si="3"/>
        <v>14160</v>
      </c>
      <c r="G55" s="35">
        <f t="shared" si="2"/>
        <v>14160</v>
      </c>
      <c r="H55" s="5"/>
      <c r="I55" s="5" t="s">
        <v>103</v>
      </c>
      <c r="J55" s="35">
        <f t="shared" si="5"/>
        <v>2480358.9865696654</v>
      </c>
      <c r="K55" s="35">
        <f t="shared" si="5"/>
        <v>2849478.4779002629</v>
      </c>
      <c r="L55" s="186">
        <f t="shared" si="6"/>
        <v>2.4872156541743125E-3</v>
      </c>
      <c r="M55" s="186">
        <f t="shared" si="6"/>
        <v>2.8233655065856137E-3</v>
      </c>
      <c r="N55" s="187" t="str">
        <f t="shared" si="4"/>
        <v/>
      </c>
      <c r="O55" s="183"/>
    </row>
    <row r="56" spans="1:15" ht="13.5" x14ac:dyDescent="0.25">
      <c r="A56" s="5" t="s">
        <v>95</v>
      </c>
      <c r="B56" s="5" t="s">
        <v>104</v>
      </c>
      <c r="C56" s="38">
        <v>4.72</v>
      </c>
      <c r="D56" s="38">
        <v>4.72</v>
      </c>
      <c r="E56" s="35">
        <v>10000</v>
      </c>
      <c r="F56" s="35">
        <f t="shared" si="3"/>
        <v>47200</v>
      </c>
      <c r="G56" s="35">
        <f t="shared" si="2"/>
        <v>47200</v>
      </c>
      <c r="H56" s="5"/>
      <c r="I56" s="5" t="s">
        <v>105</v>
      </c>
      <c r="J56" s="35">
        <f t="shared" si="5"/>
        <v>2792225</v>
      </c>
      <c r="K56" s="35">
        <f t="shared" si="5"/>
        <v>2792225</v>
      </c>
      <c r="L56" s="186">
        <f t="shared" si="6"/>
        <v>2.7999437853879422E-3</v>
      </c>
      <c r="M56" s="186">
        <f t="shared" si="6"/>
        <v>2.7666367066001584E-3</v>
      </c>
      <c r="N56" s="187" t="str">
        <f t="shared" si="4"/>
        <v/>
      </c>
      <c r="O56" s="183"/>
    </row>
    <row r="57" spans="1:15" ht="13.5" x14ac:dyDescent="0.25">
      <c r="A57" s="5" t="s">
        <v>95</v>
      </c>
      <c r="B57" s="5" t="s">
        <v>106</v>
      </c>
      <c r="C57" s="38">
        <v>5.5380457881722309</v>
      </c>
      <c r="D57" s="38">
        <v>4.7565959920983163</v>
      </c>
      <c r="E57" s="35">
        <v>45000</v>
      </c>
      <c r="F57" s="35">
        <f t="shared" si="3"/>
        <v>249212.06046775039</v>
      </c>
      <c r="G57" s="35">
        <f t="shared" si="2"/>
        <v>214046.81964442422</v>
      </c>
      <c r="H57" s="5"/>
      <c r="I57" s="5" t="s">
        <v>107</v>
      </c>
      <c r="J57" s="35">
        <f t="shared" si="5"/>
        <v>1791142.7616828848</v>
      </c>
      <c r="K57" s="35">
        <f t="shared" si="5"/>
        <v>1788312.7630262121</v>
      </c>
      <c r="L57" s="186">
        <f t="shared" si="6"/>
        <v>1.7960941701748924E-3</v>
      </c>
      <c r="M57" s="186">
        <f t="shared" si="6"/>
        <v>1.7719244448673975E-3</v>
      </c>
      <c r="N57" s="187" t="str">
        <f t="shared" si="4"/>
        <v/>
      </c>
      <c r="O57" s="183"/>
    </row>
    <row r="58" spans="1:15" ht="13.5" x14ac:dyDescent="0.25">
      <c r="A58" s="5" t="s">
        <v>95</v>
      </c>
      <c r="B58" s="5" t="s">
        <v>108</v>
      </c>
      <c r="C58" s="38">
        <v>4.41</v>
      </c>
      <c r="D58" s="38">
        <v>4.41</v>
      </c>
      <c r="E58" s="35">
        <v>0</v>
      </c>
      <c r="F58" s="35">
        <f t="shared" si="3"/>
        <v>0</v>
      </c>
      <c r="G58" s="35">
        <f t="shared" si="2"/>
        <v>0</v>
      </c>
      <c r="H58" s="5"/>
      <c r="I58" s="5" t="s">
        <v>109</v>
      </c>
      <c r="J58" s="35">
        <f t="shared" si="5"/>
        <v>2461830.7142371433</v>
      </c>
      <c r="K58" s="35">
        <f t="shared" si="5"/>
        <v>2191911.2073020786</v>
      </c>
      <c r="L58" s="186">
        <f t="shared" si="6"/>
        <v>2.4686361625604844E-3</v>
      </c>
      <c r="M58" s="186">
        <f t="shared" si="6"/>
        <v>2.1718242633491929E-3</v>
      </c>
      <c r="N58" s="187" t="str">
        <f t="shared" si="4"/>
        <v/>
      </c>
      <c r="O58" s="183"/>
    </row>
    <row r="59" spans="1:15" ht="13.5" x14ac:dyDescent="0.25">
      <c r="A59" s="5" t="s">
        <v>95</v>
      </c>
      <c r="B59" s="5" t="s">
        <v>110</v>
      </c>
      <c r="C59" s="38">
        <v>5.1311649563762938</v>
      </c>
      <c r="D59" s="38">
        <v>5.5160376519333418</v>
      </c>
      <c r="E59" s="35">
        <v>38000</v>
      </c>
      <c r="F59" s="35">
        <f t="shared" si="3"/>
        <v>194984.26834229915</v>
      </c>
      <c r="G59" s="35">
        <f t="shared" si="2"/>
        <v>209609.430773467</v>
      </c>
      <c r="H59" s="5"/>
      <c r="I59" s="5" t="s">
        <v>111</v>
      </c>
      <c r="J59" s="35">
        <f t="shared" si="5"/>
        <v>2173836.8913761536</v>
      </c>
      <c r="K59" s="35">
        <f t="shared" si="5"/>
        <v>2135650.8938990557</v>
      </c>
      <c r="L59" s="186">
        <f t="shared" si="6"/>
        <v>2.1798462138458412E-3</v>
      </c>
      <c r="M59" s="186">
        <f t="shared" si="6"/>
        <v>2.1160795263793454E-3</v>
      </c>
      <c r="N59" s="187" t="str">
        <f t="shared" si="4"/>
        <v/>
      </c>
      <c r="O59" s="183"/>
    </row>
    <row r="60" spans="1:15" ht="13.5" x14ac:dyDescent="0.25">
      <c r="A60" s="5" t="s">
        <v>112</v>
      </c>
      <c r="B60" s="5" t="s">
        <v>113</v>
      </c>
      <c r="C60" s="38">
        <v>0.61</v>
      </c>
      <c r="D60" s="38">
        <v>0.61</v>
      </c>
      <c r="E60" s="35">
        <v>0</v>
      </c>
      <c r="F60" s="35">
        <f t="shared" si="3"/>
        <v>0</v>
      </c>
      <c r="G60" s="35">
        <f t="shared" si="2"/>
        <v>0</v>
      </c>
      <c r="H60" s="5"/>
      <c r="I60" s="5" t="s">
        <v>114</v>
      </c>
      <c r="J60" s="35">
        <f t="shared" si="5"/>
        <v>2109860</v>
      </c>
      <c r="K60" s="35">
        <f t="shared" si="5"/>
        <v>2109860</v>
      </c>
      <c r="L60" s="186">
        <f t="shared" si="6"/>
        <v>2.1156924656997927E-3</v>
      </c>
      <c r="M60" s="186">
        <f t="shared" si="6"/>
        <v>2.0905249834047793E-3</v>
      </c>
      <c r="N60" s="187" t="str">
        <f t="shared" si="4"/>
        <v/>
      </c>
      <c r="O60" s="183"/>
    </row>
    <row r="61" spans="1:15" ht="13.5" x14ac:dyDescent="0.25">
      <c r="A61" s="5" t="s">
        <v>112</v>
      </c>
      <c r="B61" s="5" t="s">
        <v>115</v>
      </c>
      <c r="C61" s="38">
        <v>0.75</v>
      </c>
      <c r="D61" s="38">
        <v>0.75</v>
      </c>
      <c r="E61" s="35">
        <v>0</v>
      </c>
      <c r="F61" s="35">
        <f t="shared" si="3"/>
        <v>0</v>
      </c>
      <c r="G61" s="35">
        <f t="shared" si="2"/>
        <v>0</v>
      </c>
      <c r="H61" s="5"/>
      <c r="I61" s="5" t="s">
        <v>116</v>
      </c>
      <c r="J61" s="35">
        <f t="shared" si="5"/>
        <v>1698980</v>
      </c>
      <c r="K61" s="35">
        <f t="shared" si="5"/>
        <v>1698980</v>
      </c>
      <c r="L61" s="186">
        <f t="shared" si="6"/>
        <v>1.7036766351201662E-3</v>
      </c>
      <c r="M61" s="186">
        <f t="shared" si="6"/>
        <v>1.6834103382712844E-3</v>
      </c>
      <c r="N61" s="187" t="str">
        <f t="shared" si="4"/>
        <v/>
      </c>
      <c r="O61" s="183"/>
    </row>
    <row r="62" spans="1:15" ht="13.5" x14ac:dyDescent="0.25">
      <c r="A62" s="5" t="s">
        <v>112</v>
      </c>
      <c r="B62" s="5" t="s">
        <v>117</v>
      </c>
      <c r="C62" s="38">
        <v>0.48</v>
      </c>
      <c r="D62" s="38">
        <v>0.48</v>
      </c>
      <c r="E62" s="35">
        <v>0</v>
      </c>
      <c r="F62" s="35">
        <f t="shared" si="3"/>
        <v>0</v>
      </c>
      <c r="G62" s="35">
        <f t="shared" si="2"/>
        <v>0</v>
      </c>
      <c r="H62" s="5"/>
      <c r="I62" s="5" t="s">
        <v>118</v>
      </c>
      <c r="J62" s="35">
        <f t="shared" si="5"/>
        <v>1160579.7031743771</v>
      </c>
      <c r="K62" s="35">
        <f t="shared" si="5"/>
        <v>1614147.3071741147</v>
      </c>
      <c r="L62" s="186">
        <f t="shared" si="6"/>
        <v>1.1637879924971948E-3</v>
      </c>
      <c r="M62" s="186">
        <f t="shared" si="6"/>
        <v>1.5993550626785832E-3</v>
      </c>
      <c r="N62" s="187" t="str">
        <f t="shared" si="4"/>
        <v/>
      </c>
      <c r="O62" s="183"/>
    </row>
    <row r="63" spans="1:15" ht="13.5" x14ac:dyDescent="0.25">
      <c r="A63" s="5" t="s">
        <v>112</v>
      </c>
      <c r="B63" s="5" t="s">
        <v>119</v>
      </c>
      <c r="C63" s="38">
        <v>0.75</v>
      </c>
      <c r="D63" s="38">
        <v>0.75</v>
      </c>
      <c r="E63" s="35">
        <v>0</v>
      </c>
      <c r="F63" s="35">
        <f t="shared" si="3"/>
        <v>0</v>
      </c>
      <c r="G63" s="35">
        <f t="shared" si="2"/>
        <v>0</v>
      </c>
      <c r="H63" s="5"/>
      <c r="I63" s="5" t="s">
        <v>120</v>
      </c>
      <c r="J63" s="35">
        <f t="shared" si="5"/>
        <v>2818874.2765467376</v>
      </c>
      <c r="K63" s="35">
        <f t="shared" si="5"/>
        <v>1580782.0456113031</v>
      </c>
      <c r="L63" s="186">
        <f t="shared" si="6"/>
        <v>2.8266667307996203E-3</v>
      </c>
      <c r="M63" s="186">
        <f t="shared" si="6"/>
        <v>1.5662955644773315E-3</v>
      </c>
      <c r="N63" s="187" t="str">
        <f t="shared" si="4"/>
        <v/>
      </c>
      <c r="O63" s="183"/>
    </row>
    <row r="64" spans="1:15" ht="13.5" x14ac:dyDescent="0.25">
      <c r="A64" s="5" t="s">
        <v>112</v>
      </c>
      <c r="B64" s="5" t="s">
        <v>121</v>
      </c>
      <c r="C64" s="38">
        <v>1.2</v>
      </c>
      <c r="D64" s="38">
        <v>1.2</v>
      </c>
      <c r="E64" s="35">
        <v>0</v>
      </c>
      <c r="F64" s="35">
        <f t="shared" si="3"/>
        <v>0</v>
      </c>
      <c r="G64" s="35">
        <f t="shared" si="2"/>
        <v>0</v>
      </c>
      <c r="H64" s="5"/>
      <c r="I64" s="5" t="s">
        <v>122</v>
      </c>
      <c r="J64" s="35">
        <f t="shared" si="5"/>
        <v>1330216.870519283</v>
      </c>
      <c r="K64" s="35">
        <f t="shared" si="5"/>
        <v>1556903.6895692917</v>
      </c>
      <c r="L64" s="186">
        <f t="shared" si="6"/>
        <v>1.3338941023121932E-3</v>
      </c>
      <c r="M64" s="186">
        <f t="shared" si="6"/>
        <v>1.5426360326276072E-3</v>
      </c>
      <c r="N64" s="187" t="str">
        <f t="shared" si="4"/>
        <v/>
      </c>
      <c r="O64" s="183"/>
    </row>
    <row r="65" spans="1:15" ht="13.5" x14ac:dyDescent="0.25">
      <c r="A65" s="5" t="s">
        <v>123</v>
      </c>
      <c r="B65" s="5" t="s">
        <v>124</v>
      </c>
      <c r="C65" s="38">
        <v>0.12517814986744974</v>
      </c>
      <c r="D65" s="38">
        <v>0.12517814986744974</v>
      </c>
      <c r="E65" s="35">
        <v>1860000</v>
      </c>
      <c r="F65" s="35">
        <f t="shared" si="3"/>
        <v>232831.3587534565</v>
      </c>
      <c r="G65" s="35">
        <f t="shared" si="2"/>
        <v>232831.3587534565</v>
      </c>
      <c r="H65" s="5"/>
      <c r="I65" s="5" t="s">
        <v>125</v>
      </c>
      <c r="J65" s="35">
        <f t="shared" si="5"/>
        <v>1170971.6396794266</v>
      </c>
      <c r="K65" s="35">
        <f t="shared" si="5"/>
        <v>1538757.4102667379</v>
      </c>
      <c r="L65" s="186">
        <f t="shared" si="6"/>
        <v>1.1742086563174311E-3</v>
      </c>
      <c r="M65" s="186">
        <f t="shared" si="6"/>
        <v>1.5246560480609394E-3</v>
      </c>
      <c r="N65" s="187" t="str">
        <f t="shared" si="4"/>
        <v/>
      </c>
      <c r="O65" s="183"/>
    </row>
    <row r="66" spans="1:15" ht="13.5" x14ac:dyDescent="0.25">
      <c r="A66" s="5" t="s">
        <v>126</v>
      </c>
      <c r="B66" s="5" t="s">
        <v>127</v>
      </c>
      <c r="C66" s="38">
        <v>3.84</v>
      </c>
      <c r="D66" s="38">
        <v>3.84</v>
      </c>
      <c r="E66" s="35">
        <v>1000</v>
      </c>
      <c r="F66" s="35">
        <f t="shared" si="3"/>
        <v>3840</v>
      </c>
      <c r="G66" s="35">
        <f t="shared" si="2"/>
        <v>3840</v>
      </c>
      <c r="H66" s="5"/>
      <c r="I66" s="5" t="s">
        <v>128</v>
      </c>
      <c r="J66" s="35">
        <f t="shared" si="5"/>
        <v>1530570</v>
      </c>
      <c r="K66" s="35">
        <f t="shared" si="5"/>
        <v>1530570</v>
      </c>
      <c r="L66" s="186">
        <f t="shared" si="6"/>
        <v>1.534801085013286E-3</v>
      </c>
      <c r="M66" s="186">
        <f t="shared" si="6"/>
        <v>1.516543668229102E-3</v>
      </c>
      <c r="N66" s="187" t="str">
        <f t="shared" si="4"/>
        <v/>
      </c>
      <c r="O66" s="183"/>
    </row>
    <row r="67" spans="1:15" ht="13.5" x14ac:dyDescent="0.25">
      <c r="A67" s="5" t="s">
        <v>126</v>
      </c>
      <c r="B67" s="5" t="s">
        <v>129</v>
      </c>
      <c r="C67" s="38">
        <v>3.84</v>
      </c>
      <c r="D67" s="38">
        <v>3.84</v>
      </c>
      <c r="E67" s="35">
        <v>1000</v>
      </c>
      <c r="F67" s="35">
        <f t="shared" si="3"/>
        <v>3840</v>
      </c>
      <c r="G67" s="35">
        <f t="shared" si="2"/>
        <v>3840</v>
      </c>
      <c r="H67" s="5"/>
      <c r="I67" s="5" t="s">
        <v>130</v>
      </c>
      <c r="J67" s="35">
        <f t="shared" si="5"/>
        <v>1158184.1966754</v>
      </c>
      <c r="K67" s="35">
        <f t="shared" si="5"/>
        <v>1366809.3723595296</v>
      </c>
      <c r="L67" s="186">
        <f t="shared" si="6"/>
        <v>1.1613858638955716E-3</v>
      </c>
      <c r="M67" s="186">
        <f t="shared" si="6"/>
        <v>1.3542837631261803E-3</v>
      </c>
      <c r="N67" s="187" t="str">
        <f t="shared" si="4"/>
        <v/>
      </c>
      <c r="O67" s="183"/>
    </row>
    <row r="68" spans="1:15" ht="13.5" x14ac:dyDescent="0.25">
      <c r="A68" s="5" t="s">
        <v>126</v>
      </c>
      <c r="B68" s="5" t="s">
        <v>131</v>
      </c>
      <c r="C68" s="38">
        <v>3.84</v>
      </c>
      <c r="D68" s="38">
        <v>3.84</v>
      </c>
      <c r="E68" s="35">
        <v>1000</v>
      </c>
      <c r="F68" s="35">
        <f t="shared" si="3"/>
        <v>3840</v>
      </c>
      <c r="G68" s="35">
        <f t="shared" si="2"/>
        <v>3840</v>
      </c>
      <c r="H68" s="5"/>
      <c r="I68" s="5" t="s">
        <v>132</v>
      </c>
      <c r="J68" s="35">
        <f t="shared" si="5"/>
        <v>1209711.0320325647</v>
      </c>
      <c r="K68" s="35">
        <f t="shared" si="5"/>
        <v>1315756.3850213173</v>
      </c>
      <c r="L68" s="186">
        <f t="shared" si="6"/>
        <v>1.2130551392723773E-3</v>
      </c>
      <c r="M68" s="186">
        <f t="shared" si="6"/>
        <v>1.3036986316444796E-3</v>
      </c>
      <c r="N68" s="187" t="str">
        <f t="shared" si="4"/>
        <v/>
      </c>
      <c r="O68" s="183"/>
    </row>
    <row r="69" spans="1:15" ht="13.5" x14ac:dyDescent="0.25">
      <c r="A69" s="5" t="s">
        <v>126</v>
      </c>
      <c r="B69" s="5" t="s">
        <v>133</v>
      </c>
      <c r="C69" s="38">
        <v>3.84</v>
      </c>
      <c r="D69" s="38">
        <v>3.84</v>
      </c>
      <c r="E69" s="35">
        <v>1000</v>
      </c>
      <c r="F69" s="35">
        <f t="shared" si="3"/>
        <v>3840</v>
      </c>
      <c r="G69" s="35">
        <f t="shared" si="2"/>
        <v>3840</v>
      </c>
      <c r="H69" s="5"/>
      <c r="I69" s="5" t="s">
        <v>134</v>
      </c>
      <c r="J69" s="35">
        <f t="shared" si="5"/>
        <v>1034132.2846419486</v>
      </c>
      <c r="K69" s="35">
        <f t="shared" si="5"/>
        <v>1191365.3904100498</v>
      </c>
      <c r="L69" s="186">
        <f t="shared" si="6"/>
        <v>1.0369910245958899E-3</v>
      </c>
      <c r="M69" s="186">
        <f t="shared" si="6"/>
        <v>1.1804475714104242E-3</v>
      </c>
      <c r="N69" s="187" t="str">
        <f t="shared" si="4"/>
        <v/>
      </c>
      <c r="O69" s="183"/>
    </row>
    <row r="70" spans="1:15" ht="13.5" x14ac:dyDescent="0.25">
      <c r="A70" s="5" t="s">
        <v>126</v>
      </c>
      <c r="B70" s="5" t="s">
        <v>135</v>
      </c>
      <c r="C70" s="38">
        <v>3.84</v>
      </c>
      <c r="D70" s="38">
        <v>3.84</v>
      </c>
      <c r="E70" s="35">
        <v>1000</v>
      </c>
      <c r="F70" s="35">
        <f t="shared" si="3"/>
        <v>3840</v>
      </c>
      <c r="G70" s="35">
        <f t="shared" si="2"/>
        <v>3840</v>
      </c>
      <c r="H70" s="5"/>
      <c r="I70" s="5" t="s">
        <v>136</v>
      </c>
      <c r="J70" s="35">
        <f t="shared" si="5"/>
        <v>968140.21795663645</v>
      </c>
      <c r="K70" s="35">
        <f t="shared" si="5"/>
        <v>1115587.1276539336</v>
      </c>
      <c r="L70" s="186">
        <f t="shared" si="6"/>
        <v>9.7081653041993822E-4</v>
      </c>
      <c r="M70" s="186">
        <f t="shared" si="6"/>
        <v>1.1053637499764558E-3</v>
      </c>
      <c r="N70" s="187" t="str">
        <f t="shared" si="4"/>
        <v/>
      </c>
      <c r="O70" s="183"/>
    </row>
    <row r="71" spans="1:15" ht="13.5" x14ac:dyDescent="0.25">
      <c r="A71" s="5" t="s">
        <v>126</v>
      </c>
      <c r="B71" s="5" t="s">
        <v>137</v>
      </c>
      <c r="C71" s="38">
        <v>3.84</v>
      </c>
      <c r="D71" s="38">
        <v>3.84</v>
      </c>
      <c r="E71" s="35">
        <v>9000</v>
      </c>
      <c r="F71" s="35">
        <f t="shared" si="3"/>
        <v>34560</v>
      </c>
      <c r="G71" s="35">
        <f t="shared" si="2"/>
        <v>34560</v>
      </c>
      <c r="H71" s="5"/>
      <c r="I71" s="5" t="s">
        <v>138</v>
      </c>
      <c r="J71" s="35">
        <f t="shared" si="5"/>
        <v>1075650</v>
      </c>
      <c r="K71" s="35">
        <f t="shared" si="5"/>
        <v>1075650</v>
      </c>
      <c r="L71" s="186">
        <f t="shared" si="6"/>
        <v>1.0786235109106681E-3</v>
      </c>
      <c r="M71" s="186">
        <f t="shared" si="6"/>
        <v>1.0657926110734129E-3</v>
      </c>
      <c r="N71" s="187" t="str">
        <f t="shared" si="4"/>
        <v/>
      </c>
      <c r="O71" s="183"/>
    </row>
    <row r="72" spans="1:15" ht="13.5" x14ac:dyDescent="0.25">
      <c r="A72" s="5" t="s">
        <v>126</v>
      </c>
      <c r="B72" s="5" t="s">
        <v>139</v>
      </c>
      <c r="C72" s="38">
        <v>3.84</v>
      </c>
      <c r="D72" s="38">
        <v>3.84</v>
      </c>
      <c r="E72" s="35">
        <v>1000</v>
      </c>
      <c r="F72" s="35">
        <f t="shared" si="3"/>
        <v>3840</v>
      </c>
      <c r="G72" s="35">
        <f t="shared" si="2"/>
        <v>3840</v>
      </c>
      <c r="H72" s="5"/>
      <c r="I72" s="5" t="s">
        <v>140</v>
      </c>
      <c r="J72" s="35">
        <f t="shared" si="5"/>
        <v>1072421.1812871457</v>
      </c>
      <c r="K72" s="35">
        <f t="shared" si="5"/>
        <v>1072421.1812871457</v>
      </c>
      <c r="L72" s="186">
        <f t="shared" si="6"/>
        <v>1.0753857664992396E-3</v>
      </c>
      <c r="M72" s="186">
        <f t="shared" si="6"/>
        <v>1.0625933816524528E-3</v>
      </c>
      <c r="N72" s="187" t="str">
        <f t="shared" si="4"/>
        <v/>
      </c>
      <c r="O72" s="183"/>
    </row>
    <row r="73" spans="1:15" ht="13.5" x14ac:dyDescent="0.25">
      <c r="A73" s="5" t="s">
        <v>126</v>
      </c>
      <c r="B73" s="5" t="s">
        <v>141</v>
      </c>
      <c r="C73" s="38">
        <v>3.84</v>
      </c>
      <c r="D73" s="38">
        <v>3.84</v>
      </c>
      <c r="E73" s="35">
        <v>1000</v>
      </c>
      <c r="F73" s="35">
        <f t="shared" si="3"/>
        <v>3840</v>
      </c>
      <c r="G73" s="35">
        <f t="shared" si="2"/>
        <v>3840</v>
      </c>
      <c r="H73" s="5"/>
      <c r="I73" s="5" t="s">
        <v>142</v>
      </c>
      <c r="J73" s="35">
        <f t="shared" si="5"/>
        <v>1085209.5055300305</v>
      </c>
      <c r="K73" s="35">
        <f t="shared" si="5"/>
        <v>1071171.2412318727</v>
      </c>
      <c r="L73" s="186">
        <f t="shared" si="6"/>
        <v>1.0882094425960409E-3</v>
      </c>
      <c r="M73" s="186">
        <f t="shared" si="6"/>
        <v>1.061354896201614E-3</v>
      </c>
      <c r="N73" s="187" t="str">
        <f t="shared" si="4"/>
        <v/>
      </c>
      <c r="O73" s="183"/>
    </row>
    <row r="74" spans="1:15" ht="13.5" x14ac:dyDescent="0.25">
      <c r="A74" s="5" t="s">
        <v>70</v>
      </c>
      <c r="B74" s="5" t="s">
        <v>143</v>
      </c>
      <c r="C74" s="38">
        <v>2.0218232085485734</v>
      </c>
      <c r="D74" s="38">
        <v>2.0915072211250494</v>
      </c>
      <c r="E74" s="35">
        <v>300000</v>
      </c>
      <c r="F74" s="35">
        <f t="shared" si="3"/>
        <v>606546.96256457199</v>
      </c>
      <c r="G74" s="35">
        <f t="shared" si="2"/>
        <v>627452.16633751476</v>
      </c>
      <c r="H74" s="5"/>
      <c r="I74" s="5" t="s">
        <v>144</v>
      </c>
      <c r="J74" s="35">
        <f t="shared" si="5"/>
        <v>888806.29583498696</v>
      </c>
      <c r="K74" s="35">
        <f t="shared" si="5"/>
        <v>1046072.0681925379</v>
      </c>
      <c r="L74" s="186">
        <f t="shared" si="6"/>
        <v>8.9126329878030908E-4</v>
      </c>
      <c r="M74" s="186">
        <f t="shared" si="6"/>
        <v>1.0364857350717148E-3</v>
      </c>
      <c r="N74" s="187" t="str">
        <f t="shared" si="4"/>
        <v/>
      </c>
      <c r="O74" s="183"/>
    </row>
    <row r="75" spans="1:15" ht="13.5" x14ac:dyDescent="0.25">
      <c r="A75" s="5" t="s">
        <v>70</v>
      </c>
      <c r="B75" s="5" t="s">
        <v>145</v>
      </c>
      <c r="C75" s="38">
        <v>1.95</v>
      </c>
      <c r="D75" s="38">
        <v>1.95</v>
      </c>
      <c r="E75" s="35">
        <v>10000</v>
      </c>
      <c r="F75" s="35">
        <f t="shared" si="3"/>
        <v>19500</v>
      </c>
      <c r="G75" s="35">
        <f t="shared" si="2"/>
        <v>19500</v>
      </c>
      <c r="H75" s="5"/>
      <c r="I75" s="5" t="s">
        <v>146</v>
      </c>
      <c r="J75" s="35">
        <f t="shared" ref="J75:K106" si="7">SUMIF($A$11:$A$698,$I75,F$11:F$698)</f>
        <v>862053.826882569</v>
      </c>
      <c r="K75" s="35">
        <f t="shared" si="7"/>
        <v>935286.69834733172</v>
      </c>
      <c r="L75" s="186">
        <f t="shared" ref="L75:M106" si="8">+J75/J$119</f>
        <v>8.6443687569939462E-4</v>
      </c>
      <c r="M75" s="186">
        <f t="shared" si="8"/>
        <v>9.267156159845992E-4</v>
      </c>
      <c r="N75" s="187" t="str">
        <f t="shared" si="4"/>
        <v/>
      </c>
      <c r="O75" s="183"/>
    </row>
    <row r="76" spans="1:15" ht="13.5" x14ac:dyDescent="0.25">
      <c r="A76" s="5" t="s">
        <v>70</v>
      </c>
      <c r="B76" s="5" t="s">
        <v>147</v>
      </c>
      <c r="C76" s="38">
        <v>2.0399073519456454</v>
      </c>
      <c r="D76" s="38">
        <v>2.030501467915852</v>
      </c>
      <c r="E76" s="35">
        <v>1574800</v>
      </c>
      <c r="F76" s="35">
        <f t="shared" si="3"/>
        <v>3212446.0978440023</v>
      </c>
      <c r="G76" s="35">
        <f t="shared" ref="G76:G139" si="9">+D76*E76</f>
        <v>3197633.7116738837</v>
      </c>
      <c r="H76" s="5"/>
      <c r="I76" s="5" t="s">
        <v>148</v>
      </c>
      <c r="J76" s="35">
        <f t="shared" si="7"/>
        <v>849920</v>
      </c>
      <c r="K76" s="35">
        <f t="shared" si="7"/>
        <v>849920</v>
      </c>
      <c r="L76" s="186">
        <f t="shared" si="8"/>
        <v>8.5226950624570726E-4</v>
      </c>
      <c r="M76" s="186">
        <f t="shared" si="8"/>
        <v>8.4213122856274358E-4</v>
      </c>
      <c r="N76" s="187" t="str">
        <f t="shared" si="4"/>
        <v/>
      </c>
      <c r="O76" s="183"/>
    </row>
    <row r="77" spans="1:15" ht="13.5" x14ac:dyDescent="0.25">
      <c r="A77" s="5" t="s">
        <v>70</v>
      </c>
      <c r="B77" s="5" t="s">
        <v>149</v>
      </c>
      <c r="C77" s="38">
        <v>1.7339998148216924</v>
      </c>
      <c r="D77" s="38">
        <v>2.1857174394441241</v>
      </c>
      <c r="E77" s="35">
        <v>1010400</v>
      </c>
      <c r="F77" s="35">
        <f t="shared" ref="F77:F140" si="10">+C77*E77</f>
        <v>1752033.412895838</v>
      </c>
      <c r="G77" s="35">
        <f t="shared" si="9"/>
        <v>2208448.9008143428</v>
      </c>
      <c r="H77" s="5"/>
      <c r="I77" s="5" t="s">
        <v>150</v>
      </c>
      <c r="J77" s="35">
        <f t="shared" si="7"/>
        <v>675620</v>
      </c>
      <c r="K77" s="35">
        <f t="shared" si="7"/>
        <v>794895.38332256442</v>
      </c>
      <c r="L77" s="186">
        <f t="shared" si="8"/>
        <v>6.7748767391016178E-4</v>
      </c>
      <c r="M77" s="186">
        <f t="shared" si="8"/>
        <v>7.8761086424167465E-4</v>
      </c>
      <c r="N77" s="187" t="str">
        <f t="shared" ref="N77:N118" si="11">IF(OR(M77-L77&gt;0.2%,M77-L77&lt;-0.2%),M77-L77,"")</f>
        <v/>
      </c>
      <c r="O77" s="183"/>
    </row>
    <row r="78" spans="1:15" ht="13.5" x14ac:dyDescent="0.25">
      <c r="A78" s="5" t="s">
        <v>70</v>
      </c>
      <c r="B78" s="5" t="s">
        <v>151</v>
      </c>
      <c r="C78" s="38">
        <v>1.9357923336278775</v>
      </c>
      <c r="D78" s="38">
        <v>2.0915072211250494</v>
      </c>
      <c r="E78" s="35">
        <v>80500</v>
      </c>
      <c r="F78" s="35">
        <f t="shared" si="10"/>
        <v>155831.28285704413</v>
      </c>
      <c r="G78" s="35">
        <f t="shared" si="9"/>
        <v>168366.33130056647</v>
      </c>
      <c r="H78" s="5"/>
      <c r="I78" s="5" t="s">
        <v>152</v>
      </c>
      <c r="J78" s="35">
        <f t="shared" si="7"/>
        <v>775200</v>
      </c>
      <c r="K78" s="35">
        <f t="shared" si="7"/>
        <v>775200</v>
      </c>
      <c r="L78" s="186">
        <f t="shared" si="8"/>
        <v>7.7734295138562717E-4</v>
      </c>
      <c r="M78" s="186">
        <f t="shared" si="8"/>
        <v>7.6809597183480653E-4</v>
      </c>
      <c r="N78" s="187" t="str">
        <f t="shared" si="11"/>
        <v/>
      </c>
      <c r="O78" s="183"/>
    </row>
    <row r="79" spans="1:15" ht="13.5" x14ac:dyDescent="0.25">
      <c r="A79" s="5" t="s">
        <v>70</v>
      </c>
      <c r="B79" s="5" t="s">
        <v>153</v>
      </c>
      <c r="C79" s="38">
        <v>1.9357923336278775</v>
      </c>
      <c r="D79" s="38">
        <v>2.0915072211250494</v>
      </c>
      <c r="E79" s="35">
        <v>20000</v>
      </c>
      <c r="F79" s="35">
        <f t="shared" si="10"/>
        <v>38715.846672557549</v>
      </c>
      <c r="G79" s="35">
        <f t="shared" si="9"/>
        <v>41830.144422500991</v>
      </c>
      <c r="H79" s="5"/>
      <c r="I79" s="5" t="s">
        <v>95</v>
      </c>
      <c r="J79" s="35">
        <f t="shared" si="7"/>
        <v>794733.55275152065</v>
      </c>
      <c r="K79" s="35">
        <f t="shared" si="7"/>
        <v>774193.47435936239</v>
      </c>
      <c r="L79" s="186">
        <f t="shared" si="8"/>
        <v>7.9693050240073804E-4</v>
      </c>
      <c r="M79" s="186">
        <f t="shared" si="8"/>
        <v>7.6709867011896262E-4</v>
      </c>
      <c r="N79" s="187" t="str">
        <f t="shared" si="11"/>
        <v/>
      </c>
      <c r="O79" s="183"/>
    </row>
    <row r="80" spans="1:15" ht="13.5" x14ac:dyDescent="0.25">
      <c r="A80" s="5" t="s">
        <v>107</v>
      </c>
      <c r="B80" s="5" t="s">
        <v>154</v>
      </c>
      <c r="C80" s="38">
        <v>0.92554300550634427</v>
      </c>
      <c r="D80" s="38">
        <v>0.92554300550634427</v>
      </c>
      <c r="E80" s="35">
        <v>1200000</v>
      </c>
      <c r="F80" s="35">
        <f t="shared" si="10"/>
        <v>1110651.6066076132</v>
      </c>
      <c r="G80" s="35">
        <f t="shared" si="9"/>
        <v>1110651.6066076132</v>
      </c>
      <c r="H80" s="5"/>
      <c r="I80" s="5" t="s">
        <v>155</v>
      </c>
      <c r="J80" s="35">
        <f t="shared" si="7"/>
        <v>661437.79692561657</v>
      </c>
      <c r="K80" s="35">
        <f t="shared" si="7"/>
        <v>771022.84385248262</v>
      </c>
      <c r="L80" s="186">
        <f t="shared" si="8"/>
        <v>6.6326626576388792E-4</v>
      </c>
      <c r="M80" s="186">
        <f t="shared" si="8"/>
        <v>7.6395709566009931E-4</v>
      </c>
      <c r="N80" s="187" t="str">
        <f t="shared" si="11"/>
        <v/>
      </c>
      <c r="O80" s="183"/>
    </row>
    <row r="81" spans="1:15" ht="13.5" x14ac:dyDescent="0.25">
      <c r="A81" s="5" t="s">
        <v>107</v>
      </c>
      <c r="B81" s="5" t="s">
        <v>156</v>
      </c>
      <c r="C81" s="38">
        <v>1</v>
      </c>
      <c r="D81" s="38">
        <v>1</v>
      </c>
      <c r="E81" s="35">
        <v>0</v>
      </c>
      <c r="F81" s="35">
        <f t="shared" si="10"/>
        <v>0</v>
      </c>
      <c r="G81" s="35">
        <f t="shared" si="9"/>
        <v>0</v>
      </c>
      <c r="H81" s="5"/>
      <c r="I81" s="5" t="s">
        <v>157</v>
      </c>
      <c r="J81" s="35">
        <f t="shared" si="7"/>
        <v>625367.74033265829</v>
      </c>
      <c r="K81" s="35">
        <f t="shared" si="7"/>
        <v>762092.15251502465</v>
      </c>
      <c r="L81" s="186">
        <f t="shared" si="8"/>
        <v>6.2709649764131721E-4</v>
      </c>
      <c r="M81" s="186">
        <f t="shared" si="8"/>
        <v>7.5510824627671245E-4</v>
      </c>
      <c r="N81" s="187" t="str">
        <f t="shared" si="11"/>
        <v/>
      </c>
      <c r="O81" s="183"/>
    </row>
    <row r="82" spans="1:15" ht="13.5" x14ac:dyDescent="0.25">
      <c r="A82" s="5" t="s">
        <v>107</v>
      </c>
      <c r="B82" s="5" t="s">
        <v>158</v>
      </c>
      <c r="C82" s="38">
        <v>0.9411125256925299</v>
      </c>
      <c r="D82" s="38">
        <v>0.92837804454800621</v>
      </c>
      <c r="E82" s="35">
        <v>440000</v>
      </c>
      <c r="F82" s="35">
        <f t="shared" si="10"/>
        <v>414089.51130471315</v>
      </c>
      <c r="G82" s="35">
        <f t="shared" si="9"/>
        <v>408486.33960112272</v>
      </c>
      <c r="H82" s="5"/>
      <c r="I82" s="5" t="s">
        <v>159</v>
      </c>
      <c r="J82" s="35">
        <f t="shared" si="7"/>
        <v>756356.13125591306</v>
      </c>
      <c r="K82" s="35">
        <f t="shared" si="7"/>
        <v>756356.13125591306</v>
      </c>
      <c r="L82" s="186">
        <f t="shared" si="8"/>
        <v>7.5844699093019388E-4</v>
      </c>
      <c r="M82" s="186">
        <f t="shared" si="8"/>
        <v>7.4942479062206537E-4</v>
      </c>
      <c r="N82" s="187" t="str">
        <f t="shared" si="11"/>
        <v/>
      </c>
      <c r="O82" s="183"/>
    </row>
    <row r="83" spans="1:15" ht="13.5" x14ac:dyDescent="0.25">
      <c r="A83" s="5" t="s">
        <v>107</v>
      </c>
      <c r="B83" s="5" t="s">
        <v>160</v>
      </c>
      <c r="C83" s="38">
        <v>0.90894836845058213</v>
      </c>
      <c r="D83" s="38">
        <v>0.93609636718319467</v>
      </c>
      <c r="E83" s="35">
        <v>196000</v>
      </c>
      <c r="F83" s="35">
        <f t="shared" si="10"/>
        <v>178153.88021631411</v>
      </c>
      <c r="G83" s="35">
        <f t="shared" si="9"/>
        <v>183474.88796790616</v>
      </c>
      <c r="H83" s="5"/>
      <c r="I83" s="5" t="s">
        <v>161</v>
      </c>
      <c r="J83" s="35">
        <f t="shared" si="7"/>
        <v>643440.7137679006</v>
      </c>
      <c r="K83" s="35">
        <f t="shared" si="7"/>
        <v>643440.7137679006</v>
      </c>
      <c r="L83" s="186">
        <f t="shared" si="8"/>
        <v>6.4521943173634474E-4</v>
      </c>
      <c r="M83" s="186">
        <f t="shared" si="8"/>
        <v>6.3754414391078073E-4</v>
      </c>
      <c r="N83" s="187" t="str">
        <f t="shared" si="11"/>
        <v/>
      </c>
      <c r="O83" s="183"/>
    </row>
    <row r="84" spans="1:15" ht="13.5" x14ac:dyDescent="0.25">
      <c r="A84" s="5" t="s">
        <v>107</v>
      </c>
      <c r="B84" s="5" t="s">
        <v>162</v>
      </c>
      <c r="C84" s="38">
        <v>0.61654168303175982</v>
      </c>
      <c r="D84" s="38">
        <v>0.61654168303175982</v>
      </c>
      <c r="E84" s="35">
        <v>66000</v>
      </c>
      <c r="F84" s="35">
        <f t="shared" si="10"/>
        <v>40691.751080096146</v>
      </c>
      <c r="G84" s="35">
        <f t="shared" si="9"/>
        <v>40691.751080096146</v>
      </c>
      <c r="H84" s="5"/>
      <c r="I84" s="5" t="s">
        <v>163</v>
      </c>
      <c r="J84" s="35">
        <f t="shared" si="7"/>
        <v>608607.51273434644</v>
      </c>
      <c r="K84" s="35">
        <f t="shared" si="7"/>
        <v>618648.11838835839</v>
      </c>
      <c r="L84" s="186">
        <f t="shared" si="8"/>
        <v>6.1028993831834693E-4</v>
      </c>
      <c r="M84" s="186">
        <f t="shared" si="8"/>
        <v>6.1297875092528454E-4</v>
      </c>
      <c r="N84" s="187" t="str">
        <f t="shared" si="11"/>
        <v/>
      </c>
      <c r="O84" s="183"/>
    </row>
    <row r="85" spans="1:15" ht="13.5" x14ac:dyDescent="0.25">
      <c r="A85" s="5" t="s">
        <v>107</v>
      </c>
      <c r="B85" s="5" t="s">
        <v>164</v>
      </c>
      <c r="C85" s="38">
        <v>0.66935444383105358</v>
      </c>
      <c r="D85" s="38">
        <v>0.54555600841514817</v>
      </c>
      <c r="E85" s="35">
        <v>22000</v>
      </c>
      <c r="F85" s="35">
        <f t="shared" si="10"/>
        <v>14725.797764283179</v>
      </c>
      <c r="G85" s="35">
        <f t="shared" si="9"/>
        <v>12002.23218513326</v>
      </c>
      <c r="H85" s="5"/>
      <c r="I85" s="5" t="s">
        <v>165</v>
      </c>
      <c r="J85" s="35">
        <f t="shared" si="7"/>
        <v>540000</v>
      </c>
      <c r="K85" s="35">
        <f t="shared" si="7"/>
        <v>540000</v>
      </c>
      <c r="L85" s="186">
        <f t="shared" si="8"/>
        <v>5.4149276799308392E-4</v>
      </c>
      <c r="M85" s="186">
        <f t="shared" si="8"/>
        <v>5.3505137356913768E-4</v>
      </c>
      <c r="N85" s="187" t="str">
        <f t="shared" si="11"/>
        <v/>
      </c>
      <c r="O85" s="183"/>
    </row>
    <row r="86" spans="1:15" ht="13.5" x14ac:dyDescent="0.25">
      <c r="A86" s="5" t="s">
        <v>107</v>
      </c>
      <c r="B86" s="5" t="s">
        <v>166</v>
      </c>
      <c r="C86" s="38">
        <v>0.93290985074768851</v>
      </c>
      <c r="D86" s="38">
        <v>0.94769913847532539</v>
      </c>
      <c r="E86" s="35">
        <v>1000</v>
      </c>
      <c r="F86" s="35">
        <f t="shared" si="10"/>
        <v>932.90985074768855</v>
      </c>
      <c r="G86" s="35">
        <f t="shared" si="9"/>
        <v>947.69913847532541</v>
      </c>
      <c r="H86" s="5"/>
      <c r="I86" s="5" t="s">
        <v>167</v>
      </c>
      <c r="J86" s="35">
        <f t="shared" si="7"/>
        <v>495000</v>
      </c>
      <c r="K86" s="35">
        <f t="shared" si="7"/>
        <v>495000</v>
      </c>
      <c r="L86" s="186">
        <f t="shared" si="8"/>
        <v>4.9636837066032694E-4</v>
      </c>
      <c r="M86" s="186">
        <f t="shared" si="8"/>
        <v>4.9046375910504294E-4</v>
      </c>
      <c r="N86" s="187" t="str">
        <f t="shared" si="11"/>
        <v/>
      </c>
      <c r="O86" s="183"/>
    </row>
    <row r="87" spans="1:15" ht="13.5" x14ac:dyDescent="0.25">
      <c r="A87" s="5" t="s">
        <v>107</v>
      </c>
      <c r="B87" s="5" t="s">
        <v>168</v>
      </c>
      <c r="C87" s="38">
        <v>0.71531550920813114</v>
      </c>
      <c r="D87" s="38">
        <v>0.71531550920813114</v>
      </c>
      <c r="E87" s="35">
        <v>39000</v>
      </c>
      <c r="F87" s="35">
        <f t="shared" si="10"/>
        <v>27897.304859117114</v>
      </c>
      <c r="G87" s="35">
        <f t="shared" si="9"/>
        <v>27897.304859117114</v>
      </c>
      <c r="H87" s="5"/>
      <c r="I87" s="5" t="s">
        <v>12</v>
      </c>
      <c r="J87" s="35">
        <f t="shared" si="7"/>
        <v>459200</v>
      </c>
      <c r="K87" s="35">
        <f t="shared" si="7"/>
        <v>459200</v>
      </c>
      <c r="L87" s="186">
        <f t="shared" si="8"/>
        <v>4.6046940567115582E-4</v>
      </c>
      <c r="M87" s="186">
        <f t="shared" si="8"/>
        <v>4.5499183470916303E-4</v>
      </c>
      <c r="N87" s="187" t="str">
        <f t="shared" si="11"/>
        <v/>
      </c>
      <c r="O87" s="183"/>
    </row>
    <row r="88" spans="1:15" ht="13.5" x14ac:dyDescent="0.25">
      <c r="A88" s="5" t="s">
        <v>107</v>
      </c>
      <c r="B88" s="5" t="s">
        <v>169</v>
      </c>
      <c r="C88" s="38">
        <v>1</v>
      </c>
      <c r="D88" s="38">
        <v>1</v>
      </c>
      <c r="E88" s="35">
        <v>0</v>
      </c>
      <c r="F88" s="35">
        <f t="shared" si="10"/>
        <v>0</v>
      </c>
      <c r="G88" s="35">
        <f t="shared" si="9"/>
        <v>0</v>
      </c>
      <c r="H88" s="5"/>
      <c r="I88" s="5" t="s">
        <v>170</v>
      </c>
      <c r="J88" s="35">
        <f t="shared" si="7"/>
        <v>424781.62442328606</v>
      </c>
      <c r="K88" s="35">
        <f t="shared" si="7"/>
        <v>458363.61098114972</v>
      </c>
      <c r="L88" s="186">
        <f t="shared" si="8"/>
        <v>4.2595588444734029E-4</v>
      </c>
      <c r="M88" s="186">
        <f t="shared" si="8"/>
        <v>4.5416311046217413E-4</v>
      </c>
      <c r="N88" s="187" t="str">
        <f t="shared" si="11"/>
        <v/>
      </c>
      <c r="O88" s="183"/>
    </row>
    <row r="89" spans="1:15" ht="13.5" x14ac:dyDescent="0.25">
      <c r="A89" s="5" t="s">
        <v>107</v>
      </c>
      <c r="B89" s="5" t="s">
        <v>171</v>
      </c>
      <c r="C89" s="38">
        <v>1</v>
      </c>
      <c r="D89" s="38">
        <v>1.0402353966870095</v>
      </c>
      <c r="E89" s="35">
        <v>4000</v>
      </c>
      <c r="F89" s="35">
        <f t="shared" si="10"/>
        <v>4000</v>
      </c>
      <c r="G89" s="35">
        <f t="shared" si="9"/>
        <v>4160.9415867480384</v>
      </c>
      <c r="H89" s="5"/>
      <c r="I89" s="5" t="s">
        <v>172</v>
      </c>
      <c r="J89" s="35">
        <f t="shared" si="7"/>
        <v>441303.36334473541</v>
      </c>
      <c r="K89" s="35">
        <f t="shared" si="7"/>
        <v>434557.08584444778</v>
      </c>
      <c r="L89" s="186">
        <f t="shared" si="8"/>
        <v>4.4252329581888599E-4</v>
      </c>
      <c r="M89" s="186">
        <f t="shared" si="8"/>
        <v>4.3057475125050644E-4</v>
      </c>
      <c r="N89" s="187" t="str">
        <f t="shared" si="11"/>
        <v/>
      </c>
      <c r="O89" s="183"/>
    </row>
    <row r="90" spans="1:15" ht="13.5" x14ac:dyDescent="0.25">
      <c r="A90" s="5" t="s">
        <v>173</v>
      </c>
      <c r="B90" s="5" t="s">
        <v>174</v>
      </c>
      <c r="C90" s="38">
        <v>0.2</v>
      </c>
      <c r="D90" s="38">
        <v>0.2</v>
      </c>
      <c r="E90" s="35">
        <v>10000</v>
      </c>
      <c r="F90" s="35">
        <f t="shared" si="10"/>
        <v>2000</v>
      </c>
      <c r="G90" s="35">
        <f t="shared" si="9"/>
        <v>2000</v>
      </c>
      <c r="H90" s="5"/>
      <c r="I90" s="5" t="s">
        <v>175</v>
      </c>
      <c r="J90" s="35">
        <f t="shared" si="7"/>
        <v>347016.3338704803</v>
      </c>
      <c r="K90" s="35">
        <f t="shared" si="7"/>
        <v>382934.20817641006</v>
      </c>
      <c r="L90" s="186">
        <f t="shared" si="8"/>
        <v>3.4797562067840471E-4</v>
      </c>
      <c r="M90" s="186">
        <f t="shared" si="8"/>
        <v>3.7942495198407095E-4</v>
      </c>
      <c r="N90" s="187" t="str">
        <f t="shared" si="11"/>
        <v/>
      </c>
      <c r="O90" s="183"/>
    </row>
    <row r="91" spans="1:15" ht="13.5" x14ac:dyDescent="0.25">
      <c r="A91" s="5" t="s">
        <v>173</v>
      </c>
      <c r="B91" s="5" t="s">
        <v>176</v>
      </c>
      <c r="C91" s="38">
        <v>0.2</v>
      </c>
      <c r="D91" s="38">
        <v>0.2</v>
      </c>
      <c r="E91" s="35">
        <v>0</v>
      </c>
      <c r="F91" s="35">
        <f t="shared" si="10"/>
        <v>0</v>
      </c>
      <c r="G91" s="35">
        <f t="shared" si="9"/>
        <v>0</v>
      </c>
      <c r="H91" s="5"/>
      <c r="I91" s="5" t="s">
        <v>177</v>
      </c>
      <c r="J91" s="35">
        <f t="shared" si="7"/>
        <v>326400</v>
      </c>
      <c r="K91" s="35">
        <f t="shared" si="7"/>
        <v>326400</v>
      </c>
      <c r="L91" s="186">
        <f t="shared" si="8"/>
        <v>3.2730229532026408E-4</v>
      </c>
      <c r="M91" s="186">
        <f t="shared" si="8"/>
        <v>3.2340883024623436E-4</v>
      </c>
      <c r="N91" s="187" t="str">
        <f t="shared" si="11"/>
        <v/>
      </c>
      <c r="O91" s="183"/>
    </row>
    <row r="92" spans="1:15" ht="13.5" x14ac:dyDescent="0.25">
      <c r="A92" s="5" t="s">
        <v>173</v>
      </c>
      <c r="B92" s="5" t="s">
        <v>178</v>
      </c>
      <c r="C92" s="38">
        <v>0.2</v>
      </c>
      <c r="D92" s="38">
        <v>0.2</v>
      </c>
      <c r="E92" s="35">
        <v>10000</v>
      </c>
      <c r="F92" s="35">
        <f t="shared" si="10"/>
        <v>2000</v>
      </c>
      <c r="G92" s="35">
        <f t="shared" si="9"/>
        <v>2000</v>
      </c>
      <c r="H92" s="5"/>
      <c r="I92" s="5" t="s">
        <v>179</v>
      </c>
      <c r="J92" s="35">
        <f t="shared" si="7"/>
        <v>304068.29466427618</v>
      </c>
      <c r="K92" s="35">
        <f t="shared" si="7"/>
        <v>314599.91733421711</v>
      </c>
      <c r="L92" s="186">
        <f t="shared" si="8"/>
        <v>3.0490885654943625E-4</v>
      </c>
      <c r="M92" s="186">
        <f t="shared" si="8"/>
        <v>3.1171688498964821E-4</v>
      </c>
      <c r="N92" s="187" t="str">
        <f t="shared" si="11"/>
        <v/>
      </c>
      <c r="O92" s="183"/>
    </row>
    <row r="93" spans="1:15" ht="13.5" x14ac:dyDescent="0.25">
      <c r="A93" s="5" t="s">
        <v>173</v>
      </c>
      <c r="B93" s="5" t="s">
        <v>180</v>
      </c>
      <c r="C93" s="38">
        <v>0.2</v>
      </c>
      <c r="D93" s="38">
        <v>0.2</v>
      </c>
      <c r="E93" s="35">
        <v>4000</v>
      </c>
      <c r="F93" s="35">
        <f t="shared" si="10"/>
        <v>800</v>
      </c>
      <c r="G93" s="35">
        <f t="shared" si="9"/>
        <v>800</v>
      </c>
      <c r="H93" s="5"/>
      <c r="I93" s="5" t="s">
        <v>181</v>
      </c>
      <c r="J93" s="35">
        <f t="shared" si="7"/>
        <v>257599.62442578209</v>
      </c>
      <c r="K93" s="35">
        <f t="shared" si="7"/>
        <v>257599.62442578209</v>
      </c>
      <c r="L93" s="186">
        <f t="shared" si="8"/>
        <v>2.5831172900795481E-4</v>
      </c>
      <c r="M93" s="186">
        <f t="shared" si="8"/>
        <v>2.5523894977760869E-4</v>
      </c>
      <c r="N93" s="187" t="str">
        <f t="shared" si="11"/>
        <v/>
      </c>
      <c r="O93" s="183"/>
    </row>
    <row r="94" spans="1:15" ht="13.5" x14ac:dyDescent="0.25">
      <c r="A94" s="5" t="s">
        <v>173</v>
      </c>
      <c r="B94" s="5" t="s">
        <v>182</v>
      </c>
      <c r="C94" s="38">
        <v>0.2</v>
      </c>
      <c r="D94" s="38">
        <v>0.2</v>
      </c>
      <c r="E94" s="35">
        <v>4000</v>
      </c>
      <c r="F94" s="35">
        <f t="shared" si="10"/>
        <v>800</v>
      </c>
      <c r="G94" s="35">
        <f t="shared" si="9"/>
        <v>800</v>
      </c>
      <c r="H94" s="5"/>
      <c r="I94" s="5" t="s">
        <v>123</v>
      </c>
      <c r="J94" s="35">
        <f t="shared" si="7"/>
        <v>232831.3587534565</v>
      </c>
      <c r="K94" s="35">
        <f t="shared" si="7"/>
        <v>232831.3587534565</v>
      </c>
      <c r="L94" s="186">
        <f t="shared" si="8"/>
        <v>2.334749943092591E-4</v>
      </c>
      <c r="M94" s="186">
        <f t="shared" si="8"/>
        <v>2.306976635388992E-4</v>
      </c>
      <c r="N94" s="187" t="str">
        <f t="shared" si="11"/>
        <v/>
      </c>
      <c r="O94" s="183"/>
    </row>
    <row r="95" spans="1:15" ht="13.5" x14ac:dyDescent="0.25">
      <c r="A95" s="5" t="s">
        <v>173</v>
      </c>
      <c r="B95" s="5" t="s">
        <v>183</v>
      </c>
      <c r="C95" s="38">
        <v>0.2</v>
      </c>
      <c r="D95" s="38">
        <v>0.2</v>
      </c>
      <c r="E95" s="35">
        <v>4000</v>
      </c>
      <c r="F95" s="35">
        <f t="shared" si="10"/>
        <v>800</v>
      </c>
      <c r="G95" s="35">
        <f t="shared" si="9"/>
        <v>800</v>
      </c>
      <c r="H95" s="5"/>
      <c r="I95" s="5" t="s">
        <v>184</v>
      </c>
      <c r="J95" s="35">
        <f t="shared" si="7"/>
        <v>226440</v>
      </c>
      <c r="K95" s="35">
        <f t="shared" si="7"/>
        <v>226440</v>
      </c>
      <c r="L95" s="186">
        <f t="shared" si="8"/>
        <v>2.270659673784332E-4</v>
      </c>
      <c r="M95" s="186">
        <f t="shared" si="8"/>
        <v>2.2436487598332508E-4</v>
      </c>
      <c r="N95" s="187" t="str">
        <f t="shared" si="11"/>
        <v/>
      </c>
      <c r="O95" s="183"/>
    </row>
    <row r="96" spans="1:15" ht="13.5" x14ac:dyDescent="0.25">
      <c r="A96" s="5" t="s">
        <v>173</v>
      </c>
      <c r="B96" s="5" t="s">
        <v>185</v>
      </c>
      <c r="C96" s="38">
        <v>0.2</v>
      </c>
      <c r="D96" s="38">
        <v>0.2</v>
      </c>
      <c r="E96" s="35">
        <v>4000</v>
      </c>
      <c r="F96" s="35">
        <f t="shared" si="10"/>
        <v>800</v>
      </c>
      <c r="G96" s="35">
        <f t="shared" si="9"/>
        <v>800</v>
      </c>
      <c r="H96" s="5"/>
      <c r="I96" s="5" t="s">
        <v>186</v>
      </c>
      <c r="J96" s="35">
        <f t="shared" si="7"/>
        <v>178074.59969716147</v>
      </c>
      <c r="K96" s="35">
        <f t="shared" si="7"/>
        <v>207708.5430663694</v>
      </c>
      <c r="L96" s="186">
        <f t="shared" si="8"/>
        <v>1.7856686648014139E-4</v>
      </c>
      <c r="M96" s="186">
        <f t="shared" si="8"/>
        <v>2.0580507642538025E-4</v>
      </c>
      <c r="N96" s="187" t="str">
        <f t="shared" si="11"/>
        <v/>
      </c>
      <c r="O96" s="183"/>
    </row>
    <row r="97" spans="1:15" ht="13.5" x14ac:dyDescent="0.25">
      <c r="A97" s="5" t="s">
        <v>173</v>
      </c>
      <c r="B97" s="5" t="s">
        <v>187</v>
      </c>
      <c r="C97" s="38">
        <v>0.2</v>
      </c>
      <c r="D97" s="38">
        <v>0.2</v>
      </c>
      <c r="E97" s="35">
        <v>4000</v>
      </c>
      <c r="F97" s="35">
        <f t="shared" si="10"/>
        <v>800</v>
      </c>
      <c r="G97" s="35">
        <f t="shared" si="9"/>
        <v>800</v>
      </c>
      <c r="H97" s="5"/>
      <c r="I97" s="5" t="s">
        <v>188</v>
      </c>
      <c r="J97" s="35">
        <f t="shared" si="7"/>
        <v>187680</v>
      </c>
      <c r="K97" s="35">
        <f t="shared" si="7"/>
        <v>187680</v>
      </c>
      <c r="L97" s="186">
        <f t="shared" si="8"/>
        <v>1.8819881980915184E-4</v>
      </c>
      <c r="M97" s="186">
        <f t="shared" si="8"/>
        <v>1.8596007739158475E-4</v>
      </c>
      <c r="N97" s="187" t="str">
        <f t="shared" si="11"/>
        <v/>
      </c>
      <c r="O97" s="183"/>
    </row>
    <row r="98" spans="1:15" ht="13.5" x14ac:dyDescent="0.25">
      <c r="A98" s="5" t="s">
        <v>173</v>
      </c>
      <c r="B98" s="5" t="s">
        <v>189</v>
      </c>
      <c r="C98" s="38">
        <v>0.2</v>
      </c>
      <c r="D98" s="38">
        <v>0.2</v>
      </c>
      <c r="E98" s="35">
        <v>4000</v>
      </c>
      <c r="F98" s="35">
        <f t="shared" si="10"/>
        <v>800</v>
      </c>
      <c r="G98" s="35">
        <f t="shared" si="9"/>
        <v>800</v>
      </c>
      <c r="H98" s="5"/>
      <c r="I98" s="5" t="s">
        <v>190</v>
      </c>
      <c r="J98" s="35">
        <f t="shared" si="7"/>
        <v>133712.40558586759</v>
      </c>
      <c r="K98" s="35">
        <f t="shared" si="7"/>
        <v>133712.40558586759</v>
      </c>
      <c r="L98" s="186">
        <f t="shared" si="8"/>
        <v>1.3408203817723212E-4</v>
      </c>
      <c r="M98" s="186">
        <f t="shared" si="8"/>
        <v>1.3248704865176313E-4</v>
      </c>
      <c r="N98" s="187" t="str">
        <f t="shared" si="11"/>
        <v/>
      </c>
      <c r="O98" s="183"/>
    </row>
    <row r="99" spans="1:15" ht="13.5" x14ac:dyDescent="0.25">
      <c r="A99" s="5" t="s">
        <v>173</v>
      </c>
      <c r="B99" s="5" t="s">
        <v>191</v>
      </c>
      <c r="C99" s="38">
        <v>0.2</v>
      </c>
      <c r="D99" s="38">
        <v>0.2</v>
      </c>
      <c r="E99" s="35">
        <v>4000</v>
      </c>
      <c r="F99" s="35">
        <f t="shared" si="10"/>
        <v>800</v>
      </c>
      <c r="G99" s="35">
        <f t="shared" si="9"/>
        <v>800</v>
      </c>
      <c r="H99" s="5"/>
      <c r="I99" s="5" t="s">
        <v>192</v>
      </c>
      <c r="J99" s="35">
        <f t="shared" si="7"/>
        <v>120239.94345290687</v>
      </c>
      <c r="K99" s="35">
        <f t="shared" si="7"/>
        <v>120239.94345290687</v>
      </c>
      <c r="L99" s="186">
        <f t="shared" si="8"/>
        <v>1.2057233296971561E-4</v>
      </c>
      <c r="M99" s="186">
        <f t="shared" si="8"/>
        <v>1.1913804981917271E-4</v>
      </c>
      <c r="N99" s="187" t="str">
        <f t="shared" si="11"/>
        <v/>
      </c>
      <c r="O99" s="183"/>
    </row>
    <row r="100" spans="1:15" ht="13.5" x14ac:dyDescent="0.25">
      <c r="A100" s="5" t="s">
        <v>99</v>
      </c>
      <c r="B100" s="5" t="s">
        <v>193</v>
      </c>
      <c r="C100" s="38">
        <v>0.97</v>
      </c>
      <c r="D100" s="38">
        <v>0.97</v>
      </c>
      <c r="E100" s="35">
        <v>346000</v>
      </c>
      <c r="F100" s="35">
        <f t="shared" si="10"/>
        <v>335620</v>
      </c>
      <c r="G100" s="35">
        <f t="shared" si="9"/>
        <v>335620</v>
      </c>
      <c r="H100" s="5"/>
      <c r="I100" s="5" t="s">
        <v>194</v>
      </c>
      <c r="J100" s="35">
        <f t="shared" si="7"/>
        <v>64930</v>
      </c>
      <c r="K100" s="35">
        <f t="shared" si="7"/>
        <v>64930</v>
      </c>
      <c r="L100" s="186">
        <f t="shared" si="8"/>
        <v>6.5109491529242482E-5</v>
      </c>
      <c r="M100" s="186">
        <f t="shared" si="8"/>
        <v>6.433497349230391E-5</v>
      </c>
      <c r="N100" s="187" t="str">
        <f t="shared" si="11"/>
        <v/>
      </c>
      <c r="O100" s="183"/>
    </row>
    <row r="101" spans="1:15" ht="13.5" x14ac:dyDescent="0.25">
      <c r="A101" s="5" t="s">
        <v>99</v>
      </c>
      <c r="B101" s="5" t="s">
        <v>195</v>
      </c>
      <c r="C101" s="38">
        <v>0.97</v>
      </c>
      <c r="D101" s="38">
        <v>0.97</v>
      </c>
      <c r="E101" s="35">
        <v>0</v>
      </c>
      <c r="F101" s="35">
        <f t="shared" si="10"/>
        <v>0</v>
      </c>
      <c r="G101" s="35">
        <f t="shared" si="9"/>
        <v>0</v>
      </c>
      <c r="H101" s="5"/>
      <c r="I101" s="5" t="s">
        <v>126</v>
      </c>
      <c r="J101" s="35">
        <f t="shared" si="7"/>
        <v>61440</v>
      </c>
      <c r="K101" s="35">
        <f t="shared" si="7"/>
        <v>61440</v>
      </c>
      <c r="L101" s="186">
        <f t="shared" si="8"/>
        <v>6.1609843824990878E-5</v>
      </c>
      <c r="M101" s="186">
        <f t="shared" si="8"/>
        <v>6.0876956281644113E-5</v>
      </c>
      <c r="N101" s="187" t="str">
        <f t="shared" si="11"/>
        <v/>
      </c>
      <c r="O101" s="183"/>
    </row>
    <row r="102" spans="1:15" ht="13.5" x14ac:dyDescent="0.25">
      <c r="A102" s="5" t="s">
        <v>99</v>
      </c>
      <c r="B102" s="5" t="s">
        <v>196</v>
      </c>
      <c r="C102" s="38">
        <v>0.97</v>
      </c>
      <c r="D102" s="38">
        <v>0.97</v>
      </c>
      <c r="E102" s="35">
        <v>5000</v>
      </c>
      <c r="F102" s="35">
        <f t="shared" si="10"/>
        <v>4850</v>
      </c>
      <c r="G102" s="35">
        <f t="shared" si="9"/>
        <v>4850</v>
      </c>
      <c r="H102" s="5"/>
      <c r="I102" s="5" t="s">
        <v>197</v>
      </c>
      <c r="J102" s="35">
        <f t="shared" si="7"/>
        <v>58609.501478742386</v>
      </c>
      <c r="K102" s="35">
        <f t="shared" si="7"/>
        <v>58609.501478742386</v>
      </c>
      <c r="L102" s="186">
        <f t="shared" si="8"/>
        <v>5.8771520715590672E-5</v>
      </c>
      <c r="M102" s="186">
        <f t="shared" si="8"/>
        <v>5.8072396797043555E-5</v>
      </c>
      <c r="N102" s="187" t="str">
        <f t="shared" si="11"/>
        <v/>
      </c>
      <c r="O102" s="183"/>
    </row>
    <row r="103" spans="1:15" ht="13.5" x14ac:dyDescent="0.25">
      <c r="A103" s="5" t="s">
        <v>99</v>
      </c>
      <c r="B103" s="5" t="s">
        <v>198</v>
      </c>
      <c r="C103" s="38">
        <v>0.97</v>
      </c>
      <c r="D103" s="38">
        <v>0.97</v>
      </c>
      <c r="E103" s="35">
        <v>0</v>
      </c>
      <c r="F103" s="35">
        <f t="shared" si="10"/>
        <v>0</v>
      </c>
      <c r="G103" s="35">
        <f t="shared" si="9"/>
        <v>0</v>
      </c>
      <c r="H103" s="5"/>
      <c r="I103" s="5" t="s">
        <v>199</v>
      </c>
      <c r="J103" s="35">
        <f t="shared" si="7"/>
        <v>58399.603067023352</v>
      </c>
      <c r="K103" s="35">
        <f t="shared" si="7"/>
        <v>58399.603067023352</v>
      </c>
      <c r="L103" s="186">
        <f t="shared" si="8"/>
        <v>5.8561042063814573E-5</v>
      </c>
      <c r="M103" s="186">
        <f t="shared" si="8"/>
        <v>5.7864421920191242E-5</v>
      </c>
      <c r="N103" s="187" t="str">
        <f t="shared" si="11"/>
        <v/>
      </c>
      <c r="O103" s="183"/>
    </row>
    <row r="104" spans="1:15" ht="13.5" x14ac:dyDescent="0.25">
      <c r="A104" s="5" t="s">
        <v>99</v>
      </c>
      <c r="B104" s="5" t="s">
        <v>200</v>
      </c>
      <c r="C104" s="38">
        <v>0.97</v>
      </c>
      <c r="D104" s="38">
        <v>0.97</v>
      </c>
      <c r="E104" s="35">
        <v>1470000</v>
      </c>
      <c r="F104" s="35">
        <f t="shared" si="10"/>
        <v>1425900</v>
      </c>
      <c r="G104" s="35">
        <f t="shared" si="9"/>
        <v>1425900</v>
      </c>
      <c r="H104" s="5"/>
      <c r="I104" s="5" t="s">
        <v>201</v>
      </c>
      <c r="J104" s="35">
        <f t="shared" si="7"/>
        <v>47570</v>
      </c>
      <c r="K104" s="35">
        <f t="shared" si="7"/>
        <v>47570</v>
      </c>
      <c r="L104" s="186">
        <f t="shared" si="8"/>
        <v>4.7701501802650006E-5</v>
      </c>
      <c r="M104" s="186">
        <f t="shared" si="8"/>
        <v>4.7134062667933112E-5</v>
      </c>
      <c r="N104" s="187" t="str">
        <f t="shared" si="11"/>
        <v/>
      </c>
      <c r="O104" s="183"/>
    </row>
    <row r="105" spans="1:15" ht="13.5" x14ac:dyDescent="0.25">
      <c r="A105" s="5" t="s">
        <v>99</v>
      </c>
      <c r="B105" s="5" t="s">
        <v>202</v>
      </c>
      <c r="C105" s="38">
        <v>0.97</v>
      </c>
      <c r="D105" s="38">
        <v>0.97</v>
      </c>
      <c r="E105" s="35">
        <v>1000</v>
      </c>
      <c r="F105" s="35">
        <f t="shared" si="10"/>
        <v>970</v>
      </c>
      <c r="G105" s="35">
        <f t="shared" si="9"/>
        <v>970</v>
      </c>
      <c r="H105" s="5"/>
      <c r="I105" s="5" t="s">
        <v>203</v>
      </c>
      <c r="J105" s="35">
        <f t="shared" si="7"/>
        <v>44768.568076428841</v>
      </c>
      <c r="K105" s="35">
        <f t="shared" si="7"/>
        <v>44768.568076428841</v>
      </c>
      <c r="L105" s="186">
        <f t="shared" si="8"/>
        <v>4.4892325642207904E-5</v>
      </c>
      <c r="M105" s="186">
        <f t="shared" si="8"/>
        <v>4.4358303411142034E-5</v>
      </c>
      <c r="N105" s="187" t="str">
        <f t="shared" si="11"/>
        <v/>
      </c>
      <c r="O105" s="183"/>
    </row>
    <row r="106" spans="1:15" ht="13.5" x14ac:dyDescent="0.25">
      <c r="A106" s="5" t="s">
        <v>99</v>
      </c>
      <c r="B106" s="5" t="s">
        <v>204</v>
      </c>
      <c r="C106" s="38">
        <v>0.97</v>
      </c>
      <c r="D106" s="38">
        <v>0.97</v>
      </c>
      <c r="E106" s="35">
        <v>0</v>
      </c>
      <c r="F106" s="35">
        <f t="shared" si="10"/>
        <v>0</v>
      </c>
      <c r="G106" s="35">
        <f t="shared" si="9"/>
        <v>0</v>
      </c>
      <c r="H106" s="5"/>
      <c r="I106" s="5" t="s">
        <v>205</v>
      </c>
      <c r="J106" s="35">
        <f t="shared" si="7"/>
        <v>23120</v>
      </c>
      <c r="K106" s="35">
        <f t="shared" si="7"/>
        <v>23120</v>
      </c>
      <c r="L106" s="186">
        <f t="shared" si="8"/>
        <v>2.3183912585185373E-5</v>
      </c>
      <c r="M106" s="186">
        <f t="shared" si="8"/>
        <v>2.2908125475774934E-5</v>
      </c>
      <c r="N106" s="187" t="str">
        <f t="shared" si="11"/>
        <v/>
      </c>
      <c r="O106" s="183"/>
    </row>
    <row r="107" spans="1:15" ht="13.5" x14ac:dyDescent="0.25">
      <c r="A107" s="5" t="s">
        <v>99</v>
      </c>
      <c r="B107" s="5" t="s">
        <v>206</v>
      </c>
      <c r="C107" s="38">
        <v>0.97</v>
      </c>
      <c r="D107" s="38">
        <v>0.97</v>
      </c>
      <c r="E107" s="35">
        <v>2000</v>
      </c>
      <c r="F107" s="35">
        <f t="shared" si="10"/>
        <v>1940</v>
      </c>
      <c r="G107" s="35">
        <f t="shared" si="9"/>
        <v>1940</v>
      </c>
      <c r="H107" s="5"/>
      <c r="I107" s="5" t="s">
        <v>207</v>
      </c>
      <c r="J107" s="35">
        <f t="shared" ref="J107:K118" si="12">SUMIF($A$11:$A$698,$I107,F$11:F$698)</f>
        <v>18000</v>
      </c>
      <c r="K107" s="35">
        <f t="shared" si="12"/>
        <v>18000</v>
      </c>
      <c r="L107" s="186">
        <f t="shared" ref="L107:M118" si="13">+J107/J$119</f>
        <v>1.8049758933102797E-5</v>
      </c>
      <c r="M107" s="186">
        <f t="shared" si="13"/>
        <v>1.7835045785637923E-5</v>
      </c>
      <c r="N107" s="187" t="str">
        <f t="shared" si="11"/>
        <v/>
      </c>
      <c r="O107" s="183"/>
    </row>
    <row r="108" spans="1:15" ht="13.5" x14ac:dyDescent="0.25">
      <c r="A108" s="5" t="s">
        <v>99</v>
      </c>
      <c r="B108" s="5" t="s">
        <v>208</v>
      </c>
      <c r="C108" s="38">
        <v>0.97</v>
      </c>
      <c r="D108" s="38">
        <v>0.97</v>
      </c>
      <c r="E108" s="35">
        <v>1390000</v>
      </c>
      <c r="F108" s="35">
        <f t="shared" si="10"/>
        <v>1348300</v>
      </c>
      <c r="G108" s="35">
        <f t="shared" si="9"/>
        <v>1348300</v>
      </c>
      <c r="H108" s="5"/>
      <c r="I108" s="5" t="s">
        <v>173</v>
      </c>
      <c r="J108" s="35">
        <f t="shared" si="12"/>
        <v>9600</v>
      </c>
      <c r="K108" s="35">
        <f t="shared" si="12"/>
        <v>9600</v>
      </c>
      <c r="L108" s="186">
        <f t="shared" si="13"/>
        <v>9.6265380976548256E-6</v>
      </c>
      <c r="M108" s="186">
        <f t="shared" si="13"/>
        <v>9.5120244190068926E-6</v>
      </c>
      <c r="N108" s="187" t="str">
        <f t="shared" si="11"/>
        <v/>
      </c>
      <c r="O108" s="183"/>
    </row>
    <row r="109" spans="1:15" ht="13.5" x14ac:dyDescent="0.25">
      <c r="A109" s="5" t="s">
        <v>99</v>
      </c>
      <c r="B109" s="5" t="s">
        <v>209</v>
      </c>
      <c r="C109" s="38">
        <v>0.97</v>
      </c>
      <c r="D109" s="38">
        <v>0.97</v>
      </c>
      <c r="E109" s="35">
        <v>0</v>
      </c>
      <c r="F109" s="35">
        <f t="shared" si="10"/>
        <v>0</v>
      </c>
      <c r="G109" s="35">
        <f t="shared" si="9"/>
        <v>0</v>
      </c>
      <c r="H109" s="5"/>
      <c r="I109" s="5" t="s">
        <v>210</v>
      </c>
      <c r="J109" s="35">
        <f t="shared" si="12"/>
        <v>3480</v>
      </c>
      <c r="K109" s="35">
        <f t="shared" si="12"/>
        <v>3480</v>
      </c>
      <c r="L109" s="186">
        <f t="shared" si="13"/>
        <v>3.4896200603998744E-6</v>
      </c>
      <c r="M109" s="186">
        <f t="shared" si="13"/>
        <v>3.4481088518899984E-6</v>
      </c>
      <c r="N109" s="187" t="str">
        <f t="shared" si="11"/>
        <v/>
      </c>
      <c r="O109" s="183"/>
    </row>
    <row r="110" spans="1:15" ht="13.5" x14ac:dyDescent="0.25">
      <c r="A110" s="5" t="s">
        <v>99</v>
      </c>
      <c r="B110" s="5" t="s">
        <v>211</v>
      </c>
      <c r="C110" s="38">
        <v>0.97</v>
      </c>
      <c r="D110" s="38">
        <v>0.97</v>
      </c>
      <c r="E110" s="35">
        <v>0</v>
      </c>
      <c r="F110" s="35">
        <f t="shared" si="10"/>
        <v>0</v>
      </c>
      <c r="G110" s="35">
        <f t="shared" si="9"/>
        <v>0</v>
      </c>
      <c r="H110" s="5"/>
      <c r="I110" s="5" t="s">
        <v>9</v>
      </c>
      <c r="J110" s="35">
        <f t="shared" si="12"/>
        <v>0</v>
      </c>
      <c r="K110" s="35">
        <f t="shared" si="12"/>
        <v>0</v>
      </c>
      <c r="L110" s="186">
        <f t="shared" si="13"/>
        <v>0</v>
      </c>
      <c r="M110" s="186">
        <f t="shared" si="13"/>
        <v>0</v>
      </c>
      <c r="N110" s="187" t="str">
        <f t="shared" si="11"/>
        <v/>
      </c>
      <c r="O110" s="183"/>
    </row>
    <row r="111" spans="1:15" ht="13.5" x14ac:dyDescent="0.25">
      <c r="A111" s="5" t="s">
        <v>99</v>
      </c>
      <c r="B111" s="5" t="s">
        <v>212</v>
      </c>
      <c r="C111" s="38">
        <v>0.97</v>
      </c>
      <c r="D111" s="38">
        <v>0.97</v>
      </c>
      <c r="E111" s="35">
        <v>0</v>
      </c>
      <c r="F111" s="35">
        <f t="shared" si="10"/>
        <v>0</v>
      </c>
      <c r="G111" s="35">
        <f t="shared" si="9"/>
        <v>0</v>
      </c>
      <c r="H111" s="5"/>
      <c r="I111" s="5" t="s">
        <v>68</v>
      </c>
      <c r="J111" s="35">
        <f t="shared" si="12"/>
        <v>0</v>
      </c>
      <c r="K111" s="35">
        <f t="shared" si="12"/>
        <v>0</v>
      </c>
      <c r="L111" s="186">
        <f t="shared" si="13"/>
        <v>0</v>
      </c>
      <c r="M111" s="186">
        <f t="shared" si="13"/>
        <v>0</v>
      </c>
      <c r="N111" s="187" t="str">
        <f t="shared" si="11"/>
        <v/>
      </c>
      <c r="O111" s="183"/>
    </row>
    <row r="112" spans="1:15" ht="13.5" x14ac:dyDescent="0.25">
      <c r="A112" s="5" t="s">
        <v>99</v>
      </c>
      <c r="B112" s="5" t="s">
        <v>213</v>
      </c>
      <c r="C112" s="38">
        <v>0.97</v>
      </c>
      <c r="D112" s="38">
        <v>0.97</v>
      </c>
      <c r="E112" s="35">
        <v>0</v>
      </c>
      <c r="F112" s="35">
        <f t="shared" si="10"/>
        <v>0</v>
      </c>
      <c r="G112" s="35">
        <f t="shared" si="9"/>
        <v>0</v>
      </c>
      <c r="H112" s="5"/>
      <c r="I112" s="5" t="s">
        <v>77</v>
      </c>
      <c r="J112" s="35">
        <f t="shared" si="12"/>
        <v>0</v>
      </c>
      <c r="K112" s="35">
        <f t="shared" si="12"/>
        <v>0</v>
      </c>
      <c r="L112" s="186">
        <f t="shared" si="13"/>
        <v>0</v>
      </c>
      <c r="M112" s="186">
        <f t="shared" si="13"/>
        <v>0</v>
      </c>
      <c r="N112" s="187" t="str">
        <f t="shared" si="11"/>
        <v/>
      </c>
      <c r="O112" s="183"/>
    </row>
    <row r="113" spans="1:15" ht="13.5" x14ac:dyDescent="0.25">
      <c r="A113" s="5" t="s">
        <v>11</v>
      </c>
      <c r="B113" s="5" t="s">
        <v>214</v>
      </c>
      <c r="C113" s="38">
        <v>85.838981250715449</v>
      </c>
      <c r="D113" s="38">
        <v>79.926816232461022</v>
      </c>
      <c r="E113" s="35">
        <v>131062</v>
      </c>
      <c r="F113" s="35">
        <f t="shared" si="10"/>
        <v>11250228.560681269</v>
      </c>
      <c r="G113" s="35">
        <f t="shared" si="9"/>
        <v>10475368.389058806</v>
      </c>
      <c r="H113" s="5"/>
      <c r="I113" s="5" t="s">
        <v>112</v>
      </c>
      <c r="J113" s="35">
        <f t="shared" si="12"/>
        <v>0</v>
      </c>
      <c r="K113" s="35">
        <f t="shared" si="12"/>
        <v>0</v>
      </c>
      <c r="L113" s="186">
        <f t="shared" si="13"/>
        <v>0</v>
      </c>
      <c r="M113" s="186">
        <f t="shared" si="13"/>
        <v>0</v>
      </c>
      <c r="N113" s="187" t="str">
        <f t="shared" si="11"/>
        <v/>
      </c>
      <c r="O113" s="183"/>
    </row>
    <row r="114" spans="1:15" ht="13.5" x14ac:dyDescent="0.25">
      <c r="A114" s="5" t="s">
        <v>11</v>
      </c>
      <c r="B114" s="5" t="s">
        <v>215</v>
      </c>
      <c r="C114" s="38">
        <v>85.838981250715449</v>
      </c>
      <c r="D114" s="38">
        <v>79.926816232461022</v>
      </c>
      <c r="E114" s="35">
        <v>86</v>
      </c>
      <c r="F114" s="35">
        <f t="shared" si="10"/>
        <v>7382.1523875615285</v>
      </c>
      <c r="G114" s="35">
        <f t="shared" si="9"/>
        <v>6873.7061959916482</v>
      </c>
      <c r="H114" s="5"/>
      <c r="I114" s="5" t="s">
        <v>216</v>
      </c>
      <c r="J114" s="35">
        <f t="shared" si="12"/>
        <v>0</v>
      </c>
      <c r="K114" s="35">
        <f t="shared" si="12"/>
        <v>0</v>
      </c>
      <c r="L114" s="186">
        <f t="shared" si="13"/>
        <v>0</v>
      </c>
      <c r="M114" s="186">
        <f t="shared" si="13"/>
        <v>0</v>
      </c>
      <c r="N114" s="187" t="str">
        <f t="shared" si="11"/>
        <v/>
      </c>
      <c r="O114" s="183"/>
    </row>
    <row r="115" spans="1:15" ht="13.5" x14ac:dyDescent="0.25">
      <c r="A115" s="5" t="s">
        <v>11</v>
      </c>
      <c r="B115" s="5" t="s">
        <v>217</v>
      </c>
      <c r="C115" s="38">
        <v>85.838981250715449</v>
      </c>
      <c r="D115" s="38">
        <v>79.926816232461022</v>
      </c>
      <c r="E115" s="35">
        <v>80000</v>
      </c>
      <c r="F115" s="35">
        <f t="shared" si="10"/>
        <v>6867118.5000572363</v>
      </c>
      <c r="G115" s="35">
        <f t="shared" si="9"/>
        <v>6394145.2985968813</v>
      </c>
      <c r="H115" s="5"/>
      <c r="I115" s="5" t="s">
        <v>218</v>
      </c>
      <c r="J115" s="35">
        <f t="shared" si="12"/>
        <v>0</v>
      </c>
      <c r="K115" s="35">
        <f t="shared" si="12"/>
        <v>0</v>
      </c>
      <c r="L115" s="186">
        <f t="shared" si="13"/>
        <v>0</v>
      </c>
      <c r="M115" s="186">
        <f t="shared" si="13"/>
        <v>0</v>
      </c>
      <c r="N115" s="187" t="str">
        <f t="shared" si="11"/>
        <v/>
      </c>
      <c r="O115" s="183"/>
    </row>
    <row r="116" spans="1:15" ht="13.5" x14ac:dyDescent="0.25">
      <c r="A116" s="5" t="s">
        <v>11</v>
      </c>
      <c r="B116" s="5" t="s">
        <v>219</v>
      </c>
      <c r="C116" s="38">
        <v>85.838981250715449</v>
      </c>
      <c r="D116" s="38">
        <v>79.926816232461022</v>
      </c>
      <c r="E116" s="35">
        <v>222900</v>
      </c>
      <c r="F116" s="35">
        <f t="shared" si="10"/>
        <v>19133508.920784473</v>
      </c>
      <c r="G116" s="35">
        <f t="shared" si="9"/>
        <v>17815687.338215563</v>
      </c>
      <c r="H116" s="5"/>
      <c r="I116" s="5" t="s">
        <v>220</v>
      </c>
      <c r="J116" s="35">
        <f t="shared" si="12"/>
        <v>0</v>
      </c>
      <c r="K116" s="35">
        <f t="shared" si="12"/>
        <v>0</v>
      </c>
      <c r="L116" s="186">
        <f t="shared" si="13"/>
        <v>0</v>
      </c>
      <c r="M116" s="186">
        <f t="shared" si="13"/>
        <v>0</v>
      </c>
      <c r="N116" s="187" t="str">
        <f t="shared" si="11"/>
        <v/>
      </c>
      <c r="O116" s="183"/>
    </row>
    <row r="117" spans="1:15" ht="13.5" x14ac:dyDescent="0.25">
      <c r="A117" s="5" t="s">
        <v>11</v>
      </c>
      <c r="B117" s="5" t="s">
        <v>221</v>
      </c>
      <c r="C117" s="38">
        <v>85.838981250715449</v>
      </c>
      <c r="D117" s="38">
        <v>79.926816232461022</v>
      </c>
      <c r="E117" s="35">
        <v>318800</v>
      </c>
      <c r="F117" s="35">
        <f t="shared" si="10"/>
        <v>27365467.222728085</v>
      </c>
      <c r="G117" s="35">
        <f t="shared" si="9"/>
        <v>25480669.014908575</v>
      </c>
      <c r="H117" s="5"/>
      <c r="I117" s="5" t="s">
        <v>222</v>
      </c>
      <c r="J117" s="35">
        <f t="shared" si="12"/>
        <v>0</v>
      </c>
      <c r="K117" s="35">
        <f t="shared" si="12"/>
        <v>0</v>
      </c>
      <c r="L117" s="186">
        <f t="shared" si="13"/>
        <v>0</v>
      </c>
      <c r="M117" s="186">
        <f t="shared" si="13"/>
        <v>0</v>
      </c>
      <c r="N117" s="187" t="str">
        <f t="shared" si="11"/>
        <v/>
      </c>
      <c r="O117" s="183"/>
    </row>
    <row r="118" spans="1:15" ht="13.5" x14ac:dyDescent="0.25">
      <c r="A118" s="5" t="s">
        <v>11</v>
      </c>
      <c r="B118" s="5" t="s">
        <v>223</v>
      </c>
      <c r="C118" s="38">
        <v>85.838981250715449</v>
      </c>
      <c r="D118" s="38">
        <v>79.926816232461022</v>
      </c>
      <c r="E118" s="35">
        <v>350000</v>
      </c>
      <c r="F118" s="35">
        <f t="shared" si="10"/>
        <v>30043643.437750407</v>
      </c>
      <c r="G118" s="35">
        <f t="shared" si="9"/>
        <v>27974385.681361359</v>
      </c>
      <c r="H118" s="5"/>
      <c r="I118" s="5" t="s">
        <v>224</v>
      </c>
      <c r="J118" s="35">
        <f t="shared" si="12"/>
        <v>0</v>
      </c>
      <c r="K118" s="35">
        <f t="shared" si="12"/>
        <v>0</v>
      </c>
      <c r="L118" s="186">
        <f t="shared" si="13"/>
        <v>0</v>
      </c>
      <c r="M118" s="186">
        <f t="shared" si="13"/>
        <v>0</v>
      </c>
      <c r="N118" s="187" t="str">
        <f t="shared" si="11"/>
        <v/>
      </c>
      <c r="O118" s="183"/>
    </row>
    <row r="119" spans="1:15" ht="13.5" x14ac:dyDescent="0.25">
      <c r="A119" s="5" t="s">
        <v>11</v>
      </c>
      <c r="B119" s="5" t="s">
        <v>225</v>
      </c>
      <c r="C119" s="38">
        <v>85.838981250715449</v>
      </c>
      <c r="D119" s="38">
        <v>79.926816232461022</v>
      </c>
      <c r="E119" s="35">
        <v>360000</v>
      </c>
      <c r="F119" s="35">
        <f t="shared" si="10"/>
        <v>30902033.250257563</v>
      </c>
      <c r="G119" s="35">
        <f t="shared" si="9"/>
        <v>28773653.843685966</v>
      </c>
      <c r="H119" s="5"/>
      <c r="I119" s="5"/>
      <c r="J119" s="188">
        <f>SUM(J11:J118)</f>
        <v>997243235.58629131</v>
      </c>
      <c r="K119" s="188">
        <f>SUM(K11:K118)</f>
        <v>1009248880.9025043</v>
      </c>
      <c r="L119" s="189">
        <f>SUM(L11:L118)</f>
        <v>0.99999999999999989</v>
      </c>
      <c r="M119" s="189">
        <f>SUM(M11:M118)</f>
        <v>0.99999999999999989</v>
      </c>
      <c r="N119" s="5"/>
      <c r="O119" s="183"/>
    </row>
    <row r="120" spans="1:15" ht="13.5" x14ac:dyDescent="0.25">
      <c r="A120" s="5" t="s">
        <v>11</v>
      </c>
      <c r="B120" s="5" t="s">
        <v>226</v>
      </c>
      <c r="C120" s="38">
        <v>85.838981250715449</v>
      </c>
      <c r="D120" s="38">
        <v>79.926816232461022</v>
      </c>
      <c r="E120" s="35">
        <v>97000</v>
      </c>
      <c r="F120" s="35">
        <f t="shared" si="10"/>
        <v>8326381.1813193988</v>
      </c>
      <c r="G120" s="35">
        <f t="shared" si="9"/>
        <v>7752901.1745487191</v>
      </c>
      <c r="H120" s="5"/>
      <c r="I120" s="5"/>
      <c r="J120" s="5"/>
      <c r="K120" s="190">
        <f>+K119/J119-1</f>
        <v>1.203883354410995E-2</v>
      </c>
      <c r="L120" s="65"/>
      <c r="M120" s="5"/>
      <c r="N120" s="191"/>
      <c r="O120" s="183"/>
    </row>
    <row r="121" spans="1:15" ht="13.5" x14ac:dyDescent="0.25">
      <c r="A121" s="5" t="s">
        <v>11</v>
      </c>
      <c r="B121" s="5" t="s">
        <v>227</v>
      </c>
      <c r="C121" s="38">
        <v>85.838981250715449</v>
      </c>
      <c r="D121" s="38">
        <v>79.926816232461022</v>
      </c>
      <c r="E121" s="35">
        <v>1129600</v>
      </c>
      <c r="F121" s="35">
        <f t="shared" si="10"/>
        <v>96963713.220808178</v>
      </c>
      <c r="G121" s="35">
        <f t="shared" si="9"/>
        <v>90285331.616187975</v>
      </c>
      <c r="H121" s="5"/>
      <c r="I121" s="5"/>
      <c r="J121" s="5"/>
      <c r="K121" s="5"/>
      <c r="L121" s="5"/>
      <c r="M121" s="5"/>
      <c r="N121" s="5"/>
      <c r="O121" s="183"/>
    </row>
    <row r="122" spans="1:15" ht="13.5" x14ac:dyDescent="0.25">
      <c r="A122" s="5" t="s">
        <v>11</v>
      </c>
      <c r="B122" s="5" t="s">
        <v>228</v>
      </c>
      <c r="C122" s="38">
        <v>85.838981250715449</v>
      </c>
      <c r="D122" s="38">
        <v>79.926816232461022</v>
      </c>
      <c r="E122" s="35">
        <v>60800</v>
      </c>
      <c r="F122" s="35">
        <f t="shared" si="10"/>
        <v>5219010.0600434989</v>
      </c>
      <c r="G122" s="35">
        <f t="shared" si="9"/>
        <v>4859550.4269336304</v>
      </c>
      <c r="H122" s="5"/>
      <c r="I122" s="5"/>
      <c r="J122" s="5"/>
      <c r="K122" s="5"/>
      <c r="L122" s="5"/>
      <c r="M122" s="5"/>
      <c r="N122" s="5"/>
      <c r="O122" s="183"/>
    </row>
    <row r="123" spans="1:15" ht="13.5" x14ac:dyDescent="0.25">
      <c r="A123" s="5" t="s">
        <v>128</v>
      </c>
      <c r="B123" s="5" t="s">
        <v>229</v>
      </c>
      <c r="C123" s="38">
        <v>3.13</v>
      </c>
      <c r="D123" s="38">
        <v>3.13</v>
      </c>
      <c r="E123" s="35">
        <v>7000</v>
      </c>
      <c r="F123" s="35">
        <f t="shared" si="10"/>
        <v>21910</v>
      </c>
      <c r="G123" s="35">
        <f t="shared" si="9"/>
        <v>21910</v>
      </c>
      <c r="H123" s="5"/>
      <c r="I123" s="5"/>
      <c r="J123" s="5"/>
      <c r="K123" s="5"/>
      <c r="L123" s="5"/>
      <c r="M123" s="5"/>
      <c r="N123" s="5"/>
      <c r="O123" s="183"/>
    </row>
    <row r="124" spans="1:15" ht="13.5" x14ac:dyDescent="0.25">
      <c r="A124" s="5" t="s">
        <v>128</v>
      </c>
      <c r="B124" s="5" t="s">
        <v>230</v>
      </c>
      <c r="C124" s="38">
        <v>3.13</v>
      </c>
      <c r="D124" s="38">
        <v>3.13</v>
      </c>
      <c r="E124" s="35">
        <v>61000</v>
      </c>
      <c r="F124" s="35">
        <f t="shared" si="10"/>
        <v>190930</v>
      </c>
      <c r="G124" s="35">
        <f t="shared" si="9"/>
        <v>190930</v>
      </c>
      <c r="H124" s="5"/>
      <c r="I124" s="5"/>
      <c r="J124" s="5"/>
      <c r="K124" s="5"/>
      <c r="L124" s="5"/>
      <c r="M124" s="5"/>
      <c r="N124" s="5"/>
      <c r="O124" s="183"/>
    </row>
    <row r="125" spans="1:15" ht="13.5" x14ac:dyDescent="0.25">
      <c r="A125" s="5" t="s">
        <v>128</v>
      </c>
      <c r="B125" s="5" t="s">
        <v>231</v>
      </c>
      <c r="C125" s="38">
        <v>3.13</v>
      </c>
      <c r="D125" s="38">
        <v>3.13</v>
      </c>
      <c r="E125" s="35">
        <v>52000</v>
      </c>
      <c r="F125" s="35">
        <f t="shared" si="10"/>
        <v>162760</v>
      </c>
      <c r="G125" s="35">
        <f t="shared" si="9"/>
        <v>162760</v>
      </c>
      <c r="H125" s="5"/>
      <c r="I125" s="5"/>
      <c r="J125" s="5"/>
      <c r="K125" s="5"/>
      <c r="L125" s="5"/>
      <c r="M125" s="5"/>
      <c r="N125" s="5"/>
      <c r="O125" s="183"/>
    </row>
    <row r="126" spans="1:15" ht="13.5" x14ac:dyDescent="0.25">
      <c r="A126" s="5" t="s">
        <v>128</v>
      </c>
      <c r="B126" s="5" t="s">
        <v>232</v>
      </c>
      <c r="C126" s="38">
        <v>3.13</v>
      </c>
      <c r="D126" s="38">
        <v>3.13</v>
      </c>
      <c r="E126" s="35">
        <v>1000</v>
      </c>
      <c r="F126" s="35">
        <f t="shared" si="10"/>
        <v>3130</v>
      </c>
      <c r="G126" s="35">
        <f t="shared" si="9"/>
        <v>3130</v>
      </c>
      <c r="H126" s="5"/>
      <c r="I126" s="5"/>
      <c r="J126" s="5"/>
      <c r="K126" s="5"/>
      <c r="L126" s="5"/>
      <c r="M126" s="5"/>
      <c r="N126" s="5"/>
      <c r="O126" s="183"/>
    </row>
    <row r="127" spans="1:15" ht="13.5" x14ac:dyDescent="0.25">
      <c r="A127" s="5" t="s">
        <v>128</v>
      </c>
      <c r="B127" s="5" t="s">
        <v>233</v>
      </c>
      <c r="C127" s="38">
        <v>3.13</v>
      </c>
      <c r="D127" s="38">
        <v>3.13</v>
      </c>
      <c r="E127" s="35">
        <v>1000</v>
      </c>
      <c r="F127" s="35">
        <f t="shared" si="10"/>
        <v>3130</v>
      </c>
      <c r="G127" s="35">
        <f t="shared" si="9"/>
        <v>3130</v>
      </c>
      <c r="H127" s="5"/>
      <c r="I127" s="5"/>
      <c r="J127" s="5"/>
      <c r="K127" s="5"/>
      <c r="L127" s="5"/>
      <c r="M127" s="5"/>
      <c r="N127" s="5"/>
      <c r="O127" s="183"/>
    </row>
    <row r="128" spans="1:15" ht="13.5" x14ac:dyDescent="0.25">
      <c r="A128" s="5" t="s">
        <v>128</v>
      </c>
      <c r="B128" s="5" t="s">
        <v>234</v>
      </c>
      <c r="C128" s="38">
        <v>3.13</v>
      </c>
      <c r="D128" s="38">
        <v>3.13</v>
      </c>
      <c r="E128" s="35">
        <v>120000</v>
      </c>
      <c r="F128" s="35">
        <f t="shared" si="10"/>
        <v>375600</v>
      </c>
      <c r="G128" s="35">
        <f t="shared" si="9"/>
        <v>375600</v>
      </c>
      <c r="H128" s="5"/>
      <c r="I128" s="5"/>
      <c r="J128" s="5"/>
      <c r="K128" s="5"/>
      <c r="L128" s="5"/>
      <c r="M128" s="5"/>
      <c r="N128" s="5"/>
      <c r="O128" s="183"/>
    </row>
    <row r="129" spans="1:15" ht="13.5" x14ac:dyDescent="0.25">
      <c r="A129" s="5" t="s">
        <v>128</v>
      </c>
      <c r="B129" s="5" t="s">
        <v>235</v>
      </c>
      <c r="C129" s="38">
        <v>3.13</v>
      </c>
      <c r="D129" s="38">
        <v>3.13</v>
      </c>
      <c r="E129" s="35">
        <v>214000</v>
      </c>
      <c r="F129" s="35">
        <f t="shared" si="10"/>
        <v>669820</v>
      </c>
      <c r="G129" s="35">
        <f t="shared" si="9"/>
        <v>669820</v>
      </c>
      <c r="H129" s="5"/>
      <c r="I129" s="5"/>
      <c r="J129" s="5"/>
      <c r="K129" s="5"/>
      <c r="L129" s="5"/>
      <c r="M129" s="5"/>
      <c r="N129" s="5"/>
      <c r="O129" s="183"/>
    </row>
    <row r="130" spans="1:15" ht="13.5" x14ac:dyDescent="0.25">
      <c r="A130" s="5" t="s">
        <v>128</v>
      </c>
      <c r="B130" s="5" t="s">
        <v>236</v>
      </c>
      <c r="C130" s="38">
        <v>3.13</v>
      </c>
      <c r="D130" s="38">
        <v>3.13</v>
      </c>
      <c r="E130" s="35">
        <v>33000</v>
      </c>
      <c r="F130" s="35">
        <f t="shared" si="10"/>
        <v>103290</v>
      </c>
      <c r="G130" s="35">
        <f t="shared" si="9"/>
        <v>103290</v>
      </c>
      <c r="H130" s="5"/>
      <c r="I130" s="5"/>
      <c r="J130" s="5"/>
      <c r="K130" s="5"/>
      <c r="L130" s="5"/>
      <c r="M130" s="5"/>
      <c r="N130" s="5"/>
      <c r="O130" s="183"/>
    </row>
    <row r="131" spans="1:15" ht="13.5" x14ac:dyDescent="0.25">
      <c r="A131" s="5" t="s">
        <v>205</v>
      </c>
      <c r="B131" s="5" t="s">
        <v>237</v>
      </c>
      <c r="C131" s="38">
        <v>2.89</v>
      </c>
      <c r="D131" s="38">
        <v>2.89</v>
      </c>
      <c r="E131" s="35">
        <v>1000</v>
      </c>
      <c r="F131" s="35">
        <f t="shared" si="10"/>
        <v>2890</v>
      </c>
      <c r="G131" s="35">
        <f t="shared" si="9"/>
        <v>2890</v>
      </c>
      <c r="H131" s="5"/>
      <c r="I131" s="5"/>
      <c r="J131" s="5"/>
      <c r="K131" s="5"/>
      <c r="L131" s="5"/>
      <c r="M131" s="5"/>
      <c r="N131" s="5"/>
      <c r="O131" s="183"/>
    </row>
    <row r="132" spans="1:15" ht="13.5" x14ac:dyDescent="0.25">
      <c r="A132" s="5" t="s">
        <v>205</v>
      </c>
      <c r="B132" s="5" t="s">
        <v>238</v>
      </c>
      <c r="C132" s="38">
        <v>2.89</v>
      </c>
      <c r="D132" s="38">
        <v>2.89</v>
      </c>
      <c r="E132" s="35">
        <v>1000</v>
      </c>
      <c r="F132" s="35">
        <f t="shared" si="10"/>
        <v>2890</v>
      </c>
      <c r="G132" s="35">
        <f t="shared" si="9"/>
        <v>2890</v>
      </c>
      <c r="H132" s="5"/>
      <c r="I132" s="5"/>
      <c r="J132" s="5"/>
      <c r="K132" s="5"/>
      <c r="L132" s="5"/>
      <c r="M132" s="5"/>
      <c r="N132" s="5"/>
      <c r="O132" s="183"/>
    </row>
    <row r="133" spans="1:15" ht="13.5" x14ac:dyDescent="0.25">
      <c r="A133" s="5" t="s">
        <v>205</v>
      </c>
      <c r="B133" s="5" t="s">
        <v>239</v>
      </c>
      <c r="C133" s="38">
        <v>2.89</v>
      </c>
      <c r="D133" s="38">
        <v>2.89</v>
      </c>
      <c r="E133" s="35">
        <v>1000</v>
      </c>
      <c r="F133" s="35">
        <f t="shared" si="10"/>
        <v>2890</v>
      </c>
      <c r="G133" s="35">
        <f t="shared" si="9"/>
        <v>2890</v>
      </c>
      <c r="H133" s="5"/>
      <c r="I133" s="5"/>
      <c r="J133" s="5"/>
      <c r="K133" s="5"/>
      <c r="L133" s="5"/>
      <c r="M133" s="5"/>
      <c r="N133" s="5"/>
      <c r="O133" s="183"/>
    </row>
    <row r="134" spans="1:15" ht="13.5" x14ac:dyDescent="0.25">
      <c r="A134" s="5" t="s">
        <v>205</v>
      </c>
      <c r="B134" s="5" t="s">
        <v>240</v>
      </c>
      <c r="C134" s="38">
        <v>2.89</v>
      </c>
      <c r="D134" s="38">
        <v>2.89</v>
      </c>
      <c r="E134" s="35">
        <v>1000</v>
      </c>
      <c r="F134" s="35">
        <f t="shared" si="10"/>
        <v>2890</v>
      </c>
      <c r="G134" s="35">
        <f t="shared" si="9"/>
        <v>2890</v>
      </c>
      <c r="H134" s="5"/>
      <c r="I134" s="5"/>
      <c r="J134" s="5"/>
      <c r="K134" s="5"/>
      <c r="L134" s="5"/>
      <c r="M134" s="5"/>
      <c r="N134" s="5"/>
      <c r="O134" s="183"/>
    </row>
    <row r="135" spans="1:15" ht="13.5" x14ac:dyDescent="0.25">
      <c r="A135" s="5" t="s">
        <v>205</v>
      </c>
      <c r="B135" s="5" t="s">
        <v>241</v>
      </c>
      <c r="C135" s="38">
        <v>2.89</v>
      </c>
      <c r="D135" s="38">
        <v>2.89</v>
      </c>
      <c r="E135" s="35">
        <v>1000</v>
      </c>
      <c r="F135" s="35">
        <f t="shared" si="10"/>
        <v>2890</v>
      </c>
      <c r="G135" s="35">
        <f t="shared" si="9"/>
        <v>2890</v>
      </c>
      <c r="H135" s="5"/>
      <c r="I135" s="5"/>
      <c r="J135" s="5"/>
      <c r="K135" s="5"/>
      <c r="L135" s="5"/>
      <c r="M135" s="5"/>
      <c r="N135" s="5"/>
      <c r="O135" s="183"/>
    </row>
    <row r="136" spans="1:15" ht="13.5" x14ac:dyDescent="0.25">
      <c r="A136" s="5" t="s">
        <v>205</v>
      </c>
      <c r="B136" s="5" t="s">
        <v>242</v>
      </c>
      <c r="C136" s="38">
        <v>2.89</v>
      </c>
      <c r="D136" s="38">
        <v>2.89</v>
      </c>
      <c r="E136" s="35">
        <v>1000</v>
      </c>
      <c r="F136" s="35">
        <f t="shared" si="10"/>
        <v>2890</v>
      </c>
      <c r="G136" s="35">
        <f t="shared" si="9"/>
        <v>2890</v>
      </c>
      <c r="H136" s="5"/>
      <c r="I136" s="5"/>
      <c r="J136" s="5"/>
      <c r="K136" s="5"/>
      <c r="L136" s="5"/>
      <c r="M136" s="5"/>
      <c r="N136" s="5"/>
      <c r="O136" s="183"/>
    </row>
    <row r="137" spans="1:15" ht="13.5" x14ac:dyDescent="0.25">
      <c r="A137" s="5" t="s">
        <v>205</v>
      </c>
      <c r="B137" s="5" t="s">
        <v>243</v>
      </c>
      <c r="C137" s="38">
        <v>2.89</v>
      </c>
      <c r="D137" s="38">
        <v>2.89</v>
      </c>
      <c r="E137" s="35">
        <v>1000</v>
      </c>
      <c r="F137" s="35">
        <f t="shared" si="10"/>
        <v>2890</v>
      </c>
      <c r="G137" s="35">
        <f t="shared" si="9"/>
        <v>2890</v>
      </c>
      <c r="H137" s="5"/>
      <c r="I137" s="5"/>
      <c r="J137" s="5"/>
      <c r="K137" s="5"/>
      <c r="L137" s="5"/>
      <c r="M137" s="5"/>
      <c r="N137" s="5"/>
      <c r="O137" s="183"/>
    </row>
    <row r="138" spans="1:15" ht="13.5" x14ac:dyDescent="0.25">
      <c r="A138" s="5" t="s">
        <v>205</v>
      </c>
      <c r="B138" s="5" t="s">
        <v>244</v>
      </c>
      <c r="C138" s="38">
        <v>2.89</v>
      </c>
      <c r="D138" s="38">
        <v>2.89</v>
      </c>
      <c r="E138" s="35">
        <v>1000</v>
      </c>
      <c r="F138" s="35">
        <f t="shared" si="10"/>
        <v>2890</v>
      </c>
      <c r="G138" s="35">
        <f t="shared" si="9"/>
        <v>2890</v>
      </c>
      <c r="H138" s="5"/>
      <c r="I138" s="5"/>
      <c r="J138" s="5"/>
      <c r="K138" s="5"/>
      <c r="L138" s="5"/>
      <c r="M138" s="5"/>
      <c r="N138" s="5"/>
      <c r="O138" s="183"/>
    </row>
    <row r="139" spans="1:15" ht="13.5" x14ac:dyDescent="0.25">
      <c r="A139" s="5" t="s">
        <v>87</v>
      </c>
      <c r="B139" s="5" t="s">
        <v>245</v>
      </c>
      <c r="C139" s="38">
        <v>2.5026398028054384</v>
      </c>
      <c r="D139" s="38">
        <v>1.5963124645205842</v>
      </c>
      <c r="E139" s="35">
        <v>10100</v>
      </c>
      <c r="F139" s="35">
        <f t="shared" si="10"/>
        <v>25276.662008334926</v>
      </c>
      <c r="G139" s="35">
        <f t="shared" si="9"/>
        <v>16122.7558916579</v>
      </c>
      <c r="H139" s="5"/>
      <c r="I139" s="5"/>
      <c r="J139" s="5"/>
      <c r="K139" s="5"/>
      <c r="L139" s="5"/>
      <c r="M139" s="5"/>
      <c r="N139" s="5"/>
      <c r="O139" s="183"/>
    </row>
    <row r="140" spans="1:15" ht="13.5" x14ac:dyDescent="0.25">
      <c r="A140" s="5" t="s">
        <v>87</v>
      </c>
      <c r="B140" s="5" t="s">
        <v>246</v>
      </c>
      <c r="C140" s="38">
        <v>2.4</v>
      </c>
      <c r="D140" s="38">
        <v>2.4</v>
      </c>
      <c r="E140" s="35">
        <v>10000</v>
      </c>
      <c r="F140" s="35">
        <f t="shared" si="10"/>
        <v>24000</v>
      </c>
      <c r="G140" s="35">
        <f t="shared" ref="G140:G203" si="14">+D140*E140</f>
        <v>24000</v>
      </c>
      <c r="H140" s="5"/>
      <c r="I140" s="5"/>
      <c r="J140" s="5"/>
      <c r="K140" s="5"/>
      <c r="L140" s="5"/>
      <c r="M140" s="5"/>
      <c r="N140" s="5"/>
      <c r="O140" s="183"/>
    </row>
    <row r="141" spans="1:15" ht="13.5" x14ac:dyDescent="0.25">
      <c r="A141" s="5" t="s">
        <v>87</v>
      </c>
      <c r="B141" s="5" t="s">
        <v>247</v>
      </c>
      <c r="C141" s="38">
        <v>2.5026398028054384</v>
      </c>
      <c r="D141" s="38">
        <v>1.0457172486414217</v>
      </c>
      <c r="E141" s="35">
        <v>21600</v>
      </c>
      <c r="F141" s="35">
        <f t="shared" ref="F141:F204" si="15">+C141*E141</f>
        <v>54057.019740597469</v>
      </c>
      <c r="G141" s="35">
        <f t="shared" si="14"/>
        <v>22587.492570654707</v>
      </c>
      <c r="H141" s="5"/>
      <c r="I141" s="5"/>
      <c r="J141" s="5"/>
      <c r="K141" s="5"/>
      <c r="L141" s="5"/>
      <c r="M141" s="5"/>
      <c r="N141" s="5"/>
      <c r="O141" s="183"/>
    </row>
    <row r="142" spans="1:15" ht="13.5" x14ac:dyDescent="0.25">
      <c r="A142" s="5" t="s">
        <v>87</v>
      </c>
      <c r="B142" s="5" t="s">
        <v>248</v>
      </c>
      <c r="C142" s="38">
        <v>2.5863946801914857</v>
      </c>
      <c r="D142" s="38">
        <v>2.5644199568427992</v>
      </c>
      <c r="E142" s="35">
        <v>1150000</v>
      </c>
      <c r="F142" s="35">
        <f t="shared" si="15"/>
        <v>2974353.8822202086</v>
      </c>
      <c r="G142" s="35">
        <f t="shared" si="14"/>
        <v>2949082.9503692193</v>
      </c>
      <c r="H142" s="5"/>
      <c r="I142" s="5"/>
      <c r="J142" s="5"/>
      <c r="K142" s="5"/>
      <c r="L142" s="5"/>
      <c r="M142" s="5"/>
      <c r="N142" s="5"/>
      <c r="O142" s="183"/>
    </row>
    <row r="143" spans="1:15" ht="13.5" x14ac:dyDescent="0.25">
      <c r="A143" s="5" t="s">
        <v>87</v>
      </c>
      <c r="B143" s="5" t="s">
        <v>249</v>
      </c>
      <c r="C143" s="38">
        <v>2.2314407295680452</v>
      </c>
      <c r="D143" s="38">
        <v>2.3505948060914492</v>
      </c>
      <c r="E143" s="35">
        <v>170000</v>
      </c>
      <c r="F143" s="35">
        <f t="shared" si="15"/>
        <v>379344.92402656766</v>
      </c>
      <c r="G143" s="35">
        <f t="shared" si="14"/>
        <v>399601.11703554634</v>
      </c>
      <c r="H143" s="5"/>
      <c r="I143" s="5"/>
      <c r="J143" s="5"/>
      <c r="K143" s="5"/>
      <c r="L143" s="5"/>
      <c r="M143" s="5"/>
      <c r="N143" s="5"/>
      <c r="O143" s="183"/>
    </row>
    <row r="144" spans="1:15" ht="13.5" x14ac:dyDescent="0.25">
      <c r="A144" s="5" t="s">
        <v>87</v>
      </c>
      <c r="B144" s="5" t="s">
        <v>250</v>
      </c>
      <c r="C144" s="38">
        <v>1.9344181014381041</v>
      </c>
      <c r="D144" s="38">
        <v>1.9640500488983608</v>
      </c>
      <c r="E144" s="35">
        <v>127000</v>
      </c>
      <c r="F144" s="35">
        <f t="shared" si="15"/>
        <v>245671.09888263923</v>
      </c>
      <c r="G144" s="35">
        <f t="shared" si="14"/>
        <v>249434.35621009182</v>
      </c>
      <c r="H144" s="5"/>
      <c r="I144" s="5"/>
      <c r="J144" s="5"/>
      <c r="K144" s="5"/>
      <c r="L144" s="5"/>
      <c r="M144" s="5"/>
      <c r="N144" s="5"/>
      <c r="O144" s="183"/>
    </row>
    <row r="145" spans="1:15" ht="13.5" x14ac:dyDescent="0.25">
      <c r="A145" s="5" t="s">
        <v>81</v>
      </c>
      <c r="B145" s="5" t="s">
        <v>251</v>
      </c>
      <c r="C145" s="38">
        <v>0.40245671184469733</v>
      </c>
      <c r="D145" s="38">
        <v>0.45265346780714677</v>
      </c>
      <c r="E145" s="35">
        <v>7630000</v>
      </c>
      <c r="F145" s="35">
        <f t="shared" si="15"/>
        <v>3070744.7113750405</v>
      </c>
      <c r="G145" s="35">
        <f t="shared" si="14"/>
        <v>3453745.9593685297</v>
      </c>
      <c r="H145" s="5"/>
      <c r="I145" s="5"/>
      <c r="J145" s="5"/>
      <c r="K145" s="5"/>
      <c r="L145" s="5"/>
      <c r="M145" s="5"/>
      <c r="N145" s="5"/>
      <c r="O145" s="183"/>
    </row>
    <row r="146" spans="1:15" ht="13.5" x14ac:dyDescent="0.25">
      <c r="A146" s="5" t="s">
        <v>81</v>
      </c>
      <c r="B146" s="5" t="s">
        <v>252</v>
      </c>
      <c r="C146" s="38">
        <v>0.42</v>
      </c>
      <c r="D146" s="38">
        <v>0.42</v>
      </c>
      <c r="E146" s="35">
        <v>0</v>
      </c>
      <c r="F146" s="35">
        <f t="shared" si="15"/>
        <v>0</v>
      </c>
      <c r="G146" s="35">
        <f t="shared" si="14"/>
        <v>0</v>
      </c>
      <c r="H146" s="5"/>
      <c r="I146" s="5"/>
      <c r="J146" s="5"/>
      <c r="K146" s="5"/>
      <c r="L146" s="5"/>
      <c r="M146" s="5"/>
      <c r="N146" s="5"/>
      <c r="O146" s="183"/>
    </row>
    <row r="147" spans="1:15" ht="13.5" x14ac:dyDescent="0.25">
      <c r="A147" s="5" t="s">
        <v>81</v>
      </c>
      <c r="B147" s="5" t="s">
        <v>253</v>
      </c>
      <c r="C147" s="38">
        <v>0.34574378049972065</v>
      </c>
      <c r="D147" s="38">
        <v>0.41905837247933447</v>
      </c>
      <c r="E147" s="35">
        <v>180000</v>
      </c>
      <c r="F147" s="35">
        <f t="shared" si="15"/>
        <v>62233.880489949719</v>
      </c>
      <c r="G147" s="35">
        <f t="shared" si="14"/>
        <v>75430.50704628021</v>
      </c>
      <c r="H147" s="5"/>
      <c r="I147" s="5"/>
      <c r="J147" s="5"/>
      <c r="K147" s="5"/>
      <c r="L147" s="5"/>
      <c r="M147" s="5"/>
      <c r="N147" s="5"/>
      <c r="O147" s="183"/>
    </row>
    <row r="148" spans="1:15" ht="13.5" x14ac:dyDescent="0.25">
      <c r="A148" s="5" t="s">
        <v>81</v>
      </c>
      <c r="B148" s="5" t="s">
        <v>254</v>
      </c>
      <c r="C148" s="38">
        <v>0.34574378049972065</v>
      </c>
      <c r="D148" s="38">
        <v>0.41905837247933447</v>
      </c>
      <c r="E148" s="35">
        <v>390000</v>
      </c>
      <c r="F148" s="35">
        <f t="shared" si="15"/>
        <v>134840.07439489107</v>
      </c>
      <c r="G148" s="35">
        <f t="shared" si="14"/>
        <v>163432.76526694043</v>
      </c>
      <c r="H148" s="5"/>
      <c r="I148" s="5"/>
      <c r="J148" s="5"/>
      <c r="K148" s="5"/>
      <c r="L148" s="5"/>
      <c r="M148" s="5"/>
      <c r="N148" s="5"/>
      <c r="O148" s="183"/>
    </row>
    <row r="149" spans="1:15" ht="13.5" x14ac:dyDescent="0.25">
      <c r="A149" s="5" t="s">
        <v>81</v>
      </c>
      <c r="B149" s="5" t="s">
        <v>255</v>
      </c>
      <c r="C149" s="38">
        <v>0.18305441204502859</v>
      </c>
      <c r="D149" s="38">
        <v>0.31336841019208445</v>
      </c>
      <c r="E149" s="35">
        <v>3350000</v>
      </c>
      <c r="F149" s="35">
        <f t="shared" si="15"/>
        <v>613232.28035084577</v>
      </c>
      <c r="G149" s="35">
        <f t="shared" si="14"/>
        <v>1049784.1741434829</v>
      </c>
      <c r="H149" s="5"/>
      <c r="I149" s="5"/>
      <c r="J149" s="5"/>
      <c r="K149" s="5"/>
      <c r="L149" s="5"/>
      <c r="M149" s="5"/>
      <c r="N149" s="5"/>
      <c r="O149" s="183"/>
    </row>
    <row r="150" spans="1:15" ht="13.5" x14ac:dyDescent="0.25">
      <c r="A150" s="5" t="s">
        <v>31</v>
      </c>
      <c r="B150" s="5" t="s">
        <v>256</v>
      </c>
      <c r="C150" s="38">
        <v>7.4439737836811668</v>
      </c>
      <c r="D150" s="38">
        <v>9.8353778757744692</v>
      </c>
      <c r="E150" s="35">
        <v>890000</v>
      </c>
      <c r="F150" s="35">
        <f t="shared" si="15"/>
        <v>6625136.6674762387</v>
      </c>
      <c r="G150" s="35">
        <f t="shared" si="14"/>
        <v>8753486.3094392773</v>
      </c>
      <c r="H150" s="5"/>
      <c r="I150" s="5"/>
      <c r="J150" s="5"/>
      <c r="K150" s="5"/>
      <c r="L150" s="5"/>
      <c r="M150" s="5"/>
      <c r="N150" s="5"/>
      <c r="O150" s="183"/>
    </row>
    <row r="151" spans="1:15" ht="13.5" x14ac:dyDescent="0.25">
      <c r="A151" s="5" t="s">
        <v>31</v>
      </c>
      <c r="B151" s="5" t="s">
        <v>257</v>
      </c>
      <c r="C151" s="38">
        <v>5.1798166209579026</v>
      </c>
      <c r="D151" s="38">
        <v>5.1798166209579026</v>
      </c>
      <c r="E151" s="35">
        <v>10000</v>
      </c>
      <c r="F151" s="35">
        <f t="shared" si="15"/>
        <v>51798.166209579023</v>
      </c>
      <c r="G151" s="35">
        <f t="shared" si="14"/>
        <v>51798.166209579023</v>
      </c>
      <c r="H151" s="5"/>
      <c r="I151" s="5"/>
      <c r="J151" s="5"/>
      <c r="K151" s="5"/>
      <c r="L151" s="5"/>
      <c r="M151" s="5"/>
      <c r="N151" s="5"/>
      <c r="O151" s="183"/>
    </row>
    <row r="152" spans="1:15" ht="13.5" x14ac:dyDescent="0.25">
      <c r="A152" s="5" t="s">
        <v>31</v>
      </c>
      <c r="B152" s="5" t="s">
        <v>258</v>
      </c>
      <c r="C152" s="38">
        <v>4.0839359436443488</v>
      </c>
      <c r="D152" s="38">
        <v>4.1411424958379159</v>
      </c>
      <c r="E152" s="35">
        <v>725900</v>
      </c>
      <c r="F152" s="35">
        <f t="shared" si="15"/>
        <v>2964529.1014914326</v>
      </c>
      <c r="G152" s="35">
        <f t="shared" si="14"/>
        <v>3006055.337728743</v>
      </c>
      <c r="H152" s="5"/>
      <c r="I152" s="5"/>
      <c r="J152" s="5"/>
      <c r="K152" s="5"/>
      <c r="L152" s="5"/>
      <c r="M152" s="5"/>
      <c r="N152" s="5"/>
      <c r="O152" s="183"/>
    </row>
    <row r="153" spans="1:15" ht="13.5" x14ac:dyDescent="0.25">
      <c r="A153" s="5" t="s">
        <v>31</v>
      </c>
      <c r="B153" s="5" t="s">
        <v>259</v>
      </c>
      <c r="C153" s="38">
        <v>3.1045639851230535</v>
      </c>
      <c r="D153" s="38">
        <v>3.2935408644464697</v>
      </c>
      <c r="E153" s="35">
        <v>1430000</v>
      </c>
      <c r="F153" s="35">
        <f t="shared" si="15"/>
        <v>4439526.4987259666</v>
      </c>
      <c r="G153" s="35">
        <f t="shared" si="14"/>
        <v>4709763.4361584513</v>
      </c>
      <c r="H153" s="5"/>
      <c r="I153" s="5"/>
      <c r="J153" s="5"/>
      <c r="K153" s="5"/>
      <c r="L153" s="5"/>
      <c r="M153" s="5"/>
      <c r="N153" s="5"/>
      <c r="O153" s="183"/>
    </row>
    <row r="154" spans="1:15" ht="13.5" x14ac:dyDescent="0.25">
      <c r="A154" s="5" t="s">
        <v>31</v>
      </c>
      <c r="B154" s="5" t="s">
        <v>260</v>
      </c>
      <c r="C154" s="38">
        <v>3.1388934835481423</v>
      </c>
      <c r="D154" s="38">
        <v>3.3118308969908044</v>
      </c>
      <c r="E154" s="35">
        <v>2065600</v>
      </c>
      <c r="F154" s="35">
        <f t="shared" si="15"/>
        <v>6483698.3796170428</v>
      </c>
      <c r="G154" s="35">
        <f t="shared" si="14"/>
        <v>6840917.900824205</v>
      </c>
      <c r="H154" s="5"/>
      <c r="I154" s="5"/>
      <c r="J154" s="5"/>
      <c r="K154" s="5"/>
      <c r="L154" s="5"/>
      <c r="M154" s="5"/>
      <c r="N154" s="5"/>
      <c r="O154" s="183"/>
    </row>
    <row r="155" spans="1:15" ht="13.5" x14ac:dyDescent="0.25">
      <c r="A155" s="5" t="s">
        <v>101</v>
      </c>
      <c r="B155" s="5" t="s">
        <v>261</v>
      </c>
      <c r="C155" s="38">
        <v>0.66718710365423228</v>
      </c>
      <c r="D155" s="38">
        <v>0.49955184623967841</v>
      </c>
      <c r="E155" s="35">
        <v>149000</v>
      </c>
      <c r="F155" s="35">
        <f t="shared" si="15"/>
        <v>99410.878444480608</v>
      </c>
      <c r="G155" s="35">
        <f t="shared" si="14"/>
        <v>74433.225089712083</v>
      </c>
      <c r="H155" s="5"/>
      <c r="I155" s="5"/>
      <c r="J155" s="5"/>
      <c r="K155" s="5"/>
      <c r="L155" s="5"/>
      <c r="M155" s="5"/>
      <c r="N155" s="5"/>
      <c r="O155" s="183"/>
    </row>
    <row r="156" spans="1:15" ht="13.5" x14ac:dyDescent="0.25">
      <c r="A156" s="5" t="s">
        <v>101</v>
      </c>
      <c r="B156" s="5" t="s">
        <v>262</v>
      </c>
      <c r="C156" s="38">
        <v>1.05</v>
      </c>
      <c r="D156" s="38">
        <v>1.05</v>
      </c>
      <c r="E156" s="35">
        <v>0</v>
      </c>
      <c r="F156" s="35">
        <f t="shared" si="15"/>
        <v>0</v>
      </c>
      <c r="G156" s="35">
        <f t="shared" si="14"/>
        <v>0</v>
      </c>
      <c r="H156" s="5"/>
      <c r="I156" s="5"/>
      <c r="J156" s="5"/>
      <c r="K156" s="5"/>
      <c r="L156" s="5"/>
      <c r="M156" s="5"/>
      <c r="N156" s="5"/>
      <c r="O156" s="183"/>
    </row>
    <row r="157" spans="1:15" ht="13.5" x14ac:dyDescent="0.25">
      <c r="A157" s="5" t="s">
        <v>101</v>
      </c>
      <c r="B157" s="5" t="s">
        <v>263</v>
      </c>
      <c r="C157" s="38">
        <v>0.27484110039665199</v>
      </c>
      <c r="D157" s="38">
        <v>0.27484110039665199</v>
      </c>
      <c r="E157" s="35">
        <v>110000</v>
      </c>
      <c r="F157" s="35">
        <f t="shared" si="15"/>
        <v>30232.521043631721</v>
      </c>
      <c r="G157" s="35">
        <f t="shared" si="14"/>
        <v>30232.521043631721</v>
      </c>
      <c r="H157" s="5"/>
      <c r="I157" s="5"/>
      <c r="J157" s="5"/>
      <c r="K157" s="5"/>
      <c r="L157" s="5"/>
      <c r="M157" s="5"/>
      <c r="N157" s="5"/>
      <c r="O157" s="183"/>
    </row>
    <row r="158" spans="1:15" ht="13.5" x14ac:dyDescent="0.25">
      <c r="A158" s="5" t="s">
        <v>101</v>
      </c>
      <c r="B158" s="5" t="s">
        <v>264</v>
      </c>
      <c r="C158" s="38">
        <v>1.64</v>
      </c>
      <c r="D158" s="38">
        <v>1.64</v>
      </c>
      <c r="E158" s="35">
        <v>176000</v>
      </c>
      <c r="F158" s="35">
        <f t="shared" si="15"/>
        <v>288640</v>
      </c>
      <c r="G158" s="35">
        <f t="shared" si="14"/>
        <v>288640</v>
      </c>
      <c r="H158" s="5"/>
      <c r="I158" s="5"/>
      <c r="J158" s="5"/>
      <c r="K158" s="5"/>
      <c r="L158" s="5"/>
      <c r="M158" s="5"/>
      <c r="N158" s="5"/>
      <c r="O158" s="183"/>
    </row>
    <row r="159" spans="1:15" ht="13.5" x14ac:dyDescent="0.25">
      <c r="A159" s="5" t="s">
        <v>101</v>
      </c>
      <c r="B159" s="5" t="s">
        <v>265</v>
      </c>
      <c r="C159" s="38">
        <v>0.30208744428306705</v>
      </c>
      <c r="D159" s="38">
        <v>0.3199865153673927</v>
      </c>
      <c r="E159" s="35">
        <v>28000</v>
      </c>
      <c r="F159" s="35">
        <f t="shared" si="15"/>
        <v>8458.4484399258781</v>
      </c>
      <c r="G159" s="35">
        <f t="shared" si="14"/>
        <v>8959.622430286996</v>
      </c>
      <c r="H159" s="5"/>
      <c r="I159" s="5"/>
      <c r="J159" s="5"/>
      <c r="K159" s="5"/>
      <c r="L159" s="5"/>
      <c r="M159" s="5"/>
      <c r="N159" s="5"/>
      <c r="O159" s="183"/>
    </row>
    <row r="160" spans="1:15" ht="13.5" x14ac:dyDescent="0.25">
      <c r="A160" s="5" t="s">
        <v>101</v>
      </c>
      <c r="B160" s="5" t="s">
        <v>266</v>
      </c>
      <c r="C160" s="38">
        <v>0.27077124419220461</v>
      </c>
      <c r="D160" s="38">
        <v>0.27077124419220461</v>
      </c>
      <c r="E160" s="35">
        <v>135000</v>
      </c>
      <c r="F160" s="35">
        <f t="shared" si="15"/>
        <v>36554.117965947626</v>
      </c>
      <c r="G160" s="35">
        <f t="shared" si="14"/>
        <v>36554.117965947626</v>
      </c>
      <c r="H160" s="5"/>
      <c r="I160" s="5"/>
      <c r="J160" s="5"/>
      <c r="K160" s="5"/>
      <c r="L160" s="5"/>
      <c r="M160" s="5"/>
      <c r="N160" s="5"/>
      <c r="O160" s="183"/>
    </row>
    <row r="161" spans="1:15" ht="13.5" x14ac:dyDescent="0.25">
      <c r="A161" s="5" t="s">
        <v>101</v>
      </c>
      <c r="B161" s="5" t="s">
        <v>267</v>
      </c>
      <c r="C161" s="38">
        <v>0.49</v>
      </c>
      <c r="D161" s="38">
        <v>0.49</v>
      </c>
      <c r="E161" s="35">
        <v>11000</v>
      </c>
      <c r="F161" s="35">
        <f t="shared" si="15"/>
        <v>5390</v>
      </c>
      <c r="G161" s="35">
        <f t="shared" si="14"/>
        <v>5390</v>
      </c>
      <c r="H161" s="5"/>
      <c r="I161" s="5"/>
      <c r="J161" s="5"/>
      <c r="K161" s="5"/>
      <c r="L161" s="5"/>
      <c r="M161" s="5"/>
      <c r="N161" s="5"/>
      <c r="O161" s="183"/>
    </row>
    <row r="162" spans="1:15" ht="13.5" x14ac:dyDescent="0.25">
      <c r="A162" s="5" t="s">
        <v>101</v>
      </c>
      <c r="B162" s="5" t="s">
        <v>268</v>
      </c>
      <c r="C162" s="38">
        <v>0.9</v>
      </c>
      <c r="D162" s="38">
        <v>0.9</v>
      </c>
      <c r="E162" s="35">
        <v>2623000</v>
      </c>
      <c r="F162" s="35">
        <f t="shared" si="15"/>
        <v>2360700</v>
      </c>
      <c r="G162" s="35">
        <f t="shared" si="14"/>
        <v>2360700</v>
      </c>
      <c r="H162" s="5"/>
      <c r="I162" s="5"/>
      <c r="J162" s="5"/>
      <c r="K162" s="5"/>
      <c r="L162" s="5"/>
      <c r="M162" s="5"/>
      <c r="N162" s="5"/>
      <c r="O162" s="183"/>
    </row>
    <row r="163" spans="1:15" ht="13.5" x14ac:dyDescent="0.25">
      <c r="A163" s="5" t="s">
        <v>101</v>
      </c>
      <c r="B163" s="5" t="s">
        <v>269</v>
      </c>
      <c r="C163" s="38">
        <v>0.16529561340909071</v>
      </c>
      <c r="D163" s="38">
        <v>0.35466305749053695</v>
      </c>
      <c r="E163" s="35">
        <v>649000</v>
      </c>
      <c r="F163" s="35">
        <f t="shared" si="15"/>
        <v>107276.85310249987</v>
      </c>
      <c r="G163" s="35">
        <f t="shared" si="14"/>
        <v>230176.32431135848</v>
      </c>
      <c r="H163" s="5"/>
      <c r="I163" s="5"/>
      <c r="J163" s="5"/>
      <c r="K163" s="5"/>
      <c r="L163" s="5"/>
      <c r="M163" s="5"/>
      <c r="N163" s="5"/>
      <c r="O163" s="183"/>
    </row>
    <row r="164" spans="1:15" ht="13.5" x14ac:dyDescent="0.25">
      <c r="A164" s="5" t="s">
        <v>101</v>
      </c>
      <c r="B164" s="5" t="s">
        <v>270</v>
      </c>
      <c r="C164" s="38">
        <v>0.31363493180984908</v>
      </c>
      <c r="D164" s="38">
        <v>0.33692188968457909</v>
      </c>
      <c r="E164" s="35">
        <v>138000</v>
      </c>
      <c r="F164" s="35">
        <f t="shared" si="15"/>
        <v>43281.620589759172</v>
      </c>
      <c r="G164" s="35">
        <f t="shared" si="14"/>
        <v>46495.220776471913</v>
      </c>
      <c r="H164" s="5"/>
      <c r="I164" s="5"/>
      <c r="J164" s="5"/>
      <c r="K164" s="5"/>
      <c r="L164" s="5"/>
      <c r="M164" s="5"/>
      <c r="N164" s="5"/>
      <c r="O164" s="183"/>
    </row>
    <row r="165" spans="1:15" ht="13.5" x14ac:dyDescent="0.25">
      <c r="A165" s="5" t="s">
        <v>170</v>
      </c>
      <c r="B165" s="5" t="s">
        <v>271</v>
      </c>
      <c r="C165" s="38">
        <v>9.3012649769314439</v>
      </c>
      <c r="D165" s="38">
        <v>10.644544439245989</v>
      </c>
      <c r="E165" s="35">
        <v>25000</v>
      </c>
      <c r="F165" s="35">
        <f t="shared" si="15"/>
        <v>232531.62442328609</v>
      </c>
      <c r="G165" s="35">
        <f t="shared" si="14"/>
        <v>266113.61098114972</v>
      </c>
      <c r="H165" s="5"/>
      <c r="I165" s="5"/>
      <c r="J165" s="5"/>
      <c r="K165" s="5"/>
      <c r="L165" s="5"/>
      <c r="M165" s="5"/>
      <c r="N165" s="5"/>
      <c r="O165" s="183"/>
    </row>
    <row r="166" spans="1:15" ht="13.5" x14ac:dyDescent="0.25">
      <c r="A166" s="5" t="s">
        <v>170</v>
      </c>
      <c r="B166" s="5" t="s">
        <v>272</v>
      </c>
      <c r="C166" s="38">
        <v>7.69</v>
      </c>
      <c r="D166" s="38">
        <v>7.69</v>
      </c>
      <c r="E166" s="35">
        <v>0</v>
      </c>
      <c r="F166" s="35">
        <f t="shared" si="15"/>
        <v>0</v>
      </c>
      <c r="G166" s="35">
        <f t="shared" si="14"/>
        <v>0</v>
      </c>
      <c r="H166" s="5"/>
      <c r="I166" s="5"/>
      <c r="J166" s="5"/>
      <c r="K166" s="5"/>
      <c r="L166" s="5"/>
      <c r="M166" s="5"/>
      <c r="N166" s="5"/>
      <c r="O166" s="183"/>
    </row>
    <row r="167" spans="1:15" ht="13.5" x14ac:dyDescent="0.25">
      <c r="A167" s="5" t="s">
        <v>170</v>
      </c>
      <c r="B167" s="5" t="s">
        <v>273</v>
      </c>
      <c r="C167" s="38">
        <v>7.69</v>
      </c>
      <c r="D167" s="38">
        <v>7.69</v>
      </c>
      <c r="E167" s="35">
        <v>5000</v>
      </c>
      <c r="F167" s="35">
        <f t="shared" si="15"/>
        <v>38450</v>
      </c>
      <c r="G167" s="35">
        <f t="shared" si="14"/>
        <v>38450</v>
      </c>
      <c r="H167" s="5"/>
      <c r="I167" s="5"/>
      <c r="J167" s="5"/>
      <c r="K167" s="5"/>
      <c r="L167" s="5"/>
      <c r="M167" s="5"/>
      <c r="N167" s="5"/>
      <c r="O167" s="183"/>
    </row>
    <row r="168" spans="1:15" ht="13.5" x14ac:dyDescent="0.25">
      <c r="A168" s="5" t="s">
        <v>170</v>
      </c>
      <c r="B168" s="5" t="s">
        <v>274</v>
      </c>
      <c r="C168" s="38">
        <v>7.69</v>
      </c>
      <c r="D168" s="38">
        <v>7.69</v>
      </c>
      <c r="E168" s="35">
        <v>5000</v>
      </c>
      <c r="F168" s="35">
        <f t="shared" si="15"/>
        <v>38450</v>
      </c>
      <c r="G168" s="35">
        <f t="shared" si="14"/>
        <v>38450</v>
      </c>
      <c r="H168" s="5"/>
      <c r="I168" s="5"/>
      <c r="J168" s="5"/>
      <c r="K168" s="5"/>
      <c r="L168" s="5"/>
      <c r="M168" s="5"/>
      <c r="N168" s="5"/>
      <c r="O168" s="183"/>
    </row>
    <row r="169" spans="1:15" ht="13.5" x14ac:dyDescent="0.25">
      <c r="A169" s="5" t="s">
        <v>170</v>
      </c>
      <c r="B169" s="5" t="s">
        <v>275</v>
      </c>
      <c r="C169" s="38">
        <v>7.69</v>
      </c>
      <c r="D169" s="38">
        <v>7.69</v>
      </c>
      <c r="E169" s="35">
        <v>2000</v>
      </c>
      <c r="F169" s="35">
        <f t="shared" si="15"/>
        <v>15380</v>
      </c>
      <c r="G169" s="35">
        <f t="shared" si="14"/>
        <v>15380</v>
      </c>
      <c r="H169" s="5"/>
      <c r="I169" s="5"/>
      <c r="J169" s="5"/>
      <c r="K169" s="5"/>
      <c r="L169" s="5"/>
      <c r="M169" s="5"/>
      <c r="N169" s="5"/>
      <c r="O169" s="183"/>
    </row>
    <row r="170" spans="1:15" ht="13.5" x14ac:dyDescent="0.25">
      <c r="A170" s="5" t="s">
        <v>170</v>
      </c>
      <c r="B170" s="5" t="s">
        <v>276</v>
      </c>
      <c r="C170" s="38">
        <v>7.69</v>
      </c>
      <c r="D170" s="38">
        <v>7.69</v>
      </c>
      <c r="E170" s="35">
        <v>8000</v>
      </c>
      <c r="F170" s="35">
        <f t="shared" si="15"/>
        <v>61520</v>
      </c>
      <c r="G170" s="35">
        <f t="shared" si="14"/>
        <v>61520</v>
      </c>
      <c r="H170" s="5"/>
      <c r="I170" s="5"/>
      <c r="J170" s="5"/>
      <c r="K170" s="5"/>
      <c r="L170" s="5"/>
      <c r="M170" s="5"/>
      <c r="N170" s="5"/>
      <c r="O170" s="183"/>
    </row>
    <row r="171" spans="1:15" ht="13.5" x14ac:dyDescent="0.25">
      <c r="A171" s="5" t="s">
        <v>170</v>
      </c>
      <c r="B171" s="5" t="s">
        <v>277</v>
      </c>
      <c r="C171" s="38">
        <v>7.69</v>
      </c>
      <c r="D171" s="38">
        <v>7.69</v>
      </c>
      <c r="E171" s="35">
        <v>5000</v>
      </c>
      <c r="F171" s="35">
        <f t="shared" si="15"/>
        <v>38450</v>
      </c>
      <c r="G171" s="35">
        <f t="shared" si="14"/>
        <v>38450</v>
      </c>
      <c r="H171" s="5"/>
      <c r="I171" s="5"/>
      <c r="J171" s="5"/>
      <c r="K171" s="5"/>
      <c r="L171" s="5"/>
      <c r="M171" s="5"/>
      <c r="N171" s="5"/>
      <c r="O171" s="183"/>
    </row>
    <row r="172" spans="1:15" ht="13.5" x14ac:dyDescent="0.25">
      <c r="A172" s="5" t="s">
        <v>138</v>
      </c>
      <c r="B172" s="5" t="s">
        <v>278</v>
      </c>
      <c r="C172" s="38">
        <v>0.24</v>
      </c>
      <c r="D172" s="38">
        <v>0.24</v>
      </c>
      <c r="E172" s="35">
        <v>10000</v>
      </c>
      <c r="F172" s="35">
        <f t="shared" si="15"/>
        <v>2400</v>
      </c>
      <c r="G172" s="35">
        <f t="shared" si="14"/>
        <v>2400</v>
      </c>
      <c r="H172" s="5"/>
      <c r="I172" s="5"/>
      <c r="J172" s="5"/>
      <c r="K172" s="5"/>
      <c r="L172" s="5"/>
      <c r="M172" s="5"/>
      <c r="N172" s="5"/>
      <c r="O172" s="183"/>
    </row>
    <row r="173" spans="1:15" ht="13.5" x14ac:dyDescent="0.25">
      <c r="A173" s="5" t="s">
        <v>138</v>
      </c>
      <c r="B173" s="5" t="s">
        <v>279</v>
      </c>
      <c r="C173" s="38">
        <v>0.24</v>
      </c>
      <c r="D173" s="38">
        <v>0.24</v>
      </c>
      <c r="E173" s="35">
        <v>0</v>
      </c>
      <c r="F173" s="35">
        <f t="shared" si="15"/>
        <v>0</v>
      </c>
      <c r="G173" s="35">
        <f t="shared" si="14"/>
        <v>0</v>
      </c>
      <c r="H173" s="5"/>
      <c r="I173" s="5"/>
      <c r="J173" s="5"/>
      <c r="K173" s="5"/>
      <c r="L173" s="5"/>
      <c r="M173" s="5"/>
      <c r="N173" s="5"/>
      <c r="O173" s="183"/>
    </row>
    <row r="174" spans="1:15" ht="13.5" x14ac:dyDescent="0.25">
      <c r="A174" s="5" t="s">
        <v>138</v>
      </c>
      <c r="B174" s="5" t="s">
        <v>280</v>
      </c>
      <c r="C174" s="38">
        <v>0.24</v>
      </c>
      <c r="D174" s="38">
        <v>0.24</v>
      </c>
      <c r="E174" s="35">
        <v>10000</v>
      </c>
      <c r="F174" s="35">
        <f t="shared" si="15"/>
        <v>2400</v>
      </c>
      <c r="G174" s="35">
        <f t="shared" si="14"/>
        <v>2400</v>
      </c>
      <c r="H174" s="5"/>
      <c r="I174" s="5"/>
      <c r="J174" s="5"/>
      <c r="K174" s="5"/>
      <c r="L174" s="5"/>
      <c r="M174" s="5"/>
      <c r="N174" s="5"/>
      <c r="O174" s="183"/>
    </row>
    <row r="175" spans="1:15" ht="13.5" x14ac:dyDescent="0.25">
      <c r="A175" s="5" t="s">
        <v>138</v>
      </c>
      <c r="B175" s="5" t="s">
        <v>281</v>
      </c>
      <c r="C175" s="38">
        <v>0.24</v>
      </c>
      <c r="D175" s="38">
        <v>0.24</v>
      </c>
      <c r="E175" s="35">
        <v>10000</v>
      </c>
      <c r="F175" s="35">
        <f t="shared" si="15"/>
        <v>2400</v>
      </c>
      <c r="G175" s="35">
        <f t="shared" si="14"/>
        <v>2400</v>
      </c>
      <c r="H175" s="5"/>
      <c r="I175" s="5"/>
      <c r="J175" s="5"/>
      <c r="K175" s="5"/>
      <c r="L175" s="5"/>
      <c r="M175" s="5"/>
      <c r="N175" s="5"/>
      <c r="O175" s="183"/>
    </row>
    <row r="176" spans="1:15" ht="13.5" x14ac:dyDescent="0.25">
      <c r="A176" s="5" t="s">
        <v>138</v>
      </c>
      <c r="B176" s="5" t="s">
        <v>282</v>
      </c>
      <c r="C176" s="38">
        <v>0.24</v>
      </c>
      <c r="D176" s="38">
        <v>0.24</v>
      </c>
      <c r="E176" s="35">
        <v>1500000</v>
      </c>
      <c r="F176" s="35">
        <f t="shared" si="15"/>
        <v>360000</v>
      </c>
      <c r="G176" s="35">
        <f t="shared" si="14"/>
        <v>360000</v>
      </c>
      <c r="H176" s="5"/>
      <c r="I176" s="5"/>
      <c r="J176" s="5"/>
      <c r="K176" s="5"/>
      <c r="L176" s="5"/>
      <c r="M176" s="5"/>
      <c r="N176" s="5"/>
      <c r="O176" s="183"/>
    </row>
    <row r="177" spans="1:15" ht="13.5" x14ac:dyDescent="0.25">
      <c r="A177" s="5" t="s">
        <v>138</v>
      </c>
      <c r="B177" s="5" t="s">
        <v>283</v>
      </c>
      <c r="C177" s="38">
        <v>0.24</v>
      </c>
      <c r="D177" s="38">
        <v>0.24</v>
      </c>
      <c r="E177" s="35">
        <v>10000</v>
      </c>
      <c r="F177" s="35">
        <f t="shared" si="15"/>
        <v>2400</v>
      </c>
      <c r="G177" s="35">
        <f t="shared" si="14"/>
        <v>2400</v>
      </c>
      <c r="H177" s="5"/>
      <c r="I177" s="5"/>
      <c r="J177" s="5"/>
      <c r="K177" s="5"/>
      <c r="L177" s="5"/>
      <c r="M177" s="5"/>
      <c r="N177" s="5"/>
      <c r="O177" s="183"/>
    </row>
    <row r="178" spans="1:15" ht="13.5" x14ac:dyDescent="0.25">
      <c r="A178" s="5" t="s">
        <v>138</v>
      </c>
      <c r="B178" s="5" t="s">
        <v>284</v>
      </c>
      <c r="C178" s="38">
        <v>0.24</v>
      </c>
      <c r="D178" s="38">
        <v>0.24</v>
      </c>
      <c r="E178" s="35">
        <v>0</v>
      </c>
      <c r="F178" s="35">
        <f t="shared" si="15"/>
        <v>0</v>
      </c>
      <c r="G178" s="35">
        <f t="shared" si="14"/>
        <v>0</v>
      </c>
      <c r="H178" s="5"/>
      <c r="I178" s="5"/>
      <c r="J178" s="5"/>
      <c r="K178" s="5"/>
      <c r="L178" s="5"/>
      <c r="M178" s="5"/>
      <c r="N178" s="5"/>
      <c r="O178" s="183"/>
    </row>
    <row r="179" spans="1:15" ht="13.5" x14ac:dyDescent="0.25">
      <c r="A179" s="5" t="s">
        <v>138</v>
      </c>
      <c r="B179" s="5" t="s">
        <v>285</v>
      </c>
      <c r="C179" s="38">
        <v>5.23</v>
      </c>
      <c r="D179" s="38">
        <v>5.23</v>
      </c>
      <c r="E179" s="35">
        <v>135000</v>
      </c>
      <c r="F179" s="35">
        <f t="shared" si="15"/>
        <v>706050</v>
      </c>
      <c r="G179" s="35">
        <f t="shared" si="14"/>
        <v>706050</v>
      </c>
      <c r="H179" s="5"/>
      <c r="I179" s="5"/>
      <c r="J179" s="5"/>
      <c r="K179" s="5"/>
      <c r="L179" s="5"/>
      <c r="M179" s="5"/>
      <c r="N179" s="5"/>
      <c r="O179" s="183"/>
    </row>
    <row r="180" spans="1:15" ht="13.5" x14ac:dyDescent="0.25">
      <c r="A180" s="5" t="s">
        <v>83</v>
      </c>
      <c r="B180" s="5" t="s">
        <v>286</v>
      </c>
      <c r="C180" s="38">
        <v>4.7623066747079639</v>
      </c>
      <c r="D180" s="38">
        <v>4.7690912834411927</v>
      </c>
      <c r="E180" s="35">
        <v>925501</v>
      </c>
      <c r="F180" s="35">
        <f t="shared" si="15"/>
        <v>4407519.5897488957</v>
      </c>
      <c r="G180" s="35">
        <f t="shared" si="14"/>
        <v>4413798.7519161077</v>
      </c>
      <c r="H180" s="5"/>
      <c r="I180" s="5"/>
      <c r="J180" s="5"/>
      <c r="K180" s="5"/>
      <c r="L180" s="5"/>
      <c r="M180" s="5"/>
      <c r="N180" s="5"/>
      <c r="O180" s="183"/>
    </row>
    <row r="181" spans="1:15" ht="13.5" x14ac:dyDescent="0.25">
      <c r="A181" s="5" t="s">
        <v>83</v>
      </c>
      <c r="B181" s="5" t="s">
        <v>287</v>
      </c>
      <c r="C181" s="38">
        <v>3.6</v>
      </c>
      <c r="D181" s="38">
        <v>3.6</v>
      </c>
      <c r="E181" s="35">
        <v>10000</v>
      </c>
      <c r="F181" s="35">
        <f t="shared" si="15"/>
        <v>36000</v>
      </c>
      <c r="G181" s="35">
        <f t="shared" si="14"/>
        <v>36000</v>
      </c>
      <c r="H181" s="5"/>
      <c r="I181" s="5"/>
      <c r="J181" s="5"/>
      <c r="K181" s="5"/>
      <c r="L181" s="5"/>
      <c r="M181" s="5"/>
      <c r="N181" s="5"/>
      <c r="O181" s="183"/>
    </row>
    <row r="182" spans="1:15" ht="13.5" x14ac:dyDescent="0.25">
      <c r="A182" s="5" t="s">
        <v>83</v>
      </c>
      <c r="B182" s="5" t="s">
        <v>288</v>
      </c>
      <c r="C182" s="38">
        <v>3.6</v>
      </c>
      <c r="D182" s="38">
        <v>3.6</v>
      </c>
      <c r="E182" s="35">
        <v>20100</v>
      </c>
      <c r="F182" s="35">
        <f t="shared" si="15"/>
        <v>72360</v>
      </c>
      <c r="G182" s="35">
        <f t="shared" si="14"/>
        <v>72360</v>
      </c>
      <c r="H182" s="5"/>
      <c r="I182" s="5"/>
      <c r="J182" s="5"/>
      <c r="K182" s="5"/>
      <c r="L182" s="5"/>
      <c r="M182" s="5"/>
      <c r="N182" s="5"/>
      <c r="O182" s="183"/>
    </row>
    <row r="183" spans="1:15" ht="13.5" x14ac:dyDescent="0.25">
      <c r="A183" s="5" t="s">
        <v>83</v>
      </c>
      <c r="B183" s="5" t="s">
        <v>289</v>
      </c>
      <c r="C183" s="38">
        <v>3.6</v>
      </c>
      <c r="D183" s="38">
        <v>3.6</v>
      </c>
      <c r="E183" s="35">
        <v>30000</v>
      </c>
      <c r="F183" s="35">
        <f t="shared" si="15"/>
        <v>108000</v>
      </c>
      <c r="G183" s="35">
        <f t="shared" si="14"/>
        <v>108000</v>
      </c>
      <c r="H183" s="5"/>
      <c r="I183" s="5"/>
      <c r="J183" s="5"/>
      <c r="K183" s="5"/>
      <c r="L183" s="5"/>
      <c r="M183" s="5"/>
      <c r="N183" s="5"/>
      <c r="O183" s="183"/>
    </row>
    <row r="184" spans="1:15" ht="13.5" x14ac:dyDescent="0.25">
      <c r="A184" s="5" t="s">
        <v>83</v>
      </c>
      <c r="B184" s="5" t="s">
        <v>290</v>
      </c>
      <c r="C184" s="38">
        <v>3.6</v>
      </c>
      <c r="D184" s="38">
        <v>3.6</v>
      </c>
      <c r="E184" s="35">
        <v>20000</v>
      </c>
      <c r="F184" s="35">
        <f t="shared" si="15"/>
        <v>72000</v>
      </c>
      <c r="G184" s="35">
        <f t="shared" si="14"/>
        <v>72000</v>
      </c>
      <c r="H184" s="5"/>
      <c r="I184" s="5"/>
      <c r="J184" s="5"/>
      <c r="K184" s="5"/>
      <c r="L184" s="5"/>
      <c r="M184" s="5"/>
      <c r="N184" s="5"/>
      <c r="O184" s="183"/>
    </row>
    <row r="185" spans="1:15" ht="13.5" x14ac:dyDescent="0.25">
      <c r="A185" s="5" t="s">
        <v>197</v>
      </c>
      <c r="B185" s="5" t="s">
        <v>291</v>
      </c>
      <c r="C185" s="38">
        <v>0.2</v>
      </c>
      <c r="D185" s="38">
        <v>0.2</v>
      </c>
      <c r="E185" s="35">
        <v>1000</v>
      </c>
      <c r="F185" s="35">
        <f t="shared" si="15"/>
        <v>200</v>
      </c>
      <c r="G185" s="35">
        <f t="shared" si="14"/>
        <v>200</v>
      </c>
      <c r="H185" s="5"/>
      <c r="I185" s="5"/>
      <c r="J185" s="5"/>
      <c r="K185" s="5"/>
      <c r="L185" s="5"/>
      <c r="M185" s="5"/>
      <c r="N185" s="5"/>
      <c r="O185" s="183"/>
    </row>
    <row r="186" spans="1:15" ht="13.5" x14ac:dyDescent="0.25">
      <c r="A186" s="5" t="s">
        <v>197</v>
      </c>
      <c r="B186" s="5" t="s">
        <v>292</v>
      </c>
      <c r="C186" s="38">
        <v>0.2</v>
      </c>
      <c r="D186" s="38">
        <v>0.2</v>
      </c>
      <c r="E186" s="35">
        <v>0</v>
      </c>
      <c r="F186" s="35">
        <f t="shared" si="15"/>
        <v>0</v>
      </c>
      <c r="G186" s="35">
        <f t="shared" si="14"/>
        <v>0</v>
      </c>
      <c r="H186" s="5"/>
      <c r="I186" s="5"/>
      <c r="J186" s="5"/>
      <c r="K186" s="5"/>
      <c r="L186" s="5"/>
      <c r="M186" s="5"/>
      <c r="N186" s="5"/>
      <c r="O186" s="183"/>
    </row>
    <row r="187" spans="1:15" ht="13.5" x14ac:dyDescent="0.25">
      <c r="A187" s="5" t="s">
        <v>197</v>
      </c>
      <c r="B187" s="5" t="s">
        <v>293</v>
      </c>
      <c r="C187" s="38">
        <v>0.2</v>
      </c>
      <c r="D187" s="38">
        <v>0.2</v>
      </c>
      <c r="E187" s="35">
        <v>14000</v>
      </c>
      <c r="F187" s="35">
        <f t="shared" si="15"/>
        <v>2800</v>
      </c>
      <c r="G187" s="35">
        <f t="shared" si="14"/>
        <v>2800</v>
      </c>
      <c r="H187" s="5"/>
      <c r="I187" s="5"/>
      <c r="J187" s="5"/>
      <c r="K187" s="5"/>
      <c r="L187" s="5"/>
      <c r="M187" s="5"/>
      <c r="N187" s="5"/>
      <c r="O187" s="183"/>
    </row>
    <row r="188" spans="1:15" ht="13.5" x14ac:dyDescent="0.25">
      <c r="A188" s="5" t="s">
        <v>197</v>
      </c>
      <c r="B188" s="5" t="s">
        <v>294</v>
      </c>
      <c r="C188" s="38">
        <v>0.2</v>
      </c>
      <c r="D188" s="38">
        <v>0.2</v>
      </c>
      <c r="E188" s="35">
        <v>19000</v>
      </c>
      <c r="F188" s="35">
        <f t="shared" si="15"/>
        <v>3800</v>
      </c>
      <c r="G188" s="35">
        <f t="shared" si="14"/>
        <v>3800</v>
      </c>
      <c r="H188" s="5"/>
      <c r="I188" s="5"/>
      <c r="J188" s="5"/>
      <c r="K188" s="5"/>
      <c r="L188" s="5"/>
      <c r="M188" s="5"/>
      <c r="N188" s="5"/>
      <c r="O188" s="183"/>
    </row>
    <row r="189" spans="1:15" ht="13.5" x14ac:dyDescent="0.25">
      <c r="A189" s="5" t="s">
        <v>197</v>
      </c>
      <c r="B189" s="5" t="s">
        <v>295</v>
      </c>
      <c r="C189" s="38">
        <v>2.9793928910421558E-2</v>
      </c>
      <c r="D189" s="38">
        <v>2.9793928910421558E-2</v>
      </c>
      <c r="E189" s="35">
        <v>148000</v>
      </c>
      <c r="F189" s="35">
        <f t="shared" si="15"/>
        <v>4409.5014787423906</v>
      </c>
      <c r="G189" s="35">
        <f t="shared" si="14"/>
        <v>4409.5014787423906</v>
      </c>
      <c r="H189" s="5"/>
      <c r="I189" s="5"/>
      <c r="J189" s="5"/>
      <c r="K189" s="5"/>
      <c r="L189" s="5"/>
      <c r="M189" s="5"/>
      <c r="N189" s="5"/>
      <c r="O189" s="183"/>
    </row>
    <row r="190" spans="1:15" ht="13.5" x14ac:dyDescent="0.25">
      <c r="A190" s="5" t="s">
        <v>197</v>
      </c>
      <c r="B190" s="5" t="s">
        <v>296</v>
      </c>
      <c r="C190" s="38">
        <v>0.2</v>
      </c>
      <c r="D190" s="38">
        <v>0.2</v>
      </c>
      <c r="E190" s="35">
        <v>237000</v>
      </c>
      <c r="F190" s="35">
        <f t="shared" si="15"/>
        <v>47400</v>
      </c>
      <c r="G190" s="35">
        <f t="shared" si="14"/>
        <v>47400</v>
      </c>
      <c r="H190" s="5"/>
      <c r="I190" s="5"/>
      <c r="J190" s="5"/>
      <c r="K190" s="5"/>
      <c r="L190" s="5"/>
      <c r="M190" s="5"/>
      <c r="N190" s="5"/>
      <c r="O190" s="183"/>
    </row>
    <row r="191" spans="1:15" ht="13.5" x14ac:dyDescent="0.25">
      <c r="A191" s="5" t="s">
        <v>130</v>
      </c>
      <c r="B191" s="5" t="s">
        <v>297</v>
      </c>
      <c r="C191" s="38">
        <v>0.25595968142411074</v>
      </c>
      <c r="D191" s="38">
        <v>0.53194851425620537</v>
      </c>
      <c r="E191" s="35">
        <v>22000</v>
      </c>
      <c r="F191" s="35">
        <f t="shared" si="15"/>
        <v>5631.1129913304367</v>
      </c>
      <c r="G191" s="35">
        <f t="shared" si="14"/>
        <v>11702.867313636518</v>
      </c>
      <c r="H191" s="5"/>
      <c r="I191" s="5"/>
      <c r="J191" s="5"/>
      <c r="K191" s="5"/>
      <c r="L191" s="5"/>
      <c r="M191" s="5"/>
      <c r="N191" s="5"/>
      <c r="O191" s="183"/>
    </row>
    <row r="192" spans="1:15" ht="13.5" x14ac:dyDescent="0.25">
      <c r="A192" s="5" t="s">
        <v>130</v>
      </c>
      <c r="B192" s="5" t="s">
        <v>298</v>
      </c>
      <c r="C192" s="38">
        <v>0.47</v>
      </c>
      <c r="D192" s="38">
        <v>0.47</v>
      </c>
      <c r="E192" s="35">
        <v>0</v>
      </c>
      <c r="F192" s="35">
        <f t="shared" si="15"/>
        <v>0</v>
      </c>
      <c r="G192" s="35">
        <f t="shared" si="14"/>
        <v>0</v>
      </c>
      <c r="H192" s="5"/>
      <c r="I192" s="5"/>
      <c r="J192" s="5"/>
      <c r="K192" s="5"/>
      <c r="L192" s="5"/>
      <c r="M192" s="5"/>
      <c r="N192" s="5"/>
      <c r="O192" s="183"/>
    </row>
    <row r="193" spans="1:15" ht="13.5" x14ac:dyDescent="0.25">
      <c r="A193" s="5" t="s">
        <v>130</v>
      </c>
      <c r="B193" s="5" t="s">
        <v>299</v>
      </c>
      <c r="C193" s="38">
        <v>0.26727720913204311</v>
      </c>
      <c r="D193" s="38">
        <v>0.44761870217324784</v>
      </c>
      <c r="E193" s="35">
        <v>89000</v>
      </c>
      <c r="F193" s="35">
        <f t="shared" si="15"/>
        <v>23787.671612751838</v>
      </c>
      <c r="G193" s="35">
        <f t="shared" si="14"/>
        <v>39838.064493419057</v>
      </c>
      <c r="H193" s="5"/>
      <c r="I193" s="5"/>
      <c r="J193" s="5"/>
      <c r="K193" s="5"/>
      <c r="L193" s="5"/>
      <c r="M193" s="5"/>
      <c r="N193" s="5"/>
      <c r="O193" s="183"/>
    </row>
    <row r="194" spans="1:15" ht="13.5" x14ac:dyDescent="0.25">
      <c r="A194" s="5" t="s">
        <v>130</v>
      </c>
      <c r="B194" s="5" t="s">
        <v>300</v>
      </c>
      <c r="C194" s="38">
        <v>0.36752613864476341</v>
      </c>
      <c r="D194" s="38">
        <v>0.46048037940442782</v>
      </c>
      <c r="E194" s="35">
        <v>1185000</v>
      </c>
      <c r="F194" s="35">
        <f t="shared" si="15"/>
        <v>435518.47429404466</v>
      </c>
      <c r="G194" s="35">
        <f t="shared" si="14"/>
        <v>545669.24959424697</v>
      </c>
      <c r="H194" s="5"/>
      <c r="I194" s="5"/>
      <c r="J194" s="5"/>
      <c r="K194" s="5"/>
      <c r="L194" s="5"/>
      <c r="M194" s="5"/>
      <c r="N194" s="5"/>
      <c r="O194" s="183"/>
    </row>
    <row r="195" spans="1:15" ht="13.5" x14ac:dyDescent="0.25">
      <c r="A195" s="5" t="s">
        <v>130</v>
      </c>
      <c r="B195" s="5" t="s">
        <v>301</v>
      </c>
      <c r="C195" s="38">
        <v>0.32422654083920704</v>
      </c>
      <c r="D195" s="38">
        <v>0.51611294720966749</v>
      </c>
      <c r="E195" s="35">
        <v>370000</v>
      </c>
      <c r="F195" s="35">
        <f t="shared" si="15"/>
        <v>119963.82011050661</v>
      </c>
      <c r="G195" s="35">
        <f t="shared" si="14"/>
        <v>190961.79046757697</v>
      </c>
      <c r="H195" s="5"/>
      <c r="I195" s="5"/>
      <c r="J195" s="5"/>
      <c r="K195" s="5"/>
      <c r="L195" s="5"/>
      <c r="M195" s="5"/>
      <c r="N195" s="5"/>
      <c r="O195" s="183"/>
    </row>
    <row r="196" spans="1:15" ht="13.5" x14ac:dyDescent="0.25">
      <c r="A196" s="5" t="s">
        <v>130</v>
      </c>
      <c r="B196" s="5" t="s">
        <v>302</v>
      </c>
      <c r="C196" s="38">
        <v>0.31721140151799032</v>
      </c>
      <c r="D196" s="38">
        <v>0.25805988464428475</v>
      </c>
      <c r="E196" s="35">
        <v>109000</v>
      </c>
      <c r="F196" s="35">
        <f t="shared" si="15"/>
        <v>34576.042765460945</v>
      </c>
      <c r="G196" s="35">
        <f t="shared" si="14"/>
        <v>28128.52742622704</v>
      </c>
      <c r="H196" s="5"/>
      <c r="I196" s="5"/>
      <c r="J196" s="5"/>
      <c r="K196" s="5"/>
      <c r="L196" s="5"/>
      <c r="M196" s="5"/>
      <c r="N196" s="5"/>
      <c r="O196" s="183"/>
    </row>
    <row r="197" spans="1:15" ht="13.5" x14ac:dyDescent="0.25">
      <c r="A197" s="5" t="s">
        <v>130</v>
      </c>
      <c r="B197" s="5" t="s">
        <v>303</v>
      </c>
      <c r="C197" s="38">
        <v>0.39102400276942212</v>
      </c>
      <c r="D197" s="38">
        <v>0.27478525154200983</v>
      </c>
      <c r="E197" s="35">
        <v>95000</v>
      </c>
      <c r="F197" s="35">
        <f t="shared" si="15"/>
        <v>37147.280263095105</v>
      </c>
      <c r="G197" s="35">
        <f t="shared" si="14"/>
        <v>26104.598896490934</v>
      </c>
      <c r="H197" s="5"/>
      <c r="I197" s="5"/>
      <c r="J197" s="5"/>
      <c r="K197" s="5"/>
      <c r="L197" s="5"/>
      <c r="M197" s="5"/>
      <c r="N197" s="5"/>
      <c r="O197" s="183"/>
    </row>
    <row r="198" spans="1:15" ht="13.5" x14ac:dyDescent="0.25">
      <c r="A198" s="5" t="s">
        <v>130</v>
      </c>
      <c r="B198" s="5" t="s">
        <v>304</v>
      </c>
      <c r="C198" s="38">
        <v>0.43236592186485578</v>
      </c>
      <c r="D198" s="38">
        <v>0.44937198787389515</v>
      </c>
      <c r="E198" s="35">
        <v>1121000</v>
      </c>
      <c r="F198" s="35">
        <f t="shared" si="15"/>
        <v>484682.19841050333</v>
      </c>
      <c r="G198" s="35">
        <f t="shared" si="14"/>
        <v>503745.99840663647</v>
      </c>
      <c r="H198" s="5"/>
      <c r="I198" s="5"/>
      <c r="J198" s="5"/>
      <c r="K198" s="5"/>
      <c r="L198" s="5"/>
      <c r="M198" s="5"/>
      <c r="N198" s="5"/>
      <c r="O198" s="183"/>
    </row>
    <row r="199" spans="1:15" ht="13.5" x14ac:dyDescent="0.25">
      <c r="A199" s="5" t="s">
        <v>130</v>
      </c>
      <c r="B199" s="5" t="s">
        <v>305</v>
      </c>
      <c r="C199" s="38">
        <v>0.3823250280403781</v>
      </c>
      <c r="D199" s="38">
        <v>0.43281601050054663</v>
      </c>
      <c r="E199" s="35">
        <v>34000</v>
      </c>
      <c r="F199" s="35">
        <f t="shared" si="15"/>
        <v>12999.050953372855</v>
      </c>
      <c r="G199" s="35">
        <f t="shared" si="14"/>
        <v>14715.744357018586</v>
      </c>
      <c r="H199" s="5"/>
      <c r="I199" s="5"/>
      <c r="J199" s="5"/>
      <c r="K199" s="5"/>
      <c r="L199" s="5"/>
      <c r="M199" s="5"/>
      <c r="N199" s="5"/>
      <c r="O199" s="183"/>
    </row>
    <row r="200" spans="1:15" ht="13.5" x14ac:dyDescent="0.25">
      <c r="A200" s="5" t="s">
        <v>130</v>
      </c>
      <c r="B200" s="5" t="s">
        <v>306</v>
      </c>
      <c r="C200" s="38">
        <v>0.17629751246973926</v>
      </c>
      <c r="D200" s="38">
        <v>0.27011506383077893</v>
      </c>
      <c r="E200" s="35">
        <v>22000</v>
      </c>
      <c r="F200" s="35">
        <f t="shared" si="15"/>
        <v>3878.5452743342639</v>
      </c>
      <c r="G200" s="35">
        <f t="shared" si="14"/>
        <v>5942.531404277137</v>
      </c>
      <c r="H200" s="5"/>
      <c r="I200" s="5"/>
      <c r="J200" s="5"/>
      <c r="K200" s="5"/>
      <c r="L200" s="5"/>
      <c r="M200" s="5"/>
      <c r="N200" s="5"/>
      <c r="O200" s="183"/>
    </row>
    <row r="201" spans="1:15" ht="13.5" x14ac:dyDescent="0.25">
      <c r="A201" s="5" t="s">
        <v>155</v>
      </c>
      <c r="B201" s="5" t="s">
        <v>307</v>
      </c>
      <c r="C201" s="38">
        <v>0.37973050797727625</v>
      </c>
      <c r="D201" s="38">
        <v>0.44235918199029645</v>
      </c>
      <c r="E201" s="35">
        <v>1150000</v>
      </c>
      <c r="F201" s="35">
        <f t="shared" si="15"/>
        <v>436690.08417386771</v>
      </c>
      <c r="G201" s="35">
        <f t="shared" si="14"/>
        <v>508713.05928884092</v>
      </c>
      <c r="H201" s="5"/>
      <c r="I201" s="5"/>
      <c r="J201" s="5"/>
      <c r="K201" s="5"/>
      <c r="L201" s="5"/>
      <c r="M201" s="5"/>
      <c r="N201" s="5"/>
      <c r="O201" s="183"/>
    </row>
    <row r="202" spans="1:15" ht="13.5" x14ac:dyDescent="0.25">
      <c r="A202" s="5" t="s">
        <v>155</v>
      </c>
      <c r="B202" s="5" t="s">
        <v>308</v>
      </c>
      <c r="C202" s="38">
        <v>0.35289783299919031</v>
      </c>
      <c r="D202" s="38">
        <v>0.435633673994549</v>
      </c>
      <c r="E202" s="35">
        <v>454000</v>
      </c>
      <c r="F202" s="35">
        <f t="shared" si="15"/>
        <v>160215.61618163239</v>
      </c>
      <c r="G202" s="35">
        <f t="shared" si="14"/>
        <v>197777.68799352524</v>
      </c>
      <c r="H202" s="5"/>
      <c r="I202" s="5"/>
      <c r="J202" s="5"/>
      <c r="K202" s="5"/>
      <c r="L202" s="5"/>
      <c r="M202" s="5"/>
      <c r="N202" s="5"/>
      <c r="O202" s="183"/>
    </row>
    <row r="203" spans="1:15" ht="13.5" x14ac:dyDescent="0.25">
      <c r="A203" s="5" t="s">
        <v>155</v>
      </c>
      <c r="B203" s="5" t="s">
        <v>309</v>
      </c>
      <c r="C203" s="38">
        <v>0.3666596396029343</v>
      </c>
      <c r="D203" s="38">
        <v>0.3666596396029343</v>
      </c>
      <c r="E203" s="35">
        <v>176000</v>
      </c>
      <c r="F203" s="35">
        <f t="shared" si="15"/>
        <v>64532.096570116439</v>
      </c>
      <c r="G203" s="35">
        <f t="shared" si="14"/>
        <v>64532.096570116439</v>
      </c>
      <c r="H203" s="5"/>
      <c r="I203" s="5"/>
      <c r="J203" s="5"/>
      <c r="K203" s="5"/>
      <c r="L203" s="5"/>
      <c r="M203" s="5"/>
      <c r="N203" s="5"/>
      <c r="O203" s="183"/>
    </row>
    <row r="204" spans="1:15" ht="13.5" x14ac:dyDescent="0.25">
      <c r="A204" s="5" t="s">
        <v>35</v>
      </c>
      <c r="B204" s="5" t="s">
        <v>310</v>
      </c>
      <c r="C204" s="38">
        <v>2.5355630288962199</v>
      </c>
      <c r="D204" s="38">
        <v>2.9297034213901929</v>
      </c>
      <c r="E204" s="35">
        <v>2287525</v>
      </c>
      <c r="F204" s="35">
        <f t="shared" si="15"/>
        <v>5800163.8176758252</v>
      </c>
      <c r="G204" s="35">
        <f t="shared" ref="G204:G267" si="16">+D204*E204</f>
        <v>6701769.8190156007</v>
      </c>
      <c r="H204" s="5"/>
      <c r="I204" s="5"/>
      <c r="J204" s="5"/>
      <c r="K204" s="5"/>
      <c r="L204" s="5"/>
      <c r="M204" s="5"/>
      <c r="N204" s="5"/>
      <c r="O204" s="183"/>
    </row>
    <row r="205" spans="1:15" ht="13.5" x14ac:dyDescent="0.25">
      <c r="A205" s="5" t="s">
        <v>35</v>
      </c>
      <c r="B205" s="5" t="s">
        <v>311</v>
      </c>
      <c r="C205" s="38">
        <v>2.27</v>
      </c>
      <c r="D205" s="38">
        <v>2.27</v>
      </c>
      <c r="E205" s="35">
        <v>10000</v>
      </c>
      <c r="F205" s="35">
        <f t="shared" ref="F205:F268" si="17">+C205*E205</f>
        <v>22700</v>
      </c>
      <c r="G205" s="35">
        <f t="shared" si="16"/>
        <v>22700</v>
      </c>
      <c r="H205" s="5"/>
      <c r="I205" s="5"/>
      <c r="J205" s="5"/>
      <c r="K205" s="5"/>
      <c r="L205" s="5"/>
      <c r="M205" s="5"/>
      <c r="N205" s="5"/>
      <c r="O205" s="183"/>
    </row>
    <row r="206" spans="1:15" ht="13.5" x14ac:dyDescent="0.25">
      <c r="A206" s="5" t="s">
        <v>35</v>
      </c>
      <c r="B206" s="5" t="s">
        <v>312</v>
      </c>
      <c r="C206" s="38">
        <v>3.0722334244513556</v>
      </c>
      <c r="D206" s="38">
        <v>3.3723221970731139</v>
      </c>
      <c r="E206" s="35">
        <v>725462</v>
      </c>
      <c r="F206" s="35">
        <f t="shared" si="17"/>
        <v>2228788.6045693294</v>
      </c>
      <c r="G206" s="35">
        <f t="shared" si="16"/>
        <v>2446491.6057330552</v>
      </c>
      <c r="H206" s="5"/>
      <c r="I206" s="5"/>
      <c r="J206" s="5"/>
      <c r="K206" s="5"/>
      <c r="L206" s="5"/>
      <c r="M206" s="5"/>
      <c r="N206" s="5"/>
      <c r="O206" s="183"/>
    </row>
    <row r="207" spans="1:15" ht="13.5" x14ac:dyDescent="0.25">
      <c r="A207" s="5" t="s">
        <v>35</v>
      </c>
      <c r="B207" s="5" t="s">
        <v>313</v>
      </c>
      <c r="C207" s="38">
        <v>2.4669048011483348</v>
      </c>
      <c r="D207" s="38">
        <v>2.4155045901218677</v>
      </c>
      <c r="E207" s="35">
        <v>1320000</v>
      </c>
      <c r="F207" s="35">
        <f t="shared" si="17"/>
        <v>3256314.3375158021</v>
      </c>
      <c r="G207" s="35">
        <f t="shared" si="16"/>
        <v>3188466.0589608653</v>
      </c>
      <c r="H207" s="5"/>
      <c r="I207" s="5"/>
      <c r="J207" s="5"/>
      <c r="K207" s="5"/>
      <c r="L207" s="5"/>
      <c r="M207" s="5"/>
      <c r="N207" s="5"/>
      <c r="O207" s="183"/>
    </row>
    <row r="208" spans="1:15" ht="13.5" x14ac:dyDescent="0.25">
      <c r="A208" s="5" t="s">
        <v>35</v>
      </c>
      <c r="B208" s="5" t="s">
        <v>314</v>
      </c>
      <c r="C208" s="38">
        <v>2.1811861466948641</v>
      </c>
      <c r="D208" s="38">
        <v>2.2155876019215768</v>
      </c>
      <c r="E208" s="35">
        <v>1073000</v>
      </c>
      <c r="F208" s="35">
        <f t="shared" si="17"/>
        <v>2340412.735403589</v>
      </c>
      <c r="G208" s="35">
        <f t="shared" si="16"/>
        <v>2377325.4968618518</v>
      </c>
      <c r="H208" s="5"/>
      <c r="I208" s="5"/>
      <c r="J208" s="5"/>
      <c r="K208" s="5"/>
      <c r="L208" s="5"/>
      <c r="M208" s="5"/>
      <c r="N208" s="5"/>
      <c r="O208" s="183"/>
    </row>
    <row r="209" spans="1:15" ht="13.5" x14ac:dyDescent="0.25">
      <c r="A209" s="5" t="s">
        <v>35</v>
      </c>
      <c r="B209" s="5" t="s">
        <v>315</v>
      </c>
      <c r="C209" s="38">
        <v>2.7073432968878617</v>
      </c>
      <c r="D209" s="38">
        <v>2.5841579978600162</v>
      </c>
      <c r="E209" s="35">
        <v>543200</v>
      </c>
      <c r="F209" s="35">
        <f t="shared" si="17"/>
        <v>1470628.8788694865</v>
      </c>
      <c r="G209" s="35">
        <f t="shared" si="16"/>
        <v>1403714.6244375608</v>
      </c>
      <c r="H209" s="5"/>
      <c r="I209" s="5"/>
      <c r="J209" s="5"/>
      <c r="K209" s="5"/>
      <c r="L209" s="5"/>
      <c r="M209" s="5"/>
      <c r="N209" s="5"/>
      <c r="O209" s="183"/>
    </row>
    <row r="210" spans="1:15" ht="13.5" x14ac:dyDescent="0.25">
      <c r="A210" s="5" t="s">
        <v>43</v>
      </c>
      <c r="B210" s="5" t="s">
        <v>316</v>
      </c>
      <c r="C210" s="38">
        <v>1.7980593185999356</v>
      </c>
      <c r="D210" s="38">
        <v>1.4737025492941795</v>
      </c>
      <c r="E210" s="35">
        <v>3701143</v>
      </c>
      <c r="F210" s="35">
        <f t="shared" si="17"/>
        <v>6654874.6606209213</v>
      </c>
      <c r="G210" s="35">
        <f t="shared" si="16"/>
        <v>5454383.8744023079</v>
      </c>
      <c r="H210" s="5"/>
      <c r="I210" s="5"/>
      <c r="J210" s="5"/>
      <c r="K210" s="5"/>
      <c r="L210" s="5"/>
      <c r="M210" s="5"/>
      <c r="N210" s="5"/>
      <c r="O210" s="183"/>
    </row>
    <row r="211" spans="1:15" ht="13.5" x14ac:dyDescent="0.25">
      <c r="A211" s="5" t="s">
        <v>43</v>
      </c>
      <c r="B211" s="5" t="s">
        <v>317</v>
      </c>
      <c r="C211" s="38">
        <v>1.18</v>
      </c>
      <c r="D211" s="38">
        <v>1.18</v>
      </c>
      <c r="E211" s="35">
        <v>10000</v>
      </c>
      <c r="F211" s="35">
        <f t="shared" si="17"/>
        <v>11800</v>
      </c>
      <c r="G211" s="35">
        <f t="shared" si="16"/>
        <v>11800</v>
      </c>
      <c r="H211" s="5"/>
      <c r="I211" s="5"/>
      <c r="J211" s="5"/>
      <c r="K211" s="5"/>
      <c r="L211" s="5"/>
      <c r="M211" s="5"/>
      <c r="N211" s="5"/>
      <c r="O211" s="183"/>
    </row>
    <row r="212" spans="1:15" ht="13.5" x14ac:dyDescent="0.25">
      <c r="A212" s="5" t="s">
        <v>43</v>
      </c>
      <c r="B212" s="5" t="s">
        <v>318</v>
      </c>
      <c r="C212" s="38">
        <v>1.464078498473107</v>
      </c>
      <c r="D212" s="38">
        <v>1.464078498473107</v>
      </c>
      <c r="E212" s="35">
        <v>1800000</v>
      </c>
      <c r="F212" s="35">
        <f t="shared" si="17"/>
        <v>2635341.2972515924</v>
      </c>
      <c r="G212" s="35">
        <f t="shared" si="16"/>
        <v>2635341.2972515924</v>
      </c>
      <c r="H212" s="5"/>
      <c r="I212" s="5"/>
      <c r="J212" s="5"/>
      <c r="K212" s="5"/>
      <c r="L212" s="5"/>
      <c r="M212" s="5"/>
      <c r="N212" s="5"/>
      <c r="O212" s="183"/>
    </row>
    <row r="213" spans="1:15" ht="13.5" x14ac:dyDescent="0.25">
      <c r="A213" s="5" t="s">
        <v>43</v>
      </c>
      <c r="B213" s="5" t="s">
        <v>319</v>
      </c>
      <c r="C213" s="38">
        <v>1.3022971752280998</v>
      </c>
      <c r="D213" s="38">
        <v>1.3669194275657339</v>
      </c>
      <c r="E213" s="35">
        <v>2272000</v>
      </c>
      <c r="F213" s="35">
        <f t="shared" si="17"/>
        <v>2958819.1821182431</v>
      </c>
      <c r="G213" s="35">
        <f t="shared" si="16"/>
        <v>3105640.9394293474</v>
      </c>
      <c r="H213" s="5"/>
      <c r="I213" s="5"/>
      <c r="J213" s="5"/>
      <c r="K213" s="5"/>
      <c r="L213" s="5"/>
      <c r="M213" s="5"/>
      <c r="N213" s="5"/>
      <c r="O213" s="183"/>
    </row>
    <row r="214" spans="1:15" ht="13.5" x14ac:dyDescent="0.25">
      <c r="A214" s="5" t="s">
        <v>18</v>
      </c>
      <c r="B214" s="5" t="s">
        <v>320</v>
      </c>
      <c r="C214" s="38">
        <v>0.63426629238654031</v>
      </c>
      <c r="D214" s="38">
        <v>0.6448464347459737</v>
      </c>
      <c r="E214" s="35">
        <v>115000000</v>
      </c>
      <c r="F214" s="35">
        <f t="shared" si="17"/>
        <v>72940623.624452129</v>
      </c>
      <c r="G214" s="35">
        <f t="shared" si="16"/>
        <v>74157339.99578698</v>
      </c>
      <c r="H214" s="5"/>
      <c r="I214" s="5"/>
      <c r="J214" s="5"/>
      <c r="K214" s="5"/>
      <c r="L214" s="5"/>
      <c r="M214" s="5"/>
      <c r="N214" s="5"/>
      <c r="O214" s="183"/>
    </row>
    <row r="215" spans="1:15" ht="13.5" x14ac:dyDescent="0.25">
      <c r="A215" s="5" t="s">
        <v>18</v>
      </c>
      <c r="B215" s="5" t="s">
        <v>321</v>
      </c>
      <c r="C215" s="38">
        <v>0.8</v>
      </c>
      <c r="D215" s="38">
        <v>0.8</v>
      </c>
      <c r="E215" s="35">
        <v>10000</v>
      </c>
      <c r="F215" s="35">
        <f t="shared" si="17"/>
        <v>8000</v>
      </c>
      <c r="G215" s="35">
        <f t="shared" si="16"/>
        <v>8000</v>
      </c>
      <c r="H215" s="5"/>
      <c r="I215" s="5"/>
      <c r="J215" s="5"/>
      <c r="K215" s="5"/>
      <c r="L215" s="5"/>
      <c r="M215" s="5"/>
      <c r="N215" s="5"/>
      <c r="O215" s="183"/>
    </row>
    <row r="216" spans="1:15" ht="13.5" x14ac:dyDescent="0.25">
      <c r="A216" s="5" t="s">
        <v>210</v>
      </c>
      <c r="B216" s="5" t="s">
        <v>322</v>
      </c>
      <c r="C216" s="38">
        <v>0.12</v>
      </c>
      <c r="D216" s="38">
        <v>0.12</v>
      </c>
      <c r="E216" s="35">
        <v>4000</v>
      </c>
      <c r="F216" s="35">
        <f t="shared" si="17"/>
        <v>480</v>
      </c>
      <c r="G216" s="35">
        <f t="shared" si="16"/>
        <v>480</v>
      </c>
      <c r="H216" s="5"/>
      <c r="I216" s="5"/>
      <c r="J216" s="5"/>
      <c r="K216" s="5"/>
      <c r="L216" s="5"/>
      <c r="M216" s="5"/>
      <c r="N216" s="5"/>
      <c r="O216" s="183"/>
    </row>
    <row r="217" spans="1:15" ht="13.5" x14ac:dyDescent="0.25">
      <c r="A217" s="5" t="s">
        <v>210</v>
      </c>
      <c r="B217" s="5" t="s">
        <v>323</v>
      </c>
      <c r="C217" s="38">
        <v>0.12</v>
      </c>
      <c r="D217" s="38">
        <v>0.12</v>
      </c>
      <c r="E217" s="35">
        <v>0</v>
      </c>
      <c r="F217" s="35">
        <f t="shared" si="17"/>
        <v>0</v>
      </c>
      <c r="G217" s="35">
        <f t="shared" si="16"/>
        <v>0</v>
      </c>
      <c r="H217" s="5"/>
      <c r="I217" s="5"/>
      <c r="J217" s="5"/>
      <c r="K217" s="5"/>
      <c r="L217" s="5"/>
      <c r="M217" s="5"/>
      <c r="N217" s="5"/>
      <c r="O217" s="183"/>
    </row>
    <row r="218" spans="1:15" ht="13.5" x14ac:dyDescent="0.25">
      <c r="A218" s="5" t="s">
        <v>210</v>
      </c>
      <c r="B218" s="5" t="s">
        <v>324</v>
      </c>
      <c r="C218" s="38">
        <v>0.12</v>
      </c>
      <c r="D218" s="38">
        <v>0.12</v>
      </c>
      <c r="E218" s="35">
        <v>2000</v>
      </c>
      <c r="F218" s="35">
        <f t="shared" si="17"/>
        <v>240</v>
      </c>
      <c r="G218" s="35">
        <f t="shared" si="16"/>
        <v>240</v>
      </c>
      <c r="H218" s="5"/>
      <c r="I218" s="5"/>
      <c r="J218" s="5"/>
      <c r="K218" s="5"/>
      <c r="L218" s="5"/>
      <c r="M218" s="5"/>
      <c r="N218" s="5"/>
      <c r="O218" s="183"/>
    </row>
    <row r="219" spans="1:15" ht="13.5" x14ac:dyDescent="0.25">
      <c r="A219" s="5" t="s">
        <v>210</v>
      </c>
      <c r="B219" s="5" t="s">
        <v>325</v>
      </c>
      <c r="C219" s="38">
        <v>0.12</v>
      </c>
      <c r="D219" s="38">
        <v>0.12</v>
      </c>
      <c r="E219" s="35">
        <v>2000</v>
      </c>
      <c r="F219" s="35">
        <f t="shared" si="17"/>
        <v>240</v>
      </c>
      <c r="G219" s="35">
        <f t="shared" si="16"/>
        <v>240</v>
      </c>
      <c r="H219" s="5"/>
      <c r="I219" s="5"/>
      <c r="J219" s="5"/>
      <c r="K219" s="5"/>
      <c r="L219" s="5"/>
      <c r="M219" s="5"/>
      <c r="N219" s="5"/>
      <c r="O219" s="183"/>
    </row>
    <row r="220" spans="1:15" ht="13.5" x14ac:dyDescent="0.25">
      <c r="A220" s="5" t="s">
        <v>210</v>
      </c>
      <c r="B220" s="5" t="s">
        <v>326</v>
      </c>
      <c r="C220" s="38">
        <v>0.12</v>
      </c>
      <c r="D220" s="38">
        <v>0.12</v>
      </c>
      <c r="E220" s="35">
        <v>1000</v>
      </c>
      <c r="F220" s="35">
        <f t="shared" si="17"/>
        <v>120</v>
      </c>
      <c r="G220" s="35">
        <f t="shared" si="16"/>
        <v>120</v>
      </c>
      <c r="H220" s="5"/>
      <c r="I220" s="5"/>
      <c r="J220" s="5"/>
      <c r="K220" s="5"/>
      <c r="L220" s="5"/>
      <c r="M220" s="5"/>
      <c r="N220" s="5"/>
      <c r="O220" s="183"/>
    </row>
    <row r="221" spans="1:15" ht="13.5" x14ac:dyDescent="0.25">
      <c r="A221" s="5" t="s">
        <v>210</v>
      </c>
      <c r="B221" s="5" t="s">
        <v>327</v>
      </c>
      <c r="C221" s="38">
        <v>0.12</v>
      </c>
      <c r="D221" s="38">
        <v>0.12</v>
      </c>
      <c r="E221" s="35">
        <v>1000</v>
      </c>
      <c r="F221" s="35">
        <f t="shared" si="17"/>
        <v>120</v>
      </c>
      <c r="G221" s="35">
        <f t="shared" si="16"/>
        <v>120</v>
      </c>
      <c r="H221" s="5"/>
      <c r="I221" s="5"/>
      <c r="J221" s="5"/>
      <c r="K221" s="5"/>
      <c r="L221" s="5"/>
      <c r="M221" s="5"/>
      <c r="N221" s="5"/>
      <c r="O221" s="183"/>
    </row>
    <row r="222" spans="1:15" ht="13.5" x14ac:dyDescent="0.25">
      <c r="A222" s="5" t="s">
        <v>210</v>
      </c>
      <c r="B222" s="5" t="s">
        <v>328</v>
      </c>
      <c r="C222" s="38">
        <v>0.12</v>
      </c>
      <c r="D222" s="38">
        <v>0.12</v>
      </c>
      <c r="E222" s="35">
        <v>1000</v>
      </c>
      <c r="F222" s="35">
        <f t="shared" si="17"/>
        <v>120</v>
      </c>
      <c r="G222" s="35">
        <f t="shared" si="16"/>
        <v>120</v>
      </c>
      <c r="H222" s="5"/>
      <c r="I222" s="5"/>
      <c r="J222" s="5"/>
      <c r="K222" s="5"/>
      <c r="L222" s="5"/>
      <c r="M222" s="5"/>
      <c r="N222" s="5"/>
      <c r="O222" s="183"/>
    </row>
    <row r="223" spans="1:15" ht="13.5" x14ac:dyDescent="0.25">
      <c r="A223" s="5" t="s">
        <v>210</v>
      </c>
      <c r="B223" s="5" t="s">
        <v>329</v>
      </c>
      <c r="C223" s="38">
        <v>0.12</v>
      </c>
      <c r="D223" s="38">
        <v>0.12</v>
      </c>
      <c r="E223" s="35">
        <v>16000</v>
      </c>
      <c r="F223" s="35">
        <f t="shared" si="17"/>
        <v>1920</v>
      </c>
      <c r="G223" s="35">
        <f t="shared" si="16"/>
        <v>1920</v>
      </c>
      <c r="H223" s="5"/>
      <c r="I223" s="5"/>
      <c r="J223" s="5"/>
      <c r="K223" s="5"/>
      <c r="L223" s="5"/>
      <c r="M223" s="5"/>
      <c r="N223" s="5"/>
      <c r="O223" s="183"/>
    </row>
    <row r="224" spans="1:15" ht="13.5" x14ac:dyDescent="0.25">
      <c r="A224" s="5" t="s">
        <v>210</v>
      </c>
      <c r="B224" s="5" t="s">
        <v>330</v>
      </c>
      <c r="C224" s="38">
        <v>0.12</v>
      </c>
      <c r="D224" s="38">
        <v>0.12</v>
      </c>
      <c r="E224" s="35">
        <v>1000</v>
      </c>
      <c r="F224" s="35">
        <f t="shared" si="17"/>
        <v>120</v>
      </c>
      <c r="G224" s="35">
        <f t="shared" si="16"/>
        <v>120</v>
      </c>
      <c r="H224" s="5"/>
      <c r="I224" s="5"/>
      <c r="J224" s="5"/>
      <c r="K224" s="5"/>
      <c r="L224" s="5"/>
      <c r="M224" s="5"/>
      <c r="N224" s="5"/>
      <c r="O224" s="183"/>
    </row>
    <row r="225" spans="1:15" ht="13.5" x14ac:dyDescent="0.25">
      <c r="A225" s="5" t="s">
        <v>210</v>
      </c>
      <c r="B225" s="5" t="s">
        <v>331</v>
      </c>
      <c r="C225" s="38">
        <v>0.12</v>
      </c>
      <c r="D225" s="38">
        <v>0.12</v>
      </c>
      <c r="E225" s="35">
        <v>1000</v>
      </c>
      <c r="F225" s="35">
        <f t="shared" si="17"/>
        <v>120</v>
      </c>
      <c r="G225" s="35">
        <f t="shared" si="16"/>
        <v>120</v>
      </c>
      <c r="H225" s="5"/>
      <c r="I225" s="5"/>
      <c r="J225" s="5"/>
      <c r="K225" s="5"/>
      <c r="L225" s="5"/>
      <c r="M225" s="5"/>
      <c r="N225" s="5"/>
      <c r="O225" s="183"/>
    </row>
    <row r="226" spans="1:15" ht="13.5" x14ac:dyDescent="0.25">
      <c r="A226" s="5" t="s">
        <v>41</v>
      </c>
      <c r="B226" s="5" t="s">
        <v>332</v>
      </c>
      <c r="C226" s="38">
        <v>6.6645709673475286</v>
      </c>
      <c r="D226" s="38">
        <v>8.1449525117027495</v>
      </c>
      <c r="E226" s="35">
        <v>480800</v>
      </c>
      <c r="F226" s="35">
        <f t="shared" si="17"/>
        <v>3204325.7211006917</v>
      </c>
      <c r="G226" s="35">
        <f t="shared" si="16"/>
        <v>3916093.1676266817</v>
      </c>
      <c r="H226" s="5"/>
      <c r="I226" s="5"/>
      <c r="J226" s="5"/>
      <c r="K226" s="5"/>
      <c r="L226" s="5"/>
      <c r="M226" s="5"/>
      <c r="N226" s="5"/>
      <c r="O226" s="183"/>
    </row>
    <row r="227" spans="1:15" ht="13.5" x14ac:dyDescent="0.25">
      <c r="A227" s="5" t="s">
        <v>41</v>
      </c>
      <c r="B227" s="5" t="s">
        <v>333</v>
      </c>
      <c r="C227" s="38">
        <v>4.4400000000000004</v>
      </c>
      <c r="D227" s="38">
        <v>4.4400000000000004</v>
      </c>
      <c r="E227" s="35">
        <v>10000</v>
      </c>
      <c r="F227" s="35">
        <f t="shared" si="17"/>
        <v>44400.000000000007</v>
      </c>
      <c r="G227" s="35">
        <f t="shared" si="16"/>
        <v>44400.000000000007</v>
      </c>
      <c r="H227" s="5"/>
      <c r="I227" s="5"/>
      <c r="J227" s="5"/>
      <c r="K227" s="5"/>
      <c r="L227" s="5"/>
      <c r="M227" s="5"/>
      <c r="N227" s="5"/>
      <c r="O227" s="183"/>
    </row>
    <row r="228" spans="1:15" ht="13.5" x14ac:dyDescent="0.25">
      <c r="A228" s="5" t="s">
        <v>41</v>
      </c>
      <c r="B228" s="5" t="s">
        <v>334</v>
      </c>
      <c r="C228" s="38">
        <v>4.1392952786600183</v>
      </c>
      <c r="D228" s="38">
        <v>6.8209894295961968</v>
      </c>
      <c r="E228" s="35">
        <v>266200</v>
      </c>
      <c r="F228" s="35">
        <f t="shared" si="17"/>
        <v>1101880.403179297</v>
      </c>
      <c r="G228" s="35">
        <f t="shared" si="16"/>
        <v>1815747.3861585076</v>
      </c>
      <c r="H228" s="5"/>
      <c r="I228" s="5"/>
      <c r="J228" s="5"/>
      <c r="K228" s="5"/>
      <c r="L228" s="5"/>
      <c r="M228" s="5"/>
      <c r="N228" s="5"/>
      <c r="O228" s="183"/>
    </row>
    <row r="229" spans="1:15" ht="13.5" x14ac:dyDescent="0.25">
      <c r="A229" s="5" t="s">
        <v>41</v>
      </c>
      <c r="B229" s="5" t="s">
        <v>335</v>
      </c>
      <c r="C229" s="38">
        <v>5.5864834541996666</v>
      </c>
      <c r="D229" s="38">
        <v>5.3639950958139799</v>
      </c>
      <c r="E229" s="35">
        <v>335100</v>
      </c>
      <c r="F229" s="35">
        <f t="shared" si="17"/>
        <v>1872030.6055023083</v>
      </c>
      <c r="G229" s="35">
        <f t="shared" si="16"/>
        <v>1797474.7566072647</v>
      </c>
      <c r="H229" s="5"/>
      <c r="I229" s="5"/>
      <c r="J229" s="5"/>
      <c r="K229" s="5"/>
      <c r="L229" s="5"/>
      <c r="M229" s="5"/>
      <c r="N229" s="5"/>
      <c r="O229" s="183"/>
    </row>
    <row r="230" spans="1:15" ht="13.5" x14ac:dyDescent="0.25">
      <c r="A230" s="5" t="s">
        <v>41</v>
      </c>
      <c r="B230" s="5" t="s">
        <v>336</v>
      </c>
      <c r="C230" s="38">
        <v>4.0670034385723701</v>
      </c>
      <c r="D230" s="38">
        <v>6.0205128833401336</v>
      </c>
      <c r="E230" s="35">
        <v>322600</v>
      </c>
      <c r="F230" s="35">
        <f t="shared" si="17"/>
        <v>1312015.3092834465</v>
      </c>
      <c r="G230" s="35">
        <f t="shared" si="16"/>
        <v>1942217.456165527</v>
      </c>
      <c r="H230" s="5"/>
      <c r="I230" s="5"/>
      <c r="J230" s="5"/>
      <c r="K230" s="5"/>
      <c r="L230" s="5"/>
      <c r="M230" s="5"/>
      <c r="N230" s="5"/>
      <c r="O230" s="183"/>
    </row>
    <row r="231" spans="1:15" ht="13.5" x14ac:dyDescent="0.25">
      <c r="A231" s="5" t="s">
        <v>41</v>
      </c>
      <c r="B231" s="5" t="s">
        <v>337</v>
      </c>
      <c r="C231" s="38">
        <v>3.8242843410767904</v>
      </c>
      <c r="D231" s="38">
        <v>4.205974806263602</v>
      </c>
      <c r="E231" s="35">
        <v>451300</v>
      </c>
      <c r="F231" s="35">
        <f t="shared" si="17"/>
        <v>1725899.5231279554</v>
      </c>
      <c r="G231" s="35">
        <f t="shared" si="16"/>
        <v>1898156.4300667637</v>
      </c>
      <c r="H231" s="5"/>
      <c r="I231" s="5"/>
      <c r="J231" s="5"/>
      <c r="K231" s="5"/>
      <c r="L231" s="5"/>
      <c r="M231" s="5"/>
      <c r="N231" s="5"/>
      <c r="O231" s="183"/>
    </row>
    <row r="232" spans="1:15" ht="13.5" x14ac:dyDescent="0.25">
      <c r="A232" s="5" t="s">
        <v>41</v>
      </c>
      <c r="B232" s="5" t="s">
        <v>338</v>
      </c>
      <c r="C232" s="38">
        <v>4.6993708676725134</v>
      </c>
      <c r="D232" s="38">
        <v>4.3074442413904679</v>
      </c>
      <c r="E232" s="35">
        <v>235500</v>
      </c>
      <c r="F232" s="35">
        <f t="shared" si="17"/>
        <v>1106701.839336877</v>
      </c>
      <c r="G232" s="35">
        <f t="shared" si="16"/>
        <v>1014403.1188474551</v>
      </c>
      <c r="H232" s="5"/>
      <c r="I232" s="5"/>
      <c r="J232" s="5"/>
      <c r="K232" s="5"/>
      <c r="L232" s="5"/>
      <c r="M232" s="5"/>
      <c r="N232" s="5"/>
      <c r="O232" s="183"/>
    </row>
    <row r="233" spans="1:15" ht="13.5" x14ac:dyDescent="0.25">
      <c r="A233" s="5" t="s">
        <v>41</v>
      </c>
      <c r="B233" s="5" t="s">
        <v>339</v>
      </c>
      <c r="C233" s="38">
        <v>5.4246111257534242</v>
      </c>
      <c r="D233" s="38">
        <v>6.3210205125132743</v>
      </c>
      <c r="E233" s="35">
        <v>80100</v>
      </c>
      <c r="F233" s="35">
        <f t="shared" si="17"/>
        <v>434511.3511728493</v>
      </c>
      <c r="G233" s="35">
        <f t="shared" si="16"/>
        <v>506313.74305231328</v>
      </c>
      <c r="H233" s="5"/>
      <c r="I233" s="5"/>
      <c r="J233" s="5"/>
      <c r="K233" s="5"/>
      <c r="L233" s="5"/>
      <c r="M233" s="5"/>
      <c r="N233" s="5"/>
      <c r="O233" s="183"/>
    </row>
    <row r="234" spans="1:15" ht="13.5" x14ac:dyDescent="0.25">
      <c r="A234" s="5" t="s">
        <v>79</v>
      </c>
      <c r="B234" s="5" t="s">
        <v>340</v>
      </c>
      <c r="C234" s="38">
        <v>6.3363790304446104</v>
      </c>
      <c r="D234" s="38">
        <v>5.8072691634199094</v>
      </c>
      <c r="E234" s="35">
        <v>354000</v>
      </c>
      <c r="F234" s="35">
        <f t="shared" si="17"/>
        <v>2243078.1767773922</v>
      </c>
      <c r="G234" s="35">
        <f t="shared" si="16"/>
        <v>2055773.283850648</v>
      </c>
      <c r="H234" s="5"/>
      <c r="I234" s="5"/>
      <c r="J234" s="5"/>
      <c r="K234" s="5"/>
      <c r="L234" s="5"/>
      <c r="M234" s="5"/>
      <c r="N234" s="5"/>
      <c r="O234" s="183"/>
    </row>
    <row r="235" spans="1:15" ht="13.5" x14ac:dyDescent="0.25">
      <c r="A235" s="5" t="s">
        <v>79</v>
      </c>
      <c r="B235" s="5" t="s">
        <v>341</v>
      </c>
      <c r="C235" s="38">
        <v>6.46</v>
      </c>
      <c r="D235" s="38">
        <v>6.46</v>
      </c>
      <c r="E235" s="35">
        <v>10000</v>
      </c>
      <c r="F235" s="35">
        <f t="shared" si="17"/>
        <v>64600</v>
      </c>
      <c r="G235" s="35">
        <f t="shared" si="16"/>
        <v>64600</v>
      </c>
      <c r="H235" s="5"/>
      <c r="I235" s="5"/>
      <c r="J235" s="5"/>
      <c r="K235" s="5"/>
      <c r="L235" s="5"/>
      <c r="M235" s="5"/>
      <c r="N235" s="5"/>
      <c r="O235" s="183"/>
    </row>
    <row r="236" spans="1:15" ht="13.5" x14ac:dyDescent="0.25">
      <c r="A236" s="5" t="s">
        <v>79</v>
      </c>
      <c r="B236" s="5" t="s">
        <v>342</v>
      </c>
      <c r="C236" s="38">
        <v>6.432431905232006</v>
      </c>
      <c r="D236" s="38">
        <v>6.3107768764016665</v>
      </c>
      <c r="E236" s="35">
        <v>269500</v>
      </c>
      <c r="F236" s="35">
        <f t="shared" si="17"/>
        <v>1733540.3984600257</v>
      </c>
      <c r="G236" s="35">
        <f t="shared" si="16"/>
        <v>1700754.3681902492</v>
      </c>
      <c r="H236" s="5"/>
      <c r="I236" s="5"/>
      <c r="J236" s="5"/>
      <c r="K236" s="5"/>
      <c r="L236" s="5"/>
      <c r="M236" s="5"/>
      <c r="N236" s="5"/>
      <c r="O236" s="183"/>
    </row>
    <row r="237" spans="1:15" ht="13.5" x14ac:dyDescent="0.25">
      <c r="A237" s="5" t="s">
        <v>79</v>
      </c>
      <c r="B237" s="5" t="s">
        <v>343</v>
      </c>
      <c r="C237" s="38">
        <v>6.330075129584352</v>
      </c>
      <c r="D237" s="38">
        <v>5.9925243554183822</v>
      </c>
      <c r="E237" s="35">
        <v>31900</v>
      </c>
      <c r="F237" s="35">
        <f t="shared" si="17"/>
        <v>201929.39663374083</v>
      </c>
      <c r="G237" s="35">
        <f t="shared" si="16"/>
        <v>191161.52693784639</v>
      </c>
      <c r="H237" s="5"/>
      <c r="I237" s="5"/>
      <c r="J237" s="5"/>
      <c r="K237" s="5"/>
      <c r="L237" s="5"/>
      <c r="M237" s="5"/>
      <c r="N237" s="5"/>
      <c r="O237" s="183"/>
    </row>
    <row r="238" spans="1:15" ht="13.5" x14ac:dyDescent="0.25">
      <c r="A238" s="5" t="s">
        <v>79</v>
      </c>
      <c r="B238" s="5" t="s">
        <v>344</v>
      </c>
      <c r="C238" s="38">
        <v>6.2751235515404327</v>
      </c>
      <c r="D238" s="38">
        <v>6.1142867255954636</v>
      </c>
      <c r="E238" s="35">
        <v>230000</v>
      </c>
      <c r="F238" s="35">
        <f t="shared" si="17"/>
        <v>1443278.4168542996</v>
      </c>
      <c r="G238" s="35">
        <f t="shared" si="16"/>
        <v>1406285.9468869567</v>
      </c>
      <c r="H238" s="5"/>
      <c r="I238" s="5"/>
      <c r="J238" s="5"/>
      <c r="K238" s="5"/>
      <c r="L238" s="5"/>
      <c r="M238" s="5"/>
      <c r="N238" s="5"/>
      <c r="O238" s="183"/>
    </row>
    <row r="239" spans="1:15" ht="13.5" x14ac:dyDescent="0.25">
      <c r="A239" s="5" t="s">
        <v>47</v>
      </c>
      <c r="B239" s="5" t="s">
        <v>345</v>
      </c>
      <c r="C239" s="38">
        <v>0.31443716030099722</v>
      </c>
      <c r="D239" s="38">
        <v>0.22334191796960368</v>
      </c>
      <c r="E239" s="35">
        <v>10000451</v>
      </c>
      <c r="F239" s="35">
        <f t="shared" si="17"/>
        <v>3144513.4141692678</v>
      </c>
      <c r="G239" s="35">
        <f t="shared" si="16"/>
        <v>2233519.906901041</v>
      </c>
      <c r="H239" s="5"/>
      <c r="I239" s="5"/>
      <c r="J239" s="5"/>
      <c r="K239" s="5"/>
      <c r="L239" s="5"/>
      <c r="M239" s="5"/>
      <c r="N239" s="5"/>
      <c r="O239" s="183"/>
    </row>
    <row r="240" spans="1:15" ht="13.5" x14ac:dyDescent="0.25">
      <c r="A240" s="5" t="s">
        <v>47</v>
      </c>
      <c r="B240" s="5" t="s">
        <v>346</v>
      </c>
      <c r="C240" s="38">
        <v>0.44</v>
      </c>
      <c r="D240" s="38">
        <v>0.44</v>
      </c>
      <c r="E240" s="35">
        <v>10000</v>
      </c>
      <c r="F240" s="35">
        <f t="shared" si="17"/>
        <v>4400</v>
      </c>
      <c r="G240" s="35">
        <f t="shared" si="16"/>
        <v>4400</v>
      </c>
      <c r="H240" s="5"/>
      <c r="I240" s="5"/>
      <c r="J240" s="5"/>
      <c r="K240" s="5"/>
      <c r="L240" s="5"/>
      <c r="M240" s="5"/>
      <c r="N240" s="5"/>
      <c r="O240" s="183"/>
    </row>
    <row r="241" spans="1:15" ht="13.5" x14ac:dyDescent="0.25">
      <c r="A241" s="5" t="s">
        <v>47</v>
      </c>
      <c r="B241" s="5" t="s">
        <v>347</v>
      </c>
      <c r="C241" s="38">
        <v>0.20972051827417498</v>
      </c>
      <c r="D241" s="38">
        <v>0.22334191796960368</v>
      </c>
      <c r="E241" s="35">
        <v>8780000</v>
      </c>
      <c r="F241" s="35">
        <f t="shared" si="17"/>
        <v>1841346.1504472564</v>
      </c>
      <c r="G241" s="35">
        <f t="shared" si="16"/>
        <v>1960942.0397731203</v>
      </c>
      <c r="H241" s="5"/>
      <c r="I241" s="5"/>
      <c r="J241" s="5"/>
      <c r="K241" s="5"/>
      <c r="L241" s="5"/>
      <c r="M241" s="5"/>
      <c r="N241" s="5"/>
      <c r="O241" s="183"/>
    </row>
    <row r="242" spans="1:15" ht="13.5" x14ac:dyDescent="0.25">
      <c r="A242" s="5" t="s">
        <v>47</v>
      </c>
      <c r="B242" s="5" t="s">
        <v>348</v>
      </c>
      <c r="C242" s="38">
        <v>0.18080059223129416</v>
      </c>
      <c r="D242" s="38">
        <v>0.20780151131429486</v>
      </c>
      <c r="E242" s="35">
        <v>32536763</v>
      </c>
      <c r="F242" s="35">
        <f t="shared" si="17"/>
        <v>5882666.0196892591</v>
      </c>
      <c r="G242" s="35">
        <f t="shared" si="16"/>
        <v>6761188.5246750303</v>
      </c>
      <c r="H242" s="5"/>
      <c r="I242" s="5"/>
      <c r="J242" s="5"/>
      <c r="K242" s="5"/>
      <c r="L242" s="5"/>
      <c r="M242" s="5"/>
      <c r="N242" s="5"/>
      <c r="O242" s="183"/>
    </row>
    <row r="243" spans="1:15" ht="13.5" x14ac:dyDescent="0.25">
      <c r="A243" s="5" t="s">
        <v>92</v>
      </c>
      <c r="B243" s="5" t="s">
        <v>349</v>
      </c>
      <c r="C243" s="38">
        <v>0.72259593090484608</v>
      </c>
      <c r="D243" s="38">
        <v>1.4847522142553644</v>
      </c>
      <c r="E243" s="35">
        <v>1075000</v>
      </c>
      <c r="F243" s="35">
        <f t="shared" si="17"/>
        <v>776790.62572270958</v>
      </c>
      <c r="G243" s="35">
        <f t="shared" si="16"/>
        <v>1596108.6303245167</v>
      </c>
      <c r="H243" s="5"/>
      <c r="I243" s="5"/>
      <c r="J243" s="5"/>
      <c r="K243" s="5"/>
      <c r="L243" s="5"/>
      <c r="M243" s="5"/>
      <c r="N243" s="5"/>
      <c r="O243" s="183"/>
    </row>
    <row r="244" spans="1:15" ht="13.5" x14ac:dyDescent="0.25">
      <c r="A244" s="5" t="s">
        <v>92</v>
      </c>
      <c r="B244" s="5" t="s">
        <v>350</v>
      </c>
      <c r="C244" s="38">
        <v>0.71</v>
      </c>
      <c r="D244" s="38">
        <v>0.71</v>
      </c>
      <c r="E244" s="35">
        <v>9000</v>
      </c>
      <c r="F244" s="35">
        <f t="shared" si="17"/>
        <v>6390</v>
      </c>
      <c r="G244" s="35">
        <f t="shared" si="16"/>
        <v>6390</v>
      </c>
      <c r="H244" s="5"/>
      <c r="I244" s="5"/>
      <c r="J244" s="5"/>
      <c r="K244" s="5"/>
      <c r="L244" s="5"/>
      <c r="M244" s="5"/>
      <c r="N244" s="5"/>
      <c r="O244" s="183"/>
    </row>
    <row r="245" spans="1:15" ht="13.5" x14ac:dyDescent="0.25">
      <c r="A245" s="5" t="s">
        <v>92</v>
      </c>
      <c r="B245" s="5" t="s">
        <v>351</v>
      </c>
      <c r="C245" s="38">
        <v>0.27663587042059351</v>
      </c>
      <c r="D245" s="38">
        <v>1.212813019999559</v>
      </c>
      <c r="E245" s="35">
        <v>705000</v>
      </c>
      <c r="F245" s="35">
        <f t="shared" si="17"/>
        <v>195028.28864651843</v>
      </c>
      <c r="G245" s="35">
        <f t="shared" si="16"/>
        <v>855033.17909968912</v>
      </c>
      <c r="H245" s="5"/>
      <c r="I245" s="5"/>
      <c r="J245" s="5"/>
      <c r="K245" s="5"/>
      <c r="L245" s="5"/>
      <c r="M245" s="5"/>
      <c r="N245" s="5"/>
      <c r="O245" s="183"/>
    </row>
    <row r="246" spans="1:15" ht="13.5" x14ac:dyDescent="0.25">
      <c r="A246" s="5" t="s">
        <v>92</v>
      </c>
      <c r="B246" s="5" t="s">
        <v>352</v>
      </c>
      <c r="C246" s="38">
        <v>0.55451017248382106</v>
      </c>
      <c r="D246" s="38">
        <v>1.212813019999559</v>
      </c>
      <c r="E246" s="35">
        <v>410000</v>
      </c>
      <c r="F246" s="35">
        <f t="shared" si="17"/>
        <v>227349.17071836663</v>
      </c>
      <c r="G246" s="35">
        <f t="shared" si="16"/>
        <v>497253.33819981921</v>
      </c>
      <c r="H246" s="5"/>
      <c r="I246" s="5"/>
      <c r="J246" s="5"/>
      <c r="K246" s="5"/>
      <c r="L246" s="5"/>
      <c r="M246" s="5"/>
      <c r="N246" s="5"/>
      <c r="O246" s="183"/>
    </row>
    <row r="247" spans="1:15" ht="13.5" x14ac:dyDescent="0.25">
      <c r="A247" s="5" t="s">
        <v>92</v>
      </c>
      <c r="B247" s="5" t="s">
        <v>353</v>
      </c>
      <c r="C247" s="38">
        <v>0.71</v>
      </c>
      <c r="D247" s="38">
        <v>0.71</v>
      </c>
      <c r="E247" s="35">
        <v>9000</v>
      </c>
      <c r="F247" s="35">
        <f t="shared" si="17"/>
        <v>6390</v>
      </c>
      <c r="G247" s="35">
        <f t="shared" si="16"/>
        <v>6390</v>
      </c>
      <c r="H247" s="5"/>
      <c r="I247" s="5"/>
      <c r="J247" s="5"/>
      <c r="K247" s="5"/>
      <c r="L247" s="5"/>
      <c r="M247" s="5"/>
      <c r="N247" s="5"/>
      <c r="O247" s="183"/>
    </row>
    <row r="248" spans="1:15" ht="13.5" x14ac:dyDescent="0.25">
      <c r="A248" s="5" t="s">
        <v>92</v>
      </c>
      <c r="B248" s="5" t="s">
        <v>354</v>
      </c>
      <c r="C248" s="38">
        <v>0.63905132178263546</v>
      </c>
      <c r="D248" s="38">
        <v>0.85570165654180608</v>
      </c>
      <c r="E248" s="35">
        <v>520000</v>
      </c>
      <c r="F248" s="35">
        <f t="shared" si="17"/>
        <v>332306.68732697045</v>
      </c>
      <c r="G248" s="35">
        <f t="shared" si="16"/>
        <v>444964.86140173918</v>
      </c>
      <c r="H248" s="5"/>
      <c r="I248" s="5"/>
      <c r="J248" s="5"/>
      <c r="K248" s="5"/>
      <c r="L248" s="5"/>
      <c r="M248" s="5"/>
      <c r="N248" s="5"/>
      <c r="O248" s="183"/>
    </row>
    <row r="249" spans="1:15" ht="13.5" x14ac:dyDescent="0.25">
      <c r="A249" s="5" t="s">
        <v>184</v>
      </c>
      <c r="B249" s="5" t="s">
        <v>355</v>
      </c>
      <c r="C249" s="38">
        <v>0.15</v>
      </c>
      <c r="D249" s="38">
        <v>0.15</v>
      </c>
      <c r="E249" s="35">
        <v>1236800</v>
      </c>
      <c r="F249" s="35">
        <f t="shared" si="17"/>
        <v>185520</v>
      </c>
      <c r="G249" s="35">
        <f t="shared" si="16"/>
        <v>185520</v>
      </c>
      <c r="H249" s="5"/>
      <c r="I249" s="5"/>
      <c r="J249" s="5"/>
      <c r="K249" s="5"/>
      <c r="L249" s="5"/>
      <c r="M249" s="5"/>
      <c r="N249" s="5"/>
      <c r="O249" s="183"/>
    </row>
    <row r="250" spans="1:15" ht="13.5" x14ac:dyDescent="0.25">
      <c r="A250" s="5" t="s">
        <v>184</v>
      </c>
      <c r="B250" s="5" t="s">
        <v>356</v>
      </c>
      <c r="C250" s="38">
        <v>0.15</v>
      </c>
      <c r="D250" s="38">
        <v>0.15</v>
      </c>
      <c r="E250" s="35">
        <v>272800</v>
      </c>
      <c r="F250" s="35">
        <f t="shared" si="17"/>
        <v>40920</v>
      </c>
      <c r="G250" s="35">
        <f t="shared" si="16"/>
        <v>40920</v>
      </c>
      <c r="H250" s="5"/>
      <c r="I250" s="5"/>
      <c r="J250" s="5"/>
      <c r="K250" s="5"/>
      <c r="L250" s="5"/>
      <c r="M250" s="5"/>
      <c r="N250" s="5"/>
      <c r="O250" s="183"/>
    </row>
    <row r="251" spans="1:15" ht="13.5" x14ac:dyDescent="0.25">
      <c r="A251" s="5" t="s">
        <v>207</v>
      </c>
      <c r="B251" s="5" t="s">
        <v>357</v>
      </c>
      <c r="C251" s="38">
        <v>0.2</v>
      </c>
      <c r="D251" s="38">
        <v>0.2</v>
      </c>
      <c r="E251" s="35">
        <v>10000</v>
      </c>
      <c r="F251" s="35">
        <f t="shared" si="17"/>
        <v>2000</v>
      </c>
      <c r="G251" s="35">
        <f t="shared" si="16"/>
        <v>2000</v>
      </c>
      <c r="H251" s="5"/>
      <c r="I251" s="5"/>
      <c r="J251" s="5"/>
      <c r="K251" s="5"/>
      <c r="L251" s="5"/>
      <c r="M251" s="5"/>
      <c r="N251" s="5"/>
      <c r="O251" s="183"/>
    </row>
    <row r="252" spans="1:15" ht="13.5" x14ac:dyDescent="0.25">
      <c r="A252" s="5" t="s">
        <v>207</v>
      </c>
      <c r="B252" s="5" t="s">
        <v>358</v>
      </c>
      <c r="C252" s="38">
        <v>0.2</v>
      </c>
      <c r="D252" s="38">
        <v>0.2</v>
      </c>
      <c r="E252" s="35">
        <v>0</v>
      </c>
      <c r="F252" s="35">
        <f t="shared" si="17"/>
        <v>0</v>
      </c>
      <c r="G252" s="35">
        <f t="shared" si="16"/>
        <v>0</v>
      </c>
      <c r="H252" s="5"/>
      <c r="I252" s="5"/>
      <c r="J252" s="5"/>
      <c r="K252" s="5"/>
      <c r="L252" s="5"/>
      <c r="M252" s="5"/>
      <c r="N252" s="5"/>
      <c r="O252" s="183"/>
    </row>
    <row r="253" spans="1:15" ht="13.5" x14ac:dyDescent="0.25">
      <c r="A253" s="5" t="s">
        <v>207</v>
      </c>
      <c r="B253" s="5" t="s">
        <v>359</v>
      </c>
      <c r="C253" s="38">
        <v>0.2</v>
      </c>
      <c r="D253" s="38">
        <v>0.2</v>
      </c>
      <c r="E253" s="35">
        <v>10000</v>
      </c>
      <c r="F253" s="35">
        <f t="shared" si="17"/>
        <v>2000</v>
      </c>
      <c r="G253" s="35">
        <f t="shared" si="16"/>
        <v>2000</v>
      </c>
      <c r="H253" s="5"/>
      <c r="I253" s="5"/>
      <c r="J253" s="5"/>
      <c r="K253" s="5"/>
      <c r="L253" s="5"/>
      <c r="M253" s="5"/>
      <c r="N253" s="5"/>
      <c r="O253" s="183"/>
    </row>
    <row r="254" spans="1:15" ht="13.5" x14ac:dyDescent="0.25">
      <c r="A254" s="5" t="s">
        <v>207</v>
      </c>
      <c r="B254" s="5" t="s">
        <v>360</v>
      </c>
      <c r="C254" s="38">
        <v>0.2</v>
      </c>
      <c r="D254" s="38">
        <v>0.2</v>
      </c>
      <c r="E254" s="35">
        <v>10000</v>
      </c>
      <c r="F254" s="35">
        <f t="shared" si="17"/>
        <v>2000</v>
      </c>
      <c r="G254" s="35">
        <f t="shared" si="16"/>
        <v>2000</v>
      </c>
      <c r="H254" s="5"/>
      <c r="I254" s="5"/>
      <c r="J254" s="5"/>
      <c r="K254" s="5"/>
      <c r="L254" s="5"/>
      <c r="M254" s="5"/>
      <c r="N254" s="5"/>
      <c r="O254" s="183"/>
    </row>
    <row r="255" spans="1:15" ht="13.5" x14ac:dyDescent="0.25">
      <c r="A255" s="5" t="s">
        <v>207</v>
      </c>
      <c r="B255" s="5" t="s">
        <v>361</v>
      </c>
      <c r="C255" s="38">
        <v>0.2</v>
      </c>
      <c r="D255" s="38">
        <v>0.2</v>
      </c>
      <c r="E255" s="35">
        <v>10000</v>
      </c>
      <c r="F255" s="35">
        <f t="shared" si="17"/>
        <v>2000</v>
      </c>
      <c r="G255" s="35">
        <f t="shared" si="16"/>
        <v>2000</v>
      </c>
      <c r="H255" s="5"/>
      <c r="I255" s="5"/>
      <c r="J255" s="5"/>
      <c r="K255" s="5"/>
      <c r="L255" s="5"/>
      <c r="M255" s="5"/>
      <c r="N255" s="5"/>
      <c r="O255" s="183"/>
    </row>
    <row r="256" spans="1:15" ht="13.5" x14ac:dyDescent="0.25">
      <c r="A256" s="5" t="s">
        <v>207</v>
      </c>
      <c r="B256" s="5" t="s">
        <v>362</v>
      </c>
      <c r="C256" s="38">
        <v>0.2</v>
      </c>
      <c r="D256" s="38">
        <v>0.2</v>
      </c>
      <c r="E256" s="35">
        <v>10000</v>
      </c>
      <c r="F256" s="35">
        <f t="shared" si="17"/>
        <v>2000</v>
      </c>
      <c r="G256" s="35">
        <f t="shared" si="16"/>
        <v>2000</v>
      </c>
      <c r="H256" s="5"/>
      <c r="I256" s="5"/>
      <c r="J256" s="5"/>
      <c r="K256" s="5"/>
      <c r="L256" s="5"/>
      <c r="M256" s="5"/>
      <c r="N256" s="5"/>
      <c r="O256" s="183"/>
    </row>
    <row r="257" spans="1:15" ht="13.5" x14ac:dyDescent="0.25">
      <c r="A257" s="5" t="s">
        <v>207</v>
      </c>
      <c r="B257" s="5" t="s">
        <v>363</v>
      </c>
      <c r="C257" s="38">
        <v>0.2</v>
      </c>
      <c r="D257" s="38">
        <v>0.2</v>
      </c>
      <c r="E257" s="35">
        <v>10000</v>
      </c>
      <c r="F257" s="35">
        <f t="shared" si="17"/>
        <v>2000</v>
      </c>
      <c r="G257" s="35">
        <f t="shared" si="16"/>
        <v>2000</v>
      </c>
      <c r="H257" s="5"/>
      <c r="I257" s="5"/>
      <c r="J257" s="5"/>
      <c r="K257" s="5"/>
      <c r="L257" s="5"/>
      <c r="M257" s="5"/>
      <c r="N257" s="5"/>
      <c r="O257" s="183"/>
    </row>
    <row r="258" spans="1:15" ht="13.5" x14ac:dyDescent="0.25">
      <c r="A258" s="5" t="s">
        <v>207</v>
      </c>
      <c r="B258" s="5" t="s">
        <v>364</v>
      </c>
      <c r="C258" s="38">
        <v>0.2</v>
      </c>
      <c r="D258" s="38">
        <v>0.2</v>
      </c>
      <c r="E258" s="35">
        <v>10000</v>
      </c>
      <c r="F258" s="35">
        <f t="shared" si="17"/>
        <v>2000</v>
      </c>
      <c r="G258" s="35">
        <f t="shared" si="16"/>
        <v>2000</v>
      </c>
      <c r="H258" s="5"/>
      <c r="I258" s="5"/>
      <c r="J258" s="5"/>
      <c r="K258" s="5"/>
      <c r="L258" s="5"/>
      <c r="M258" s="5"/>
      <c r="N258" s="5"/>
      <c r="O258" s="183"/>
    </row>
    <row r="259" spans="1:15" ht="13.5" x14ac:dyDescent="0.25">
      <c r="A259" s="5" t="s">
        <v>207</v>
      </c>
      <c r="B259" s="5" t="s">
        <v>365</v>
      </c>
      <c r="C259" s="38">
        <v>0.2</v>
      </c>
      <c r="D259" s="38">
        <v>0.2</v>
      </c>
      <c r="E259" s="35">
        <v>10000</v>
      </c>
      <c r="F259" s="35">
        <f t="shared" si="17"/>
        <v>2000</v>
      </c>
      <c r="G259" s="35">
        <f t="shared" si="16"/>
        <v>2000</v>
      </c>
      <c r="H259" s="5"/>
      <c r="I259" s="5"/>
      <c r="J259" s="5"/>
      <c r="K259" s="5"/>
      <c r="L259" s="5"/>
      <c r="M259" s="5"/>
      <c r="N259" s="5"/>
      <c r="O259" s="183"/>
    </row>
    <row r="260" spans="1:15" ht="13.5" x14ac:dyDescent="0.25">
      <c r="A260" s="5" t="s">
        <v>207</v>
      </c>
      <c r="B260" s="5" t="s">
        <v>366</v>
      </c>
      <c r="C260" s="38">
        <v>0.2</v>
      </c>
      <c r="D260" s="38">
        <v>0.2</v>
      </c>
      <c r="E260" s="35">
        <v>10000</v>
      </c>
      <c r="F260" s="35">
        <f t="shared" si="17"/>
        <v>2000</v>
      </c>
      <c r="G260" s="35">
        <f t="shared" si="16"/>
        <v>2000</v>
      </c>
      <c r="H260" s="5"/>
      <c r="I260" s="5"/>
      <c r="J260" s="5"/>
      <c r="K260" s="5"/>
      <c r="L260" s="5"/>
      <c r="M260" s="5"/>
      <c r="N260" s="5"/>
      <c r="O260" s="183"/>
    </row>
    <row r="261" spans="1:15" ht="13.5" x14ac:dyDescent="0.25">
      <c r="A261" s="5" t="s">
        <v>136</v>
      </c>
      <c r="B261" s="5" t="s">
        <v>367</v>
      </c>
      <c r="C261" s="38">
        <v>5.194169615104486</v>
      </c>
      <c r="D261" s="38">
        <v>6.1280164255878882</v>
      </c>
      <c r="E261" s="35">
        <v>91000</v>
      </c>
      <c r="F261" s="35">
        <f t="shared" si="17"/>
        <v>472669.43497450824</v>
      </c>
      <c r="G261" s="35">
        <f t="shared" si="16"/>
        <v>557649.49472849781</v>
      </c>
      <c r="H261" s="5"/>
      <c r="I261" s="5"/>
      <c r="J261" s="5"/>
      <c r="K261" s="5"/>
      <c r="L261" s="5"/>
      <c r="M261" s="5"/>
      <c r="N261" s="5"/>
      <c r="O261" s="183"/>
    </row>
    <row r="262" spans="1:15" ht="13.5" x14ac:dyDescent="0.25">
      <c r="A262" s="5" t="s">
        <v>136</v>
      </c>
      <c r="B262" s="5" t="s">
        <v>368</v>
      </c>
      <c r="C262" s="38">
        <v>5.0999999999999996</v>
      </c>
      <c r="D262" s="38">
        <v>5.0999999999999996</v>
      </c>
      <c r="E262" s="35">
        <v>1000</v>
      </c>
      <c r="F262" s="35">
        <f t="shared" si="17"/>
        <v>5100</v>
      </c>
      <c r="G262" s="35">
        <f t="shared" si="16"/>
        <v>5100</v>
      </c>
      <c r="H262" s="5"/>
      <c r="I262" s="5"/>
      <c r="J262" s="5"/>
      <c r="K262" s="5"/>
      <c r="L262" s="5"/>
      <c r="M262" s="5"/>
      <c r="N262" s="5"/>
      <c r="O262" s="183"/>
    </row>
    <row r="263" spans="1:15" ht="13.5" x14ac:dyDescent="0.25">
      <c r="A263" s="5" t="s">
        <v>136</v>
      </c>
      <c r="B263" s="5" t="s">
        <v>369</v>
      </c>
      <c r="C263" s="38">
        <v>4.8171816635639528</v>
      </c>
      <c r="D263" s="38">
        <v>4.8691632837825995</v>
      </c>
      <c r="E263" s="35">
        <v>63000</v>
      </c>
      <c r="F263" s="35">
        <f t="shared" si="17"/>
        <v>303482.44480452902</v>
      </c>
      <c r="G263" s="35">
        <f t="shared" si="16"/>
        <v>306757.2868783038</v>
      </c>
      <c r="H263" s="5"/>
      <c r="I263" s="5"/>
      <c r="J263" s="5"/>
      <c r="K263" s="5"/>
      <c r="L263" s="5"/>
      <c r="M263" s="5"/>
      <c r="N263" s="5"/>
      <c r="O263" s="183"/>
    </row>
    <row r="264" spans="1:15" ht="13.5" x14ac:dyDescent="0.25">
      <c r="A264" s="5" t="s">
        <v>136</v>
      </c>
      <c r="B264" s="5" t="s">
        <v>370</v>
      </c>
      <c r="C264" s="38">
        <v>4.1295238991733383</v>
      </c>
      <c r="D264" s="38">
        <v>3.3880826498372465</v>
      </c>
      <c r="E264" s="35">
        <v>6000</v>
      </c>
      <c r="F264" s="35">
        <f t="shared" si="17"/>
        <v>24777.143395040031</v>
      </c>
      <c r="G264" s="35">
        <f t="shared" si="16"/>
        <v>20328.495899023477</v>
      </c>
      <c r="H264" s="5"/>
      <c r="I264" s="5"/>
      <c r="J264" s="5"/>
      <c r="K264" s="5"/>
      <c r="L264" s="5"/>
      <c r="M264" s="5"/>
      <c r="N264" s="5"/>
      <c r="O264" s="183"/>
    </row>
    <row r="265" spans="1:15" ht="13.5" x14ac:dyDescent="0.25">
      <c r="A265" s="5" t="s">
        <v>136</v>
      </c>
      <c r="B265" s="5" t="s">
        <v>371</v>
      </c>
      <c r="C265" s="38">
        <v>3.009336443111291</v>
      </c>
      <c r="D265" s="38">
        <v>3.009336443111291</v>
      </c>
      <c r="E265" s="35">
        <v>1000</v>
      </c>
      <c r="F265" s="35">
        <f t="shared" si="17"/>
        <v>3009.3364431112909</v>
      </c>
      <c r="G265" s="35">
        <f t="shared" si="16"/>
        <v>3009.3364431112909</v>
      </c>
      <c r="H265" s="5"/>
      <c r="I265" s="5"/>
      <c r="J265" s="5"/>
      <c r="K265" s="5"/>
      <c r="L265" s="5"/>
      <c r="M265" s="5"/>
      <c r="N265" s="5"/>
      <c r="O265" s="183"/>
    </row>
    <row r="266" spans="1:15" ht="13.5" x14ac:dyDescent="0.25">
      <c r="A266" s="5" t="s">
        <v>136</v>
      </c>
      <c r="B266" s="5" t="s">
        <v>372</v>
      </c>
      <c r="C266" s="38">
        <v>1.8159149932773893</v>
      </c>
      <c r="D266" s="38">
        <v>1.9644885085826382</v>
      </c>
      <c r="E266" s="35">
        <v>15000</v>
      </c>
      <c r="F266" s="35">
        <f t="shared" si="17"/>
        <v>27238.724899160839</v>
      </c>
      <c r="G266" s="35">
        <f t="shared" si="16"/>
        <v>29467.327628739575</v>
      </c>
      <c r="H266" s="5"/>
      <c r="I266" s="5"/>
      <c r="J266" s="5"/>
      <c r="K266" s="5"/>
      <c r="L266" s="5"/>
      <c r="M266" s="5"/>
      <c r="N266" s="5"/>
      <c r="O266" s="183"/>
    </row>
    <row r="267" spans="1:15" ht="13.5" x14ac:dyDescent="0.25">
      <c r="A267" s="5" t="s">
        <v>136</v>
      </c>
      <c r="B267" s="5" t="s">
        <v>373</v>
      </c>
      <c r="C267" s="38">
        <v>2.9302918542285998</v>
      </c>
      <c r="D267" s="38">
        <v>4.2950041350279484</v>
      </c>
      <c r="E267" s="35">
        <v>45000</v>
      </c>
      <c r="F267" s="35">
        <f t="shared" si="17"/>
        <v>131863.133440287</v>
      </c>
      <c r="G267" s="35">
        <f t="shared" si="16"/>
        <v>193275.18607625767</v>
      </c>
      <c r="H267" s="5"/>
      <c r="I267" s="5"/>
      <c r="J267" s="5"/>
      <c r="K267" s="5"/>
      <c r="L267" s="5"/>
      <c r="M267" s="5"/>
      <c r="N267" s="5"/>
      <c r="O267" s="183"/>
    </row>
    <row r="268" spans="1:15" ht="13.5" x14ac:dyDescent="0.25">
      <c r="A268" s="5" t="s">
        <v>201</v>
      </c>
      <c r="B268" s="5" t="s">
        <v>374</v>
      </c>
      <c r="C268" s="38">
        <v>0.71</v>
      </c>
      <c r="D268" s="38">
        <v>0.71</v>
      </c>
      <c r="E268" s="35">
        <v>1000</v>
      </c>
      <c r="F268" s="35">
        <f t="shared" si="17"/>
        <v>710</v>
      </c>
      <c r="G268" s="35">
        <f t="shared" ref="G268:G331" si="18">+D268*E268</f>
        <v>710</v>
      </c>
      <c r="H268" s="5"/>
      <c r="I268" s="5"/>
      <c r="J268" s="5"/>
      <c r="K268" s="5"/>
      <c r="L268" s="5"/>
      <c r="M268" s="5"/>
      <c r="N268" s="5"/>
      <c r="O268" s="183"/>
    </row>
    <row r="269" spans="1:15" ht="13.5" x14ac:dyDescent="0.25">
      <c r="A269" s="5" t="s">
        <v>201</v>
      </c>
      <c r="B269" s="5" t="s">
        <v>375</v>
      </c>
      <c r="C269" s="38">
        <v>0.71</v>
      </c>
      <c r="D269" s="38">
        <v>0.71</v>
      </c>
      <c r="E269" s="35">
        <v>1000</v>
      </c>
      <c r="F269" s="35">
        <f t="shared" ref="F269:F332" si="19">+C269*E269</f>
        <v>710</v>
      </c>
      <c r="G269" s="35">
        <f t="shared" si="18"/>
        <v>710</v>
      </c>
      <c r="H269" s="5"/>
      <c r="I269" s="5"/>
      <c r="J269" s="5"/>
      <c r="K269" s="5"/>
      <c r="L269" s="5"/>
      <c r="M269" s="5"/>
      <c r="N269" s="5"/>
      <c r="O269" s="183"/>
    </row>
    <row r="270" spans="1:15" ht="13.5" x14ac:dyDescent="0.25">
      <c r="A270" s="5" t="s">
        <v>201</v>
      </c>
      <c r="B270" s="5" t="s">
        <v>376</v>
      </c>
      <c r="C270" s="38">
        <v>0.71</v>
      </c>
      <c r="D270" s="38">
        <v>0.71</v>
      </c>
      <c r="E270" s="35">
        <v>3000</v>
      </c>
      <c r="F270" s="35">
        <f t="shared" si="19"/>
        <v>2130</v>
      </c>
      <c r="G270" s="35">
        <f t="shared" si="18"/>
        <v>2130</v>
      </c>
      <c r="H270" s="5"/>
      <c r="I270" s="5"/>
      <c r="J270" s="5"/>
      <c r="K270" s="5"/>
      <c r="L270" s="5"/>
      <c r="M270" s="5"/>
      <c r="N270" s="5"/>
      <c r="O270" s="183"/>
    </row>
    <row r="271" spans="1:15" ht="13.5" x14ac:dyDescent="0.25">
      <c r="A271" s="5" t="s">
        <v>201</v>
      </c>
      <c r="B271" s="5" t="s">
        <v>377</v>
      </c>
      <c r="C271" s="38">
        <v>0.71</v>
      </c>
      <c r="D271" s="38">
        <v>0.71</v>
      </c>
      <c r="E271" s="35">
        <v>6000</v>
      </c>
      <c r="F271" s="35">
        <f t="shared" si="19"/>
        <v>4260</v>
      </c>
      <c r="G271" s="35">
        <f t="shared" si="18"/>
        <v>4260</v>
      </c>
      <c r="H271" s="5"/>
      <c r="I271" s="5"/>
      <c r="J271" s="5"/>
      <c r="K271" s="5"/>
      <c r="L271" s="5"/>
      <c r="M271" s="5"/>
      <c r="N271" s="5"/>
      <c r="O271" s="183"/>
    </row>
    <row r="272" spans="1:15" ht="13.5" x14ac:dyDescent="0.25">
      <c r="A272" s="5" t="s">
        <v>201</v>
      </c>
      <c r="B272" s="5" t="s">
        <v>378</v>
      </c>
      <c r="C272" s="38">
        <v>0.71</v>
      </c>
      <c r="D272" s="38">
        <v>0.71</v>
      </c>
      <c r="E272" s="35">
        <v>1000</v>
      </c>
      <c r="F272" s="35">
        <f t="shared" si="19"/>
        <v>710</v>
      </c>
      <c r="G272" s="35">
        <f t="shared" si="18"/>
        <v>710</v>
      </c>
      <c r="H272" s="5"/>
      <c r="I272" s="5"/>
      <c r="J272" s="5"/>
      <c r="K272" s="5"/>
      <c r="L272" s="5"/>
      <c r="M272" s="5"/>
      <c r="N272" s="5"/>
      <c r="O272" s="183"/>
    </row>
    <row r="273" spans="1:15" ht="13.5" x14ac:dyDescent="0.25">
      <c r="A273" s="5" t="s">
        <v>201</v>
      </c>
      <c r="B273" s="5" t="s">
        <v>379</v>
      </c>
      <c r="C273" s="38">
        <v>0.71</v>
      </c>
      <c r="D273" s="38">
        <v>0.71</v>
      </c>
      <c r="E273" s="35">
        <v>2000</v>
      </c>
      <c r="F273" s="35">
        <f t="shared" si="19"/>
        <v>1420</v>
      </c>
      <c r="G273" s="35">
        <f t="shared" si="18"/>
        <v>1420</v>
      </c>
      <c r="H273" s="5"/>
      <c r="I273" s="5"/>
      <c r="J273" s="5"/>
      <c r="K273" s="5"/>
      <c r="L273" s="5"/>
      <c r="M273" s="5"/>
      <c r="N273" s="5"/>
      <c r="O273" s="183"/>
    </row>
    <row r="274" spans="1:15" ht="13.5" x14ac:dyDescent="0.25">
      <c r="A274" s="5" t="s">
        <v>201</v>
      </c>
      <c r="B274" s="5" t="s">
        <v>380</v>
      </c>
      <c r="C274" s="38">
        <v>0.71</v>
      </c>
      <c r="D274" s="38">
        <v>0.71</v>
      </c>
      <c r="E274" s="35">
        <v>50000</v>
      </c>
      <c r="F274" s="35">
        <f t="shared" si="19"/>
        <v>35500</v>
      </c>
      <c r="G274" s="35">
        <f t="shared" si="18"/>
        <v>35500</v>
      </c>
      <c r="H274" s="5"/>
      <c r="I274" s="5"/>
      <c r="J274" s="5"/>
      <c r="K274" s="5"/>
      <c r="L274" s="5"/>
      <c r="M274" s="5"/>
      <c r="N274" s="5"/>
      <c r="O274" s="183"/>
    </row>
    <row r="275" spans="1:15" ht="13.5" x14ac:dyDescent="0.25">
      <c r="A275" s="5" t="s">
        <v>201</v>
      </c>
      <c r="B275" s="5" t="s">
        <v>381</v>
      </c>
      <c r="C275" s="38">
        <v>0.71</v>
      </c>
      <c r="D275" s="38">
        <v>0.71</v>
      </c>
      <c r="E275" s="35">
        <v>1000</v>
      </c>
      <c r="F275" s="35">
        <f t="shared" si="19"/>
        <v>710</v>
      </c>
      <c r="G275" s="35">
        <f t="shared" si="18"/>
        <v>710</v>
      </c>
      <c r="H275" s="5"/>
      <c r="I275" s="5"/>
      <c r="J275" s="5"/>
      <c r="K275" s="5"/>
      <c r="L275" s="5"/>
      <c r="M275" s="5"/>
      <c r="N275" s="5"/>
      <c r="O275" s="183"/>
    </row>
    <row r="276" spans="1:15" ht="13.5" x14ac:dyDescent="0.25">
      <c r="A276" s="5" t="s">
        <v>201</v>
      </c>
      <c r="B276" s="5" t="s">
        <v>382</v>
      </c>
      <c r="C276" s="38">
        <v>0.71</v>
      </c>
      <c r="D276" s="38">
        <v>0.71</v>
      </c>
      <c r="E276" s="35">
        <v>1000</v>
      </c>
      <c r="F276" s="35">
        <f t="shared" si="19"/>
        <v>710</v>
      </c>
      <c r="G276" s="35">
        <f t="shared" si="18"/>
        <v>710</v>
      </c>
      <c r="H276" s="5"/>
      <c r="I276" s="5"/>
      <c r="J276" s="5"/>
      <c r="K276" s="5"/>
      <c r="L276" s="5"/>
      <c r="M276" s="5"/>
      <c r="N276" s="5"/>
      <c r="O276" s="183"/>
    </row>
    <row r="277" spans="1:15" ht="13.5" x14ac:dyDescent="0.25">
      <c r="A277" s="5" t="s">
        <v>201</v>
      </c>
      <c r="B277" s="5" t="s">
        <v>383</v>
      </c>
      <c r="C277" s="38">
        <v>0.71</v>
      </c>
      <c r="D277" s="38">
        <v>0.71</v>
      </c>
      <c r="E277" s="35">
        <v>1000</v>
      </c>
      <c r="F277" s="35">
        <f t="shared" si="19"/>
        <v>710</v>
      </c>
      <c r="G277" s="35">
        <f t="shared" si="18"/>
        <v>710</v>
      </c>
      <c r="H277" s="5"/>
      <c r="I277" s="5"/>
      <c r="J277" s="5"/>
      <c r="K277" s="5"/>
      <c r="L277" s="5"/>
      <c r="M277" s="5"/>
      <c r="N277" s="5"/>
      <c r="O277" s="183"/>
    </row>
    <row r="278" spans="1:15" ht="13.5" x14ac:dyDescent="0.25">
      <c r="A278" s="5" t="s">
        <v>134</v>
      </c>
      <c r="B278" s="5" t="s">
        <v>384</v>
      </c>
      <c r="C278" s="38">
        <v>1.4604225864447515</v>
      </c>
      <c r="D278" s="38">
        <v>1.6409076539929408</v>
      </c>
      <c r="E278" s="35">
        <v>168000</v>
      </c>
      <c r="F278" s="35">
        <f t="shared" si="19"/>
        <v>245350.99452271825</v>
      </c>
      <c r="G278" s="35">
        <f t="shared" si="18"/>
        <v>275672.48587081407</v>
      </c>
      <c r="H278" s="5"/>
      <c r="I278" s="5"/>
      <c r="J278" s="5"/>
      <c r="K278" s="5"/>
      <c r="L278" s="5"/>
      <c r="M278" s="5"/>
      <c r="N278" s="5"/>
      <c r="O278" s="183"/>
    </row>
    <row r="279" spans="1:15" ht="13.5" x14ac:dyDescent="0.25">
      <c r="A279" s="5" t="s">
        <v>134</v>
      </c>
      <c r="B279" s="5" t="s">
        <v>385</v>
      </c>
      <c r="C279" s="38">
        <v>1.5</v>
      </c>
      <c r="D279" s="38">
        <v>1.5</v>
      </c>
      <c r="E279" s="35">
        <v>1000</v>
      </c>
      <c r="F279" s="35">
        <f t="shared" si="19"/>
        <v>1500</v>
      </c>
      <c r="G279" s="35">
        <f t="shared" si="18"/>
        <v>1500</v>
      </c>
      <c r="H279" s="5"/>
      <c r="I279" s="5"/>
      <c r="J279" s="5"/>
      <c r="K279" s="5"/>
      <c r="L279" s="5"/>
      <c r="M279" s="5"/>
      <c r="N279" s="5"/>
      <c r="O279" s="183"/>
    </row>
    <row r="280" spans="1:15" ht="13.5" x14ac:dyDescent="0.25">
      <c r="A280" s="5" t="s">
        <v>134</v>
      </c>
      <c r="B280" s="5" t="s">
        <v>386</v>
      </c>
      <c r="C280" s="38">
        <v>1.2822170848847401</v>
      </c>
      <c r="D280" s="38">
        <v>1.4889135253082018</v>
      </c>
      <c r="E280" s="35">
        <v>614000</v>
      </c>
      <c r="F280" s="35">
        <f t="shared" si="19"/>
        <v>787281.2901192304</v>
      </c>
      <c r="G280" s="35">
        <f t="shared" si="18"/>
        <v>914192.90453923587</v>
      </c>
      <c r="H280" s="5"/>
      <c r="I280" s="5"/>
      <c r="J280" s="5"/>
      <c r="K280" s="5"/>
      <c r="L280" s="5"/>
      <c r="M280" s="5"/>
      <c r="N280" s="5"/>
      <c r="O280" s="183"/>
    </row>
    <row r="281" spans="1:15" ht="13.5" x14ac:dyDescent="0.25">
      <c r="A281" s="5" t="s">
        <v>134</v>
      </c>
      <c r="B281" s="5" t="s">
        <v>387</v>
      </c>
      <c r="C281" s="38">
        <v>1.73</v>
      </c>
      <c r="D281" s="38">
        <v>1.73</v>
      </c>
      <c r="E281" s="35">
        <v>0</v>
      </c>
      <c r="F281" s="35">
        <f t="shared" si="19"/>
        <v>0</v>
      </c>
      <c r="G281" s="35">
        <f t="shared" si="18"/>
        <v>0</v>
      </c>
      <c r="H281" s="5"/>
      <c r="I281" s="5"/>
      <c r="J281" s="5"/>
      <c r="K281" s="5"/>
      <c r="L281" s="5"/>
      <c r="M281" s="5"/>
      <c r="N281" s="5"/>
      <c r="O281" s="183"/>
    </row>
    <row r="282" spans="1:15" ht="13.5" x14ac:dyDescent="0.25">
      <c r="A282" s="5" t="s">
        <v>142</v>
      </c>
      <c r="B282" s="5" t="s">
        <v>388</v>
      </c>
      <c r="C282" s="38">
        <v>0.8412528355724479</v>
      </c>
      <c r="D282" s="38">
        <v>0.76115928422587853</v>
      </c>
      <c r="E282" s="35">
        <v>188000</v>
      </c>
      <c r="F282" s="35">
        <f t="shared" si="19"/>
        <v>158155.53308762019</v>
      </c>
      <c r="G282" s="35">
        <f t="shared" si="18"/>
        <v>143097.94543446516</v>
      </c>
      <c r="H282" s="5"/>
      <c r="I282" s="5"/>
      <c r="J282" s="5"/>
      <c r="K282" s="5"/>
      <c r="L282" s="5"/>
      <c r="M282" s="5"/>
      <c r="N282" s="5"/>
      <c r="O282" s="183"/>
    </row>
    <row r="283" spans="1:15" ht="13.5" x14ac:dyDescent="0.25">
      <c r="A283" s="5" t="s">
        <v>142</v>
      </c>
      <c r="B283" s="5" t="s">
        <v>389</v>
      </c>
      <c r="C283" s="38">
        <v>0.74</v>
      </c>
      <c r="D283" s="38">
        <v>0.74</v>
      </c>
      <c r="E283" s="35">
        <v>0</v>
      </c>
      <c r="F283" s="35">
        <f t="shared" si="19"/>
        <v>0</v>
      </c>
      <c r="G283" s="35">
        <f t="shared" si="18"/>
        <v>0</v>
      </c>
      <c r="H283" s="5"/>
      <c r="I283" s="5"/>
      <c r="J283" s="5"/>
      <c r="K283" s="5"/>
      <c r="L283" s="5"/>
      <c r="M283" s="5"/>
      <c r="N283" s="5"/>
      <c r="O283" s="183"/>
    </row>
    <row r="284" spans="1:15" ht="13.5" x14ac:dyDescent="0.25">
      <c r="A284" s="5" t="s">
        <v>142</v>
      </c>
      <c r="B284" s="5" t="s">
        <v>390</v>
      </c>
      <c r="C284" s="38">
        <v>0.73737224376159682</v>
      </c>
      <c r="D284" s="38">
        <v>0.73737224376159682</v>
      </c>
      <c r="E284" s="35">
        <v>1136000</v>
      </c>
      <c r="F284" s="35">
        <f t="shared" si="19"/>
        <v>837654.86891317402</v>
      </c>
      <c r="G284" s="35">
        <f t="shared" si="18"/>
        <v>837654.86891317402</v>
      </c>
      <c r="H284" s="5"/>
      <c r="I284" s="5"/>
      <c r="J284" s="5"/>
      <c r="K284" s="5"/>
      <c r="L284" s="5"/>
      <c r="M284" s="5"/>
      <c r="N284" s="5"/>
      <c r="O284" s="183"/>
    </row>
    <row r="285" spans="1:15" ht="13.5" x14ac:dyDescent="0.25">
      <c r="A285" s="5" t="s">
        <v>142</v>
      </c>
      <c r="B285" s="5" t="s">
        <v>391</v>
      </c>
      <c r="C285" s="38">
        <v>0.64783925791720232</v>
      </c>
      <c r="D285" s="38">
        <v>0.65568020680179651</v>
      </c>
      <c r="E285" s="35">
        <v>130000</v>
      </c>
      <c r="F285" s="35">
        <f t="shared" si="19"/>
        <v>84219.103529236294</v>
      </c>
      <c r="G285" s="35">
        <f t="shared" si="18"/>
        <v>85238.426884233544</v>
      </c>
      <c r="H285" s="5"/>
      <c r="I285" s="5"/>
      <c r="J285" s="5"/>
      <c r="K285" s="5"/>
      <c r="L285" s="5"/>
      <c r="M285" s="5"/>
      <c r="N285" s="5"/>
      <c r="O285" s="183"/>
    </row>
    <row r="286" spans="1:15" ht="13.5" x14ac:dyDescent="0.25">
      <c r="A286" s="5" t="s">
        <v>142</v>
      </c>
      <c r="B286" s="5" t="s">
        <v>392</v>
      </c>
      <c r="C286" s="38">
        <v>0.74</v>
      </c>
      <c r="D286" s="38">
        <v>0.74</v>
      </c>
      <c r="E286" s="35">
        <v>7000</v>
      </c>
      <c r="F286" s="35">
        <f t="shared" si="19"/>
        <v>5180</v>
      </c>
      <c r="G286" s="35">
        <f t="shared" si="18"/>
        <v>5180</v>
      </c>
      <c r="H286" s="5"/>
      <c r="I286" s="5"/>
      <c r="J286" s="5"/>
      <c r="K286" s="5"/>
      <c r="L286" s="5"/>
      <c r="M286" s="5"/>
      <c r="N286" s="5"/>
      <c r="O286" s="183"/>
    </row>
    <row r="287" spans="1:15" ht="13.5" x14ac:dyDescent="0.25">
      <c r="A287" s="5" t="s">
        <v>163</v>
      </c>
      <c r="B287" s="5" t="s">
        <v>393</v>
      </c>
      <c r="C287" s="38">
        <v>2.4474489795918366</v>
      </c>
      <c r="D287" s="38">
        <v>2.4474489795918366</v>
      </c>
      <c r="E287" s="35">
        <v>1000</v>
      </c>
      <c r="F287" s="35">
        <f t="shared" si="19"/>
        <v>2447.4489795918366</v>
      </c>
      <c r="G287" s="35">
        <f t="shared" si="18"/>
        <v>2447.4489795918366</v>
      </c>
      <c r="H287" s="5"/>
      <c r="I287" s="5"/>
      <c r="J287" s="5"/>
      <c r="K287" s="5"/>
      <c r="L287" s="5"/>
      <c r="M287" s="5"/>
      <c r="N287" s="5"/>
      <c r="O287" s="183"/>
    </row>
    <row r="288" spans="1:15" ht="13.5" x14ac:dyDescent="0.25">
      <c r="A288" s="5" t="s">
        <v>163</v>
      </c>
      <c r="B288" s="5" t="s">
        <v>394</v>
      </c>
      <c r="C288" s="38">
        <v>4.96</v>
      </c>
      <c r="D288" s="38">
        <v>4.96</v>
      </c>
      <c r="E288" s="35">
        <v>1000</v>
      </c>
      <c r="F288" s="35">
        <f t="shared" si="19"/>
        <v>4960</v>
      </c>
      <c r="G288" s="35">
        <f t="shared" si="18"/>
        <v>4960</v>
      </c>
      <c r="H288" s="5"/>
      <c r="I288" s="5"/>
      <c r="J288" s="5"/>
      <c r="K288" s="5"/>
      <c r="L288" s="5"/>
      <c r="M288" s="5"/>
      <c r="N288" s="5"/>
      <c r="O288" s="183"/>
    </row>
    <row r="289" spans="1:15" ht="13.5" x14ac:dyDescent="0.25">
      <c r="A289" s="5" t="s">
        <v>163</v>
      </c>
      <c r="B289" s="5" t="s">
        <v>395</v>
      </c>
      <c r="C289" s="38">
        <v>4.96</v>
      </c>
      <c r="D289" s="38">
        <v>4.96</v>
      </c>
      <c r="E289" s="35">
        <v>1000</v>
      </c>
      <c r="F289" s="35">
        <f t="shared" si="19"/>
        <v>4960</v>
      </c>
      <c r="G289" s="35">
        <f t="shared" si="18"/>
        <v>4960</v>
      </c>
      <c r="H289" s="5"/>
      <c r="I289" s="5"/>
      <c r="J289" s="5"/>
      <c r="K289" s="5"/>
      <c r="L289" s="5"/>
      <c r="M289" s="5"/>
      <c r="N289" s="5"/>
      <c r="O289" s="183"/>
    </row>
    <row r="290" spans="1:15" ht="13.5" x14ac:dyDescent="0.25">
      <c r="A290" s="5" t="s">
        <v>163</v>
      </c>
      <c r="B290" s="5" t="s">
        <v>396</v>
      </c>
      <c r="C290" s="38">
        <v>4.96</v>
      </c>
      <c r="D290" s="38">
        <v>4.96</v>
      </c>
      <c r="E290" s="35">
        <v>52000</v>
      </c>
      <c r="F290" s="35">
        <f t="shared" si="19"/>
        <v>257920</v>
      </c>
      <c r="G290" s="35">
        <f t="shared" si="18"/>
        <v>257920</v>
      </c>
      <c r="H290" s="5"/>
      <c r="I290" s="5"/>
      <c r="J290" s="5"/>
      <c r="K290" s="5"/>
      <c r="L290" s="5"/>
      <c r="M290" s="5"/>
      <c r="N290" s="5"/>
      <c r="O290" s="183"/>
    </row>
    <row r="291" spans="1:15" ht="13.5" x14ac:dyDescent="0.25">
      <c r="A291" s="5" t="s">
        <v>163</v>
      </c>
      <c r="B291" s="5" t="s">
        <v>397</v>
      </c>
      <c r="C291" s="38">
        <v>4.5</v>
      </c>
      <c r="D291" s="38">
        <v>4.5</v>
      </c>
      <c r="E291" s="35">
        <v>25000</v>
      </c>
      <c r="F291" s="35">
        <f t="shared" si="19"/>
        <v>112500</v>
      </c>
      <c r="G291" s="35">
        <f t="shared" si="18"/>
        <v>112500</v>
      </c>
      <c r="H291" s="5"/>
      <c r="I291" s="5"/>
      <c r="J291" s="5"/>
      <c r="K291" s="5"/>
      <c r="L291" s="5"/>
      <c r="M291" s="5"/>
      <c r="N291" s="5"/>
      <c r="O291" s="183"/>
    </row>
    <row r="292" spans="1:15" ht="13.5" x14ac:dyDescent="0.25">
      <c r="A292" s="5" t="s">
        <v>163</v>
      </c>
      <c r="B292" s="5" t="s">
        <v>398</v>
      </c>
      <c r="C292" s="38">
        <v>4.96</v>
      </c>
      <c r="D292" s="38">
        <v>4.96</v>
      </c>
      <c r="E292" s="35">
        <v>1000</v>
      </c>
      <c r="F292" s="35">
        <f t="shared" si="19"/>
        <v>4960</v>
      </c>
      <c r="G292" s="35">
        <f t="shared" si="18"/>
        <v>4960</v>
      </c>
      <c r="H292" s="5"/>
      <c r="I292" s="5"/>
      <c r="J292" s="5"/>
      <c r="K292" s="5"/>
      <c r="L292" s="5"/>
      <c r="M292" s="5"/>
      <c r="N292" s="5"/>
      <c r="O292" s="183"/>
    </row>
    <row r="293" spans="1:15" ht="13.5" x14ac:dyDescent="0.25">
      <c r="A293" s="5" t="s">
        <v>163</v>
      </c>
      <c r="B293" s="5" t="s">
        <v>399</v>
      </c>
      <c r="C293" s="38">
        <v>3.7214256701868402</v>
      </c>
      <c r="D293" s="38">
        <v>3.7214256701868402</v>
      </c>
      <c r="E293" s="35">
        <v>14000</v>
      </c>
      <c r="F293" s="35">
        <f t="shared" si="19"/>
        <v>52099.959382615765</v>
      </c>
      <c r="G293" s="35">
        <f t="shared" si="18"/>
        <v>52099.959382615765</v>
      </c>
      <c r="H293" s="5"/>
      <c r="I293" s="5"/>
      <c r="J293" s="5"/>
      <c r="K293" s="5"/>
      <c r="L293" s="5"/>
      <c r="M293" s="5"/>
      <c r="N293" s="5"/>
      <c r="O293" s="183"/>
    </row>
    <row r="294" spans="1:15" ht="13.5" x14ac:dyDescent="0.25">
      <c r="A294" s="5" t="s">
        <v>163</v>
      </c>
      <c r="B294" s="5" t="s">
        <v>400</v>
      </c>
      <c r="C294" s="38">
        <v>3.5640775798069786</v>
      </c>
      <c r="D294" s="38">
        <v>4.0006256517205427</v>
      </c>
      <c r="E294" s="35">
        <v>23000</v>
      </c>
      <c r="F294" s="35">
        <f t="shared" si="19"/>
        <v>81973.784335560515</v>
      </c>
      <c r="G294" s="35">
        <f t="shared" si="18"/>
        <v>92014.38998957249</v>
      </c>
      <c r="H294" s="5"/>
      <c r="I294" s="5"/>
      <c r="J294" s="5"/>
      <c r="K294" s="5"/>
      <c r="L294" s="5"/>
      <c r="M294" s="5"/>
      <c r="N294" s="5"/>
      <c r="O294" s="183"/>
    </row>
    <row r="295" spans="1:15" ht="13.5" x14ac:dyDescent="0.25">
      <c r="A295" s="5" t="s">
        <v>163</v>
      </c>
      <c r="B295" s="5" t="s">
        <v>401</v>
      </c>
      <c r="C295" s="38">
        <v>4.8064473045167562</v>
      </c>
      <c r="D295" s="38">
        <v>4.8064473045167562</v>
      </c>
      <c r="E295" s="35">
        <v>13000</v>
      </c>
      <c r="F295" s="35">
        <f t="shared" si="19"/>
        <v>62483.814958717827</v>
      </c>
      <c r="G295" s="35">
        <f t="shared" si="18"/>
        <v>62483.814958717827</v>
      </c>
      <c r="H295" s="5"/>
      <c r="I295" s="5"/>
      <c r="J295" s="5"/>
      <c r="K295" s="5"/>
      <c r="L295" s="5"/>
      <c r="M295" s="5"/>
      <c r="N295" s="5"/>
      <c r="O295" s="183"/>
    </row>
    <row r="296" spans="1:15" ht="13.5" x14ac:dyDescent="0.25">
      <c r="A296" s="5" t="s">
        <v>163</v>
      </c>
      <c r="B296" s="5" t="s">
        <v>402</v>
      </c>
      <c r="C296" s="38">
        <v>4.8605010155721065</v>
      </c>
      <c r="D296" s="38">
        <v>4.8605010155721065</v>
      </c>
      <c r="E296" s="35">
        <v>5000</v>
      </c>
      <c r="F296" s="35">
        <f t="shared" si="19"/>
        <v>24302.505077860533</v>
      </c>
      <c r="G296" s="35">
        <f t="shared" si="18"/>
        <v>24302.505077860533</v>
      </c>
      <c r="H296" s="5"/>
      <c r="I296" s="5"/>
      <c r="J296" s="5"/>
      <c r="K296" s="5"/>
      <c r="L296" s="5"/>
      <c r="M296" s="5"/>
      <c r="N296" s="5"/>
      <c r="O296" s="183"/>
    </row>
    <row r="297" spans="1:15" ht="13.5" x14ac:dyDescent="0.25">
      <c r="A297" s="5" t="s">
        <v>20</v>
      </c>
      <c r="B297" s="5" t="s">
        <v>403</v>
      </c>
      <c r="C297" s="38">
        <v>3.0392480259237171</v>
      </c>
      <c r="D297" s="38">
        <v>3.1433491835812477</v>
      </c>
      <c r="E297" s="35">
        <v>400000</v>
      </c>
      <c r="F297" s="35">
        <f t="shared" si="19"/>
        <v>1215699.2103694868</v>
      </c>
      <c r="G297" s="35">
        <f t="shared" si="18"/>
        <v>1257339.6734324992</v>
      </c>
      <c r="H297" s="5"/>
      <c r="I297" s="5"/>
      <c r="J297" s="5"/>
      <c r="K297" s="5"/>
      <c r="L297" s="5"/>
      <c r="M297" s="5"/>
      <c r="N297" s="5"/>
      <c r="O297" s="183"/>
    </row>
    <row r="298" spans="1:15" ht="13.5" x14ac:dyDescent="0.25">
      <c r="A298" s="5" t="s">
        <v>20</v>
      </c>
      <c r="B298" s="5" t="s">
        <v>404</v>
      </c>
      <c r="C298" s="38">
        <v>2.54</v>
      </c>
      <c r="D298" s="38">
        <v>2.54</v>
      </c>
      <c r="E298" s="35">
        <v>10000</v>
      </c>
      <c r="F298" s="35">
        <f t="shared" si="19"/>
        <v>25400</v>
      </c>
      <c r="G298" s="35">
        <f t="shared" si="18"/>
        <v>25400</v>
      </c>
      <c r="H298" s="5"/>
      <c r="I298" s="5"/>
      <c r="J298" s="5"/>
      <c r="K298" s="5"/>
      <c r="L298" s="5"/>
      <c r="M298" s="5"/>
      <c r="N298" s="5"/>
      <c r="O298" s="183"/>
    </row>
    <row r="299" spans="1:15" ht="13.5" x14ac:dyDescent="0.25">
      <c r="A299" s="5" t="s">
        <v>20</v>
      </c>
      <c r="B299" s="5" t="s">
        <v>405</v>
      </c>
      <c r="C299" s="38">
        <v>2.9895670351414001</v>
      </c>
      <c r="D299" s="38">
        <v>3.1445167686322932</v>
      </c>
      <c r="E299" s="35">
        <v>982000</v>
      </c>
      <c r="F299" s="35">
        <f t="shared" si="19"/>
        <v>2935754.8285088548</v>
      </c>
      <c r="G299" s="35">
        <f t="shared" si="18"/>
        <v>3087915.4667969118</v>
      </c>
      <c r="H299" s="5"/>
      <c r="I299" s="5"/>
      <c r="J299" s="5"/>
      <c r="K299" s="5"/>
      <c r="L299" s="5"/>
      <c r="M299" s="5"/>
      <c r="N299" s="5"/>
      <c r="O299" s="183"/>
    </row>
    <row r="300" spans="1:15" ht="13.5" x14ac:dyDescent="0.25">
      <c r="A300" s="5" t="s">
        <v>20</v>
      </c>
      <c r="B300" s="5" t="s">
        <v>406</v>
      </c>
      <c r="C300" s="38">
        <v>2.729568015707053</v>
      </c>
      <c r="D300" s="38">
        <v>2.8574026131989068</v>
      </c>
      <c r="E300" s="35">
        <v>2060000</v>
      </c>
      <c r="F300" s="35">
        <f t="shared" si="19"/>
        <v>5622910.1123565296</v>
      </c>
      <c r="G300" s="35">
        <f t="shared" si="18"/>
        <v>5886249.383189748</v>
      </c>
      <c r="H300" s="5"/>
      <c r="I300" s="5"/>
      <c r="J300" s="5"/>
      <c r="K300" s="5"/>
      <c r="L300" s="5"/>
      <c r="M300" s="5"/>
      <c r="N300" s="5"/>
      <c r="O300" s="183"/>
    </row>
    <row r="301" spans="1:15" ht="13.5" x14ac:dyDescent="0.25">
      <c r="A301" s="5" t="s">
        <v>20</v>
      </c>
      <c r="B301" s="5" t="s">
        <v>407</v>
      </c>
      <c r="C301" s="38">
        <v>2.4803842226714612</v>
      </c>
      <c r="D301" s="38">
        <v>2.7225517651891247</v>
      </c>
      <c r="E301" s="35">
        <v>4200000</v>
      </c>
      <c r="F301" s="35">
        <f t="shared" si="19"/>
        <v>10417613.735220136</v>
      </c>
      <c r="G301" s="35">
        <f t="shared" si="18"/>
        <v>11434717.413794324</v>
      </c>
      <c r="H301" s="5"/>
      <c r="I301" s="5"/>
      <c r="J301" s="5"/>
      <c r="K301" s="5"/>
      <c r="L301" s="5"/>
      <c r="M301" s="5"/>
      <c r="N301" s="5"/>
      <c r="O301" s="183"/>
    </row>
    <row r="302" spans="1:15" ht="13.5" x14ac:dyDescent="0.25">
      <c r="A302" s="5" t="s">
        <v>20</v>
      </c>
      <c r="B302" s="5" t="s">
        <v>408</v>
      </c>
      <c r="C302" s="38">
        <v>2.3654902172763359</v>
      </c>
      <c r="D302" s="38">
        <v>2.8499362656976452</v>
      </c>
      <c r="E302" s="35">
        <v>4735000</v>
      </c>
      <c r="F302" s="35">
        <f t="shared" si="19"/>
        <v>11200596.178803451</v>
      </c>
      <c r="G302" s="35">
        <f t="shared" si="18"/>
        <v>13494448.218078351</v>
      </c>
      <c r="H302" s="5"/>
      <c r="I302" s="5"/>
      <c r="J302" s="5"/>
      <c r="K302" s="5"/>
      <c r="L302" s="5"/>
      <c r="M302" s="5"/>
      <c r="N302" s="5"/>
      <c r="O302" s="183"/>
    </row>
    <row r="303" spans="1:15" ht="13.5" x14ac:dyDescent="0.25">
      <c r="A303" s="5" t="s">
        <v>20</v>
      </c>
      <c r="B303" s="5" t="s">
        <v>409</v>
      </c>
      <c r="C303" s="38">
        <v>2.4812248994854169</v>
      </c>
      <c r="D303" s="38">
        <v>2.6636434922569676</v>
      </c>
      <c r="E303" s="35">
        <v>8505000</v>
      </c>
      <c r="F303" s="35">
        <f t="shared" si="19"/>
        <v>21102817.770123471</v>
      </c>
      <c r="G303" s="35">
        <f t="shared" si="18"/>
        <v>22654287.901645511</v>
      </c>
      <c r="H303" s="5"/>
      <c r="I303" s="5"/>
      <c r="J303" s="5"/>
      <c r="K303" s="5"/>
      <c r="L303" s="5"/>
      <c r="M303" s="5"/>
      <c r="N303" s="5"/>
      <c r="O303" s="183"/>
    </row>
    <row r="304" spans="1:15" ht="13.5" x14ac:dyDescent="0.25">
      <c r="A304" s="5" t="s">
        <v>20</v>
      </c>
      <c r="B304" s="5" t="s">
        <v>410</v>
      </c>
      <c r="C304" s="38">
        <v>2.4268543666707409</v>
      </c>
      <c r="D304" s="38">
        <v>2.9881732792237514</v>
      </c>
      <c r="E304" s="35">
        <v>3387000</v>
      </c>
      <c r="F304" s="35">
        <f t="shared" si="19"/>
        <v>8219755.7399137998</v>
      </c>
      <c r="G304" s="35">
        <f t="shared" si="18"/>
        <v>10120942.896730846</v>
      </c>
      <c r="H304" s="5"/>
      <c r="I304" s="5"/>
      <c r="J304" s="5"/>
      <c r="K304" s="5"/>
      <c r="L304" s="5"/>
      <c r="M304" s="5"/>
      <c r="N304" s="5"/>
      <c r="O304" s="183"/>
    </row>
    <row r="305" spans="1:15" ht="13.5" x14ac:dyDescent="0.25">
      <c r="A305" s="5" t="s">
        <v>199</v>
      </c>
      <c r="B305" s="5" t="s">
        <v>411</v>
      </c>
      <c r="C305" s="38">
        <v>0.29199801533511677</v>
      </c>
      <c r="D305" s="38">
        <v>0.29199801533511677</v>
      </c>
      <c r="E305" s="35">
        <v>200000</v>
      </c>
      <c r="F305" s="35">
        <f t="shared" si="19"/>
        <v>58399.603067023352</v>
      </c>
      <c r="G305" s="35">
        <f t="shared" si="18"/>
        <v>58399.603067023352</v>
      </c>
      <c r="H305" s="5"/>
      <c r="I305" s="5"/>
      <c r="J305" s="5"/>
      <c r="K305" s="5"/>
      <c r="L305" s="5"/>
      <c r="M305" s="5"/>
      <c r="N305" s="5"/>
      <c r="O305" s="183"/>
    </row>
    <row r="306" spans="1:15" ht="13.5" x14ac:dyDescent="0.25">
      <c r="A306" s="5" t="s">
        <v>177</v>
      </c>
      <c r="B306" s="5" t="s">
        <v>412</v>
      </c>
      <c r="C306" s="38">
        <v>2.04</v>
      </c>
      <c r="D306" s="38">
        <v>2.04</v>
      </c>
      <c r="E306" s="35">
        <v>1000</v>
      </c>
      <c r="F306" s="35">
        <f t="shared" si="19"/>
        <v>2040</v>
      </c>
      <c r="G306" s="35">
        <f t="shared" si="18"/>
        <v>2040</v>
      </c>
      <c r="H306" s="5"/>
      <c r="I306" s="5"/>
      <c r="J306" s="5"/>
      <c r="K306" s="5"/>
      <c r="L306" s="5"/>
      <c r="M306" s="5"/>
      <c r="N306" s="5"/>
      <c r="O306" s="183"/>
    </row>
    <row r="307" spans="1:15" ht="13.5" x14ac:dyDescent="0.25">
      <c r="A307" s="5" t="s">
        <v>177</v>
      </c>
      <c r="B307" s="5" t="s">
        <v>413</v>
      </c>
      <c r="C307" s="38">
        <v>2.04</v>
      </c>
      <c r="D307" s="38">
        <v>2.04</v>
      </c>
      <c r="E307" s="35">
        <v>63000</v>
      </c>
      <c r="F307" s="35">
        <f t="shared" si="19"/>
        <v>128520</v>
      </c>
      <c r="G307" s="35">
        <f t="shared" si="18"/>
        <v>128520</v>
      </c>
      <c r="H307" s="5"/>
      <c r="I307" s="5"/>
      <c r="J307" s="5"/>
      <c r="K307" s="5"/>
      <c r="L307" s="5"/>
      <c r="M307" s="5"/>
      <c r="N307" s="5"/>
      <c r="O307" s="183"/>
    </row>
    <row r="308" spans="1:15" ht="13.5" x14ac:dyDescent="0.25">
      <c r="A308" s="5" t="s">
        <v>177</v>
      </c>
      <c r="B308" s="5" t="s">
        <v>414</v>
      </c>
      <c r="C308" s="38">
        <v>2.04</v>
      </c>
      <c r="D308" s="38">
        <v>2.04</v>
      </c>
      <c r="E308" s="35">
        <v>1000</v>
      </c>
      <c r="F308" s="35">
        <f t="shared" si="19"/>
        <v>2040</v>
      </c>
      <c r="G308" s="35">
        <f t="shared" si="18"/>
        <v>2040</v>
      </c>
      <c r="H308" s="5"/>
      <c r="I308" s="5"/>
      <c r="J308" s="5"/>
      <c r="K308" s="5"/>
      <c r="L308" s="5"/>
      <c r="M308" s="5"/>
      <c r="N308" s="5"/>
      <c r="O308" s="183"/>
    </row>
    <row r="309" spans="1:15" ht="13.5" x14ac:dyDescent="0.25">
      <c r="A309" s="5" t="s">
        <v>177</v>
      </c>
      <c r="B309" s="5" t="s">
        <v>415</v>
      </c>
      <c r="C309" s="38">
        <v>2.04</v>
      </c>
      <c r="D309" s="38">
        <v>2.04</v>
      </c>
      <c r="E309" s="35">
        <v>1000</v>
      </c>
      <c r="F309" s="35">
        <f t="shared" si="19"/>
        <v>2040</v>
      </c>
      <c r="G309" s="35">
        <f t="shared" si="18"/>
        <v>2040</v>
      </c>
      <c r="H309" s="5"/>
      <c r="I309" s="5"/>
      <c r="J309" s="5"/>
      <c r="K309" s="5"/>
      <c r="L309" s="5"/>
      <c r="M309" s="5"/>
      <c r="N309" s="5"/>
      <c r="O309" s="183"/>
    </row>
    <row r="310" spans="1:15" ht="13.5" x14ac:dyDescent="0.25">
      <c r="A310" s="5" t="s">
        <v>177</v>
      </c>
      <c r="B310" s="5" t="s">
        <v>416</v>
      </c>
      <c r="C310" s="38">
        <v>2.04</v>
      </c>
      <c r="D310" s="38">
        <v>2.04</v>
      </c>
      <c r="E310" s="35">
        <v>14000</v>
      </c>
      <c r="F310" s="35">
        <f t="shared" si="19"/>
        <v>28560</v>
      </c>
      <c r="G310" s="35">
        <f t="shared" si="18"/>
        <v>28560</v>
      </c>
      <c r="H310" s="5"/>
      <c r="I310" s="5"/>
      <c r="J310" s="5"/>
      <c r="K310" s="5"/>
      <c r="L310" s="5"/>
      <c r="M310" s="5"/>
      <c r="N310" s="5"/>
      <c r="O310" s="183"/>
    </row>
    <row r="311" spans="1:15" ht="13.5" x14ac:dyDescent="0.25">
      <c r="A311" s="5" t="s">
        <v>177</v>
      </c>
      <c r="B311" s="5" t="s">
        <v>417</v>
      </c>
      <c r="C311" s="38">
        <v>2.04</v>
      </c>
      <c r="D311" s="38">
        <v>2.04</v>
      </c>
      <c r="E311" s="35">
        <v>26000</v>
      </c>
      <c r="F311" s="35">
        <f t="shared" si="19"/>
        <v>53040</v>
      </c>
      <c r="G311" s="35">
        <f t="shared" si="18"/>
        <v>53040</v>
      </c>
      <c r="H311" s="5"/>
      <c r="I311" s="5"/>
      <c r="J311" s="5"/>
      <c r="K311" s="5"/>
      <c r="L311" s="5"/>
      <c r="M311" s="5"/>
      <c r="N311" s="5"/>
      <c r="O311" s="183"/>
    </row>
    <row r="312" spans="1:15" ht="13.5" x14ac:dyDescent="0.25">
      <c r="A312" s="5" t="s">
        <v>177</v>
      </c>
      <c r="B312" s="5" t="s">
        <v>418</v>
      </c>
      <c r="C312" s="38">
        <v>2.04</v>
      </c>
      <c r="D312" s="38">
        <v>2.04</v>
      </c>
      <c r="E312" s="35">
        <v>27000</v>
      </c>
      <c r="F312" s="35">
        <f t="shared" si="19"/>
        <v>55080</v>
      </c>
      <c r="G312" s="35">
        <f t="shared" si="18"/>
        <v>55080</v>
      </c>
      <c r="H312" s="5"/>
      <c r="I312" s="5"/>
      <c r="J312" s="5"/>
      <c r="K312" s="5"/>
      <c r="L312" s="5"/>
      <c r="M312" s="5"/>
      <c r="N312" s="5"/>
      <c r="O312" s="183"/>
    </row>
    <row r="313" spans="1:15" ht="13.5" x14ac:dyDescent="0.25">
      <c r="A313" s="5" t="s">
        <v>177</v>
      </c>
      <c r="B313" s="5" t="s">
        <v>419</v>
      </c>
      <c r="C313" s="38">
        <v>2.04</v>
      </c>
      <c r="D313" s="38">
        <v>2.04</v>
      </c>
      <c r="E313" s="35">
        <v>27000</v>
      </c>
      <c r="F313" s="35">
        <f t="shared" si="19"/>
        <v>55080</v>
      </c>
      <c r="G313" s="35">
        <f t="shared" si="18"/>
        <v>55080</v>
      </c>
      <c r="H313" s="5"/>
      <c r="I313" s="5"/>
      <c r="J313" s="5"/>
      <c r="K313" s="5"/>
      <c r="L313" s="5"/>
      <c r="M313" s="5"/>
      <c r="N313" s="5"/>
      <c r="O313" s="183"/>
    </row>
    <row r="314" spans="1:15" ht="13.5" x14ac:dyDescent="0.25">
      <c r="A314" s="5" t="s">
        <v>150</v>
      </c>
      <c r="B314" s="5" t="s">
        <v>420</v>
      </c>
      <c r="C314" s="38">
        <v>0.83</v>
      </c>
      <c r="D314" s="38">
        <v>0.83</v>
      </c>
      <c r="E314" s="35">
        <v>2000</v>
      </c>
      <c r="F314" s="35">
        <f t="shared" si="19"/>
        <v>1660</v>
      </c>
      <c r="G314" s="35">
        <f t="shared" si="18"/>
        <v>1660</v>
      </c>
      <c r="H314" s="5"/>
      <c r="I314" s="5"/>
      <c r="J314" s="5"/>
      <c r="K314" s="5"/>
      <c r="L314" s="5"/>
      <c r="M314" s="5"/>
      <c r="N314" s="5"/>
      <c r="O314" s="183"/>
    </row>
    <row r="315" spans="1:15" ht="13.5" x14ac:dyDescent="0.25">
      <c r="A315" s="5" t="s">
        <v>150</v>
      </c>
      <c r="B315" s="5" t="s">
        <v>421</v>
      </c>
      <c r="C315" s="38">
        <v>0.83</v>
      </c>
      <c r="D315" s="38">
        <v>0.83</v>
      </c>
      <c r="E315" s="35">
        <v>3000</v>
      </c>
      <c r="F315" s="35">
        <f t="shared" si="19"/>
        <v>2490</v>
      </c>
      <c r="G315" s="35">
        <f t="shared" si="18"/>
        <v>2490</v>
      </c>
      <c r="H315" s="5"/>
      <c r="I315" s="5"/>
      <c r="J315" s="5"/>
      <c r="K315" s="5"/>
      <c r="L315" s="5"/>
      <c r="M315" s="5"/>
      <c r="N315" s="5"/>
      <c r="O315" s="183"/>
    </row>
    <row r="316" spans="1:15" ht="13.5" x14ac:dyDescent="0.25">
      <c r="A316" s="5" t="s">
        <v>150</v>
      </c>
      <c r="B316" s="5" t="s">
        <v>422</v>
      </c>
      <c r="C316" s="38">
        <v>0.83</v>
      </c>
      <c r="D316" s="38">
        <v>2.7537965052026512</v>
      </c>
      <c r="E316" s="35">
        <v>62000</v>
      </c>
      <c r="F316" s="35">
        <f t="shared" si="19"/>
        <v>51460</v>
      </c>
      <c r="G316" s="35">
        <f t="shared" si="18"/>
        <v>170735.38332256436</v>
      </c>
      <c r="H316" s="5"/>
      <c r="I316" s="5"/>
      <c r="J316" s="5"/>
      <c r="K316" s="5"/>
      <c r="L316" s="5"/>
      <c r="M316" s="5"/>
      <c r="N316" s="5"/>
      <c r="O316" s="183"/>
    </row>
    <row r="317" spans="1:15" ht="13.5" x14ac:dyDescent="0.25">
      <c r="A317" s="5" t="s">
        <v>150</v>
      </c>
      <c r="B317" s="5" t="s">
        <v>423</v>
      </c>
      <c r="C317" s="38">
        <v>0.83</v>
      </c>
      <c r="D317" s="38">
        <v>0.83</v>
      </c>
      <c r="E317" s="35">
        <v>1000</v>
      </c>
      <c r="F317" s="35">
        <f t="shared" si="19"/>
        <v>830</v>
      </c>
      <c r="G317" s="35">
        <f t="shared" si="18"/>
        <v>830</v>
      </c>
      <c r="H317" s="5"/>
      <c r="I317" s="5"/>
      <c r="J317" s="5"/>
      <c r="K317" s="5"/>
      <c r="L317" s="5"/>
      <c r="M317" s="5"/>
      <c r="N317" s="5"/>
      <c r="O317" s="183"/>
    </row>
    <row r="318" spans="1:15" ht="13.5" x14ac:dyDescent="0.25">
      <c r="A318" s="5" t="s">
        <v>150</v>
      </c>
      <c r="B318" s="5" t="s">
        <v>424</v>
      </c>
      <c r="C318" s="38">
        <v>0.83</v>
      </c>
      <c r="D318" s="38">
        <v>0.83</v>
      </c>
      <c r="E318" s="35">
        <v>1000</v>
      </c>
      <c r="F318" s="35">
        <f t="shared" si="19"/>
        <v>830</v>
      </c>
      <c r="G318" s="35">
        <f t="shared" si="18"/>
        <v>830</v>
      </c>
      <c r="H318" s="5"/>
      <c r="I318" s="5"/>
      <c r="J318" s="5"/>
      <c r="K318" s="5"/>
      <c r="L318" s="5"/>
      <c r="M318" s="5"/>
      <c r="N318" s="5"/>
      <c r="O318" s="183"/>
    </row>
    <row r="319" spans="1:15" ht="13.5" x14ac:dyDescent="0.25">
      <c r="A319" s="5" t="s">
        <v>150</v>
      </c>
      <c r="B319" s="5" t="s">
        <v>425</v>
      </c>
      <c r="C319" s="38">
        <v>0.83</v>
      </c>
      <c r="D319" s="38">
        <v>0.83</v>
      </c>
      <c r="E319" s="35">
        <v>131000</v>
      </c>
      <c r="F319" s="35">
        <f t="shared" si="19"/>
        <v>108730</v>
      </c>
      <c r="G319" s="35">
        <f t="shared" si="18"/>
        <v>108730</v>
      </c>
      <c r="H319" s="5"/>
      <c r="I319" s="5"/>
      <c r="J319" s="5"/>
      <c r="K319" s="5"/>
      <c r="L319" s="5"/>
      <c r="M319" s="5"/>
      <c r="N319" s="5"/>
      <c r="O319" s="183"/>
    </row>
    <row r="320" spans="1:15" ht="13.5" x14ac:dyDescent="0.25">
      <c r="A320" s="5" t="s">
        <v>150</v>
      </c>
      <c r="B320" s="5" t="s">
        <v>426</v>
      </c>
      <c r="C320" s="38">
        <v>0.83</v>
      </c>
      <c r="D320" s="38">
        <v>0.83</v>
      </c>
      <c r="E320" s="35">
        <v>589000</v>
      </c>
      <c r="F320" s="35">
        <f t="shared" si="19"/>
        <v>488870</v>
      </c>
      <c r="G320" s="35">
        <f t="shared" si="18"/>
        <v>488870</v>
      </c>
      <c r="H320" s="5"/>
      <c r="I320" s="5"/>
      <c r="J320" s="5"/>
      <c r="K320" s="5"/>
      <c r="L320" s="5"/>
      <c r="M320" s="5"/>
      <c r="N320" s="5"/>
      <c r="O320" s="183"/>
    </row>
    <row r="321" spans="1:15" ht="13.5" x14ac:dyDescent="0.25">
      <c r="A321" s="5" t="s">
        <v>150</v>
      </c>
      <c r="B321" s="5" t="s">
        <v>427</v>
      </c>
      <c r="C321" s="38">
        <v>0.83</v>
      </c>
      <c r="D321" s="38">
        <v>0.83</v>
      </c>
      <c r="E321" s="35">
        <v>25000</v>
      </c>
      <c r="F321" s="35">
        <f t="shared" si="19"/>
        <v>20750</v>
      </c>
      <c r="G321" s="35">
        <f t="shared" si="18"/>
        <v>20750</v>
      </c>
      <c r="H321" s="5"/>
      <c r="I321" s="5"/>
      <c r="J321" s="5"/>
      <c r="K321" s="5"/>
      <c r="L321" s="5"/>
      <c r="M321" s="5"/>
      <c r="N321" s="5"/>
      <c r="O321" s="183"/>
    </row>
    <row r="322" spans="1:15" ht="13.5" x14ac:dyDescent="0.25">
      <c r="A322" s="5" t="s">
        <v>132</v>
      </c>
      <c r="B322" s="5" t="s">
        <v>428</v>
      </c>
      <c r="C322" s="38">
        <v>2.1050156395111568</v>
      </c>
      <c r="D322" s="38">
        <v>2.3712916822811168</v>
      </c>
      <c r="E322" s="35">
        <v>402605</v>
      </c>
      <c r="F322" s="35">
        <f t="shared" si="19"/>
        <v>847489.82154538925</v>
      </c>
      <c r="G322" s="35">
        <f t="shared" si="18"/>
        <v>954693.88774478901</v>
      </c>
      <c r="H322" s="5"/>
      <c r="I322" s="5"/>
      <c r="J322" s="5"/>
      <c r="K322" s="5"/>
      <c r="L322" s="5"/>
      <c r="M322" s="5"/>
      <c r="N322" s="5"/>
      <c r="O322" s="183"/>
    </row>
    <row r="323" spans="1:15" ht="13.5" x14ac:dyDescent="0.25">
      <c r="A323" s="5" t="s">
        <v>132</v>
      </c>
      <c r="B323" s="5" t="s">
        <v>429</v>
      </c>
      <c r="C323" s="38">
        <v>1.52</v>
      </c>
      <c r="D323" s="38">
        <v>1.52</v>
      </c>
      <c r="E323" s="35">
        <v>10000</v>
      </c>
      <c r="F323" s="35">
        <f t="shared" si="19"/>
        <v>15200</v>
      </c>
      <c r="G323" s="35">
        <f t="shared" si="18"/>
        <v>15200</v>
      </c>
      <c r="H323" s="5"/>
      <c r="I323" s="5"/>
      <c r="J323" s="5"/>
      <c r="K323" s="5"/>
      <c r="L323" s="5"/>
      <c r="M323" s="5"/>
      <c r="N323" s="5"/>
      <c r="O323" s="183"/>
    </row>
    <row r="324" spans="1:15" ht="13.5" x14ac:dyDescent="0.25">
      <c r="A324" s="5" t="s">
        <v>132</v>
      </c>
      <c r="B324" s="5" t="s">
        <v>430</v>
      </c>
      <c r="C324" s="38">
        <v>1.4293806673327865</v>
      </c>
      <c r="D324" s="38">
        <v>1.379873644785345</v>
      </c>
      <c r="E324" s="35">
        <v>160000</v>
      </c>
      <c r="F324" s="35">
        <f t="shared" si="19"/>
        <v>228700.90677324584</v>
      </c>
      <c r="G324" s="35">
        <f t="shared" si="18"/>
        <v>220779.78316565522</v>
      </c>
      <c r="H324" s="5"/>
      <c r="I324" s="5"/>
      <c r="J324" s="5"/>
      <c r="K324" s="5"/>
      <c r="L324" s="5"/>
      <c r="M324" s="5"/>
      <c r="N324" s="5"/>
      <c r="O324" s="183"/>
    </row>
    <row r="325" spans="1:15" ht="13.5" x14ac:dyDescent="0.25">
      <c r="A325" s="5" t="s">
        <v>132</v>
      </c>
      <c r="B325" s="5" t="s">
        <v>431</v>
      </c>
      <c r="C325" s="38">
        <v>1.52</v>
      </c>
      <c r="D325" s="38">
        <v>1.52</v>
      </c>
      <c r="E325" s="35">
        <v>24545</v>
      </c>
      <c r="F325" s="35">
        <f t="shared" si="19"/>
        <v>37308.400000000001</v>
      </c>
      <c r="G325" s="35">
        <f t="shared" si="18"/>
        <v>37308.400000000001</v>
      </c>
      <c r="H325" s="5"/>
      <c r="I325" s="5"/>
      <c r="J325" s="5"/>
      <c r="K325" s="5"/>
      <c r="L325" s="5"/>
      <c r="M325" s="5"/>
      <c r="N325" s="5"/>
      <c r="O325" s="183"/>
    </row>
    <row r="326" spans="1:15" ht="13.5" x14ac:dyDescent="0.25">
      <c r="A326" s="5" t="s">
        <v>132</v>
      </c>
      <c r="B326" s="5" t="s">
        <v>432</v>
      </c>
      <c r="C326" s="38">
        <v>1.8514467436221227</v>
      </c>
      <c r="D326" s="38">
        <v>2.0059949289439896</v>
      </c>
      <c r="E326" s="35">
        <v>43756</v>
      </c>
      <c r="F326" s="35">
        <f t="shared" si="19"/>
        <v>81011.903713929598</v>
      </c>
      <c r="G326" s="35">
        <f t="shared" si="18"/>
        <v>87774.314110873209</v>
      </c>
      <c r="H326" s="5"/>
      <c r="I326" s="5"/>
      <c r="J326" s="5"/>
      <c r="K326" s="5"/>
      <c r="L326" s="5"/>
      <c r="M326" s="5"/>
      <c r="N326" s="5"/>
      <c r="O326" s="183"/>
    </row>
    <row r="327" spans="1:15" ht="13.5" x14ac:dyDescent="0.25">
      <c r="A327" s="5" t="s">
        <v>140</v>
      </c>
      <c r="B327" s="5" t="s">
        <v>433</v>
      </c>
      <c r="C327" s="38">
        <v>2.0349548032014151</v>
      </c>
      <c r="D327" s="38">
        <v>2.0349548032014151</v>
      </c>
      <c r="E327" s="35">
        <v>527000</v>
      </c>
      <c r="F327" s="35">
        <f t="shared" si="19"/>
        <v>1072421.1812871457</v>
      </c>
      <c r="G327" s="35">
        <f t="shared" si="18"/>
        <v>1072421.1812871457</v>
      </c>
      <c r="H327" s="5"/>
      <c r="I327" s="5"/>
      <c r="J327" s="5"/>
      <c r="K327" s="5"/>
      <c r="L327" s="5"/>
      <c r="M327" s="5"/>
      <c r="N327" s="5"/>
      <c r="O327" s="183"/>
    </row>
    <row r="328" spans="1:15" ht="13.5" x14ac:dyDescent="0.25">
      <c r="A328" s="5" t="s">
        <v>216</v>
      </c>
      <c r="B328" s="5" t="s">
        <v>434</v>
      </c>
      <c r="C328" s="38">
        <v>0.67</v>
      </c>
      <c r="D328" s="38">
        <v>0.67</v>
      </c>
      <c r="E328" s="35">
        <v>0</v>
      </c>
      <c r="F328" s="35">
        <f t="shared" si="19"/>
        <v>0</v>
      </c>
      <c r="G328" s="35">
        <f t="shared" si="18"/>
        <v>0</v>
      </c>
      <c r="H328" s="5"/>
      <c r="I328" s="5"/>
      <c r="J328" s="5"/>
      <c r="K328" s="5"/>
      <c r="L328" s="5"/>
      <c r="M328" s="5"/>
      <c r="N328" s="5"/>
      <c r="O328" s="183"/>
    </row>
    <row r="329" spans="1:15" ht="13.5" x14ac:dyDescent="0.25">
      <c r="A329" s="5" t="s">
        <v>216</v>
      </c>
      <c r="B329" s="5" t="s">
        <v>435</v>
      </c>
      <c r="C329" s="38">
        <v>0.6</v>
      </c>
      <c r="D329" s="38">
        <v>0.6</v>
      </c>
      <c r="E329" s="35">
        <v>0</v>
      </c>
      <c r="F329" s="35">
        <f t="shared" si="19"/>
        <v>0</v>
      </c>
      <c r="G329" s="35">
        <f t="shared" si="18"/>
        <v>0</v>
      </c>
      <c r="H329" s="5"/>
      <c r="I329" s="5"/>
      <c r="J329" s="5"/>
      <c r="K329" s="5"/>
      <c r="L329" s="5"/>
      <c r="M329" s="5"/>
      <c r="N329" s="5"/>
      <c r="O329" s="183"/>
    </row>
    <row r="330" spans="1:15" ht="13.5" x14ac:dyDescent="0.25">
      <c r="A330" s="5" t="s">
        <v>216</v>
      </c>
      <c r="B330" s="5" t="s">
        <v>436</v>
      </c>
      <c r="C330" s="38">
        <v>0.6</v>
      </c>
      <c r="D330" s="38">
        <v>0.6</v>
      </c>
      <c r="E330" s="35">
        <v>0</v>
      </c>
      <c r="F330" s="35">
        <f t="shared" si="19"/>
        <v>0</v>
      </c>
      <c r="G330" s="35">
        <f t="shared" si="18"/>
        <v>0</v>
      </c>
      <c r="H330" s="5"/>
      <c r="I330" s="5"/>
      <c r="J330" s="5"/>
      <c r="K330" s="5"/>
      <c r="L330" s="5"/>
      <c r="M330" s="5"/>
      <c r="N330" s="5"/>
      <c r="O330" s="183"/>
    </row>
    <row r="331" spans="1:15" ht="13.5" x14ac:dyDescent="0.25">
      <c r="A331" s="5" t="s">
        <v>216</v>
      </c>
      <c r="B331" s="5" t="s">
        <v>437</v>
      </c>
      <c r="C331" s="38">
        <v>0.8</v>
      </c>
      <c r="D331" s="38">
        <v>0.8</v>
      </c>
      <c r="E331" s="35">
        <v>0</v>
      </c>
      <c r="F331" s="35">
        <f t="shared" si="19"/>
        <v>0</v>
      </c>
      <c r="G331" s="35">
        <f t="shared" si="18"/>
        <v>0</v>
      </c>
      <c r="H331" s="5"/>
      <c r="I331" s="5"/>
      <c r="J331" s="5"/>
      <c r="K331" s="5"/>
      <c r="L331" s="5"/>
      <c r="M331" s="5"/>
      <c r="N331" s="5"/>
      <c r="O331" s="183"/>
    </row>
    <row r="332" spans="1:15" ht="13.5" x14ac:dyDescent="0.25">
      <c r="A332" s="5" t="s">
        <v>216</v>
      </c>
      <c r="B332" s="5" t="s">
        <v>438</v>
      </c>
      <c r="C332" s="38">
        <v>0.8</v>
      </c>
      <c r="D332" s="38">
        <v>0.8</v>
      </c>
      <c r="E332" s="35">
        <v>0</v>
      </c>
      <c r="F332" s="35">
        <f t="shared" si="19"/>
        <v>0</v>
      </c>
      <c r="G332" s="35">
        <f t="shared" ref="G332:G395" si="20">+D332*E332</f>
        <v>0</v>
      </c>
      <c r="H332" s="5"/>
      <c r="I332" s="5"/>
      <c r="J332" s="5"/>
      <c r="K332" s="5"/>
      <c r="L332" s="5"/>
      <c r="M332" s="5"/>
      <c r="N332" s="5"/>
      <c r="O332" s="183"/>
    </row>
    <row r="333" spans="1:15" ht="13.5" x14ac:dyDescent="0.25">
      <c r="A333" s="5" t="s">
        <v>216</v>
      </c>
      <c r="B333" s="5" t="s">
        <v>439</v>
      </c>
      <c r="C333" s="38">
        <v>0.57999999999999996</v>
      </c>
      <c r="D333" s="38">
        <v>0.57999999999999996</v>
      </c>
      <c r="E333" s="35">
        <v>0</v>
      </c>
      <c r="F333" s="35">
        <f t="shared" ref="F333:F396" si="21">+C333*E333</f>
        <v>0</v>
      </c>
      <c r="G333" s="35">
        <f t="shared" si="20"/>
        <v>0</v>
      </c>
      <c r="H333" s="5"/>
      <c r="I333" s="5"/>
      <c r="J333" s="5"/>
      <c r="K333" s="5"/>
      <c r="L333" s="5"/>
      <c r="M333" s="5"/>
      <c r="N333" s="5"/>
      <c r="O333" s="183"/>
    </row>
    <row r="334" spans="1:15" ht="13.5" x14ac:dyDescent="0.25">
      <c r="A334" s="5" t="s">
        <v>216</v>
      </c>
      <c r="B334" s="5" t="s">
        <v>440</v>
      </c>
      <c r="C334" s="38">
        <v>0.6</v>
      </c>
      <c r="D334" s="38">
        <v>0.6</v>
      </c>
      <c r="E334" s="35">
        <v>0</v>
      </c>
      <c r="F334" s="35">
        <f t="shared" si="21"/>
        <v>0</v>
      </c>
      <c r="G334" s="35">
        <f t="shared" si="20"/>
        <v>0</v>
      </c>
      <c r="H334" s="5"/>
      <c r="I334" s="5"/>
      <c r="J334" s="5"/>
      <c r="K334" s="5"/>
      <c r="L334" s="5"/>
      <c r="M334" s="5"/>
      <c r="N334" s="5"/>
      <c r="O334" s="183"/>
    </row>
    <row r="335" spans="1:15" ht="13.5" x14ac:dyDescent="0.25">
      <c r="A335" s="5" t="s">
        <v>218</v>
      </c>
      <c r="B335" s="5" t="s">
        <v>441</v>
      </c>
      <c r="C335" s="38">
        <v>3.03</v>
      </c>
      <c r="D335" s="38">
        <v>3.03</v>
      </c>
      <c r="E335" s="35">
        <v>0</v>
      </c>
      <c r="F335" s="35">
        <f t="shared" si="21"/>
        <v>0</v>
      </c>
      <c r="G335" s="35">
        <f t="shared" si="20"/>
        <v>0</v>
      </c>
      <c r="H335" s="5"/>
      <c r="I335" s="5"/>
      <c r="J335" s="5"/>
      <c r="K335" s="5"/>
      <c r="L335" s="5"/>
      <c r="M335" s="5"/>
      <c r="N335" s="5"/>
      <c r="O335" s="183"/>
    </row>
    <row r="336" spans="1:15" ht="13.5" x14ac:dyDescent="0.25">
      <c r="A336" s="5" t="s">
        <v>218</v>
      </c>
      <c r="B336" s="5" t="s">
        <v>442</v>
      </c>
      <c r="C336" s="38">
        <v>3.03</v>
      </c>
      <c r="D336" s="38">
        <v>3.03</v>
      </c>
      <c r="E336" s="35">
        <v>0</v>
      </c>
      <c r="F336" s="35">
        <f t="shared" si="21"/>
        <v>0</v>
      </c>
      <c r="G336" s="35">
        <f t="shared" si="20"/>
        <v>0</v>
      </c>
      <c r="H336" s="5"/>
      <c r="I336" s="5"/>
      <c r="J336" s="5"/>
      <c r="K336" s="5"/>
      <c r="L336" s="5"/>
      <c r="M336" s="5"/>
      <c r="N336" s="5"/>
      <c r="O336" s="183"/>
    </row>
    <row r="337" spans="1:15" ht="13.5" x14ac:dyDescent="0.25">
      <c r="A337" s="5" t="s">
        <v>218</v>
      </c>
      <c r="B337" s="5" t="s">
        <v>443</v>
      </c>
      <c r="C337" s="38">
        <v>3.03</v>
      </c>
      <c r="D337" s="38">
        <v>3.03</v>
      </c>
      <c r="E337" s="35">
        <v>0</v>
      </c>
      <c r="F337" s="35">
        <f t="shared" si="21"/>
        <v>0</v>
      </c>
      <c r="G337" s="35">
        <f t="shared" si="20"/>
        <v>0</v>
      </c>
      <c r="H337" s="5"/>
      <c r="I337" s="5"/>
      <c r="J337" s="5"/>
      <c r="K337" s="5"/>
      <c r="L337" s="5"/>
      <c r="M337" s="5"/>
      <c r="N337" s="5"/>
      <c r="O337" s="183"/>
    </row>
    <row r="338" spans="1:15" ht="13.5" x14ac:dyDescent="0.25">
      <c r="A338" s="5" t="s">
        <v>218</v>
      </c>
      <c r="B338" s="5" t="s">
        <v>444</v>
      </c>
      <c r="C338" s="38">
        <v>3.03</v>
      </c>
      <c r="D338" s="38">
        <v>3.03</v>
      </c>
      <c r="E338" s="35">
        <v>0</v>
      </c>
      <c r="F338" s="35">
        <f t="shared" si="21"/>
        <v>0</v>
      </c>
      <c r="G338" s="35">
        <f t="shared" si="20"/>
        <v>0</v>
      </c>
      <c r="H338" s="5"/>
      <c r="I338" s="5"/>
      <c r="J338" s="5"/>
      <c r="K338" s="5"/>
      <c r="L338" s="5"/>
      <c r="M338" s="5"/>
      <c r="N338" s="5"/>
      <c r="O338" s="183"/>
    </row>
    <row r="339" spans="1:15" ht="13.5" x14ac:dyDescent="0.25">
      <c r="A339" s="5" t="s">
        <v>218</v>
      </c>
      <c r="B339" s="5" t="s">
        <v>445</v>
      </c>
      <c r="C339" s="38">
        <v>3.03</v>
      </c>
      <c r="D339" s="38">
        <v>3.03</v>
      </c>
      <c r="E339" s="35">
        <v>0</v>
      </c>
      <c r="F339" s="35">
        <f t="shared" si="21"/>
        <v>0</v>
      </c>
      <c r="G339" s="35">
        <f t="shared" si="20"/>
        <v>0</v>
      </c>
      <c r="H339" s="5"/>
      <c r="I339" s="5"/>
      <c r="J339" s="5"/>
      <c r="K339" s="5"/>
      <c r="L339" s="5"/>
      <c r="M339" s="5"/>
      <c r="N339" s="5"/>
      <c r="O339" s="183"/>
    </row>
    <row r="340" spans="1:15" ht="13.5" x14ac:dyDescent="0.25">
      <c r="A340" s="5" t="s">
        <v>218</v>
      </c>
      <c r="B340" s="5" t="s">
        <v>446</v>
      </c>
      <c r="C340" s="38">
        <v>3.03</v>
      </c>
      <c r="D340" s="38">
        <v>3.03</v>
      </c>
      <c r="E340" s="35">
        <v>0</v>
      </c>
      <c r="F340" s="35">
        <f t="shared" si="21"/>
        <v>0</v>
      </c>
      <c r="G340" s="35">
        <f t="shared" si="20"/>
        <v>0</v>
      </c>
      <c r="H340" s="5"/>
      <c r="I340" s="5"/>
      <c r="J340" s="5"/>
      <c r="K340" s="5"/>
      <c r="L340" s="5"/>
      <c r="M340" s="5"/>
      <c r="N340" s="5"/>
      <c r="O340" s="183"/>
    </row>
    <row r="341" spans="1:15" ht="13.5" x14ac:dyDescent="0.25">
      <c r="A341" s="5" t="s">
        <v>218</v>
      </c>
      <c r="B341" s="5" t="s">
        <v>447</v>
      </c>
      <c r="C341" s="38">
        <v>3.03</v>
      </c>
      <c r="D341" s="38">
        <v>3.03</v>
      </c>
      <c r="E341" s="35">
        <v>0</v>
      </c>
      <c r="F341" s="35">
        <f t="shared" si="21"/>
        <v>0</v>
      </c>
      <c r="G341" s="35">
        <f t="shared" si="20"/>
        <v>0</v>
      </c>
      <c r="H341" s="5"/>
      <c r="I341" s="5"/>
      <c r="J341" s="5"/>
      <c r="K341" s="5"/>
      <c r="L341" s="5"/>
      <c r="M341" s="5"/>
      <c r="N341" s="5"/>
      <c r="O341" s="183"/>
    </row>
    <row r="342" spans="1:15" ht="13.5" x14ac:dyDescent="0.25">
      <c r="A342" s="5" t="s">
        <v>218</v>
      </c>
      <c r="B342" s="5" t="s">
        <v>448</v>
      </c>
      <c r="C342" s="38">
        <v>3.03</v>
      </c>
      <c r="D342" s="38">
        <v>3.03</v>
      </c>
      <c r="E342" s="35">
        <v>0</v>
      </c>
      <c r="F342" s="35">
        <f t="shared" si="21"/>
        <v>0</v>
      </c>
      <c r="G342" s="35">
        <f t="shared" si="20"/>
        <v>0</v>
      </c>
      <c r="H342" s="5"/>
      <c r="I342" s="5"/>
      <c r="J342" s="5"/>
      <c r="K342" s="5"/>
      <c r="L342" s="5"/>
      <c r="M342" s="5"/>
      <c r="N342" s="5"/>
      <c r="O342" s="183"/>
    </row>
    <row r="343" spans="1:15" ht="13.5" x14ac:dyDescent="0.25">
      <c r="A343" s="5" t="s">
        <v>218</v>
      </c>
      <c r="B343" s="5" t="s">
        <v>449</v>
      </c>
      <c r="C343" s="38">
        <v>3.03</v>
      </c>
      <c r="D343" s="38">
        <v>3.03</v>
      </c>
      <c r="E343" s="35">
        <v>0</v>
      </c>
      <c r="F343" s="35">
        <f t="shared" si="21"/>
        <v>0</v>
      </c>
      <c r="G343" s="35">
        <f t="shared" si="20"/>
        <v>0</v>
      </c>
      <c r="H343" s="5"/>
      <c r="I343" s="5"/>
      <c r="J343" s="5"/>
      <c r="K343" s="5"/>
      <c r="L343" s="5"/>
      <c r="M343" s="5"/>
      <c r="N343" s="5"/>
      <c r="O343" s="183"/>
    </row>
    <row r="344" spans="1:15" ht="13.5" x14ac:dyDescent="0.25">
      <c r="A344" s="5" t="s">
        <v>45</v>
      </c>
      <c r="B344" s="5" t="s">
        <v>450</v>
      </c>
      <c r="C344" s="38">
        <v>0.71332646213856987</v>
      </c>
      <c r="D344" s="38">
        <v>0.71332646213856987</v>
      </c>
      <c r="E344" s="35">
        <v>2500000</v>
      </c>
      <c r="F344" s="35">
        <f t="shared" si="21"/>
        <v>1783316.1553464248</v>
      </c>
      <c r="G344" s="35">
        <f t="shared" si="20"/>
        <v>1783316.1553464248</v>
      </c>
      <c r="H344" s="5"/>
      <c r="I344" s="5"/>
      <c r="J344" s="5"/>
      <c r="K344" s="5"/>
      <c r="L344" s="5"/>
      <c r="M344" s="5"/>
      <c r="N344" s="5"/>
      <c r="O344" s="183"/>
    </row>
    <row r="345" spans="1:15" ht="13.5" x14ac:dyDescent="0.25">
      <c r="A345" s="5" t="s">
        <v>45</v>
      </c>
      <c r="B345" s="5" t="s">
        <v>451</v>
      </c>
      <c r="C345" s="38">
        <v>0.71332646213856987</v>
      </c>
      <c r="D345" s="38">
        <v>0.71332646213856987</v>
      </c>
      <c r="E345" s="35">
        <v>10000</v>
      </c>
      <c r="F345" s="35">
        <f t="shared" si="21"/>
        <v>7133.2646213856988</v>
      </c>
      <c r="G345" s="35">
        <f t="shared" si="20"/>
        <v>7133.2646213856988</v>
      </c>
      <c r="H345" s="5"/>
      <c r="I345" s="5"/>
      <c r="J345" s="5"/>
      <c r="K345" s="5"/>
      <c r="L345" s="5"/>
      <c r="M345" s="5"/>
      <c r="N345" s="5"/>
      <c r="O345" s="183"/>
    </row>
    <row r="346" spans="1:15" ht="13.5" x14ac:dyDescent="0.25">
      <c r="A346" s="5" t="s">
        <v>45</v>
      </c>
      <c r="B346" s="5" t="s">
        <v>452</v>
      </c>
      <c r="C346" s="38">
        <v>0.71332646213856987</v>
      </c>
      <c r="D346" s="38">
        <v>0.71332646213856987</v>
      </c>
      <c r="E346" s="35">
        <v>3350000</v>
      </c>
      <c r="F346" s="35">
        <f t="shared" si="21"/>
        <v>2389643.648164209</v>
      </c>
      <c r="G346" s="35">
        <f t="shared" si="20"/>
        <v>2389643.648164209</v>
      </c>
      <c r="H346" s="5"/>
      <c r="I346" s="5"/>
      <c r="J346" s="5"/>
      <c r="K346" s="5"/>
      <c r="L346" s="5"/>
      <c r="M346" s="5"/>
      <c r="N346" s="5"/>
      <c r="O346" s="183"/>
    </row>
    <row r="347" spans="1:15" ht="13.5" x14ac:dyDescent="0.25">
      <c r="A347" s="5" t="s">
        <v>45</v>
      </c>
      <c r="B347" s="5" t="s">
        <v>453</v>
      </c>
      <c r="C347" s="38">
        <v>0.71332646213856987</v>
      </c>
      <c r="D347" s="38">
        <v>0.71332646213856987</v>
      </c>
      <c r="E347" s="35">
        <v>3600000</v>
      </c>
      <c r="F347" s="35">
        <f t="shared" si="21"/>
        <v>2567975.2636988517</v>
      </c>
      <c r="G347" s="35">
        <f t="shared" si="20"/>
        <v>2567975.2636988517</v>
      </c>
      <c r="H347" s="5"/>
      <c r="I347" s="5"/>
      <c r="J347" s="5"/>
      <c r="K347" s="5"/>
      <c r="L347" s="5"/>
      <c r="M347" s="5"/>
      <c r="N347" s="5"/>
      <c r="O347" s="183"/>
    </row>
    <row r="348" spans="1:15" ht="13.5" x14ac:dyDescent="0.25">
      <c r="A348" s="5" t="s">
        <v>45</v>
      </c>
      <c r="B348" s="5" t="s">
        <v>454</v>
      </c>
      <c r="C348" s="38">
        <v>0.71332646213856987</v>
      </c>
      <c r="D348" s="38">
        <v>0.71332646213856987</v>
      </c>
      <c r="E348" s="35">
        <v>6000000</v>
      </c>
      <c r="F348" s="35">
        <f t="shared" si="21"/>
        <v>4279958.7728314195</v>
      </c>
      <c r="G348" s="35">
        <f t="shared" si="20"/>
        <v>4279958.7728314195</v>
      </c>
      <c r="H348" s="5"/>
      <c r="I348" s="5"/>
      <c r="J348" s="5"/>
      <c r="K348" s="5"/>
      <c r="L348" s="5"/>
      <c r="M348" s="5"/>
      <c r="N348" s="5"/>
      <c r="O348" s="183"/>
    </row>
    <row r="349" spans="1:15" ht="13.5" x14ac:dyDescent="0.25">
      <c r="A349" s="5" t="s">
        <v>29</v>
      </c>
      <c r="B349" s="5" t="s">
        <v>455</v>
      </c>
      <c r="C349" s="38">
        <v>1.7663393402476997</v>
      </c>
      <c r="D349" s="38">
        <v>2.5020387577882217</v>
      </c>
      <c r="E349" s="35">
        <v>1400000</v>
      </c>
      <c r="F349" s="35">
        <f t="shared" si="21"/>
        <v>2472875.0763467797</v>
      </c>
      <c r="G349" s="35">
        <f t="shared" si="20"/>
        <v>3502854.2609035103</v>
      </c>
      <c r="H349" s="5"/>
      <c r="I349" s="5"/>
      <c r="J349" s="5"/>
      <c r="K349" s="5"/>
      <c r="L349" s="5"/>
      <c r="M349" s="5"/>
      <c r="N349" s="5"/>
      <c r="O349" s="183"/>
    </row>
    <row r="350" spans="1:15" ht="13.5" x14ac:dyDescent="0.25">
      <c r="A350" s="5" t="s">
        <v>29</v>
      </c>
      <c r="B350" s="5" t="s">
        <v>456</v>
      </c>
      <c r="C350" s="38">
        <v>2.48</v>
      </c>
      <c r="D350" s="38">
        <v>2.48</v>
      </c>
      <c r="E350" s="35">
        <v>10000</v>
      </c>
      <c r="F350" s="35">
        <f t="shared" si="21"/>
        <v>24800</v>
      </c>
      <c r="G350" s="35">
        <f t="shared" si="20"/>
        <v>24800</v>
      </c>
      <c r="H350" s="5"/>
      <c r="I350" s="5"/>
      <c r="J350" s="5"/>
      <c r="K350" s="5"/>
      <c r="L350" s="5"/>
      <c r="M350" s="5"/>
      <c r="N350" s="5"/>
      <c r="O350" s="183"/>
    </row>
    <row r="351" spans="1:15" ht="13.5" x14ac:dyDescent="0.25">
      <c r="A351" s="5" t="s">
        <v>29</v>
      </c>
      <c r="B351" s="5" t="s">
        <v>457</v>
      </c>
      <c r="C351" s="38">
        <v>2.9061689597261289</v>
      </c>
      <c r="D351" s="38">
        <v>2.6317930998320076</v>
      </c>
      <c r="E351" s="35">
        <v>488000</v>
      </c>
      <c r="F351" s="35">
        <f t="shared" si="21"/>
        <v>1418210.452346351</v>
      </c>
      <c r="G351" s="35">
        <f t="shared" si="20"/>
        <v>1284315.0327180198</v>
      </c>
      <c r="H351" s="5"/>
      <c r="I351" s="5"/>
      <c r="J351" s="5"/>
      <c r="K351" s="5"/>
      <c r="L351" s="5"/>
      <c r="M351" s="5"/>
      <c r="N351" s="5"/>
      <c r="O351" s="183"/>
    </row>
    <row r="352" spans="1:15" ht="13.5" x14ac:dyDescent="0.25">
      <c r="A352" s="5" t="s">
        <v>29</v>
      </c>
      <c r="B352" s="5" t="s">
        <v>458</v>
      </c>
      <c r="C352" s="38">
        <v>2.3814611934604497</v>
      </c>
      <c r="D352" s="38">
        <v>2.3134176000529427</v>
      </c>
      <c r="E352" s="35">
        <v>60000</v>
      </c>
      <c r="F352" s="35">
        <f t="shared" si="21"/>
        <v>142887.67160762698</v>
      </c>
      <c r="G352" s="35">
        <f t="shared" si="20"/>
        <v>138805.05600317655</v>
      </c>
      <c r="H352" s="5"/>
      <c r="I352" s="5"/>
      <c r="J352" s="5"/>
      <c r="K352" s="5"/>
      <c r="L352" s="5"/>
      <c r="M352" s="5"/>
      <c r="N352" s="5"/>
      <c r="O352" s="183"/>
    </row>
    <row r="353" spans="1:15" ht="13.5" x14ac:dyDescent="0.25">
      <c r="A353" s="5" t="s">
        <v>29</v>
      </c>
      <c r="B353" s="5" t="s">
        <v>459</v>
      </c>
      <c r="C353" s="38">
        <v>2.3196426295008195</v>
      </c>
      <c r="D353" s="38">
        <v>2.2815080121163573</v>
      </c>
      <c r="E353" s="35">
        <v>177000</v>
      </c>
      <c r="F353" s="35">
        <f t="shared" si="21"/>
        <v>410576.74542164506</v>
      </c>
      <c r="G353" s="35">
        <f t="shared" si="20"/>
        <v>403826.91814459523</v>
      </c>
      <c r="H353" s="5"/>
      <c r="I353" s="5"/>
      <c r="J353" s="5"/>
      <c r="K353" s="5"/>
      <c r="L353" s="5"/>
      <c r="M353" s="5"/>
      <c r="N353" s="5"/>
      <c r="O353" s="183"/>
    </row>
    <row r="354" spans="1:15" ht="13.5" x14ac:dyDescent="0.25">
      <c r="A354" s="5" t="s">
        <v>29</v>
      </c>
      <c r="B354" s="5" t="s">
        <v>460</v>
      </c>
      <c r="C354" s="38">
        <v>2.4245698284577903</v>
      </c>
      <c r="D354" s="38">
        <v>2.3308313779434977</v>
      </c>
      <c r="E354" s="35">
        <v>6772000</v>
      </c>
      <c r="F354" s="35">
        <f t="shared" si="21"/>
        <v>16419186.878316157</v>
      </c>
      <c r="G354" s="35">
        <f t="shared" si="20"/>
        <v>15784390.091433367</v>
      </c>
      <c r="H354" s="5"/>
      <c r="I354" s="5"/>
      <c r="J354" s="5"/>
      <c r="K354" s="5"/>
      <c r="L354" s="5"/>
      <c r="M354" s="5"/>
      <c r="N354" s="5"/>
      <c r="O354" s="183"/>
    </row>
    <row r="355" spans="1:15" ht="13.5" x14ac:dyDescent="0.25">
      <c r="A355" s="5" t="s">
        <v>29</v>
      </c>
      <c r="B355" s="5" t="s">
        <v>461</v>
      </c>
      <c r="C355" s="38">
        <v>2.4660435439925905</v>
      </c>
      <c r="D355" s="38">
        <v>2.3391910676428509</v>
      </c>
      <c r="E355" s="35">
        <v>2058000</v>
      </c>
      <c r="F355" s="35">
        <f t="shared" si="21"/>
        <v>5075117.6135367509</v>
      </c>
      <c r="G355" s="35">
        <f t="shared" si="20"/>
        <v>4814055.2172089871</v>
      </c>
      <c r="H355" s="5"/>
      <c r="I355" s="5"/>
      <c r="J355" s="5"/>
      <c r="K355" s="5"/>
      <c r="L355" s="5"/>
      <c r="M355" s="5"/>
      <c r="N355" s="5"/>
      <c r="O355" s="183"/>
    </row>
    <row r="356" spans="1:15" ht="13.5" x14ac:dyDescent="0.25">
      <c r="A356" s="5" t="s">
        <v>29</v>
      </c>
      <c r="B356" s="5" t="s">
        <v>462</v>
      </c>
      <c r="C356" s="38">
        <v>1.2745686485177732</v>
      </c>
      <c r="D356" s="38">
        <v>1.2745686485177732</v>
      </c>
      <c r="E356" s="35">
        <v>1000</v>
      </c>
      <c r="F356" s="35">
        <f t="shared" si="21"/>
        <v>1274.5686485177732</v>
      </c>
      <c r="G356" s="35">
        <f t="shared" si="20"/>
        <v>1274.5686485177732</v>
      </c>
      <c r="H356" s="5"/>
      <c r="I356" s="5"/>
      <c r="J356" s="5"/>
      <c r="K356" s="5"/>
      <c r="L356" s="5"/>
      <c r="M356" s="5"/>
      <c r="N356" s="5"/>
      <c r="O356" s="183"/>
    </row>
    <row r="357" spans="1:15" ht="13.5" x14ac:dyDescent="0.25">
      <c r="A357" s="5" t="s">
        <v>105</v>
      </c>
      <c r="B357" s="5" t="s">
        <v>463</v>
      </c>
      <c r="C357" s="38">
        <v>4.8099999999999996</v>
      </c>
      <c r="D357" s="38">
        <v>4.8099999999999996</v>
      </c>
      <c r="E357" s="35">
        <v>1000</v>
      </c>
      <c r="F357" s="35">
        <f t="shared" si="21"/>
        <v>4810</v>
      </c>
      <c r="G357" s="35">
        <f t="shared" si="20"/>
        <v>4810</v>
      </c>
      <c r="H357" s="5"/>
      <c r="I357" s="5"/>
      <c r="J357" s="5"/>
      <c r="K357" s="5"/>
      <c r="L357" s="5"/>
      <c r="M357" s="5"/>
      <c r="N357" s="5"/>
      <c r="O357" s="183"/>
    </row>
    <row r="358" spans="1:15" ht="13.5" x14ac:dyDescent="0.25">
      <c r="A358" s="5" t="s">
        <v>105</v>
      </c>
      <c r="B358" s="5" t="s">
        <v>464</v>
      </c>
      <c r="C358" s="38">
        <v>4.8099999999999996</v>
      </c>
      <c r="D358" s="38">
        <v>4.8099999999999996</v>
      </c>
      <c r="E358" s="35">
        <v>1000</v>
      </c>
      <c r="F358" s="35">
        <f t="shared" si="21"/>
        <v>4810</v>
      </c>
      <c r="G358" s="35">
        <f t="shared" si="20"/>
        <v>4810</v>
      </c>
      <c r="H358" s="5"/>
      <c r="I358" s="5"/>
      <c r="J358" s="5"/>
      <c r="K358" s="5"/>
      <c r="L358" s="5"/>
      <c r="M358" s="5"/>
      <c r="N358" s="5"/>
      <c r="O358" s="183"/>
    </row>
    <row r="359" spans="1:15" ht="13.5" x14ac:dyDescent="0.25">
      <c r="A359" s="5" t="s">
        <v>105</v>
      </c>
      <c r="B359" s="5" t="s">
        <v>465</v>
      </c>
      <c r="C359" s="38">
        <v>4.8099999999999996</v>
      </c>
      <c r="D359" s="38">
        <v>4.8099999999999996</v>
      </c>
      <c r="E359" s="35">
        <v>2000</v>
      </c>
      <c r="F359" s="35">
        <f t="shared" si="21"/>
        <v>9620</v>
      </c>
      <c r="G359" s="35">
        <f t="shared" si="20"/>
        <v>9620</v>
      </c>
      <c r="H359" s="5"/>
      <c r="I359" s="5"/>
      <c r="J359" s="5"/>
      <c r="K359" s="5"/>
      <c r="L359" s="5"/>
      <c r="M359" s="5"/>
      <c r="N359" s="5"/>
      <c r="O359" s="183"/>
    </row>
    <row r="360" spans="1:15" ht="13.5" x14ac:dyDescent="0.25">
      <c r="A360" s="5" t="s">
        <v>105</v>
      </c>
      <c r="B360" s="5" t="s">
        <v>466</v>
      </c>
      <c r="C360" s="38">
        <v>4.8099999999999996</v>
      </c>
      <c r="D360" s="38">
        <v>4.8099999999999996</v>
      </c>
      <c r="E360" s="35">
        <v>43500</v>
      </c>
      <c r="F360" s="35">
        <f t="shared" si="21"/>
        <v>209234.99999999997</v>
      </c>
      <c r="G360" s="35">
        <f t="shared" si="20"/>
        <v>209234.99999999997</v>
      </c>
      <c r="H360" s="5"/>
      <c r="I360" s="5"/>
      <c r="J360" s="5"/>
      <c r="K360" s="5"/>
      <c r="L360" s="5"/>
      <c r="M360" s="5"/>
      <c r="N360" s="5"/>
      <c r="O360" s="183"/>
    </row>
    <row r="361" spans="1:15" ht="13.5" x14ac:dyDescent="0.25">
      <c r="A361" s="5" t="s">
        <v>105</v>
      </c>
      <c r="B361" s="5" t="s">
        <v>467</v>
      </c>
      <c r="C361" s="38">
        <v>4.8099999999999996</v>
      </c>
      <c r="D361" s="38">
        <v>4.8099999999999996</v>
      </c>
      <c r="E361" s="35">
        <v>3000</v>
      </c>
      <c r="F361" s="35">
        <f t="shared" si="21"/>
        <v>14429.999999999998</v>
      </c>
      <c r="G361" s="35">
        <f t="shared" si="20"/>
        <v>14429.999999999998</v>
      </c>
      <c r="H361" s="5"/>
      <c r="I361" s="5"/>
      <c r="J361" s="5"/>
      <c r="K361" s="5"/>
      <c r="L361" s="5"/>
      <c r="M361" s="5"/>
      <c r="N361" s="5"/>
      <c r="O361" s="183"/>
    </row>
    <row r="362" spans="1:15" ht="13.5" x14ac:dyDescent="0.25">
      <c r="A362" s="5" t="s">
        <v>105</v>
      </c>
      <c r="B362" s="5" t="s">
        <v>468</v>
      </c>
      <c r="C362" s="38">
        <v>4.41</v>
      </c>
      <c r="D362" s="38">
        <v>4.41</v>
      </c>
      <c r="E362" s="35">
        <v>505000</v>
      </c>
      <c r="F362" s="35">
        <f t="shared" si="21"/>
        <v>2227050</v>
      </c>
      <c r="G362" s="35">
        <f t="shared" si="20"/>
        <v>2227050</v>
      </c>
      <c r="H362" s="5"/>
      <c r="I362" s="5"/>
      <c r="J362" s="5"/>
      <c r="K362" s="5"/>
      <c r="L362" s="5"/>
      <c r="M362" s="5"/>
      <c r="N362" s="5"/>
      <c r="O362" s="183"/>
    </row>
    <row r="363" spans="1:15" ht="13.5" x14ac:dyDescent="0.25">
      <c r="A363" s="5" t="s">
        <v>105</v>
      </c>
      <c r="B363" s="5" t="s">
        <v>469</v>
      </c>
      <c r="C363" s="38">
        <v>4.8099999999999996</v>
      </c>
      <c r="D363" s="38">
        <v>4.8099999999999996</v>
      </c>
      <c r="E363" s="35">
        <v>1000</v>
      </c>
      <c r="F363" s="35">
        <f t="shared" si="21"/>
        <v>4810</v>
      </c>
      <c r="G363" s="35">
        <f t="shared" si="20"/>
        <v>4810</v>
      </c>
      <c r="H363" s="5"/>
      <c r="I363" s="5"/>
      <c r="J363" s="5"/>
      <c r="K363" s="5"/>
      <c r="L363" s="5"/>
      <c r="M363" s="5"/>
      <c r="N363" s="5"/>
      <c r="O363" s="183"/>
    </row>
    <row r="364" spans="1:15" ht="13.5" x14ac:dyDescent="0.25">
      <c r="A364" s="5" t="s">
        <v>105</v>
      </c>
      <c r="B364" s="5" t="s">
        <v>470</v>
      </c>
      <c r="C364" s="38">
        <v>4.8099999999999996</v>
      </c>
      <c r="D364" s="38">
        <v>4.8099999999999996</v>
      </c>
      <c r="E364" s="35">
        <v>1000</v>
      </c>
      <c r="F364" s="35">
        <f t="shared" si="21"/>
        <v>4810</v>
      </c>
      <c r="G364" s="35">
        <f t="shared" si="20"/>
        <v>4810</v>
      </c>
      <c r="H364" s="5"/>
      <c r="I364" s="5"/>
      <c r="J364" s="5"/>
      <c r="K364" s="5"/>
      <c r="L364" s="5"/>
      <c r="M364" s="5"/>
      <c r="N364" s="5"/>
      <c r="O364" s="183"/>
    </row>
    <row r="365" spans="1:15" ht="13.5" x14ac:dyDescent="0.25">
      <c r="A365" s="5" t="s">
        <v>105</v>
      </c>
      <c r="B365" s="5" t="s">
        <v>471</v>
      </c>
      <c r="C365" s="38">
        <v>4.8099999999999996</v>
      </c>
      <c r="D365" s="38">
        <v>4.8099999999999996</v>
      </c>
      <c r="E365" s="35">
        <v>63000</v>
      </c>
      <c r="F365" s="35">
        <f t="shared" si="21"/>
        <v>303030</v>
      </c>
      <c r="G365" s="35">
        <f t="shared" si="20"/>
        <v>303030</v>
      </c>
      <c r="H365" s="5"/>
      <c r="I365" s="5"/>
      <c r="J365" s="5"/>
      <c r="K365" s="5"/>
      <c r="L365" s="5"/>
      <c r="M365" s="5"/>
      <c r="N365" s="5"/>
      <c r="O365" s="183"/>
    </row>
    <row r="366" spans="1:15" ht="13.5" x14ac:dyDescent="0.25">
      <c r="A366" s="5" t="s">
        <v>105</v>
      </c>
      <c r="B366" s="5" t="s">
        <v>472</v>
      </c>
      <c r="C366" s="38">
        <v>4.8099999999999996</v>
      </c>
      <c r="D366" s="38">
        <v>4.8099999999999996</v>
      </c>
      <c r="E366" s="35">
        <v>1000</v>
      </c>
      <c r="F366" s="35">
        <f t="shared" si="21"/>
        <v>4810</v>
      </c>
      <c r="G366" s="35">
        <f t="shared" si="20"/>
        <v>4810</v>
      </c>
      <c r="H366" s="5"/>
      <c r="I366" s="5"/>
      <c r="J366" s="5"/>
      <c r="K366" s="5"/>
      <c r="L366" s="5"/>
      <c r="M366" s="5"/>
      <c r="N366" s="5"/>
      <c r="O366" s="183"/>
    </row>
    <row r="367" spans="1:15" ht="13.5" x14ac:dyDescent="0.25">
      <c r="A367" s="5" t="s">
        <v>105</v>
      </c>
      <c r="B367" s="5" t="s">
        <v>473</v>
      </c>
      <c r="C367" s="38">
        <v>4.8099999999999996</v>
      </c>
      <c r="D367" s="38">
        <v>4.8099999999999996</v>
      </c>
      <c r="E367" s="35">
        <v>1000</v>
      </c>
      <c r="F367" s="35">
        <f t="shared" si="21"/>
        <v>4810</v>
      </c>
      <c r="G367" s="35">
        <f t="shared" si="20"/>
        <v>4810</v>
      </c>
      <c r="H367" s="5"/>
      <c r="I367" s="5"/>
      <c r="J367" s="5"/>
      <c r="K367" s="5"/>
      <c r="L367" s="5"/>
      <c r="M367" s="5"/>
      <c r="N367" s="5"/>
      <c r="O367" s="183"/>
    </row>
    <row r="368" spans="1:15" ht="13.5" x14ac:dyDescent="0.25">
      <c r="A368" s="5" t="s">
        <v>16</v>
      </c>
      <c r="B368" s="5" t="s">
        <v>474</v>
      </c>
      <c r="C368" s="38">
        <v>5.85</v>
      </c>
      <c r="D368" s="38">
        <v>5.85</v>
      </c>
      <c r="E368" s="35">
        <v>14950000</v>
      </c>
      <c r="F368" s="35">
        <f t="shared" si="21"/>
        <v>87457500</v>
      </c>
      <c r="G368" s="35">
        <f t="shared" si="20"/>
        <v>87457500</v>
      </c>
      <c r="H368" s="5"/>
      <c r="I368" s="5"/>
      <c r="J368" s="5"/>
      <c r="K368" s="5"/>
      <c r="L368" s="5"/>
      <c r="M368" s="5"/>
      <c r="N368" s="5"/>
      <c r="O368" s="183"/>
    </row>
    <row r="369" spans="1:15" ht="13.5" x14ac:dyDescent="0.25">
      <c r="A369" s="5" t="s">
        <v>85</v>
      </c>
      <c r="B369" s="5" t="s">
        <v>475</v>
      </c>
      <c r="C369" s="38">
        <v>4.96</v>
      </c>
      <c r="D369" s="38">
        <v>4.96</v>
      </c>
      <c r="E369" s="35">
        <v>220000</v>
      </c>
      <c r="F369" s="35">
        <f t="shared" si="21"/>
        <v>1091200</v>
      </c>
      <c r="G369" s="35">
        <f t="shared" si="20"/>
        <v>1091200</v>
      </c>
      <c r="H369" s="5"/>
      <c r="I369" s="5"/>
      <c r="J369" s="5"/>
      <c r="K369" s="5"/>
      <c r="L369" s="5"/>
      <c r="M369" s="5"/>
      <c r="N369" s="5"/>
      <c r="O369" s="183"/>
    </row>
    <row r="370" spans="1:15" ht="13.5" x14ac:dyDescent="0.25">
      <c r="A370" s="5" t="s">
        <v>85</v>
      </c>
      <c r="B370" s="5" t="s">
        <v>476</v>
      </c>
      <c r="C370" s="38">
        <v>4.96</v>
      </c>
      <c r="D370" s="38">
        <v>4.96</v>
      </c>
      <c r="E370" s="35">
        <v>0</v>
      </c>
      <c r="F370" s="35">
        <f t="shared" si="21"/>
        <v>0</v>
      </c>
      <c r="G370" s="35">
        <f t="shared" si="20"/>
        <v>0</v>
      </c>
      <c r="H370" s="5"/>
      <c r="I370" s="5"/>
      <c r="J370" s="5"/>
      <c r="K370" s="5"/>
      <c r="L370" s="5"/>
      <c r="M370" s="5"/>
      <c r="N370" s="5"/>
      <c r="O370" s="183"/>
    </row>
    <row r="371" spans="1:15" ht="13.5" x14ac:dyDescent="0.25">
      <c r="A371" s="5" t="s">
        <v>85</v>
      </c>
      <c r="B371" s="5" t="s">
        <v>477</v>
      </c>
      <c r="C371" s="38">
        <v>5.65</v>
      </c>
      <c r="D371" s="38">
        <v>5.65</v>
      </c>
      <c r="E371" s="35">
        <v>110000</v>
      </c>
      <c r="F371" s="35">
        <f t="shared" si="21"/>
        <v>621500</v>
      </c>
      <c r="G371" s="35">
        <f t="shared" si="20"/>
        <v>621500</v>
      </c>
      <c r="H371" s="5"/>
      <c r="I371" s="5"/>
      <c r="J371" s="5"/>
      <c r="K371" s="5"/>
      <c r="L371" s="5"/>
      <c r="M371" s="5"/>
      <c r="N371" s="5"/>
      <c r="O371" s="183"/>
    </row>
    <row r="372" spans="1:15" ht="13.5" x14ac:dyDescent="0.25">
      <c r="A372" s="5" t="s">
        <v>85</v>
      </c>
      <c r="B372" s="5" t="s">
        <v>478</v>
      </c>
      <c r="C372" s="38">
        <v>4.96</v>
      </c>
      <c r="D372" s="38">
        <v>4.96</v>
      </c>
      <c r="E372" s="35">
        <v>100000</v>
      </c>
      <c r="F372" s="35">
        <f t="shared" si="21"/>
        <v>496000</v>
      </c>
      <c r="G372" s="35">
        <f t="shared" si="20"/>
        <v>496000</v>
      </c>
      <c r="H372" s="5"/>
      <c r="I372" s="5"/>
      <c r="J372" s="5"/>
      <c r="K372" s="5"/>
      <c r="L372" s="5"/>
      <c r="M372" s="5"/>
      <c r="N372" s="5"/>
      <c r="O372" s="183"/>
    </row>
    <row r="373" spans="1:15" ht="13.5" x14ac:dyDescent="0.25">
      <c r="A373" s="5" t="s">
        <v>85</v>
      </c>
      <c r="B373" s="5" t="s">
        <v>479</v>
      </c>
      <c r="C373" s="38">
        <v>4.96</v>
      </c>
      <c r="D373" s="38">
        <v>4.96</v>
      </c>
      <c r="E373" s="35">
        <v>25000</v>
      </c>
      <c r="F373" s="35">
        <f t="shared" si="21"/>
        <v>124000</v>
      </c>
      <c r="G373" s="35">
        <f t="shared" si="20"/>
        <v>124000</v>
      </c>
      <c r="H373" s="5"/>
      <c r="I373" s="5"/>
      <c r="J373" s="5"/>
      <c r="K373" s="5"/>
      <c r="L373" s="5"/>
      <c r="M373" s="5"/>
      <c r="N373" s="5"/>
      <c r="O373" s="183"/>
    </row>
    <row r="374" spans="1:15" ht="13.5" x14ac:dyDescent="0.25">
      <c r="A374" s="5" t="s">
        <v>85</v>
      </c>
      <c r="B374" s="5" t="s">
        <v>480</v>
      </c>
      <c r="C374" s="38">
        <v>3.48</v>
      </c>
      <c r="D374" s="38">
        <v>3.48</v>
      </c>
      <c r="E374" s="35">
        <v>50000</v>
      </c>
      <c r="F374" s="35">
        <f t="shared" si="21"/>
        <v>174000</v>
      </c>
      <c r="G374" s="35">
        <f t="shared" si="20"/>
        <v>174000</v>
      </c>
      <c r="H374" s="5"/>
      <c r="I374" s="5"/>
      <c r="J374" s="5"/>
      <c r="K374" s="5"/>
      <c r="L374" s="5"/>
      <c r="M374" s="5"/>
      <c r="N374" s="5"/>
      <c r="O374" s="183"/>
    </row>
    <row r="375" spans="1:15" ht="13.5" x14ac:dyDescent="0.25">
      <c r="A375" s="5" t="s">
        <v>85</v>
      </c>
      <c r="B375" s="5" t="s">
        <v>481</v>
      </c>
      <c r="C375" s="38">
        <v>4.96</v>
      </c>
      <c r="D375" s="38">
        <v>4.96</v>
      </c>
      <c r="E375" s="35">
        <v>0</v>
      </c>
      <c r="F375" s="35">
        <f t="shared" si="21"/>
        <v>0</v>
      </c>
      <c r="G375" s="35">
        <f t="shared" si="20"/>
        <v>0</v>
      </c>
      <c r="H375" s="5"/>
      <c r="I375" s="5"/>
      <c r="J375" s="5"/>
      <c r="K375" s="5"/>
      <c r="L375" s="5"/>
      <c r="M375" s="5"/>
      <c r="N375" s="5"/>
      <c r="O375" s="183"/>
    </row>
    <row r="376" spans="1:15" ht="13.5" x14ac:dyDescent="0.25">
      <c r="A376" s="5" t="s">
        <v>85</v>
      </c>
      <c r="B376" s="5" t="s">
        <v>482</v>
      </c>
      <c r="C376" s="38">
        <v>7.97</v>
      </c>
      <c r="D376" s="38">
        <v>7.97</v>
      </c>
      <c r="E376" s="35">
        <v>100000</v>
      </c>
      <c r="F376" s="35">
        <f t="shared" si="21"/>
        <v>797000</v>
      </c>
      <c r="G376" s="35">
        <f t="shared" si="20"/>
        <v>797000</v>
      </c>
      <c r="H376" s="5"/>
      <c r="I376" s="5"/>
      <c r="J376" s="5"/>
      <c r="K376" s="5"/>
      <c r="L376" s="5"/>
      <c r="M376" s="5"/>
      <c r="N376" s="5"/>
      <c r="O376" s="183"/>
    </row>
    <row r="377" spans="1:15" ht="13.5" x14ac:dyDescent="0.25">
      <c r="A377" s="5" t="s">
        <v>85</v>
      </c>
      <c r="B377" s="5" t="s">
        <v>483</v>
      </c>
      <c r="C377" s="38">
        <v>4.96</v>
      </c>
      <c r="D377" s="38">
        <v>4.96</v>
      </c>
      <c r="E377" s="35">
        <v>60000</v>
      </c>
      <c r="F377" s="35">
        <f t="shared" si="21"/>
        <v>297600</v>
      </c>
      <c r="G377" s="35">
        <f t="shared" si="20"/>
        <v>297600</v>
      </c>
      <c r="H377" s="5"/>
      <c r="I377" s="5"/>
      <c r="J377" s="5"/>
      <c r="K377" s="5"/>
      <c r="L377" s="5"/>
      <c r="M377" s="5"/>
      <c r="N377" s="5"/>
      <c r="O377" s="183"/>
    </row>
    <row r="378" spans="1:15" ht="13.5" x14ac:dyDescent="0.25">
      <c r="A378" s="5" t="s">
        <v>85</v>
      </c>
      <c r="B378" s="5" t="s">
        <v>484</v>
      </c>
      <c r="C378" s="38">
        <v>4.96</v>
      </c>
      <c r="D378" s="38">
        <v>4.96</v>
      </c>
      <c r="E378" s="35">
        <v>100000</v>
      </c>
      <c r="F378" s="35">
        <f t="shared" si="21"/>
        <v>496000</v>
      </c>
      <c r="G378" s="35">
        <f t="shared" si="20"/>
        <v>496000</v>
      </c>
      <c r="H378" s="5"/>
      <c r="I378" s="5"/>
      <c r="J378" s="5"/>
      <c r="K378" s="5"/>
      <c r="L378" s="5"/>
      <c r="M378" s="5"/>
      <c r="N378" s="5"/>
      <c r="O378" s="183"/>
    </row>
    <row r="379" spans="1:15" ht="13.5" x14ac:dyDescent="0.25">
      <c r="A379" s="5" t="s">
        <v>186</v>
      </c>
      <c r="B379" s="5" t="s">
        <v>485</v>
      </c>
      <c r="C379" s="38">
        <v>2.0571261702782295</v>
      </c>
      <c r="D379" s="38">
        <v>2.4321800635653252</v>
      </c>
      <c r="E379" s="35">
        <v>61000</v>
      </c>
      <c r="F379" s="35">
        <f t="shared" si="21"/>
        <v>125484.69638697201</v>
      </c>
      <c r="G379" s="35">
        <f t="shared" si="20"/>
        <v>148362.98387748483</v>
      </c>
      <c r="H379" s="5"/>
      <c r="I379" s="5"/>
      <c r="J379" s="5"/>
      <c r="K379" s="5"/>
      <c r="L379" s="5"/>
      <c r="M379" s="5"/>
      <c r="N379" s="5"/>
      <c r="O379" s="183"/>
    </row>
    <row r="380" spans="1:15" ht="13.5" x14ac:dyDescent="0.25">
      <c r="A380" s="5" t="s">
        <v>186</v>
      </c>
      <c r="B380" s="5" t="s">
        <v>486</v>
      </c>
      <c r="C380" s="38">
        <v>2.0099999999999998</v>
      </c>
      <c r="D380" s="38">
        <v>2.0099999999999998</v>
      </c>
      <c r="E380" s="35">
        <v>0</v>
      </c>
      <c r="F380" s="35">
        <f t="shared" si="21"/>
        <v>0</v>
      </c>
      <c r="G380" s="35">
        <f t="shared" si="20"/>
        <v>0</v>
      </c>
      <c r="H380" s="5"/>
      <c r="I380" s="5"/>
      <c r="J380" s="5"/>
      <c r="K380" s="5"/>
      <c r="L380" s="5"/>
      <c r="M380" s="5"/>
      <c r="N380" s="5"/>
      <c r="O380" s="183"/>
    </row>
    <row r="381" spans="1:15" ht="13.5" x14ac:dyDescent="0.25">
      <c r="A381" s="5" t="s">
        <v>186</v>
      </c>
      <c r="B381" s="5" t="s">
        <v>487</v>
      </c>
      <c r="C381" s="38">
        <v>2.1378511110657645</v>
      </c>
      <c r="D381" s="38">
        <v>2.4906172595484835</v>
      </c>
      <c r="E381" s="35">
        <v>2000</v>
      </c>
      <c r="F381" s="35">
        <f t="shared" si="21"/>
        <v>4275.7022221315292</v>
      </c>
      <c r="G381" s="35">
        <f t="shared" si="20"/>
        <v>4981.2345190969672</v>
      </c>
      <c r="H381" s="5"/>
      <c r="I381" s="5"/>
      <c r="J381" s="5"/>
      <c r="K381" s="5"/>
      <c r="L381" s="5"/>
      <c r="M381" s="5"/>
      <c r="N381" s="5"/>
      <c r="O381" s="183"/>
    </row>
    <row r="382" spans="1:15" ht="13.5" x14ac:dyDescent="0.25">
      <c r="A382" s="5" t="s">
        <v>186</v>
      </c>
      <c r="B382" s="5" t="s">
        <v>488</v>
      </c>
      <c r="C382" s="38">
        <v>2.2599999999999998</v>
      </c>
      <c r="D382" s="38">
        <v>2.2599999999999998</v>
      </c>
      <c r="E382" s="35">
        <v>0</v>
      </c>
      <c r="F382" s="35">
        <f t="shared" si="21"/>
        <v>0</v>
      </c>
      <c r="G382" s="35">
        <f t="shared" si="20"/>
        <v>0</v>
      </c>
      <c r="H382" s="5"/>
      <c r="I382" s="5"/>
      <c r="J382" s="5"/>
      <c r="K382" s="5"/>
      <c r="L382" s="5"/>
      <c r="M382" s="5"/>
      <c r="N382" s="5"/>
      <c r="O382" s="183"/>
    </row>
    <row r="383" spans="1:15" ht="13.5" x14ac:dyDescent="0.25">
      <c r="A383" s="5" t="s">
        <v>186</v>
      </c>
      <c r="B383" s="5" t="s">
        <v>489</v>
      </c>
      <c r="C383" s="38">
        <v>2.3006762422884726</v>
      </c>
      <c r="D383" s="38">
        <v>2.5887773652279806</v>
      </c>
      <c r="E383" s="35">
        <v>21000</v>
      </c>
      <c r="F383" s="35">
        <f t="shared" si="21"/>
        <v>48314.201088057926</v>
      </c>
      <c r="G383" s="35">
        <f t="shared" si="20"/>
        <v>54364.324669787595</v>
      </c>
      <c r="H383" s="5"/>
      <c r="I383" s="5"/>
      <c r="J383" s="5"/>
      <c r="K383" s="5"/>
      <c r="L383" s="5"/>
      <c r="M383" s="5"/>
      <c r="N383" s="5"/>
      <c r="O383" s="183"/>
    </row>
    <row r="384" spans="1:15" ht="13.5" x14ac:dyDescent="0.25">
      <c r="A384" s="5" t="s">
        <v>24</v>
      </c>
      <c r="B384" s="5" t="s">
        <v>490</v>
      </c>
      <c r="C384" s="38">
        <v>39</v>
      </c>
      <c r="D384" s="38">
        <v>39</v>
      </c>
      <c r="E384" s="35">
        <v>1930</v>
      </c>
      <c r="F384" s="35">
        <f t="shared" si="21"/>
        <v>75270</v>
      </c>
      <c r="G384" s="35">
        <f t="shared" si="20"/>
        <v>75270</v>
      </c>
      <c r="H384" s="5"/>
      <c r="I384" s="5"/>
      <c r="J384" s="5"/>
      <c r="K384" s="5"/>
      <c r="L384" s="5"/>
      <c r="M384" s="5"/>
      <c r="N384" s="5"/>
      <c r="O384" s="183"/>
    </row>
    <row r="385" spans="1:15" ht="13.5" x14ac:dyDescent="0.25">
      <c r="A385" s="5" t="s">
        <v>24</v>
      </c>
      <c r="B385" s="5" t="s">
        <v>491</v>
      </c>
      <c r="C385" s="38">
        <v>39</v>
      </c>
      <c r="D385" s="38">
        <v>39</v>
      </c>
      <c r="E385" s="35">
        <v>1000</v>
      </c>
      <c r="F385" s="35">
        <f t="shared" si="21"/>
        <v>39000</v>
      </c>
      <c r="G385" s="35">
        <f t="shared" si="20"/>
        <v>39000</v>
      </c>
      <c r="H385" s="5"/>
      <c r="I385" s="5"/>
      <c r="J385" s="5"/>
      <c r="K385" s="5"/>
      <c r="L385" s="5"/>
      <c r="M385" s="5"/>
      <c r="N385" s="5"/>
      <c r="O385" s="183"/>
    </row>
    <row r="386" spans="1:15" ht="13.5" x14ac:dyDescent="0.25">
      <c r="A386" s="5" t="s">
        <v>24</v>
      </c>
      <c r="B386" s="5" t="s">
        <v>492</v>
      </c>
      <c r="C386" s="38">
        <v>39</v>
      </c>
      <c r="D386" s="38">
        <v>39</v>
      </c>
      <c r="E386" s="35">
        <v>121188</v>
      </c>
      <c r="F386" s="35">
        <f t="shared" si="21"/>
        <v>4726332</v>
      </c>
      <c r="G386" s="35">
        <f t="shared" si="20"/>
        <v>4726332</v>
      </c>
      <c r="H386" s="5"/>
      <c r="I386" s="5"/>
      <c r="J386" s="5"/>
      <c r="K386" s="5"/>
      <c r="L386" s="5"/>
      <c r="M386" s="5"/>
      <c r="N386" s="5"/>
      <c r="O386" s="183"/>
    </row>
    <row r="387" spans="1:15" ht="13.5" x14ac:dyDescent="0.25">
      <c r="A387" s="5" t="s">
        <v>24</v>
      </c>
      <c r="B387" s="5" t="s">
        <v>493</v>
      </c>
      <c r="C387" s="38">
        <v>39</v>
      </c>
      <c r="D387" s="38">
        <v>39</v>
      </c>
      <c r="E387" s="35">
        <v>45800</v>
      </c>
      <c r="F387" s="35">
        <f t="shared" si="21"/>
        <v>1786200</v>
      </c>
      <c r="G387" s="35">
        <f t="shared" si="20"/>
        <v>1786200</v>
      </c>
      <c r="H387" s="5"/>
      <c r="I387" s="5"/>
      <c r="J387" s="5"/>
      <c r="K387" s="5"/>
      <c r="L387" s="5"/>
      <c r="M387" s="5"/>
      <c r="N387" s="5"/>
      <c r="O387" s="183"/>
    </row>
    <row r="388" spans="1:15" ht="13.5" x14ac:dyDescent="0.25">
      <c r="A388" s="5" t="s">
        <v>24</v>
      </c>
      <c r="B388" s="5" t="s">
        <v>494</v>
      </c>
      <c r="C388" s="38">
        <v>39</v>
      </c>
      <c r="D388" s="38">
        <v>39</v>
      </c>
      <c r="E388" s="35">
        <v>326543</v>
      </c>
      <c r="F388" s="35">
        <f t="shared" si="21"/>
        <v>12735177</v>
      </c>
      <c r="G388" s="35">
        <f t="shared" si="20"/>
        <v>12735177</v>
      </c>
      <c r="H388" s="5"/>
      <c r="I388" s="5"/>
      <c r="J388" s="5"/>
      <c r="K388" s="5"/>
      <c r="L388" s="5"/>
      <c r="M388" s="5"/>
      <c r="N388" s="5"/>
      <c r="O388" s="183"/>
    </row>
    <row r="389" spans="1:15" ht="13.5" x14ac:dyDescent="0.25">
      <c r="A389" s="5" t="s">
        <v>24</v>
      </c>
      <c r="B389" s="5" t="s">
        <v>495</v>
      </c>
      <c r="C389" s="38">
        <v>39</v>
      </c>
      <c r="D389" s="38">
        <v>39</v>
      </c>
      <c r="E389" s="35">
        <v>148983</v>
      </c>
      <c r="F389" s="35">
        <f t="shared" si="21"/>
        <v>5810337</v>
      </c>
      <c r="G389" s="35">
        <f t="shared" si="20"/>
        <v>5810337</v>
      </c>
      <c r="H389" s="5"/>
      <c r="I389" s="5"/>
      <c r="J389" s="5"/>
      <c r="K389" s="5"/>
      <c r="L389" s="5"/>
      <c r="M389" s="5"/>
      <c r="N389" s="5"/>
      <c r="O389" s="183"/>
    </row>
    <row r="390" spans="1:15" ht="13.5" x14ac:dyDescent="0.25">
      <c r="A390" s="5" t="s">
        <v>24</v>
      </c>
      <c r="B390" s="5" t="s">
        <v>496</v>
      </c>
      <c r="C390" s="38">
        <v>39</v>
      </c>
      <c r="D390" s="38">
        <v>39</v>
      </c>
      <c r="E390" s="35">
        <v>90000</v>
      </c>
      <c r="F390" s="35">
        <f t="shared" si="21"/>
        <v>3510000</v>
      </c>
      <c r="G390" s="35">
        <f t="shared" si="20"/>
        <v>3510000</v>
      </c>
      <c r="H390" s="5"/>
      <c r="I390" s="5"/>
      <c r="J390" s="5"/>
      <c r="K390" s="5"/>
      <c r="L390" s="5"/>
      <c r="M390" s="5"/>
      <c r="N390" s="5"/>
      <c r="O390" s="183"/>
    </row>
    <row r="391" spans="1:15" ht="13.5" x14ac:dyDescent="0.25">
      <c r="A391" s="5" t="s">
        <v>24</v>
      </c>
      <c r="B391" s="5" t="s">
        <v>497</v>
      </c>
      <c r="C391" s="38">
        <v>39</v>
      </c>
      <c r="D391" s="38">
        <v>39</v>
      </c>
      <c r="E391" s="35">
        <v>89000</v>
      </c>
      <c r="F391" s="35">
        <f t="shared" si="21"/>
        <v>3471000</v>
      </c>
      <c r="G391" s="35">
        <f t="shared" si="20"/>
        <v>3471000</v>
      </c>
      <c r="H391" s="5"/>
      <c r="I391" s="5"/>
      <c r="J391" s="5"/>
      <c r="K391" s="5"/>
      <c r="L391" s="5"/>
      <c r="M391" s="5"/>
      <c r="N391" s="5"/>
      <c r="O391" s="183"/>
    </row>
    <row r="392" spans="1:15" ht="13.5" x14ac:dyDescent="0.25">
      <c r="A392" s="5" t="s">
        <v>24</v>
      </c>
      <c r="B392" s="5" t="s">
        <v>498</v>
      </c>
      <c r="C392" s="38">
        <v>39</v>
      </c>
      <c r="D392" s="38">
        <v>39</v>
      </c>
      <c r="E392" s="35">
        <v>1000</v>
      </c>
      <c r="F392" s="35">
        <f t="shared" si="21"/>
        <v>39000</v>
      </c>
      <c r="G392" s="35">
        <f t="shared" si="20"/>
        <v>39000</v>
      </c>
      <c r="H392" s="5"/>
      <c r="I392" s="5"/>
      <c r="J392" s="5"/>
      <c r="K392" s="5"/>
      <c r="L392" s="5"/>
      <c r="M392" s="5"/>
      <c r="N392" s="5"/>
      <c r="O392" s="183"/>
    </row>
    <row r="393" spans="1:15" ht="13.5" x14ac:dyDescent="0.25">
      <c r="A393" s="5" t="s">
        <v>24</v>
      </c>
      <c r="B393" s="5" t="s">
        <v>499</v>
      </c>
      <c r="C393" s="38">
        <v>39</v>
      </c>
      <c r="D393" s="38">
        <v>39</v>
      </c>
      <c r="E393" s="35">
        <v>0</v>
      </c>
      <c r="F393" s="35">
        <f t="shared" si="21"/>
        <v>0</v>
      </c>
      <c r="G393" s="35">
        <f t="shared" si="20"/>
        <v>0</v>
      </c>
      <c r="H393" s="5"/>
      <c r="I393" s="5"/>
      <c r="J393" s="5"/>
      <c r="K393" s="5"/>
      <c r="L393" s="5"/>
      <c r="M393" s="5"/>
      <c r="N393" s="5"/>
      <c r="O393" s="183"/>
    </row>
    <row r="394" spans="1:15" ht="13.5" x14ac:dyDescent="0.25">
      <c r="A394" s="5" t="s">
        <v>24</v>
      </c>
      <c r="B394" s="5" t="s">
        <v>500</v>
      </c>
      <c r="C394" s="38">
        <v>39</v>
      </c>
      <c r="D394" s="38">
        <v>39</v>
      </c>
      <c r="E394" s="35">
        <v>93620</v>
      </c>
      <c r="F394" s="35">
        <f t="shared" si="21"/>
        <v>3651180</v>
      </c>
      <c r="G394" s="35">
        <f t="shared" si="20"/>
        <v>3651180</v>
      </c>
      <c r="H394" s="5"/>
      <c r="I394" s="5"/>
      <c r="J394" s="5"/>
      <c r="K394" s="5"/>
      <c r="L394" s="5"/>
      <c r="M394" s="5"/>
      <c r="N394" s="5"/>
      <c r="O394" s="183"/>
    </row>
    <row r="395" spans="1:15" ht="13.5" x14ac:dyDescent="0.25">
      <c r="A395" s="5" t="s">
        <v>148</v>
      </c>
      <c r="B395" s="5" t="s">
        <v>501</v>
      </c>
      <c r="C395" s="38">
        <v>0.83</v>
      </c>
      <c r="D395" s="38">
        <v>0.83</v>
      </c>
      <c r="E395" s="35">
        <v>1000</v>
      </c>
      <c r="F395" s="35">
        <f t="shared" si="21"/>
        <v>830</v>
      </c>
      <c r="G395" s="35">
        <f t="shared" si="20"/>
        <v>830</v>
      </c>
      <c r="H395" s="5"/>
      <c r="I395" s="5"/>
      <c r="J395" s="5"/>
      <c r="K395" s="5"/>
      <c r="L395" s="5"/>
      <c r="M395" s="5"/>
      <c r="N395" s="5"/>
      <c r="O395" s="183"/>
    </row>
    <row r="396" spans="1:15" ht="13.5" x14ac:dyDescent="0.25">
      <c r="A396" s="5" t="s">
        <v>148</v>
      </c>
      <c r="B396" s="5" t="s">
        <v>502</v>
      </c>
      <c r="C396" s="38">
        <v>0.83</v>
      </c>
      <c r="D396" s="38">
        <v>0.83</v>
      </c>
      <c r="E396" s="35">
        <v>466000</v>
      </c>
      <c r="F396" s="35">
        <f t="shared" si="21"/>
        <v>386780</v>
      </c>
      <c r="G396" s="35">
        <f t="shared" ref="G396:G459" si="22">+D396*E396</f>
        <v>386780</v>
      </c>
      <c r="H396" s="5"/>
      <c r="I396" s="5"/>
      <c r="J396" s="5"/>
      <c r="K396" s="5"/>
      <c r="L396" s="5"/>
      <c r="M396" s="5"/>
      <c r="N396" s="5"/>
      <c r="O396" s="183"/>
    </row>
    <row r="397" spans="1:15" ht="13.5" x14ac:dyDescent="0.25">
      <c r="A397" s="5" t="s">
        <v>148</v>
      </c>
      <c r="B397" s="5" t="s">
        <v>503</v>
      </c>
      <c r="C397" s="38">
        <v>0.83</v>
      </c>
      <c r="D397" s="38">
        <v>0.83</v>
      </c>
      <c r="E397" s="35">
        <v>108000</v>
      </c>
      <c r="F397" s="35">
        <f t="shared" ref="F397:F460" si="23">+C397*E397</f>
        <v>89640</v>
      </c>
      <c r="G397" s="35">
        <f t="shared" si="22"/>
        <v>89640</v>
      </c>
      <c r="H397" s="5"/>
      <c r="I397" s="5"/>
      <c r="J397" s="5"/>
      <c r="K397" s="5"/>
      <c r="L397" s="5"/>
      <c r="M397" s="5"/>
      <c r="N397" s="5"/>
      <c r="O397" s="183"/>
    </row>
    <row r="398" spans="1:15" ht="13.5" x14ac:dyDescent="0.25">
      <c r="A398" s="5" t="s">
        <v>148</v>
      </c>
      <c r="B398" s="5" t="s">
        <v>504</v>
      </c>
      <c r="C398" s="38">
        <v>0.83</v>
      </c>
      <c r="D398" s="38">
        <v>0.83</v>
      </c>
      <c r="E398" s="35">
        <v>1000</v>
      </c>
      <c r="F398" s="35">
        <f t="shared" si="23"/>
        <v>830</v>
      </c>
      <c r="G398" s="35">
        <f t="shared" si="22"/>
        <v>830</v>
      </c>
      <c r="H398" s="5"/>
      <c r="I398" s="5"/>
      <c r="J398" s="5"/>
      <c r="K398" s="5"/>
      <c r="L398" s="5"/>
      <c r="M398" s="5"/>
      <c r="N398" s="5"/>
      <c r="O398" s="183"/>
    </row>
    <row r="399" spans="1:15" ht="13.5" x14ac:dyDescent="0.25">
      <c r="A399" s="5" t="s">
        <v>148</v>
      </c>
      <c r="B399" s="5" t="s">
        <v>505</v>
      </c>
      <c r="C399" s="38">
        <v>0.83</v>
      </c>
      <c r="D399" s="38">
        <v>0.83</v>
      </c>
      <c r="E399" s="35">
        <v>1000</v>
      </c>
      <c r="F399" s="35">
        <f t="shared" si="23"/>
        <v>830</v>
      </c>
      <c r="G399" s="35">
        <f t="shared" si="22"/>
        <v>830</v>
      </c>
      <c r="H399" s="5"/>
      <c r="I399" s="5"/>
      <c r="J399" s="5"/>
      <c r="K399" s="5"/>
      <c r="L399" s="5"/>
      <c r="M399" s="5"/>
      <c r="N399" s="5"/>
      <c r="O399" s="183"/>
    </row>
    <row r="400" spans="1:15" ht="13.5" x14ac:dyDescent="0.25">
      <c r="A400" s="5" t="s">
        <v>148</v>
      </c>
      <c r="B400" s="5" t="s">
        <v>506</v>
      </c>
      <c r="C400" s="38">
        <v>0.83</v>
      </c>
      <c r="D400" s="38">
        <v>0.83</v>
      </c>
      <c r="E400" s="35">
        <v>184000</v>
      </c>
      <c r="F400" s="35">
        <f t="shared" si="23"/>
        <v>152720</v>
      </c>
      <c r="G400" s="35">
        <f t="shared" si="22"/>
        <v>152720</v>
      </c>
      <c r="H400" s="5"/>
      <c r="I400" s="5"/>
      <c r="J400" s="5"/>
      <c r="K400" s="5"/>
      <c r="L400" s="5"/>
      <c r="M400" s="5"/>
      <c r="N400" s="5"/>
      <c r="O400" s="183"/>
    </row>
    <row r="401" spans="1:15" ht="13.5" x14ac:dyDescent="0.25">
      <c r="A401" s="5" t="s">
        <v>148</v>
      </c>
      <c r="B401" s="5" t="s">
        <v>507</v>
      </c>
      <c r="C401" s="38">
        <v>0.83</v>
      </c>
      <c r="D401" s="38">
        <v>0.83</v>
      </c>
      <c r="E401" s="35">
        <v>262000</v>
      </c>
      <c r="F401" s="35">
        <f t="shared" si="23"/>
        <v>217460</v>
      </c>
      <c r="G401" s="35">
        <f t="shared" si="22"/>
        <v>217460</v>
      </c>
      <c r="H401" s="5"/>
      <c r="I401" s="5"/>
      <c r="J401" s="5"/>
      <c r="K401" s="5"/>
      <c r="L401" s="5"/>
      <c r="M401" s="5"/>
      <c r="N401" s="5"/>
      <c r="O401" s="183"/>
    </row>
    <row r="402" spans="1:15" ht="13.5" x14ac:dyDescent="0.25">
      <c r="A402" s="5" t="s">
        <v>148</v>
      </c>
      <c r="B402" s="5" t="s">
        <v>508</v>
      </c>
      <c r="C402" s="38">
        <v>0.83</v>
      </c>
      <c r="D402" s="38">
        <v>0.83</v>
      </c>
      <c r="E402" s="35">
        <v>1000</v>
      </c>
      <c r="F402" s="35">
        <f t="shared" si="23"/>
        <v>830</v>
      </c>
      <c r="G402" s="35">
        <f t="shared" si="22"/>
        <v>830</v>
      </c>
      <c r="H402" s="5"/>
      <c r="I402" s="5"/>
      <c r="J402" s="5"/>
      <c r="K402" s="5"/>
      <c r="L402" s="5"/>
      <c r="M402" s="5"/>
      <c r="N402" s="5"/>
      <c r="O402" s="183"/>
    </row>
    <row r="403" spans="1:15" ht="13.5" x14ac:dyDescent="0.25">
      <c r="A403" s="5" t="s">
        <v>111</v>
      </c>
      <c r="B403" s="5" t="s">
        <v>509</v>
      </c>
      <c r="C403" s="38">
        <v>53.94136206888718</v>
      </c>
      <c r="D403" s="38">
        <v>52.993818707172601</v>
      </c>
      <c r="E403" s="35">
        <v>40300</v>
      </c>
      <c r="F403" s="35">
        <f t="shared" si="23"/>
        <v>2173836.8913761536</v>
      </c>
      <c r="G403" s="35">
        <f t="shared" si="22"/>
        <v>2135650.8938990557</v>
      </c>
      <c r="H403" s="5"/>
      <c r="I403" s="5"/>
      <c r="J403" s="5"/>
      <c r="K403" s="5"/>
      <c r="L403" s="5"/>
      <c r="M403" s="5"/>
      <c r="N403" s="5"/>
      <c r="O403" s="183"/>
    </row>
    <row r="404" spans="1:15" ht="13.5" x14ac:dyDescent="0.25">
      <c r="A404" s="5" t="s">
        <v>97</v>
      </c>
      <c r="B404" s="5" t="s">
        <v>510</v>
      </c>
      <c r="C404" s="38">
        <v>1.3999387718452865</v>
      </c>
      <c r="D404" s="38">
        <v>1.3999387718452865</v>
      </c>
      <c r="E404" s="35">
        <v>2000000</v>
      </c>
      <c r="F404" s="35">
        <f t="shared" si="23"/>
        <v>2799877.543690573</v>
      </c>
      <c r="G404" s="35">
        <f t="shared" si="22"/>
        <v>2799877.543690573</v>
      </c>
      <c r="H404" s="5"/>
      <c r="I404" s="5"/>
      <c r="J404" s="5"/>
      <c r="K404" s="5"/>
      <c r="L404" s="5"/>
      <c r="M404" s="5"/>
      <c r="N404" s="5"/>
      <c r="O404" s="183"/>
    </row>
    <row r="405" spans="1:15" ht="13.5" x14ac:dyDescent="0.25">
      <c r="A405" s="5" t="s">
        <v>97</v>
      </c>
      <c r="B405" s="5" t="s">
        <v>511</v>
      </c>
      <c r="C405" s="38">
        <v>0.83</v>
      </c>
      <c r="D405" s="38">
        <v>0.83</v>
      </c>
      <c r="E405" s="35">
        <v>0</v>
      </c>
      <c r="F405" s="35">
        <f t="shared" si="23"/>
        <v>0</v>
      </c>
      <c r="G405" s="35">
        <f t="shared" si="22"/>
        <v>0</v>
      </c>
      <c r="H405" s="5"/>
      <c r="I405" s="5"/>
      <c r="J405" s="5"/>
      <c r="K405" s="5"/>
      <c r="L405" s="5"/>
      <c r="M405" s="5"/>
      <c r="N405" s="5"/>
      <c r="O405" s="183"/>
    </row>
    <row r="406" spans="1:15" ht="13.5" x14ac:dyDescent="0.25">
      <c r="A406" s="5" t="s">
        <v>97</v>
      </c>
      <c r="B406" s="5" t="s">
        <v>512</v>
      </c>
      <c r="C406" s="38">
        <v>0.83</v>
      </c>
      <c r="D406" s="38">
        <v>0.83</v>
      </c>
      <c r="E406" s="35">
        <v>200000</v>
      </c>
      <c r="F406" s="35">
        <f t="shared" si="23"/>
        <v>166000</v>
      </c>
      <c r="G406" s="35">
        <f t="shared" si="22"/>
        <v>166000</v>
      </c>
      <c r="H406" s="5"/>
      <c r="I406" s="5"/>
      <c r="J406" s="5"/>
      <c r="K406" s="5"/>
      <c r="L406" s="5"/>
      <c r="M406" s="5"/>
      <c r="N406" s="5"/>
      <c r="O406" s="183"/>
    </row>
    <row r="407" spans="1:15" ht="13.5" x14ac:dyDescent="0.25">
      <c r="A407" s="5" t="s">
        <v>97</v>
      </c>
      <c r="B407" s="5" t="s">
        <v>513</v>
      </c>
      <c r="C407" s="38">
        <v>0.83</v>
      </c>
      <c r="D407" s="38">
        <v>0.83</v>
      </c>
      <c r="E407" s="35">
        <v>60000</v>
      </c>
      <c r="F407" s="35">
        <f t="shared" si="23"/>
        <v>49800</v>
      </c>
      <c r="G407" s="35">
        <f t="shared" si="22"/>
        <v>49800</v>
      </c>
      <c r="H407" s="5"/>
      <c r="I407" s="5"/>
      <c r="J407" s="5"/>
      <c r="K407" s="5"/>
      <c r="L407" s="5"/>
      <c r="M407" s="5"/>
      <c r="N407" s="5"/>
      <c r="O407" s="183"/>
    </row>
    <row r="408" spans="1:15" ht="13.5" x14ac:dyDescent="0.25">
      <c r="A408" s="5" t="s">
        <v>97</v>
      </c>
      <c r="B408" s="5" t="s">
        <v>514</v>
      </c>
      <c r="C408" s="38">
        <v>0.83</v>
      </c>
      <c r="D408" s="38">
        <v>0.83</v>
      </c>
      <c r="E408" s="35">
        <v>10000</v>
      </c>
      <c r="F408" s="35">
        <f t="shared" si="23"/>
        <v>8300</v>
      </c>
      <c r="G408" s="35">
        <f t="shared" si="22"/>
        <v>8300</v>
      </c>
      <c r="H408" s="5"/>
      <c r="I408" s="5"/>
      <c r="J408" s="5"/>
      <c r="K408" s="5"/>
      <c r="L408" s="5"/>
      <c r="M408" s="5"/>
      <c r="N408" s="5"/>
      <c r="O408" s="183"/>
    </row>
    <row r="409" spans="1:15" ht="13.5" x14ac:dyDescent="0.25">
      <c r="A409" s="5" t="s">
        <v>97</v>
      </c>
      <c r="B409" s="5" t="s">
        <v>515</v>
      </c>
      <c r="C409" s="38">
        <v>0.83</v>
      </c>
      <c r="D409" s="38">
        <v>0.83</v>
      </c>
      <c r="E409" s="35">
        <v>150000</v>
      </c>
      <c r="F409" s="35">
        <f t="shared" si="23"/>
        <v>124500</v>
      </c>
      <c r="G409" s="35">
        <f t="shared" si="22"/>
        <v>124500</v>
      </c>
      <c r="H409" s="5"/>
      <c r="I409" s="5"/>
      <c r="J409" s="5"/>
      <c r="K409" s="5"/>
      <c r="L409" s="5"/>
      <c r="M409" s="5"/>
      <c r="N409" s="5"/>
      <c r="O409" s="183"/>
    </row>
    <row r="410" spans="1:15" ht="13.5" x14ac:dyDescent="0.25">
      <c r="A410" s="5" t="s">
        <v>97</v>
      </c>
      <c r="B410" s="5" t="s">
        <v>516</v>
      </c>
      <c r="C410" s="38">
        <v>0.83</v>
      </c>
      <c r="D410" s="38">
        <v>0.83</v>
      </c>
      <c r="E410" s="35">
        <v>65000</v>
      </c>
      <c r="F410" s="35">
        <f t="shared" si="23"/>
        <v>53950</v>
      </c>
      <c r="G410" s="35">
        <f t="shared" si="22"/>
        <v>53950</v>
      </c>
      <c r="H410" s="5"/>
      <c r="I410" s="5"/>
      <c r="J410" s="5"/>
      <c r="K410" s="5"/>
      <c r="L410" s="5"/>
      <c r="M410" s="5"/>
      <c r="N410" s="5"/>
      <c r="O410" s="183"/>
    </row>
    <row r="411" spans="1:15" ht="13.5" x14ac:dyDescent="0.25">
      <c r="A411" s="5" t="s">
        <v>179</v>
      </c>
      <c r="B411" s="5" t="s">
        <v>517</v>
      </c>
      <c r="C411" s="38">
        <v>3.9492495026087164</v>
      </c>
      <c r="D411" s="38">
        <v>4.0025041621548043</v>
      </c>
      <c r="E411" s="35">
        <v>62000</v>
      </c>
      <c r="F411" s="35">
        <f t="shared" si="23"/>
        <v>244853.46916174042</v>
      </c>
      <c r="G411" s="35">
        <f t="shared" si="22"/>
        <v>248155.25805359788</v>
      </c>
      <c r="H411" s="5"/>
      <c r="I411" s="5"/>
      <c r="J411" s="5"/>
      <c r="K411" s="5"/>
      <c r="L411" s="5"/>
      <c r="M411" s="5"/>
      <c r="N411" s="5"/>
      <c r="O411" s="183"/>
    </row>
    <row r="412" spans="1:15" ht="13.5" x14ac:dyDescent="0.25">
      <c r="A412" s="5" t="s">
        <v>179</v>
      </c>
      <c r="B412" s="5" t="s">
        <v>518</v>
      </c>
      <c r="C412" s="38">
        <v>2.2799999999999998</v>
      </c>
      <c r="D412" s="38">
        <v>2.2799999999999998</v>
      </c>
      <c r="E412" s="35">
        <v>1000</v>
      </c>
      <c r="F412" s="35">
        <f t="shared" si="23"/>
        <v>2280</v>
      </c>
      <c r="G412" s="35">
        <f t="shared" si="22"/>
        <v>2280</v>
      </c>
      <c r="H412" s="5"/>
      <c r="I412" s="5"/>
      <c r="J412" s="5"/>
      <c r="K412" s="5"/>
      <c r="L412" s="5"/>
      <c r="M412" s="5"/>
      <c r="N412" s="5"/>
      <c r="O412" s="183"/>
    </row>
    <row r="413" spans="1:15" ht="13.5" x14ac:dyDescent="0.25">
      <c r="A413" s="5" t="s">
        <v>179</v>
      </c>
      <c r="B413" s="5" t="s">
        <v>519</v>
      </c>
      <c r="C413" s="38">
        <v>2.9097125279186544</v>
      </c>
      <c r="D413" s="38">
        <v>3.3113699600344013</v>
      </c>
      <c r="E413" s="35">
        <v>18000</v>
      </c>
      <c r="F413" s="35">
        <f t="shared" si="23"/>
        <v>52374.825502535779</v>
      </c>
      <c r="G413" s="35">
        <f t="shared" si="22"/>
        <v>59604.65928061922</v>
      </c>
      <c r="H413" s="5"/>
      <c r="I413" s="5"/>
      <c r="J413" s="5"/>
      <c r="K413" s="5"/>
      <c r="L413" s="5"/>
      <c r="M413" s="5"/>
      <c r="N413" s="5"/>
      <c r="O413" s="183"/>
    </row>
    <row r="414" spans="1:15" ht="13.5" x14ac:dyDescent="0.25">
      <c r="A414" s="5" t="s">
        <v>179</v>
      </c>
      <c r="B414" s="5" t="s">
        <v>520</v>
      </c>
      <c r="C414" s="38">
        <v>2.2799999999999998</v>
      </c>
      <c r="D414" s="38">
        <v>2.2799999999999998</v>
      </c>
      <c r="E414" s="35">
        <v>2000</v>
      </c>
      <c r="F414" s="35">
        <f t="shared" si="23"/>
        <v>4560</v>
      </c>
      <c r="G414" s="35">
        <f t="shared" si="22"/>
        <v>4560</v>
      </c>
      <c r="H414" s="5"/>
      <c r="I414" s="5"/>
      <c r="J414" s="5"/>
      <c r="K414" s="5"/>
      <c r="L414" s="5"/>
      <c r="M414" s="5"/>
      <c r="N414" s="5"/>
      <c r="O414" s="183"/>
    </row>
    <row r="415" spans="1:15" ht="13.5" x14ac:dyDescent="0.25">
      <c r="A415" s="5" t="s">
        <v>203</v>
      </c>
      <c r="B415" s="5" t="s">
        <v>521</v>
      </c>
      <c r="C415" s="38">
        <v>0.40698698251298948</v>
      </c>
      <c r="D415" s="38">
        <v>0.40698698251298948</v>
      </c>
      <c r="E415" s="35">
        <v>110000</v>
      </c>
      <c r="F415" s="35">
        <f t="shared" si="23"/>
        <v>44768.568076428841</v>
      </c>
      <c r="G415" s="35">
        <f t="shared" si="22"/>
        <v>44768.568076428841</v>
      </c>
      <c r="H415" s="5"/>
      <c r="I415" s="5"/>
      <c r="J415" s="5"/>
      <c r="K415" s="5"/>
      <c r="L415" s="5"/>
      <c r="M415" s="5"/>
      <c r="N415" s="5"/>
      <c r="O415" s="183"/>
    </row>
    <row r="416" spans="1:15" ht="13.5" x14ac:dyDescent="0.25">
      <c r="A416" s="5" t="s">
        <v>188</v>
      </c>
      <c r="B416" s="5" t="s">
        <v>522</v>
      </c>
      <c r="C416" s="38">
        <v>0.92</v>
      </c>
      <c r="D416" s="38">
        <v>0.92</v>
      </c>
      <c r="E416" s="35">
        <v>200000</v>
      </c>
      <c r="F416" s="35">
        <f t="shared" si="23"/>
        <v>184000</v>
      </c>
      <c r="G416" s="35">
        <f t="shared" si="22"/>
        <v>184000</v>
      </c>
      <c r="H416" s="5"/>
      <c r="I416" s="5"/>
      <c r="J416" s="5"/>
      <c r="K416" s="5"/>
      <c r="L416" s="5"/>
      <c r="M416" s="5"/>
      <c r="N416" s="5"/>
      <c r="O416" s="183"/>
    </row>
    <row r="417" spans="1:15" ht="13.5" x14ac:dyDescent="0.25">
      <c r="A417" s="5" t="s">
        <v>188</v>
      </c>
      <c r="B417" s="5" t="s">
        <v>523</v>
      </c>
      <c r="C417" s="38">
        <v>0.92</v>
      </c>
      <c r="D417" s="38">
        <v>0.92</v>
      </c>
      <c r="E417" s="35">
        <v>0</v>
      </c>
      <c r="F417" s="35">
        <f t="shared" si="23"/>
        <v>0</v>
      </c>
      <c r="G417" s="35">
        <f t="shared" si="22"/>
        <v>0</v>
      </c>
      <c r="H417" s="5"/>
      <c r="I417" s="5"/>
      <c r="J417" s="5"/>
      <c r="K417" s="5"/>
      <c r="L417" s="5"/>
      <c r="M417" s="5"/>
      <c r="N417" s="5"/>
      <c r="O417" s="183"/>
    </row>
    <row r="418" spans="1:15" ht="13.5" x14ac:dyDescent="0.25">
      <c r="A418" s="5" t="s">
        <v>188</v>
      </c>
      <c r="B418" s="5" t="s">
        <v>524</v>
      </c>
      <c r="C418" s="38">
        <v>0.92</v>
      </c>
      <c r="D418" s="38">
        <v>0.92</v>
      </c>
      <c r="E418" s="35">
        <v>3000</v>
      </c>
      <c r="F418" s="35">
        <f t="shared" si="23"/>
        <v>2760</v>
      </c>
      <c r="G418" s="35">
        <f t="shared" si="22"/>
        <v>2760</v>
      </c>
      <c r="H418" s="5"/>
      <c r="I418" s="5"/>
      <c r="J418" s="5"/>
      <c r="K418" s="5"/>
      <c r="L418" s="5"/>
      <c r="M418" s="5"/>
      <c r="N418" s="5"/>
      <c r="O418" s="183"/>
    </row>
    <row r="419" spans="1:15" ht="13.5" x14ac:dyDescent="0.25">
      <c r="A419" s="5" t="s">
        <v>188</v>
      </c>
      <c r="B419" s="5" t="s">
        <v>525</v>
      </c>
      <c r="C419" s="38">
        <v>0.92</v>
      </c>
      <c r="D419" s="38">
        <v>0.92</v>
      </c>
      <c r="E419" s="35">
        <v>0</v>
      </c>
      <c r="F419" s="35">
        <f t="shared" si="23"/>
        <v>0</v>
      </c>
      <c r="G419" s="35">
        <f t="shared" si="22"/>
        <v>0</v>
      </c>
      <c r="H419" s="5"/>
      <c r="I419" s="5"/>
      <c r="J419" s="5"/>
      <c r="K419" s="5"/>
      <c r="L419" s="5"/>
      <c r="M419" s="5"/>
      <c r="N419" s="5"/>
      <c r="O419" s="183"/>
    </row>
    <row r="420" spans="1:15" ht="13.5" x14ac:dyDescent="0.25">
      <c r="A420" s="5" t="s">
        <v>188</v>
      </c>
      <c r="B420" s="5" t="s">
        <v>526</v>
      </c>
      <c r="C420" s="38">
        <v>0.92</v>
      </c>
      <c r="D420" s="38">
        <v>0.92</v>
      </c>
      <c r="E420" s="35">
        <v>0</v>
      </c>
      <c r="F420" s="35">
        <f t="shared" si="23"/>
        <v>0</v>
      </c>
      <c r="G420" s="35">
        <f t="shared" si="22"/>
        <v>0</v>
      </c>
      <c r="H420" s="5"/>
      <c r="I420" s="5"/>
      <c r="J420" s="5"/>
      <c r="K420" s="5"/>
      <c r="L420" s="5"/>
      <c r="M420" s="5"/>
      <c r="N420" s="5"/>
      <c r="O420" s="183"/>
    </row>
    <row r="421" spans="1:15" ht="13.5" x14ac:dyDescent="0.25">
      <c r="A421" s="5" t="s">
        <v>188</v>
      </c>
      <c r="B421" s="5" t="s">
        <v>527</v>
      </c>
      <c r="C421" s="38">
        <v>0.92</v>
      </c>
      <c r="D421" s="38">
        <v>0.92</v>
      </c>
      <c r="E421" s="35">
        <v>0</v>
      </c>
      <c r="F421" s="35">
        <f t="shared" si="23"/>
        <v>0</v>
      </c>
      <c r="G421" s="35">
        <f t="shared" si="22"/>
        <v>0</v>
      </c>
      <c r="H421" s="5"/>
      <c r="I421" s="5"/>
      <c r="J421" s="5"/>
      <c r="K421" s="5"/>
      <c r="L421" s="5"/>
      <c r="M421" s="5"/>
      <c r="N421" s="5"/>
      <c r="O421" s="183"/>
    </row>
    <row r="422" spans="1:15" ht="13.5" x14ac:dyDescent="0.25">
      <c r="A422" s="5" t="s">
        <v>188</v>
      </c>
      <c r="B422" s="5" t="s">
        <v>528</v>
      </c>
      <c r="C422" s="38">
        <v>0.92</v>
      </c>
      <c r="D422" s="38">
        <v>0.92</v>
      </c>
      <c r="E422" s="35">
        <v>0</v>
      </c>
      <c r="F422" s="35">
        <f t="shared" si="23"/>
        <v>0</v>
      </c>
      <c r="G422" s="35">
        <f t="shared" si="22"/>
        <v>0</v>
      </c>
      <c r="H422" s="5"/>
      <c r="I422" s="5"/>
      <c r="J422" s="5"/>
      <c r="K422" s="5"/>
      <c r="L422" s="5"/>
      <c r="M422" s="5"/>
      <c r="N422" s="5"/>
      <c r="O422" s="183"/>
    </row>
    <row r="423" spans="1:15" ht="13.5" x14ac:dyDescent="0.25">
      <c r="A423" s="5" t="s">
        <v>188</v>
      </c>
      <c r="B423" s="5" t="s">
        <v>529</v>
      </c>
      <c r="C423" s="38">
        <v>0.92</v>
      </c>
      <c r="D423" s="38">
        <v>0.92</v>
      </c>
      <c r="E423" s="35">
        <v>1000</v>
      </c>
      <c r="F423" s="35">
        <f t="shared" si="23"/>
        <v>920</v>
      </c>
      <c r="G423" s="35">
        <f t="shared" si="22"/>
        <v>920</v>
      </c>
      <c r="H423" s="5"/>
      <c r="I423" s="5"/>
      <c r="J423" s="5"/>
      <c r="K423" s="5"/>
      <c r="L423" s="5"/>
      <c r="M423" s="5"/>
      <c r="N423" s="5"/>
      <c r="O423" s="183"/>
    </row>
    <row r="424" spans="1:15" ht="13.5" x14ac:dyDescent="0.25">
      <c r="A424" s="5" t="s">
        <v>188</v>
      </c>
      <c r="B424" s="5" t="s">
        <v>530</v>
      </c>
      <c r="C424" s="38">
        <v>0.92</v>
      </c>
      <c r="D424" s="38">
        <v>0.92</v>
      </c>
      <c r="E424" s="35">
        <v>0</v>
      </c>
      <c r="F424" s="35">
        <f t="shared" si="23"/>
        <v>0</v>
      </c>
      <c r="G424" s="35">
        <f t="shared" si="22"/>
        <v>0</v>
      </c>
      <c r="H424" s="5"/>
      <c r="I424" s="5"/>
      <c r="J424" s="5"/>
      <c r="K424" s="5"/>
      <c r="L424" s="5"/>
      <c r="M424" s="5"/>
      <c r="N424" s="5"/>
      <c r="O424" s="183"/>
    </row>
    <row r="425" spans="1:15" ht="13.5" x14ac:dyDescent="0.25">
      <c r="A425" s="5" t="s">
        <v>188</v>
      </c>
      <c r="B425" s="5" t="s">
        <v>531</v>
      </c>
      <c r="C425" s="38">
        <v>0.92</v>
      </c>
      <c r="D425" s="38">
        <v>0.92</v>
      </c>
      <c r="E425" s="35">
        <v>0</v>
      </c>
      <c r="F425" s="35">
        <f t="shared" si="23"/>
        <v>0</v>
      </c>
      <c r="G425" s="35">
        <f t="shared" si="22"/>
        <v>0</v>
      </c>
      <c r="H425" s="5"/>
      <c r="I425" s="5"/>
      <c r="J425" s="5"/>
      <c r="K425" s="5"/>
      <c r="L425" s="5"/>
      <c r="M425" s="5"/>
      <c r="N425" s="5"/>
      <c r="O425" s="183"/>
    </row>
    <row r="426" spans="1:15" ht="13.5" x14ac:dyDescent="0.25">
      <c r="A426" s="5" t="s">
        <v>192</v>
      </c>
      <c r="B426" s="5" t="s">
        <v>532</v>
      </c>
      <c r="C426" s="38">
        <v>3.42</v>
      </c>
      <c r="D426" s="38">
        <v>3.42</v>
      </c>
      <c r="E426" s="35">
        <v>24500</v>
      </c>
      <c r="F426" s="35">
        <f t="shared" si="23"/>
        <v>83790</v>
      </c>
      <c r="G426" s="35">
        <f t="shared" si="22"/>
        <v>83790</v>
      </c>
      <c r="H426" s="5"/>
      <c r="I426" s="5"/>
      <c r="J426" s="5"/>
      <c r="K426" s="5"/>
      <c r="L426" s="5"/>
      <c r="M426" s="5"/>
      <c r="N426" s="5"/>
      <c r="O426" s="183"/>
    </row>
    <row r="427" spans="1:15" ht="13.5" x14ac:dyDescent="0.25">
      <c r="A427" s="5" t="s">
        <v>192</v>
      </c>
      <c r="B427" s="5" t="s">
        <v>533</v>
      </c>
      <c r="C427" s="38">
        <v>3.42</v>
      </c>
      <c r="D427" s="38">
        <v>3.42</v>
      </c>
      <c r="E427" s="35">
        <v>0</v>
      </c>
      <c r="F427" s="35">
        <f t="shared" si="23"/>
        <v>0</v>
      </c>
      <c r="G427" s="35">
        <f t="shared" si="22"/>
        <v>0</v>
      </c>
      <c r="H427" s="5"/>
      <c r="I427" s="5"/>
      <c r="J427" s="5"/>
      <c r="K427" s="5"/>
      <c r="L427" s="5"/>
      <c r="M427" s="5"/>
      <c r="N427" s="5"/>
      <c r="O427" s="183"/>
    </row>
    <row r="428" spans="1:15" ht="13.5" x14ac:dyDescent="0.25">
      <c r="A428" s="5" t="s">
        <v>192</v>
      </c>
      <c r="B428" s="5" t="s">
        <v>534</v>
      </c>
      <c r="C428" s="38">
        <v>3.42</v>
      </c>
      <c r="D428" s="38">
        <v>3.42</v>
      </c>
      <c r="E428" s="35">
        <v>3500</v>
      </c>
      <c r="F428" s="35">
        <f t="shared" si="23"/>
        <v>11970</v>
      </c>
      <c r="G428" s="35">
        <f t="shared" si="22"/>
        <v>11970</v>
      </c>
      <c r="H428" s="5"/>
      <c r="I428" s="5"/>
      <c r="J428" s="5"/>
      <c r="K428" s="5"/>
      <c r="L428" s="5"/>
      <c r="M428" s="5"/>
      <c r="N428" s="5"/>
      <c r="O428" s="183"/>
    </row>
    <row r="429" spans="1:15" ht="13.5" x14ac:dyDescent="0.25">
      <c r="A429" s="5" t="s">
        <v>192</v>
      </c>
      <c r="B429" s="5" t="s">
        <v>535</v>
      </c>
      <c r="C429" s="38">
        <v>3.42</v>
      </c>
      <c r="D429" s="38">
        <v>3.42</v>
      </c>
      <c r="E429" s="35">
        <v>1000</v>
      </c>
      <c r="F429" s="35">
        <f t="shared" si="23"/>
        <v>3420</v>
      </c>
      <c r="G429" s="35">
        <f t="shared" si="22"/>
        <v>3420</v>
      </c>
      <c r="H429" s="5"/>
      <c r="I429" s="5"/>
      <c r="J429" s="5"/>
      <c r="K429" s="5"/>
      <c r="L429" s="5"/>
      <c r="M429" s="5"/>
      <c r="N429" s="5"/>
      <c r="O429" s="183"/>
    </row>
    <row r="430" spans="1:15" ht="13.5" x14ac:dyDescent="0.25">
      <c r="A430" s="5" t="s">
        <v>192</v>
      </c>
      <c r="B430" s="5" t="s">
        <v>536</v>
      </c>
      <c r="C430" s="38">
        <v>3.42</v>
      </c>
      <c r="D430" s="38">
        <v>3.42</v>
      </c>
      <c r="E430" s="35">
        <v>1000</v>
      </c>
      <c r="F430" s="35">
        <f t="shared" si="23"/>
        <v>3420</v>
      </c>
      <c r="G430" s="35">
        <f t="shared" si="22"/>
        <v>3420</v>
      </c>
      <c r="H430" s="5"/>
      <c r="I430" s="5"/>
      <c r="J430" s="5"/>
      <c r="K430" s="5"/>
      <c r="L430" s="5"/>
      <c r="M430" s="5"/>
      <c r="N430" s="5"/>
      <c r="O430" s="183"/>
    </row>
    <row r="431" spans="1:15" ht="13.5" x14ac:dyDescent="0.25">
      <c r="A431" s="5" t="s">
        <v>192</v>
      </c>
      <c r="B431" s="5" t="s">
        <v>537</v>
      </c>
      <c r="C431" s="38">
        <v>3.42</v>
      </c>
      <c r="D431" s="38">
        <v>3.42</v>
      </c>
      <c r="E431" s="35">
        <v>1000</v>
      </c>
      <c r="F431" s="35">
        <f t="shared" si="23"/>
        <v>3420</v>
      </c>
      <c r="G431" s="35">
        <f t="shared" si="22"/>
        <v>3420</v>
      </c>
      <c r="H431" s="5"/>
      <c r="I431" s="5"/>
      <c r="J431" s="5"/>
      <c r="K431" s="5"/>
      <c r="L431" s="5"/>
      <c r="M431" s="5"/>
      <c r="N431" s="5"/>
      <c r="O431" s="183"/>
    </row>
    <row r="432" spans="1:15" ht="13.5" x14ac:dyDescent="0.25">
      <c r="A432" s="5" t="s">
        <v>192</v>
      </c>
      <c r="B432" s="5" t="s">
        <v>538</v>
      </c>
      <c r="C432" s="38">
        <v>3.42</v>
      </c>
      <c r="D432" s="38">
        <v>3.42</v>
      </c>
      <c r="E432" s="35">
        <v>1000</v>
      </c>
      <c r="F432" s="35">
        <f t="shared" si="23"/>
        <v>3420</v>
      </c>
      <c r="G432" s="35">
        <f t="shared" si="22"/>
        <v>3420</v>
      </c>
      <c r="H432" s="5"/>
      <c r="I432" s="5"/>
      <c r="J432" s="5"/>
      <c r="K432" s="5"/>
      <c r="L432" s="5"/>
      <c r="M432" s="5"/>
      <c r="N432" s="5"/>
      <c r="O432" s="183"/>
    </row>
    <row r="433" spans="1:15" ht="13.5" x14ac:dyDescent="0.25">
      <c r="A433" s="5" t="s">
        <v>192</v>
      </c>
      <c r="B433" s="5" t="s">
        <v>539</v>
      </c>
      <c r="C433" s="38">
        <v>3.42</v>
      </c>
      <c r="D433" s="38">
        <v>3.42</v>
      </c>
      <c r="E433" s="35">
        <v>1000</v>
      </c>
      <c r="F433" s="35">
        <f t="shared" si="23"/>
        <v>3420</v>
      </c>
      <c r="G433" s="35">
        <f t="shared" si="22"/>
        <v>3420</v>
      </c>
      <c r="H433" s="5"/>
      <c r="I433" s="5"/>
      <c r="J433" s="5"/>
      <c r="K433" s="5"/>
      <c r="L433" s="5"/>
      <c r="M433" s="5"/>
      <c r="N433" s="5"/>
      <c r="O433" s="183"/>
    </row>
    <row r="434" spans="1:15" ht="13.5" x14ac:dyDescent="0.25">
      <c r="A434" s="5" t="s">
        <v>192</v>
      </c>
      <c r="B434" s="5" t="s">
        <v>540</v>
      </c>
      <c r="C434" s="38">
        <v>0.53994345290687407</v>
      </c>
      <c r="D434" s="38">
        <v>0.53994345290687407</v>
      </c>
      <c r="E434" s="35">
        <v>1000</v>
      </c>
      <c r="F434" s="35">
        <f t="shared" si="23"/>
        <v>539.94345290687409</v>
      </c>
      <c r="G434" s="35">
        <f t="shared" si="22"/>
        <v>539.94345290687409</v>
      </c>
      <c r="H434" s="5"/>
      <c r="I434" s="5"/>
      <c r="J434" s="5"/>
      <c r="K434" s="5"/>
      <c r="L434" s="5"/>
      <c r="M434" s="5"/>
      <c r="N434" s="5"/>
      <c r="O434" s="183"/>
    </row>
    <row r="435" spans="1:15" ht="13.5" x14ac:dyDescent="0.25">
      <c r="A435" s="5" t="s">
        <v>192</v>
      </c>
      <c r="B435" s="5" t="s">
        <v>541</v>
      </c>
      <c r="C435" s="38">
        <v>3.42</v>
      </c>
      <c r="D435" s="38">
        <v>3.42</v>
      </c>
      <c r="E435" s="35">
        <v>1000</v>
      </c>
      <c r="F435" s="35">
        <f t="shared" si="23"/>
        <v>3420</v>
      </c>
      <c r="G435" s="35">
        <f t="shared" si="22"/>
        <v>3420</v>
      </c>
      <c r="H435" s="5"/>
      <c r="I435" s="5"/>
      <c r="J435" s="5"/>
      <c r="K435" s="5"/>
      <c r="L435" s="5"/>
      <c r="M435" s="5"/>
      <c r="N435" s="5"/>
      <c r="O435" s="183"/>
    </row>
    <row r="436" spans="1:15" ht="13.5" x14ac:dyDescent="0.25">
      <c r="A436" s="5" t="s">
        <v>192</v>
      </c>
      <c r="B436" s="5" t="s">
        <v>542</v>
      </c>
      <c r="C436" s="38">
        <v>3.42</v>
      </c>
      <c r="D436" s="38">
        <v>3.42</v>
      </c>
      <c r="E436" s="35">
        <v>1000</v>
      </c>
      <c r="F436" s="35">
        <f t="shared" si="23"/>
        <v>3420</v>
      </c>
      <c r="G436" s="35">
        <f t="shared" si="22"/>
        <v>3420</v>
      </c>
      <c r="H436" s="5"/>
      <c r="I436" s="5"/>
      <c r="J436" s="5"/>
      <c r="K436" s="5"/>
      <c r="L436" s="5"/>
      <c r="M436" s="5"/>
      <c r="N436" s="5"/>
      <c r="O436" s="183"/>
    </row>
    <row r="437" spans="1:15" ht="13.5" x14ac:dyDescent="0.25">
      <c r="A437" s="5" t="s">
        <v>167</v>
      </c>
      <c r="B437" s="5" t="s">
        <v>543</v>
      </c>
      <c r="C437" s="38">
        <v>10</v>
      </c>
      <c r="D437" s="38">
        <v>10</v>
      </c>
      <c r="E437" s="35">
        <v>49500</v>
      </c>
      <c r="F437" s="35">
        <f t="shared" si="23"/>
        <v>495000</v>
      </c>
      <c r="G437" s="35">
        <f t="shared" si="22"/>
        <v>495000</v>
      </c>
      <c r="H437" s="5"/>
      <c r="I437" s="5"/>
      <c r="J437" s="5"/>
      <c r="K437" s="5"/>
      <c r="L437" s="5"/>
      <c r="M437" s="5"/>
      <c r="N437" s="5"/>
      <c r="O437" s="183"/>
    </row>
    <row r="438" spans="1:15" ht="13.5" x14ac:dyDescent="0.25">
      <c r="A438" s="5" t="s">
        <v>161</v>
      </c>
      <c r="B438" s="5" t="s">
        <v>544</v>
      </c>
      <c r="C438" s="38">
        <v>24.02</v>
      </c>
      <c r="D438" s="38">
        <v>24.02</v>
      </c>
      <c r="E438" s="35">
        <v>1200</v>
      </c>
      <c r="F438" s="35">
        <f t="shared" si="23"/>
        <v>28824</v>
      </c>
      <c r="G438" s="35">
        <f t="shared" si="22"/>
        <v>28824</v>
      </c>
      <c r="H438" s="5"/>
      <c r="I438" s="5"/>
      <c r="J438" s="5"/>
      <c r="K438" s="5"/>
      <c r="L438" s="5"/>
      <c r="M438" s="5"/>
      <c r="N438" s="5"/>
      <c r="O438" s="183"/>
    </row>
    <row r="439" spans="1:15" ht="13.5" x14ac:dyDescent="0.25">
      <c r="A439" s="5" t="s">
        <v>161</v>
      </c>
      <c r="B439" s="5" t="s">
        <v>545</v>
      </c>
      <c r="C439" s="38">
        <v>24.02</v>
      </c>
      <c r="D439" s="38">
        <v>24.02</v>
      </c>
      <c r="E439" s="35">
        <v>1200</v>
      </c>
      <c r="F439" s="35">
        <f t="shared" si="23"/>
        <v>28824</v>
      </c>
      <c r="G439" s="35">
        <f t="shared" si="22"/>
        <v>28824</v>
      </c>
      <c r="H439" s="5"/>
      <c r="I439" s="5"/>
      <c r="J439" s="5"/>
      <c r="K439" s="5"/>
      <c r="L439" s="5"/>
      <c r="M439" s="5"/>
      <c r="N439" s="5"/>
      <c r="O439" s="183"/>
    </row>
    <row r="440" spans="1:15" ht="13.5" x14ac:dyDescent="0.25">
      <c r="A440" s="5" t="s">
        <v>161</v>
      </c>
      <c r="B440" s="5" t="s">
        <v>546</v>
      </c>
      <c r="C440" s="38">
        <v>24.02</v>
      </c>
      <c r="D440" s="38">
        <v>24.02</v>
      </c>
      <c r="E440" s="35">
        <v>1200</v>
      </c>
      <c r="F440" s="35">
        <f t="shared" si="23"/>
        <v>28824</v>
      </c>
      <c r="G440" s="35">
        <f t="shared" si="22"/>
        <v>28824</v>
      </c>
      <c r="H440" s="5"/>
      <c r="I440" s="5"/>
      <c r="J440" s="5"/>
      <c r="K440" s="5"/>
      <c r="L440" s="5"/>
      <c r="M440" s="5"/>
      <c r="N440" s="5"/>
      <c r="O440" s="183"/>
    </row>
    <row r="441" spans="1:15" ht="13.5" x14ac:dyDescent="0.25">
      <c r="A441" s="5" t="s">
        <v>161</v>
      </c>
      <c r="B441" s="5" t="s">
        <v>547</v>
      </c>
      <c r="C441" s="38">
        <v>24.02</v>
      </c>
      <c r="D441" s="38">
        <v>24.02</v>
      </c>
      <c r="E441" s="35">
        <v>1200</v>
      </c>
      <c r="F441" s="35">
        <f t="shared" si="23"/>
        <v>28824</v>
      </c>
      <c r="G441" s="35">
        <f t="shared" si="22"/>
        <v>28824</v>
      </c>
      <c r="H441" s="5"/>
      <c r="I441" s="5"/>
      <c r="J441" s="5"/>
      <c r="K441" s="5"/>
      <c r="L441" s="5"/>
      <c r="M441" s="5"/>
      <c r="N441" s="5"/>
      <c r="O441" s="183"/>
    </row>
    <row r="442" spans="1:15" ht="13.5" x14ac:dyDescent="0.25">
      <c r="A442" s="5" t="s">
        <v>161</v>
      </c>
      <c r="B442" s="5" t="s">
        <v>548</v>
      </c>
      <c r="C442" s="38">
        <v>24.02</v>
      </c>
      <c r="D442" s="38">
        <v>24.02</v>
      </c>
      <c r="E442" s="35">
        <v>1200</v>
      </c>
      <c r="F442" s="35">
        <f t="shared" si="23"/>
        <v>28824</v>
      </c>
      <c r="G442" s="35">
        <f t="shared" si="22"/>
        <v>28824</v>
      </c>
      <c r="H442" s="5"/>
      <c r="I442" s="5"/>
      <c r="J442" s="5"/>
      <c r="K442" s="5"/>
      <c r="L442" s="5"/>
      <c r="M442" s="5"/>
      <c r="N442" s="5"/>
      <c r="O442" s="183"/>
    </row>
    <row r="443" spans="1:15" ht="13.5" x14ac:dyDescent="0.25">
      <c r="A443" s="5" t="s">
        <v>161</v>
      </c>
      <c r="B443" s="5" t="s">
        <v>549</v>
      </c>
      <c r="C443" s="38">
        <v>19.120030899043318</v>
      </c>
      <c r="D443" s="38">
        <v>19.120030899043318</v>
      </c>
      <c r="E443" s="35">
        <v>23100</v>
      </c>
      <c r="F443" s="35">
        <f t="shared" si="23"/>
        <v>441672.71376790066</v>
      </c>
      <c r="G443" s="35">
        <f t="shared" si="22"/>
        <v>441672.71376790066</v>
      </c>
      <c r="H443" s="5"/>
      <c r="I443" s="5"/>
      <c r="J443" s="5"/>
      <c r="K443" s="5"/>
      <c r="L443" s="5"/>
      <c r="M443" s="5"/>
      <c r="N443" s="5"/>
      <c r="O443" s="183"/>
    </row>
    <row r="444" spans="1:15" ht="13.5" x14ac:dyDescent="0.25">
      <c r="A444" s="5" t="s">
        <v>161</v>
      </c>
      <c r="B444" s="5" t="s">
        <v>550</v>
      </c>
      <c r="C444" s="38">
        <v>24.02</v>
      </c>
      <c r="D444" s="38">
        <v>24.02</v>
      </c>
      <c r="E444" s="35">
        <v>1200</v>
      </c>
      <c r="F444" s="35">
        <f t="shared" si="23"/>
        <v>28824</v>
      </c>
      <c r="G444" s="35">
        <f t="shared" si="22"/>
        <v>28824</v>
      </c>
      <c r="H444" s="5"/>
      <c r="I444" s="5"/>
      <c r="J444" s="5"/>
      <c r="K444" s="5"/>
      <c r="L444" s="5"/>
      <c r="M444" s="5"/>
      <c r="N444" s="5"/>
      <c r="O444" s="183"/>
    </row>
    <row r="445" spans="1:15" ht="13.5" x14ac:dyDescent="0.25">
      <c r="A445" s="5" t="s">
        <v>161</v>
      </c>
      <c r="B445" s="5" t="s">
        <v>551</v>
      </c>
      <c r="C445" s="38">
        <v>24.02</v>
      </c>
      <c r="D445" s="38">
        <v>24.02</v>
      </c>
      <c r="E445" s="35">
        <v>1200</v>
      </c>
      <c r="F445" s="35">
        <f t="shared" si="23"/>
        <v>28824</v>
      </c>
      <c r="G445" s="35">
        <f t="shared" si="22"/>
        <v>28824</v>
      </c>
      <c r="H445" s="5"/>
      <c r="I445" s="5"/>
      <c r="J445" s="5"/>
      <c r="K445" s="5"/>
      <c r="L445" s="5"/>
      <c r="M445" s="5"/>
      <c r="N445" s="5"/>
      <c r="O445" s="183"/>
    </row>
    <row r="446" spans="1:15" ht="13.5" x14ac:dyDescent="0.25">
      <c r="A446" s="5" t="s">
        <v>152</v>
      </c>
      <c r="B446" s="5" t="s">
        <v>552</v>
      </c>
      <c r="C446" s="38">
        <v>2.04</v>
      </c>
      <c r="D446" s="38">
        <v>2.04</v>
      </c>
      <c r="E446" s="35">
        <v>380000</v>
      </c>
      <c r="F446" s="35">
        <f t="shared" si="23"/>
        <v>775200</v>
      </c>
      <c r="G446" s="35">
        <f t="shared" si="22"/>
        <v>775200</v>
      </c>
      <c r="H446" s="5"/>
      <c r="I446" s="5"/>
      <c r="J446" s="5"/>
      <c r="K446" s="5"/>
      <c r="L446" s="5"/>
      <c r="M446" s="5"/>
      <c r="N446" s="5"/>
      <c r="O446" s="183"/>
    </row>
    <row r="447" spans="1:15" ht="13.5" x14ac:dyDescent="0.25">
      <c r="A447" s="5" t="s">
        <v>159</v>
      </c>
      <c r="B447" s="5" t="s">
        <v>553</v>
      </c>
      <c r="C447" s="38">
        <v>0.77179197066929905</v>
      </c>
      <c r="D447" s="38">
        <v>0.77179197066929905</v>
      </c>
      <c r="E447" s="35">
        <v>980000</v>
      </c>
      <c r="F447" s="35">
        <f t="shared" si="23"/>
        <v>756356.13125591306</v>
      </c>
      <c r="G447" s="35">
        <f t="shared" si="22"/>
        <v>756356.13125591306</v>
      </c>
      <c r="H447" s="5"/>
      <c r="I447" s="5"/>
      <c r="J447" s="5"/>
      <c r="K447" s="5"/>
      <c r="L447" s="5"/>
      <c r="M447" s="5"/>
      <c r="N447" s="5"/>
      <c r="O447" s="183"/>
    </row>
    <row r="448" spans="1:15" ht="13.5" x14ac:dyDescent="0.25">
      <c r="A448" s="5" t="s">
        <v>159</v>
      </c>
      <c r="B448" s="5" t="s">
        <v>554</v>
      </c>
      <c r="C448" s="38">
        <v>0.77</v>
      </c>
      <c r="D448" s="38">
        <v>0.77</v>
      </c>
      <c r="E448" s="35">
        <v>0</v>
      </c>
      <c r="F448" s="35">
        <f t="shared" si="23"/>
        <v>0</v>
      </c>
      <c r="G448" s="35">
        <f t="shared" si="22"/>
        <v>0</v>
      </c>
      <c r="H448" s="5"/>
      <c r="I448" s="5"/>
      <c r="J448" s="5"/>
      <c r="K448" s="5"/>
      <c r="L448" s="5"/>
      <c r="M448" s="5"/>
      <c r="N448" s="5"/>
      <c r="O448" s="183"/>
    </row>
    <row r="449" spans="1:15" ht="13.5" x14ac:dyDescent="0.25">
      <c r="A449" s="5" t="s">
        <v>122</v>
      </c>
      <c r="B449" s="5" t="s">
        <v>555</v>
      </c>
      <c r="C449" s="38">
        <v>0.39</v>
      </c>
      <c r="D449" s="38">
        <v>0.39</v>
      </c>
      <c r="E449" s="35">
        <v>19000</v>
      </c>
      <c r="F449" s="35">
        <f t="shared" si="23"/>
        <v>7410</v>
      </c>
      <c r="G449" s="35">
        <f t="shared" si="22"/>
        <v>7410</v>
      </c>
      <c r="H449" s="5"/>
      <c r="I449" s="5"/>
      <c r="J449" s="5"/>
      <c r="K449" s="5"/>
      <c r="L449" s="5"/>
      <c r="M449" s="5"/>
      <c r="N449" s="5"/>
      <c r="O449" s="183"/>
    </row>
    <row r="450" spans="1:15" ht="13.5" x14ac:dyDescent="0.25">
      <c r="A450" s="5" t="s">
        <v>122</v>
      </c>
      <c r="B450" s="5" t="s">
        <v>556</v>
      </c>
      <c r="C450" s="38">
        <v>0.39</v>
      </c>
      <c r="D450" s="38">
        <v>0.39</v>
      </c>
      <c r="E450" s="35">
        <v>0</v>
      </c>
      <c r="F450" s="35">
        <f t="shared" si="23"/>
        <v>0</v>
      </c>
      <c r="G450" s="35">
        <f t="shared" si="22"/>
        <v>0</v>
      </c>
      <c r="H450" s="5"/>
      <c r="I450" s="5"/>
      <c r="J450" s="5"/>
      <c r="K450" s="5"/>
      <c r="L450" s="5"/>
      <c r="M450" s="5"/>
      <c r="N450" s="5"/>
      <c r="O450" s="183"/>
    </row>
    <row r="451" spans="1:15" ht="13.5" x14ac:dyDescent="0.25">
      <c r="A451" s="5" t="s">
        <v>122</v>
      </c>
      <c r="B451" s="5" t="s">
        <v>557</v>
      </c>
      <c r="C451" s="38">
        <v>9.8089895214284517E-2</v>
      </c>
      <c r="D451" s="38">
        <v>0.20159985825081811</v>
      </c>
      <c r="E451" s="35">
        <v>2190000</v>
      </c>
      <c r="F451" s="35">
        <f t="shared" si="23"/>
        <v>214816.87051928308</v>
      </c>
      <c r="G451" s="35">
        <f t="shared" si="22"/>
        <v>441503.68956929166</v>
      </c>
      <c r="H451" s="5"/>
      <c r="I451" s="5"/>
      <c r="J451" s="5"/>
      <c r="K451" s="5"/>
      <c r="L451" s="5"/>
      <c r="M451" s="5"/>
      <c r="N451" s="5"/>
      <c r="O451" s="183"/>
    </row>
    <row r="452" spans="1:15" ht="13.5" x14ac:dyDescent="0.25">
      <c r="A452" s="5" t="s">
        <v>122</v>
      </c>
      <c r="B452" s="5" t="s">
        <v>558</v>
      </c>
      <c r="C452" s="38">
        <v>0.39</v>
      </c>
      <c r="D452" s="38">
        <v>0.39</v>
      </c>
      <c r="E452" s="35">
        <v>2841000</v>
      </c>
      <c r="F452" s="35">
        <f t="shared" si="23"/>
        <v>1107990</v>
      </c>
      <c r="G452" s="35">
        <f t="shared" si="22"/>
        <v>1107990</v>
      </c>
      <c r="H452" s="5"/>
      <c r="I452" s="5"/>
      <c r="J452" s="5"/>
      <c r="K452" s="5"/>
      <c r="L452" s="5"/>
      <c r="M452" s="5"/>
      <c r="N452" s="5"/>
      <c r="O452" s="183"/>
    </row>
    <row r="453" spans="1:15" ht="13.5" x14ac:dyDescent="0.25">
      <c r="A453" s="5" t="s">
        <v>157</v>
      </c>
      <c r="B453" s="5" t="s">
        <v>559</v>
      </c>
      <c r="C453" s="38">
        <v>1.5376971807316153</v>
      </c>
      <c r="D453" s="38">
        <v>1.5376971807316153</v>
      </c>
      <c r="E453" s="35">
        <v>300000</v>
      </c>
      <c r="F453" s="35">
        <f t="shared" si="23"/>
        <v>461309.1542194846</v>
      </c>
      <c r="G453" s="35">
        <f t="shared" si="22"/>
        <v>461309.1542194846</v>
      </c>
      <c r="H453" s="5"/>
      <c r="I453" s="5"/>
      <c r="J453" s="5"/>
      <c r="K453" s="5"/>
      <c r="L453" s="5"/>
      <c r="M453" s="5"/>
      <c r="N453" s="5"/>
      <c r="O453" s="183"/>
    </row>
    <row r="454" spans="1:15" ht="13.5" x14ac:dyDescent="0.25">
      <c r="A454" s="5" t="s">
        <v>157</v>
      </c>
      <c r="B454" s="5" t="s">
        <v>560</v>
      </c>
      <c r="C454" s="38">
        <v>1.1399999999999999</v>
      </c>
      <c r="D454" s="38">
        <v>1.1399999999999999</v>
      </c>
      <c r="E454" s="35">
        <v>0</v>
      </c>
      <c r="F454" s="35">
        <f t="shared" si="23"/>
        <v>0</v>
      </c>
      <c r="G454" s="35">
        <f t="shared" si="22"/>
        <v>0</v>
      </c>
      <c r="H454" s="5"/>
      <c r="I454" s="5"/>
      <c r="J454" s="5"/>
      <c r="K454" s="5"/>
      <c r="L454" s="5"/>
      <c r="M454" s="5"/>
      <c r="N454" s="5"/>
      <c r="O454" s="183"/>
    </row>
    <row r="455" spans="1:15" ht="13.5" x14ac:dyDescent="0.25">
      <c r="A455" s="5" t="s">
        <v>157</v>
      </c>
      <c r="B455" s="5" t="s">
        <v>561</v>
      </c>
      <c r="C455" s="38">
        <v>0.26982636443425473</v>
      </c>
      <c r="D455" s="38">
        <v>0.5857898315626161</v>
      </c>
      <c r="E455" s="35">
        <v>433000</v>
      </c>
      <c r="F455" s="35">
        <f t="shared" si="23"/>
        <v>116834.8158000323</v>
      </c>
      <c r="G455" s="35">
        <f t="shared" si="22"/>
        <v>253646.99706661276</v>
      </c>
      <c r="H455" s="5"/>
      <c r="I455" s="5"/>
      <c r="J455" s="5"/>
      <c r="K455" s="5"/>
      <c r="L455" s="5"/>
      <c r="M455" s="5"/>
      <c r="N455" s="5"/>
      <c r="O455" s="183"/>
    </row>
    <row r="456" spans="1:15" ht="13.5" x14ac:dyDescent="0.25">
      <c r="A456" s="5" t="s">
        <v>157</v>
      </c>
      <c r="B456" s="5" t="s">
        <v>562</v>
      </c>
      <c r="C456" s="38">
        <v>0.25815072399771855</v>
      </c>
      <c r="D456" s="38">
        <v>0.25815072399771855</v>
      </c>
      <c r="E456" s="35">
        <v>30000</v>
      </c>
      <c r="F456" s="35">
        <f t="shared" si="23"/>
        <v>7744.5217199315566</v>
      </c>
      <c r="G456" s="35">
        <f t="shared" si="22"/>
        <v>7744.5217199315566</v>
      </c>
      <c r="H456" s="5"/>
      <c r="I456" s="5"/>
      <c r="J456" s="5"/>
      <c r="K456" s="5"/>
      <c r="L456" s="5"/>
      <c r="M456" s="5"/>
      <c r="N456" s="5"/>
      <c r="O456" s="183"/>
    </row>
    <row r="457" spans="1:15" ht="13.5" x14ac:dyDescent="0.25">
      <c r="A457" s="5" t="s">
        <v>157</v>
      </c>
      <c r="B457" s="5" t="s">
        <v>563</v>
      </c>
      <c r="C457" s="38">
        <v>0.23585174896505329</v>
      </c>
      <c r="D457" s="38">
        <v>0.23097568873093846</v>
      </c>
      <c r="E457" s="35">
        <v>18000</v>
      </c>
      <c r="F457" s="35">
        <f t="shared" si="23"/>
        <v>4245.3314813709594</v>
      </c>
      <c r="G457" s="35">
        <f t="shared" si="22"/>
        <v>4157.5623971568921</v>
      </c>
      <c r="H457" s="5"/>
      <c r="I457" s="5"/>
      <c r="J457" s="5"/>
      <c r="K457" s="5"/>
      <c r="L457" s="5"/>
      <c r="M457" s="5"/>
      <c r="N457" s="5"/>
      <c r="O457" s="183"/>
    </row>
    <row r="458" spans="1:15" ht="13.5" x14ac:dyDescent="0.25">
      <c r="A458" s="5" t="s">
        <v>157</v>
      </c>
      <c r="B458" s="5" t="s">
        <v>564</v>
      </c>
      <c r="C458" s="38">
        <v>7.0342295205975985E-2</v>
      </c>
      <c r="D458" s="38">
        <v>0.23758017492711372</v>
      </c>
      <c r="E458" s="35">
        <v>0</v>
      </c>
      <c r="F458" s="35">
        <f t="shared" si="23"/>
        <v>0</v>
      </c>
      <c r="G458" s="35">
        <f t="shared" si="22"/>
        <v>0</v>
      </c>
      <c r="H458" s="5"/>
      <c r="I458" s="5"/>
      <c r="J458" s="5"/>
      <c r="K458" s="5"/>
      <c r="L458" s="5"/>
      <c r="M458" s="5"/>
      <c r="N458" s="5"/>
      <c r="O458" s="183"/>
    </row>
    <row r="459" spans="1:15" ht="13.5" x14ac:dyDescent="0.25">
      <c r="A459" s="5" t="s">
        <v>157</v>
      </c>
      <c r="B459" s="5" t="s">
        <v>565</v>
      </c>
      <c r="C459" s="38">
        <v>1.54</v>
      </c>
      <c r="D459" s="38">
        <v>1.54</v>
      </c>
      <c r="E459" s="35">
        <v>0</v>
      </c>
      <c r="F459" s="35">
        <f t="shared" si="23"/>
        <v>0</v>
      </c>
      <c r="G459" s="35">
        <f t="shared" si="22"/>
        <v>0</v>
      </c>
      <c r="H459" s="5"/>
      <c r="I459" s="5"/>
      <c r="J459" s="5"/>
      <c r="K459" s="5"/>
      <c r="L459" s="5"/>
      <c r="M459" s="5"/>
      <c r="N459" s="5"/>
      <c r="O459" s="183"/>
    </row>
    <row r="460" spans="1:15" ht="13.5" x14ac:dyDescent="0.25">
      <c r="A460" s="5" t="s">
        <v>157</v>
      </c>
      <c r="B460" s="5" t="s">
        <v>566</v>
      </c>
      <c r="C460" s="38">
        <v>0.43728361817882067</v>
      </c>
      <c r="D460" s="38">
        <v>0.43728361817882067</v>
      </c>
      <c r="E460" s="35">
        <v>33000</v>
      </c>
      <c r="F460" s="35">
        <f t="shared" si="23"/>
        <v>14430.359399901083</v>
      </c>
      <c r="G460" s="35">
        <f t="shared" ref="G460:G523" si="24">+D460*E460</f>
        <v>14430.359399901083</v>
      </c>
      <c r="H460" s="5"/>
      <c r="I460" s="5"/>
      <c r="J460" s="5"/>
      <c r="K460" s="5"/>
      <c r="L460" s="5"/>
      <c r="M460" s="5"/>
      <c r="N460" s="5"/>
      <c r="O460" s="183"/>
    </row>
    <row r="461" spans="1:15" ht="13.5" x14ac:dyDescent="0.25">
      <c r="A461" s="5" t="s">
        <v>157</v>
      </c>
      <c r="B461" s="5" t="s">
        <v>567</v>
      </c>
      <c r="C461" s="38">
        <v>1.1399999999999999</v>
      </c>
      <c r="D461" s="38">
        <v>1.1399999999999999</v>
      </c>
      <c r="E461" s="35">
        <v>6000</v>
      </c>
      <c r="F461" s="35">
        <f t="shared" ref="F461:F524" si="25">+C461*E461</f>
        <v>6839.9999999999991</v>
      </c>
      <c r="G461" s="35">
        <f t="shared" si="24"/>
        <v>6839.9999999999991</v>
      </c>
      <c r="H461" s="5"/>
      <c r="I461" s="5"/>
      <c r="J461" s="5"/>
      <c r="K461" s="5"/>
      <c r="L461" s="5"/>
      <c r="M461" s="5"/>
      <c r="N461" s="5"/>
      <c r="O461" s="183"/>
    </row>
    <row r="462" spans="1:15" ht="13.5" x14ac:dyDescent="0.25">
      <c r="A462" s="5" t="s">
        <v>157</v>
      </c>
      <c r="B462" s="5" t="s">
        <v>568</v>
      </c>
      <c r="C462" s="38">
        <v>0.73492409010199244</v>
      </c>
      <c r="D462" s="38">
        <v>0.73492409010199244</v>
      </c>
      <c r="E462" s="35">
        <v>19000</v>
      </c>
      <c r="F462" s="35">
        <f t="shared" si="25"/>
        <v>13963.557711937856</v>
      </c>
      <c r="G462" s="35">
        <f t="shared" si="24"/>
        <v>13963.557711937856</v>
      </c>
      <c r="H462" s="5"/>
      <c r="I462" s="5"/>
      <c r="J462" s="5"/>
      <c r="K462" s="5"/>
      <c r="L462" s="5"/>
      <c r="M462" s="5"/>
      <c r="N462" s="5"/>
      <c r="O462" s="183"/>
    </row>
    <row r="463" spans="1:15" ht="13.5" x14ac:dyDescent="0.25">
      <c r="A463" s="5" t="s">
        <v>74</v>
      </c>
      <c r="B463" s="5" t="s">
        <v>569</v>
      </c>
      <c r="C463" s="38">
        <v>0.48302637487899125</v>
      </c>
      <c r="D463" s="38">
        <v>0.68758805940838108</v>
      </c>
      <c r="E463" s="35">
        <v>42292</v>
      </c>
      <c r="F463" s="35">
        <f t="shared" si="25"/>
        <v>20428.151446382297</v>
      </c>
      <c r="G463" s="35">
        <f t="shared" si="24"/>
        <v>29079.474208499254</v>
      </c>
      <c r="H463" s="5"/>
      <c r="I463" s="5"/>
      <c r="J463" s="5"/>
      <c r="K463" s="5"/>
      <c r="L463" s="5"/>
      <c r="M463" s="5"/>
      <c r="N463" s="5"/>
      <c r="O463" s="183"/>
    </row>
    <row r="464" spans="1:15" ht="13.5" x14ac:dyDescent="0.25">
      <c r="A464" s="5" t="s">
        <v>74</v>
      </c>
      <c r="B464" s="5" t="s">
        <v>570</v>
      </c>
      <c r="C464" s="38">
        <v>0.62</v>
      </c>
      <c r="D464" s="38">
        <v>0.62</v>
      </c>
      <c r="E464" s="35">
        <v>10000</v>
      </c>
      <c r="F464" s="35">
        <f t="shared" si="25"/>
        <v>6200</v>
      </c>
      <c r="G464" s="35">
        <f t="shared" si="24"/>
        <v>6200</v>
      </c>
      <c r="H464" s="5"/>
      <c r="I464" s="5"/>
      <c r="J464" s="5"/>
      <c r="K464" s="5"/>
      <c r="L464" s="5"/>
      <c r="M464" s="5"/>
      <c r="N464" s="5"/>
      <c r="O464" s="183"/>
    </row>
    <row r="465" spans="1:15" ht="13.5" x14ac:dyDescent="0.25">
      <c r="A465" s="5" t="s">
        <v>74</v>
      </c>
      <c r="B465" s="5" t="s">
        <v>571</v>
      </c>
      <c r="C465" s="38">
        <v>0.64799981068735146</v>
      </c>
      <c r="D465" s="38">
        <v>0.68758805940838108</v>
      </c>
      <c r="E465" s="35">
        <v>500000</v>
      </c>
      <c r="F465" s="35">
        <f t="shared" si="25"/>
        <v>323999.90534367575</v>
      </c>
      <c r="G465" s="35">
        <f t="shared" si="24"/>
        <v>343794.02970419056</v>
      </c>
      <c r="H465" s="5"/>
      <c r="I465" s="5"/>
      <c r="J465" s="5"/>
      <c r="K465" s="5"/>
      <c r="L465" s="5"/>
      <c r="M465" s="5"/>
      <c r="N465" s="5"/>
      <c r="O465" s="183"/>
    </row>
    <row r="466" spans="1:15" ht="13.5" x14ac:dyDescent="0.25">
      <c r="A466" s="5" t="s">
        <v>74</v>
      </c>
      <c r="B466" s="5" t="s">
        <v>572</v>
      </c>
      <c r="C466" s="38">
        <v>0.70223578917452623</v>
      </c>
      <c r="D466" s="38">
        <v>0.7338045845003679</v>
      </c>
      <c r="E466" s="35">
        <v>4600000</v>
      </c>
      <c r="F466" s="35">
        <f t="shared" si="25"/>
        <v>3230284.6302028205</v>
      </c>
      <c r="G466" s="35">
        <f t="shared" si="24"/>
        <v>3375501.0887016924</v>
      </c>
      <c r="H466" s="5"/>
      <c r="I466" s="5"/>
      <c r="J466" s="5"/>
      <c r="K466" s="5"/>
      <c r="L466" s="5"/>
      <c r="M466" s="5"/>
      <c r="N466" s="5"/>
      <c r="O466" s="183"/>
    </row>
    <row r="467" spans="1:15" ht="13.5" x14ac:dyDescent="0.25">
      <c r="A467" s="5" t="s">
        <v>74</v>
      </c>
      <c r="B467" s="5" t="s">
        <v>573</v>
      </c>
      <c r="C467" s="38">
        <v>0.52683945183141201</v>
      </c>
      <c r="D467" s="38">
        <v>0.6039570657322596</v>
      </c>
      <c r="E467" s="35">
        <v>3126075</v>
      </c>
      <c r="F467" s="35">
        <f t="shared" si="25"/>
        <v>1646939.6393838814</v>
      </c>
      <c r="G467" s="35">
        <f t="shared" si="24"/>
        <v>1888015.0842589734</v>
      </c>
      <c r="H467" s="5"/>
      <c r="I467" s="5"/>
      <c r="J467" s="5"/>
      <c r="K467" s="5"/>
      <c r="L467" s="5"/>
      <c r="M467" s="5"/>
      <c r="N467" s="5"/>
      <c r="O467" s="183"/>
    </row>
    <row r="468" spans="1:15" ht="13.5" x14ac:dyDescent="0.25">
      <c r="A468" s="5" t="s">
        <v>125</v>
      </c>
      <c r="B468" s="5" t="s">
        <v>574</v>
      </c>
      <c r="C468" s="38">
        <v>1.6504679043228792</v>
      </c>
      <c r="D468" s="38">
        <v>1.7775828499903499</v>
      </c>
      <c r="E468" s="35">
        <v>121000</v>
      </c>
      <c r="F468" s="35">
        <f t="shared" si="25"/>
        <v>199706.61642306836</v>
      </c>
      <c r="G468" s="35">
        <f t="shared" si="24"/>
        <v>215087.52484883234</v>
      </c>
      <c r="H468" s="5"/>
      <c r="I468" s="5"/>
      <c r="J468" s="5"/>
      <c r="K468" s="5"/>
      <c r="L468" s="5"/>
      <c r="M468" s="5"/>
      <c r="N468" s="5"/>
      <c r="O468" s="183"/>
    </row>
    <row r="469" spans="1:15" ht="13.5" x14ac:dyDescent="0.25">
      <c r="A469" s="5" t="s">
        <v>125</v>
      </c>
      <c r="B469" s="5" t="s">
        <v>575</v>
      </c>
      <c r="C469" s="38">
        <v>0.77</v>
      </c>
      <c r="D469" s="38">
        <v>0.77</v>
      </c>
      <c r="E469" s="35">
        <v>0</v>
      </c>
      <c r="F469" s="35">
        <f t="shared" si="25"/>
        <v>0</v>
      </c>
      <c r="G469" s="35">
        <f t="shared" si="24"/>
        <v>0</v>
      </c>
      <c r="H469" s="5"/>
      <c r="I469" s="5"/>
      <c r="J469" s="5"/>
      <c r="K469" s="5"/>
      <c r="L469" s="5"/>
      <c r="M469" s="5"/>
      <c r="N469" s="5"/>
      <c r="O469" s="183"/>
    </row>
    <row r="470" spans="1:15" ht="13.5" x14ac:dyDescent="0.25">
      <c r="A470" s="5" t="s">
        <v>125</v>
      </c>
      <c r="B470" s="5" t="s">
        <v>576</v>
      </c>
      <c r="C470" s="38">
        <v>1.0680209294677243</v>
      </c>
      <c r="D470" s="38">
        <v>1.6188354342500462</v>
      </c>
      <c r="E470" s="35">
        <v>176000</v>
      </c>
      <c r="F470" s="35">
        <f t="shared" si="25"/>
        <v>187971.68358631947</v>
      </c>
      <c r="G470" s="35">
        <f t="shared" si="24"/>
        <v>284915.03642800811</v>
      </c>
      <c r="H470" s="5"/>
      <c r="I470" s="5"/>
      <c r="J470" s="5"/>
      <c r="K470" s="5"/>
      <c r="L470" s="5"/>
      <c r="M470" s="5"/>
      <c r="N470" s="5"/>
      <c r="O470" s="183"/>
    </row>
    <row r="471" spans="1:15" ht="13.5" x14ac:dyDescent="0.25">
      <c r="A471" s="5" t="s">
        <v>125</v>
      </c>
      <c r="B471" s="5" t="s">
        <v>577</v>
      </c>
      <c r="C471" s="38">
        <v>0.66276132094074391</v>
      </c>
      <c r="D471" s="38">
        <v>0.75845055491465885</v>
      </c>
      <c r="E471" s="35">
        <v>394000</v>
      </c>
      <c r="F471" s="35">
        <f t="shared" si="25"/>
        <v>261127.9604506531</v>
      </c>
      <c r="G471" s="35">
        <f t="shared" si="24"/>
        <v>298829.51863637561</v>
      </c>
      <c r="H471" s="5"/>
      <c r="I471" s="5"/>
      <c r="J471" s="5"/>
      <c r="K471" s="5"/>
      <c r="L471" s="5"/>
      <c r="M471" s="5"/>
      <c r="N471" s="5"/>
      <c r="O471" s="183"/>
    </row>
    <row r="472" spans="1:15" ht="13.5" x14ac:dyDescent="0.25">
      <c r="A472" s="5" t="s">
        <v>125</v>
      </c>
      <c r="B472" s="5" t="s">
        <v>578</v>
      </c>
      <c r="C472" s="38">
        <v>0.52313934935768369</v>
      </c>
      <c r="D472" s="38">
        <v>0.88051087963314278</v>
      </c>
      <c r="E472" s="35">
        <v>357000</v>
      </c>
      <c r="F472" s="35">
        <f t="shared" si="25"/>
        <v>186760.74772069306</v>
      </c>
      <c r="G472" s="35">
        <f t="shared" si="24"/>
        <v>314342.38402903196</v>
      </c>
      <c r="H472" s="5"/>
      <c r="I472" s="5"/>
      <c r="J472" s="5"/>
      <c r="K472" s="5"/>
      <c r="L472" s="5"/>
      <c r="M472" s="5"/>
      <c r="N472" s="5"/>
      <c r="O472" s="183"/>
    </row>
    <row r="473" spans="1:15" ht="13.5" x14ac:dyDescent="0.25">
      <c r="A473" s="5" t="s">
        <v>125</v>
      </c>
      <c r="B473" s="5" t="s">
        <v>579</v>
      </c>
      <c r="C473" s="38">
        <v>0.58332117607146394</v>
      </c>
      <c r="D473" s="38">
        <v>0.59285008549805873</v>
      </c>
      <c r="E473" s="35">
        <v>52000</v>
      </c>
      <c r="F473" s="35">
        <f t="shared" si="25"/>
        <v>30332.701155716124</v>
      </c>
      <c r="G473" s="35">
        <f t="shared" si="24"/>
        <v>30828.204445899053</v>
      </c>
      <c r="H473" s="5"/>
      <c r="I473" s="5"/>
      <c r="J473" s="5"/>
      <c r="K473" s="5"/>
      <c r="L473" s="5"/>
      <c r="M473" s="5"/>
      <c r="N473" s="5"/>
      <c r="O473" s="183"/>
    </row>
    <row r="474" spans="1:15" ht="13.5" x14ac:dyDescent="0.25">
      <c r="A474" s="5" t="s">
        <v>125</v>
      </c>
      <c r="B474" s="5" t="s">
        <v>580</v>
      </c>
      <c r="C474" s="38">
        <v>0.37946823808318991</v>
      </c>
      <c r="D474" s="38">
        <v>0.60261401701890982</v>
      </c>
      <c r="E474" s="35">
        <v>231000</v>
      </c>
      <c r="F474" s="35">
        <f t="shared" si="25"/>
        <v>87657.162997216874</v>
      </c>
      <c r="G474" s="35">
        <f t="shared" si="24"/>
        <v>139203.83793136818</v>
      </c>
      <c r="H474" s="5"/>
      <c r="I474" s="5"/>
      <c r="J474" s="5"/>
      <c r="K474" s="5"/>
      <c r="L474" s="5"/>
      <c r="M474" s="5"/>
      <c r="N474" s="5"/>
      <c r="O474" s="183"/>
    </row>
    <row r="475" spans="1:15" ht="13.5" x14ac:dyDescent="0.25">
      <c r="A475" s="5" t="s">
        <v>125</v>
      </c>
      <c r="B475" s="5" t="s">
        <v>581</v>
      </c>
      <c r="C475" s="38">
        <v>0.56624188229635553</v>
      </c>
      <c r="D475" s="38">
        <v>0.71456398550703615</v>
      </c>
      <c r="E475" s="35">
        <v>330000</v>
      </c>
      <c r="F475" s="35">
        <f t="shared" si="25"/>
        <v>186859.82115779733</v>
      </c>
      <c r="G475" s="35">
        <f t="shared" si="24"/>
        <v>235806.11521732193</v>
      </c>
      <c r="H475" s="5"/>
      <c r="I475" s="5"/>
      <c r="J475" s="5"/>
      <c r="K475" s="5"/>
      <c r="L475" s="5"/>
      <c r="M475" s="5"/>
      <c r="N475" s="5"/>
      <c r="O475" s="183"/>
    </row>
    <row r="476" spans="1:15" ht="13.5" x14ac:dyDescent="0.25">
      <c r="A476" s="5" t="s">
        <v>125</v>
      </c>
      <c r="B476" s="5" t="s">
        <v>582</v>
      </c>
      <c r="C476" s="38">
        <v>0.73294238683127566</v>
      </c>
      <c r="D476" s="38">
        <v>0.73294238683127566</v>
      </c>
      <c r="E476" s="35">
        <v>1000</v>
      </c>
      <c r="F476" s="35">
        <f t="shared" si="25"/>
        <v>732.94238683127571</v>
      </c>
      <c r="G476" s="35">
        <f t="shared" si="24"/>
        <v>732.94238683127571</v>
      </c>
      <c r="H476" s="5"/>
      <c r="I476" s="5"/>
      <c r="J476" s="5"/>
      <c r="K476" s="5"/>
      <c r="L476" s="5"/>
      <c r="M476" s="5"/>
      <c r="N476" s="5"/>
      <c r="O476" s="183"/>
    </row>
    <row r="477" spans="1:15" ht="13.5" x14ac:dyDescent="0.25">
      <c r="A477" s="5" t="s">
        <v>125</v>
      </c>
      <c r="B477" s="5" t="s">
        <v>583</v>
      </c>
      <c r="C477" s="38">
        <v>1.420095419101477</v>
      </c>
      <c r="D477" s="38">
        <v>0.90532601633663368</v>
      </c>
      <c r="E477" s="35">
        <v>21000</v>
      </c>
      <c r="F477" s="35">
        <f t="shared" si="25"/>
        <v>29822.003801131017</v>
      </c>
      <c r="G477" s="35">
        <f t="shared" si="24"/>
        <v>19011.846343069308</v>
      </c>
      <c r="H477" s="5"/>
      <c r="I477" s="5"/>
      <c r="J477" s="5"/>
      <c r="K477" s="5"/>
      <c r="L477" s="5"/>
      <c r="M477" s="5"/>
      <c r="N477" s="5"/>
      <c r="O477" s="183"/>
    </row>
    <row r="478" spans="1:15" ht="13.5" x14ac:dyDescent="0.25">
      <c r="A478" s="5" t="s">
        <v>146</v>
      </c>
      <c r="B478" s="5" t="s">
        <v>584</v>
      </c>
      <c r="C478" s="38">
        <v>0.20497525108110876</v>
      </c>
      <c r="D478" s="38">
        <v>0.47050674635763828</v>
      </c>
      <c r="E478" s="35">
        <v>111000</v>
      </c>
      <c r="F478" s="35">
        <f t="shared" si="25"/>
        <v>22752.252870003071</v>
      </c>
      <c r="G478" s="35">
        <f t="shared" si="24"/>
        <v>52226.248845697846</v>
      </c>
      <c r="H478" s="5"/>
      <c r="I478" s="5"/>
      <c r="J478" s="5"/>
      <c r="K478" s="5"/>
      <c r="L478" s="5"/>
      <c r="M478" s="5"/>
      <c r="N478" s="5"/>
      <c r="O478" s="183"/>
    </row>
    <row r="479" spans="1:15" ht="13.5" x14ac:dyDescent="0.25">
      <c r="A479" s="5" t="s">
        <v>146</v>
      </c>
      <c r="B479" s="5" t="s">
        <v>585</v>
      </c>
      <c r="C479" s="38">
        <v>0.63</v>
      </c>
      <c r="D479" s="38">
        <v>0.63</v>
      </c>
      <c r="E479" s="35">
        <v>0</v>
      </c>
      <c r="F479" s="35">
        <f t="shared" si="25"/>
        <v>0</v>
      </c>
      <c r="G479" s="35">
        <f t="shared" si="24"/>
        <v>0</v>
      </c>
      <c r="H479" s="5"/>
      <c r="I479" s="5"/>
      <c r="J479" s="5"/>
      <c r="K479" s="5"/>
      <c r="L479" s="5"/>
      <c r="M479" s="5"/>
      <c r="N479" s="5"/>
      <c r="O479" s="183"/>
    </row>
    <row r="480" spans="1:15" ht="13.5" x14ac:dyDescent="0.25">
      <c r="A480" s="5" t="s">
        <v>146</v>
      </c>
      <c r="B480" s="5" t="s">
        <v>586</v>
      </c>
      <c r="C480" s="38">
        <v>0.44742752897336074</v>
      </c>
      <c r="D480" s="38">
        <v>0.46837794152050138</v>
      </c>
      <c r="E480" s="35">
        <v>1653000</v>
      </c>
      <c r="F480" s="35">
        <f t="shared" si="25"/>
        <v>739597.70539296535</v>
      </c>
      <c r="G480" s="35">
        <f t="shared" si="24"/>
        <v>774228.73733338877</v>
      </c>
      <c r="H480" s="5"/>
      <c r="I480" s="5"/>
      <c r="J480" s="5"/>
      <c r="K480" s="5"/>
      <c r="L480" s="5"/>
      <c r="M480" s="5"/>
      <c r="N480" s="5"/>
      <c r="O480" s="183"/>
    </row>
    <row r="481" spans="1:15" ht="13.5" x14ac:dyDescent="0.25">
      <c r="A481" s="5" t="s">
        <v>146</v>
      </c>
      <c r="B481" s="5" t="s">
        <v>587</v>
      </c>
      <c r="C481" s="38">
        <v>0.46873796274795881</v>
      </c>
      <c r="D481" s="38">
        <v>0.49574689807311689</v>
      </c>
      <c r="E481" s="35">
        <v>201000</v>
      </c>
      <c r="F481" s="35">
        <f t="shared" si="25"/>
        <v>94216.330512339715</v>
      </c>
      <c r="G481" s="35">
        <f t="shared" si="24"/>
        <v>99645.126512696501</v>
      </c>
      <c r="H481" s="5"/>
      <c r="I481" s="5"/>
      <c r="J481" s="5"/>
      <c r="K481" s="5"/>
      <c r="L481" s="5"/>
      <c r="M481" s="5"/>
      <c r="N481" s="5"/>
      <c r="O481" s="183"/>
    </row>
    <row r="482" spans="1:15" ht="13.5" x14ac:dyDescent="0.25">
      <c r="A482" s="5" t="s">
        <v>146</v>
      </c>
      <c r="B482" s="5" t="s">
        <v>588</v>
      </c>
      <c r="C482" s="38">
        <v>0.26131133844099319</v>
      </c>
      <c r="D482" s="38">
        <v>0.43745645978802794</v>
      </c>
      <c r="E482" s="35">
        <v>21000</v>
      </c>
      <c r="F482" s="35">
        <f t="shared" si="25"/>
        <v>5487.538107260857</v>
      </c>
      <c r="G482" s="35">
        <f t="shared" si="24"/>
        <v>9186.5856555485861</v>
      </c>
      <c r="H482" s="5"/>
      <c r="I482" s="5"/>
      <c r="J482" s="5"/>
      <c r="K482" s="5"/>
      <c r="L482" s="5"/>
      <c r="M482" s="5"/>
      <c r="N482" s="5"/>
      <c r="O482" s="183"/>
    </row>
    <row r="483" spans="1:15" ht="13.5" x14ac:dyDescent="0.25">
      <c r="A483" s="5" t="s">
        <v>144</v>
      </c>
      <c r="B483" s="5" t="s">
        <v>589</v>
      </c>
      <c r="C483" s="38">
        <v>6.8661572699574265</v>
      </c>
      <c r="D483" s="38">
        <v>9.3234349630441589</v>
      </c>
      <c r="E483" s="35">
        <v>64000</v>
      </c>
      <c r="F483" s="35">
        <f t="shared" si="25"/>
        <v>439434.06527727528</v>
      </c>
      <c r="G483" s="35">
        <f t="shared" si="24"/>
        <v>596699.8376348262</v>
      </c>
      <c r="H483" s="5"/>
      <c r="I483" s="5"/>
      <c r="J483" s="5"/>
      <c r="K483" s="5"/>
      <c r="L483" s="5"/>
      <c r="M483" s="5"/>
      <c r="N483" s="5"/>
      <c r="O483" s="183"/>
    </row>
    <row r="484" spans="1:15" ht="13.5" x14ac:dyDescent="0.25">
      <c r="A484" s="5" t="s">
        <v>144</v>
      </c>
      <c r="B484" s="5" t="s">
        <v>590</v>
      </c>
      <c r="C484" s="38">
        <v>7.34</v>
      </c>
      <c r="D484" s="38">
        <v>7.34</v>
      </c>
      <c r="E484" s="35">
        <v>1000</v>
      </c>
      <c r="F484" s="35">
        <f t="shared" si="25"/>
        <v>7340</v>
      </c>
      <c r="G484" s="35">
        <f t="shared" si="24"/>
        <v>7340</v>
      </c>
      <c r="H484" s="5"/>
      <c r="I484" s="5"/>
      <c r="J484" s="5"/>
      <c r="K484" s="5"/>
      <c r="L484" s="5"/>
      <c r="M484" s="5"/>
      <c r="N484" s="5"/>
      <c r="O484" s="183"/>
    </row>
    <row r="485" spans="1:15" ht="13.5" x14ac:dyDescent="0.25">
      <c r="A485" s="5" t="s">
        <v>144</v>
      </c>
      <c r="B485" s="5" t="s">
        <v>591</v>
      </c>
      <c r="C485" s="38">
        <v>5.4571880315766865</v>
      </c>
      <c r="D485" s="38">
        <v>5.4571880315766865</v>
      </c>
      <c r="E485" s="35">
        <v>81000</v>
      </c>
      <c r="F485" s="35">
        <f t="shared" si="25"/>
        <v>442032.23055771162</v>
      </c>
      <c r="G485" s="35">
        <f t="shared" si="24"/>
        <v>442032.23055771162</v>
      </c>
      <c r="H485" s="5"/>
      <c r="I485" s="5"/>
      <c r="J485" s="5"/>
      <c r="K485" s="5"/>
      <c r="L485" s="5"/>
      <c r="M485" s="5"/>
      <c r="N485" s="5"/>
      <c r="O485" s="183"/>
    </row>
    <row r="486" spans="1:15" ht="13.5" x14ac:dyDescent="0.25">
      <c r="A486" s="5" t="s">
        <v>114</v>
      </c>
      <c r="B486" s="5" t="s">
        <v>592</v>
      </c>
      <c r="C486" s="38">
        <v>0.83</v>
      </c>
      <c r="D486" s="38">
        <v>0.83</v>
      </c>
      <c r="E486" s="35">
        <v>9000</v>
      </c>
      <c r="F486" s="35">
        <f t="shared" si="25"/>
        <v>7470</v>
      </c>
      <c r="G486" s="35">
        <f t="shared" si="24"/>
        <v>7470</v>
      </c>
      <c r="H486" s="5"/>
      <c r="I486" s="5"/>
      <c r="J486" s="5"/>
      <c r="K486" s="5"/>
      <c r="L486" s="5"/>
      <c r="M486" s="5"/>
      <c r="N486" s="5"/>
      <c r="O486" s="183"/>
    </row>
    <row r="487" spans="1:15" ht="13.5" x14ac:dyDescent="0.25">
      <c r="A487" s="5" t="s">
        <v>114</v>
      </c>
      <c r="B487" s="5" t="s">
        <v>593</v>
      </c>
      <c r="C487" s="38">
        <v>0.83</v>
      </c>
      <c r="D487" s="38">
        <v>0.83</v>
      </c>
      <c r="E487" s="35">
        <v>125000</v>
      </c>
      <c r="F487" s="35">
        <f t="shared" si="25"/>
        <v>103750</v>
      </c>
      <c r="G487" s="35">
        <f t="shared" si="24"/>
        <v>103750</v>
      </c>
      <c r="H487" s="5"/>
      <c r="I487" s="5"/>
      <c r="J487" s="5"/>
      <c r="K487" s="5"/>
      <c r="L487" s="5"/>
      <c r="M487" s="5"/>
      <c r="N487" s="5"/>
      <c r="O487" s="183"/>
    </row>
    <row r="488" spans="1:15" ht="13.5" x14ac:dyDescent="0.25">
      <c r="A488" s="5" t="s">
        <v>114</v>
      </c>
      <c r="B488" s="5" t="s">
        <v>594</v>
      </c>
      <c r="C488" s="38">
        <v>0.83</v>
      </c>
      <c r="D488" s="38">
        <v>0.83</v>
      </c>
      <c r="E488" s="35">
        <v>459000</v>
      </c>
      <c r="F488" s="35">
        <f t="shared" si="25"/>
        <v>380970</v>
      </c>
      <c r="G488" s="35">
        <f t="shared" si="24"/>
        <v>380970</v>
      </c>
      <c r="H488" s="5"/>
      <c r="I488" s="5"/>
      <c r="J488" s="5"/>
      <c r="K488" s="5"/>
      <c r="L488" s="5"/>
      <c r="M488" s="5"/>
      <c r="N488" s="5"/>
      <c r="O488" s="183"/>
    </row>
    <row r="489" spans="1:15" ht="13.5" x14ac:dyDescent="0.25">
      <c r="A489" s="5" t="s">
        <v>114</v>
      </c>
      <c r="B489" s="5" t="s">
        <v>595</v>
      </c>
      <c r="C489" s="38">
        <v>0.83</v>
      </c>
      <c r="D489" s="38">
        <v>0.83</v>
      </c>
      <c r="E489" s="35">
        <v>1000</v>
      </c>
      <c r="F489" s="35">
        <f t="shared" si="25"/>
        <v>830</v>
      </c>
      <c r="G489" s="35">
        <f t="shared" si="24"/>
        <v>830</v>
      </c>
      <c r="H489" s="5"/>
      <c r="I489" s="5"/>
      <c r="J489" s="5"/>
      <c r="K489" s="5"/>
      <c r="L489" s="5"/>
      <c r="M489" s="5"/>
      <c r="N489" s="5"/>
      <c r="O489" s="183"/>
    </row>
    <row r="490" spans="1:15" ht="13.5" x14ac:dyDescent="0.25">
      <c r="A490" s="5" t="s">
        <v>114</v>
      </c>
      <c r="B490" s="5" t="s">
        <v>596</v>
      </c>
      <c r="C490" s="38">
        <v>0.83</v>
      </c>
      <c r="D490" s="38">
        <v>0.83</v>
      </c>
      <c r="E490" s="35">
        <v>3000</v>
      </c>
      <c r="F490" s="35">
        <f t="shared" si="25"/>
        <v>2490</v>
      </c>
      <c r="G490" s="35">
        <f t="shared" si="24"/>
        <v>2490</v>
      </c>
      <c r="H490" s="5"/>
      <c r="I490" s="5"/>
      <c r="J490" s="5"/>
      <c r="K490" s="5"/>
      <c r="L490" s="5"/>
      <c r="M490" s="5"/>
      <c r="N490" s="5"/>
      <c r="O490" s="183"/>
    </row>
    <row r="491" spans="1:15" ht="13.5" x14ac:dyDescent="0.25">
      <c r="A491" s="5" t="s">
        <v>114</v>
      </c>
      <c r="B491" s="5" t="s">
        <v>597</v>
      </c>
      <c r="C491" s="38">
        <v>0.83</v>
      </c>
      <c r="D491" s="38">
        <v>0.83</v>
      </c>
      <c r="E491" s="35">
        <v>217000</v>
      </c>
      <c r="F491" s="35">
        <f t="shared" si="25"/>
        <v>180110</v>
      </c>
      <c r="G491" s="35">
        <f t="shared" si="24"/>
        <v>180110</v>
      </c>
      <c r="H491" s="5"/>
      <c r="I491" s="5"/>
      <c r="J491" s="5"/>
      <c r="K491" s="5"/>
      <c r="L491" s="5"/>
      <c r="M491" s="5"/>
      <c r="N491" s="5"/>
      <c r="O491" s="183"/>
    </row>
    <row r="492" spans="1:15" ht="13.5" x14ac:dyDescent="0.25">
      <c r="A492" s="5" t="s">
        <v>114</v>
      </c>
      <c r="B492" s="5" t="s">
        <v>598</v>
      </c>
      <c r="C492" s="38">
        <v>0.83</v>
      </c>
      <c r="D492" s="38">
        <v>0.83</v>
      </c>
      <c r="E492" s="35">
        <v>1720000</v>
      </c>
      <c r="F492" s="35">
        <f t="shared" si="25"/>
        <v>1427600</v>
      </c>
      <c r="G492" s="35">
        <f t="shared" si="24"/>
        <v>1427600</v>
      </c>
      <c r="H492" s="5"/>
      <c r="I492" s="5"/>
      <c r="J492" s="5"/>
      <c r="K492" s="5"/>
      <c r="L492" s="5"/>
      <c r="M492" s="5"/>
      <c r="N492" s="5"/>
      <c r="O492" s="183"/>
    </row>
    <row r="493" spans="1:15" ht="13.5" x14ac:dyDescent="0.25">
      <c r="A493" s="5" t="s">
        <v>114</v>
      </c>
      <c r="B493" s="5" t="s">
        <v>599</v>
      </c>
      <c r="C493" s="38">
        <v>0.83</v>
      </c>
      <c r="D493" s="38">
        <v>0.83</v>
      </c>
      <c r="E493" s="35">
        <v>8000</v>
      </c>
      <c r="F493" s="35">
        <f t="shared" si="25"/>
        <v>6640</v>
      </c>
      <c r="G493" s="35">
        <f t="shared" si="24"/>
        <v>6640</v>
      </c>
      <c r="H493" s="5"/>
      <c r="I493" s="5"/>
      <c r="J493" s="5"/>
      <c r="K493" s="5"/>
      <c r="L493" s="5"/>
      <c r="M493" s="5"/>
      <c r="N493" s="5"/>
      <c r="O493" s="183"/>
    </row>
    <row r="494" spans="1:15" ht="13.5" x14ac:dyDescent="0.25">
      <c r="A494" s="5" t="s">
        <v>26</v>
      </c>
      <c r="B494" s="5" t="s">
        <v>600</v>
      </c>
      <c r="C494" s="38">
        <v>0.3</v>
      </c>
      <c r="D494" s="38">
        <v>0.3</v>
      </c>
      <c r="E494" s="35">
        <v>98000</v>
      </c>
      <c r="F494" s="35">
        <f t="shared" si="25"/>
        <v>29400</v>
      </c>
      <c r="G494" s="35">
        <f t="shared" si="24"/>
        <v>29400</v>
      </c>
      <c r="H494" s="5"/>
      <c r="I494" s="5"/>
      <c r="J494" s="5"/>
      <c r="K494" s="5"/>
      <c r="L494" s="5"/>
      <c r="M494" s="5"/>
      <c r="N494" s="5"/>
      <c r="O494" s="183"/>
    </row>
    <row r="495" spans="1:15" ht="13.5" x14ac:dyDescent="0.25">
      <c r="A495" s="5" t="s">
        <v>26</v>
      </c>
      <c r="B495" s="5" t="s">
        <v>601</v>
      </c>
      <c r="C495" s="38">
        <v>0.42</v>
      </c>
      <c r="D495" s="38">
        <v>0.42</v>
      </c>
      <c r="E495" s="35">
        <v>1640000</v>
      </c>
      <c r="F495" s="35">
        <f t="shared" si="25"/>
        <v>688800</v>
      </c>
      <c r="G495" s="35">
        <f t="shared" si="24"/>
        <v>688800</v>
      </c>
      <c r="H495" s="5"/>
      <c r="I495" s="5"/>
      <c r="J495" s="5"/>
      <c r="K495" s="5"/>
      <c r="L495" s="5"/>
      <c r="M495" s="5"/>
      <c r="N495" s="5"/>
      <c r="O495" s="183"/>
    </row>
    <row r="496" spans="1:15" ht="13.5" x14ac:dyDescent="0.25">
      <c r="A496" s="5" t="s">
        <v>26</v>
      </c>
      <c r="B496" s="5" t="s">
        <v>602</v>
      </c>
      <c r="C496" s="38">
        <v>0.56000000000000005</v>
      </c>
      <c r="D496" s="38">
        <v>0.56000000000000005</v>
      </c>
      <c r="E496" s="35">
        <v>3145000</v>
      </c>
      <c r="F496" s="35">
        <f t="shared" si="25"/>
        <v>1761200.0000000002</v>
      </c>
      <c r="G496" s="35">
        <f t="shared" si="24"/>
        <v>1761200.0000000002</v>
      </c>
      <c r="H496" s="5"/>
      <c r="I496" s="5"/>
      <c r="J496" s="5"/>
      <c r="K496" s="5"/>
      <c r="L496" s="5"/>
      <c r="M496" s="5"/>
      <c r="N496" s="5"/>
      <c r="O496" s="183"/>
    </row>
    <row r="497" spans="1:15" ht="13.5" x14ac:dyDescent="0.25">
      <c r="A497" s="5" t="s">
        <v>26</v>
      </c>
      <c r="B497" s="5" t="s">
        <v>603</v>
      </c>
      <c r="C497" s="38">
        <v>0.63</v>
      </c>
      <c r="D497" s="38">
        <v>0.63</v>
      </c>
      <c r="E497" s="35">
        <v>39200000</v>
      </c>
      <c r="F497" s="35">
        <f t="shared" si="25"/>
        <v>24696000</v>
      </c>
      <c r="G497" s="35">
        <f t="shared" si="24"/>
        <v>24696000</v>
      </c>
      <c r="H497" s="5"/>
      <c r="I497" s="5"/>
      <c r="J497" s="5"/>
      <c r="K497" s="5"/>
      <c r="L497" s="5"/>
      <c r="M497" s="5"/>
      <c r="N497" s="5"/>
      <c r="O497" s="183"/>
    </row>
    <row r="498" spans="1:15" ht="13.5" x14ac:dyDescent="0.25">
      <c r="A498" s="5" t="s">
        <v>26</v>
      </c>
      <c r="B498" s="5" t="s">
        <v>604</v>
      </c>
      <c r="C498" s="38">
        <v>0.56000000000000005</v>
      </c>
      <c r="D498" s="38">
        <v>0.56000000000000005</v>
      </c>
      <c r="E498" s="35">
        <v>5500000</v>
      </c>
      <c r="F498" s="35">
        <f t="shared" si="25"/>
        <v>3080000.0000000005</v>
      </c>
      <c r="G498" s="35">
        <f t="shared" si="24"/>
        <v>3080000.0000000005</v>
      </c>
      <c r="H498" s="5"/>
      <c r="I498" s="5"/>
      <c r="J498" s="5"/>
      <c r="K498" s="5"/>
      <c r="L498" s="5"/>
      <c r="M498" s="5"/>
      <c r="N498" s="5"/>
      <c r="O498" s="183"/>
    </row>
    <row r="499" spans="1:15" ht="13.5" x14ac:dyDescent="0.25">
      <c r="A499" s="5" t="s">
        <v>52</v>
      </c>
      <c r="B499" s="5" t="s">
        <v>605</v>
      </c>
      <c r="C499" s="38">
        <v>15.9</v>
      </c>
      <c r="D499" s="38">
        <v>15.9</v>
      </c>
      <c r="E499" s="35">
        <v>40000</v>
      </c>
      <c r="F499" s="35">
        <f t="shared" si="25"/>
        <v>636000</v>
      </c>
      <c r="G499" s="35">
        <f t="shared" si="24"/>
        <v>636000</v>
      </c>
      <c r="H499" s="5"/>
      <c r="I499" s="5"/>
      <c r="J499" s="5"/>
      <c r="K499" s="5"/>
      <c r="L499" s="5"/>
      <c r="M499" s="5"/>
      <c r="N499" s="5"/>
      <c r="O499" s="183"/>
    </row>
    <row r="500" spans="1:15" ht="13.5" x14ac:dyDescent="0.25">
      <c r="A500" s="5" t="s">
        <v>52</v>
      </c>
      <c r="B500" s="5" t="s">
        <v>606</v>
      </c>
      <c r="C500" s="38">
        <v>15.9</v>
      </c>
      <c r="D500" s="38">
        <v>15.9</v>
      </c>
      <c r="E500" s="35">
        <v>1000</v>
      </c>
      <c r="F500" s="35">
        <f t="shared" si="25"/>
        <v>15900</v>
      </c>
      <c r="G500" s="35">
        <f t="shared" si="24"/>
        <v>15900</v>
      </c>
      <c r="H500" s="5"/>
      <c r="I500" s="5"/>
      <c r="J500" s="5"/>
      <c r="K500" s="5"/>
      <c r="L500" s="5"/>
      <c r="M500" s="5"/>
      <c r="N500" s="5"/>
      <c r="O500" s="183"/>
    </row>
    <row r="501" spans="1:15" ht="13.5" x14ac:dyDescent="0.25">
      <c r="A501" s="5" t="s">
        <v>52</v>
      </c>
      <c r="B501" s="5" t="s">
        <v>607</v>
      </c>
      <c r="C501" s="38">
        <v>15.9</v>
      </c>
      <c r="D501" s="38">
        <v>15.9</v>
      </c>
      <c r="E501" s="35">
        <v>1000</v>
      </c>
      <c r="F501" s="35">
        <f t="shared" si="25"/>
        <v>15900</v>
      </c>
      <c r="G501" s="35">
        <f t="shared" si="24"/>
        <v>15900</v>
      </c>
      <c r="H501" s="5"/>
      <c r="I501" s="5"/>
      <c r="J501" s="5"/>
      <c r="K501" s="5"/>
      <c r="L501" s="5"/>
      <c r="M501" s="5"/>
      <c r="N501" s="5"/>
      <c r="O501" s="183"/>
    </row>
    <row r="502" spans="1:15" ht="13.5" x14ac:dyDescent="0.25">
      <c r="A502" s="5" t="s">
        <v>52</v>
      </c>
      <c r="B502" s="5" t="s">
        <v>608</v>
      </c>
      <c r="C502" s="38">
        <v>15.9</v>
      </c>
      <c r="D502" s="38">
        <v>15.9</v>
      </c>
      <c r="E502" s="35">
        <v>1000</v>
      </c>
      <c r="F502" s="35">
        <f t="shared" si="25"/>
        <v>15900</v>
      </c>
      <c r="G502" s="35">
        <f t="shared" si="24"/>
        <v>15900</v>
      </c>
      <c r="H502" s="5"/>
      <c r="I502" s="5"/>
      <c r="J502" s="5"/>
      <c r="K502" s="5"/>
      <c r="L502" s="5"/>
      <c r="M502" s="5"/>
      <c r="N502" s="5"/>
      <c r="O502" s="183"/>
    </row>
    <row r="503" spans="1:15" ht="13.5" x14ac:dyDescent="0.25">
      <c r="A503" s="5" t="s">
        <v>52</v>
      </c>
      <c r="B503" s="5" t="s">
        <v>609</v>
      </c>
      <c r="C503" s="38">
        <v>15.9</v>
      </c>
      <c r="D503" s="38">
        <v>15.9</v>
      </c>
      <c r="E503" s="35">
        <v>23000</v>
      </c>
      <c r="F503" s="35">
        <f t="shared" si="25"/>
        <v>365700</v>
      </c>
      <c r="G503" s="35">
        <f t="shared" si="24"/>
        <v>365700</v>
      </c>
      <c r="H503" s="5"/>
      <c r="I503" s="5"/>
      <c r="J503" s="5"/>
      <c r="K503" s="5"/>
      <c r="L503" s="5"/>
      <c r="M503" s="5"/>
      <c r="N503" s="5"/>
      <c r="O503" s="183"/>
    </row>
    <row r="504" spans="1:15" ht="13.5" x14ac:dyDescent="0.25">
      <c r="A504" s="5" t="s">
        <v>52</v>
      </c>
      <c r="B504" s="5" t="s">
        <v>610</v>
      </c>
      <c r="C504" s="38">
        <v>15.9</v>
      </c>
      <c r="D504" s="38">
        <v>15.9</v>
      </c>
      <c r="E504" s="35">
        <v>1000</v>
      </c>
      <c r="F504" s="35">
        <f t="shared" si="25"/>
        <v>15900</v>
      </c>
      <c r="G504" s="35">
        <f t="shared" si="24"/>
        <v>15900</v>
      </c>
      <c r="H504" s="5"/>
      <c r="I504" s="5"/>
      <c r="J504" s="5"/>
      <c r="K504" s="5"/>
      <c r="L504" s="5"/>
      <c r="M504" s="5"/>
      <c r="N504" s="5"/>
      <c r="O504" s="183"/>
    </row>
    <row r="505" spans="1:15" ht="13.5" x14ac:dyDescent="0.25">
      <c r="A505" s="5" t="s">
        <v>52</v>
      </c>
      <c r="B505" s="5" t="s">
        <v>611</v>
      </c>
      <c r="C505" s="38">
        <v>15.11</v>
      </c>
      <c r="D505" s="38">
        <v>15.11</v>
      </c>
      <c r="E505" s="35">
        <v>400000</v>
      </c>
      <c r="F505" s="35">
        <f t="shared" si="25"/>
        <v>6044000</v>
      </c>
      <c r="G505" s="35">
        <f t="shared" si="24"/>
        <v>6044000</v>
      </c>
      <c r="H505" s="5"/>
      <c r="I505" s="5"/>
      <c r="J505" s="5"/>
      <c r="K505" s="5"/>
      <c r="L505" s="5"/>
      <c r="M505" s="5"/>
      <c r="N505" s="5"/>
      <c r="O505" s="183"/>
    </row>
    <row r="506" spans="1:15" ht="13.5" x14ac:dyDescent="0.25">
      <c r="A506" s="5" t="s">
        <v>52</v>
      </c>
      <c r="B506" s="5" t="s">
        <v>612</v>
      </c>
      <c r="C506" s="38">
        <v>15.9</v>
      </c>
      <c r="D506" s="38">
        <v>15.9</v>
      </c>
      <c r="E506" s="35">
        <v>1000</v>
      </c>
      <c r="F506" s="35">
        <f t="shared" si="25"/>
        <v>15900</v>
      </c>
      <c r="G506" s="35">
        <f t="shared" si="24"/>
        <v>15900</v>
      </c>
      <c r="H506" s="5"/>
      <c r="I506" s="5"/>
      <c r="J506" s="5"/>
      <c r="K506" s="5"/>
      <c r="L506" s="5"/>
      <c r="M506" s="5"/>
      <c r="N506" s="5"/>
      <c r="O506" s="183"/>
    </row>
    <row r="507" spans="1:15" ht="13.5" x14ac:dyDescent="0.25">
      <c r="A507" s="5" t="s">
        <v>52</v>
      </c>
      <c r="B507" s="5" t="s">
        <v>613</v>
      </c>
      <c r="C507" s="38">
        <v>15.9</v>
      </c>
      <c r="D507" s="38">
        <v>15.9</v>
      </c>
      <c r="E507" s="35">
        <v>1000</v>
      </c>
      <c r="F507" s="35">
        <f t="shared" si="25"/>
        <v>15900</v>
      </c>
      <c r="G507" s="35">
        <f t="shared" si="24"/>
        <v>15900</v>
      </c>
      <c r="H507" s="5"/>
      <c r="I507" s="5"/>
      <c r="J507" s="5"/>
      <c r="K507" s="5"/>
      <c r="L507" s="5"/>
      <c r="M507" s="5"/>
      <c r="N507" s="5"/>
      <c r="O507" s="183"/>
    </row>
    <row r="508" spans="1:15" ht="13.5" x14ac:dyDescent="0.25">
      <c r="A508" s="5" t="s">
        <v>52</v>
      </c>
      <c r="B508" s="5" t="s">
        <v>614</v>
      </c>
      <c r="C508" s="38">
        <v>15.9</v>
      </c>
      <c r="D508" s="38">
        <v>15.9</v>
      </c>
      <c r="E508" s="35">
        <v>1000</v>
      </c>
      <c r="F508" s="35">
        <f t="shared" si="25"/>
        <v>15900</v>
      </c>
      <c r="G508" s="35">
        <f t="shared" si="24"/>
        <v>15900</v>
      </c>
      <c r="H508" s="5"/>
      <c r="I508" s="5"/>
      <c r="J508" s="5"/>
      <c r="K508" s="5"/>
      <c r="L508" s="5"/>
      <c r="M508" s="5"/>
      <c r="N508" s="5"/>
      <c r="O508" s="183"/>
    </row>
    <row r="509" spans="1:15" ht="13.5" x14ac:dyDescent="0.25">
      <c r="A509" s="5" t="s">
        <v>52</v>
      </c>
      <c r="B509" s="5" t="s">
        <v>615</v>
      </c>
      <c r="C509" s="38">
        <v>15.9</v>
      </c>
      <c r="D509" s="38">
        <v>15.9</v>
      </c>
      <c r="E509" s="35">
        <v>1000</v>
      </c>
      <c r="F509" s="35">
        <f t="shared" si="25"/>
        <v>15900</v>
      </c>
      <c r="G509" s="35">
        <f t="shared" si="24"/>
        <v>15900</v>
      </c>
      <c r="H509" s="5"/>
      <c r="I509" s="5"/>
      <c r="J509" s="5"/>
      <c r="K509" s="5"/>
      <c r="L509" s="5"/>
      <c r="M509" s="5"/>
      <c r="N509" s="5"/>
      <c r="O509" s="183"/>
    </row>
    <row r="510" spans="1:15" ht="13.5" x14ac:dyDescent="0.25">
      <c r="A510" s="5" t="s">
        <v>52</v>
      </c>
      <c r="B510" s="5" t="s">
        <v>616</v>
      </c>
      <c r="C510" s="38">
        <v>15.9</v>
      </c>
      <c r="D510" s="38">
        <v>15.9</v>
      </c>
      <c r="E510" s="35">
        <v>1000</v>
      </c>
      <c r="F510" s="35">
        <f t="shared" si="25"/>
        <v>15900</v>
      </c>
      <c r="G510" s="35">
        <f t="shared" si="24"/>
        <v>15900</v>
      </c>
      <c r="H510" s="5"/>
      <c r="I510" s="5"/>
      <c r="J510" s="5"/>
      <c r="K510" s="5"/>
      <c r="L510" s="5"/>
      <c r="M510" s="5"/>
      <c r="N510" s="5"/>
      <c r="O510" s="183"/>
    </row>
    <row r="511" spans="1:15" ht="13.5" x14ac:dyDescent="0.25">
      <c r="A511" s="5" t="s">
        <v>52</v>
      </c>
      <c r="B511" s="5" t="s">
        <v>617</v>
      </c>
      <c r="C511" s="38">
        <v>15.9</v>
      </c>
      <c r="D511" s="38">
        <v>15.9</v>
      </c>
      <c r="E511" s="35">
        <v>50000</v>
      </c>
      <c r="F511" s="35">
        <f t="shared" si="25"/>
        <v>795000</v>
      </c>
      <c r="G511" s="35">
        <f t="shared" si="24"/>
        <v>795000</v>
      </c>
      <c r="H511" s="5"/>
      <c r="I511" s="5"/>
      <c r="J511" s="5"/>
      <c r="K511" s="5"/>
      <c r="L511" s="5"/>
      <c r="M511" s="5"/>
      <c r="N511" s="5"/>
      <c r="O511" s="183"/>
    </row>
    <row r="512" spans="1:15" ht="13.5" x14ac:dyDescent="0.25">
      <c r="A512" s="5" t="s">
        <v>190</v>
      </c>
      <c r="B512" s="5" t="s">
        <v>618</v>
      </c>
      <c r="C512" s="38">
        <v>1.2</v>
      </c>
      <c r="D512" s="38">
        <v>1.2</v>
      </c>
      <c r="E512" s="35">
        <v>0</v>
      </c>
      <c r="F512" s="35">
        <f t="shared" si="25"/>
        <v>0</v>
      </c>
      <c r="G512" s="35">
        <f t="shared" si="24"/>
        <v>0</v>
      </c>
      <c r="H512" s="5"/>
      <c r="I512" s="5"/>
      <c r="J512" s="5"/>
      <c r="K512" s="5"/>
      <c r="L512" s="5"/>
      <c r="M512" s="5"/>
      <c r="N512" s="5"/>
      <c r="O512" s="183"/>
    </row>
    <row r="513" spans="1:15" ht="13.5" x14ac:dyDescent="0.25">
      <c r="A513" s="5" t="s">
        <v>190</v>
      </c>
      <c r="B513" s="5" t="s">
        <v>619</v>
      </c>
      <c r="C513" s="38">
        <v>1.2</v>
      </c>
      <c r="D513" s="38">
        <v>1.2</v>
      </c>
      <c r="E513" s="35">
        <v>2000</v>
      </c>
      <c r="F513" s="35">
        <f t="shared" si="25"/>
        <v>2400</v>
      </c>
      <c r="G513" s="35">
        <f t="shared" si="24"/>
        <v>2400</v>
      </c>
      <c r="H513" s="5"/>
      <c r="I513" s="5"/>
      <c r="J513" s="5"/>
      <c r="K513" s="5"/>
      <c r="L513" s="5"/>
      <c r="M513" s="5"/>
      <c r="N513" s="5"/>
      <c r="O513" s="183"/>
    </row>
    <row r="514" spans="1:15" ht="13.5" x14ac:dyDescent="0.25">
      <c r="A514" s="5" t="s">
        <v>190</v>
      </c>
      <c r="B514" s="5" t="s">
        <v>620</v>
      </c>
      <c r="C514" s="38">
        <v>1.2</v>
      </c>
      <c r="D514" s="38">
        <v>1.2</v>
      </c>
      <c r="E514" s="35">
        <v>2000</v>
      </c>
      <c r="F514" s="35">
        <f t="shared" si="25"/>
        <v>2400</v>
      </c>
      <c r="G514" s="35">
        <f t="shared" si="24"/>
        <v>2400</v>
      </c>
      <c r="H514" s="5"/>
      <c r="I514" s="5"/>
      <c r="J514" s="5"/>
      <c r="K514" s="5"/>
      <c r="L514" s="5"/>
      <c r="M514" s="5"/>
      <c r="N514" s="5"/>
      <c r="O514" s="183"/>
    </row>
    <row r="515" spans="1:15" ht="13.5" x14ac:dyDescent="0.25">
      <c r="A515" s="5" t="s">
        <v>190</v>
      </c>
      <c r="B515" s="5" t="s">
        <v>621</v>
      </c>
      <c r="C515" s="38">
        <v>1.2</v>
      </c>
      <c r="D515" s="38">
        <v>1.2</v>
      </c>
      <c r="E515" s="35">
        <v>2000</v>
      </c>
      <c r="F515" s="35">
        <f t="shared" si="25"/>
        <v>2400</v>
      </c>
      <c r="G515" s="35">
        <f t="shared" si="24"/>
        <v>2400</v>
      </c>
      <c r="H515" s="5"/>
      <c r="I515" s="5"/>
      <c r="J515" s="5"/>
      <c r="K515" s="5"/>
      <c r="L515" s="5"/>
      <c r="M515" s="5"/>
      <c r="N515" s="5"/>
      <c r="O515" s="183"/>
    </row>
    <row r="516" spans="1:15" ht="13.5" x14ac:dyDescent="0.25">
      <c r="A516" s="5" t="s">
        <v>190</v>
      </c>
      <c r="B516" s="5" t="s">
        <v>622</v>
      </c>
      <c r="C516" s="38">
        <v>1.2</v>
      </c>
      <c r="D516" s="38">
        <v>1.2</v>
      </c>
      <c r="E516" s="35">
        <v>5000</v>
      </c>
      <c r="F516" s="35">
        <f t="shared" si="25"/>
        <v>6000</v>
      </c>
      <c r="G516" s="35">
        <f t="shared" si="24"/>
        <v>6000</v>
      </c>
      <c r="H516" s="5"/>
      <c r="I516" s="5"/>
      <c r="J516" s="5"/>
      <c r="K516" s="5"/>
      <c r="L516" s="5"/>
      <c r="M516" s="5"/>
      <c r="N516" s="5"/>
      <c r="O516" s="183"/>
    </row>
    <row r="517" spans="1:15" ht="13.5" x14ac:dyDescent="0.25">
      <c r="A517" s="5" t="s">
        <v>190</v>
      </c>
      <c r="B517" s="5" t="s">
        <v>623</v>
      </c>
      <c r="C517" s="38">
        <v>1.2</v>
      </c>
      <c r="D517" s="38">
        <v>1.2</v>
      </c>
      <c r="E517" s="35">
        <v>48000</v>
      </c>
      <c r="F517" s="35">
        <f t="shared" si="25"/>
        <v>57600</v>
      </c>
      <c r="G517" s="35">
        <f t="shared" si="24"/>
        <v>57600</v>
      </c>
      <c r="H517" s="5"/>
      <c r="I517" s="5"/>
      <c r="J517" s="5"/>
      <c r="K517" s="5"/>
      <c r="L517" s="5"/>
      <c r="M517" s="5"/>
      <c r="N517" s="5"/>
      <c r="O517" s="183"/>
    </row>
    <row r="518" spans="1:15" ht="13.5" x14ac:dyDescent="0.25">
      <c r="A518" s="5" t="s">
        <v>190</v>
      </c>
      <c r="B518" s="5" t="s">
        <v>624</v>
      </c>
      <c r="C518" s="38">
        <v>1.2</v>
      </c>
      <c r="D518" s="38">
        <v>1.2</v>
      </c>
      <c r="E518" s="35">
        <v>2000</v>
      </c>
      <c r="F518" s="35">
        <f t="shared" si="25"/>
        <v>2400</v>
      </c>
      <c r="G518" s="35">
        <f t="shared" si="24"/>
        <v>2400</v>
      </c>
      <c r="H518" s="5"/>
      <c r="I518" s="5"/>
      <c r="J518" s="5"/>
      <c r="K518" s="5"/>
      <c r="L518" s="5"/>
      <c r="M518" s="5"/>
      <c r="N518" s="5"/>
      <c r="O518" s="183"/>
    </row>
    <row r="519" spans="1:15" ht="13.5" x14ac:dyDescent="0.25">
      <c r="A519" s="5" t="s">
        <v>190</v>
      </c>
      <c r="B519" s="5" t="s">
        <v>625</v>
      </c>
      <c r="C519" s="38">
        <v>1.2</v>
      </c>
      <c r="D519" s="38">
        <v>1.2</v>
      </c>
      <c r="E519" s="35">
        <v>2000</v>
      </c>
      <c r="F519" s="35">
        <f t="shared" si="25"/>
        <v>2400</v>
      </c>
      <c r="G519" s="35">
        <f t="shared" si="24"/>
        <v>2400</v>
      </c>
      <c r="H519" s="5"/>
      <c r="I519" s="5"/>
      <c r="J519" s="5"/>
      <c r="K519" s="5"/>
      <c r="L519" s="5"/>
      <c r="M519" s="5"/>
      <c r="N519" s="5"/>
      <c r="O519" s="183"/>
    </row>
    <row r="520" spans="1:15" ht="13.5" x14ac:dyDescent="0.25">
      <c r="A520" s="5" t="s">
        <v>190</v>
      </c>
      <c r="B520" s="5" t="s">
        <v>626</v>
      </c>
      <c r="C520" s="38">
        <v>1.2</v>
      </c>
      <c r="D520" s="38">
        <v>1.2</v>
      </c>
      <c r="E520" s="35">
        <v>2000</v>
      </c>
      <c r="F520" s="35">
        <f t="shared" si="25"/>
        <v>2400</v>
      </c>
      <c r="G520" s="35">
        <f t="shared" si="24"/>
        <v>2400</v>
      </c>
      <c r="H520" s="5"/>
      <c r="I520" s="5"/>
      <c r="J520" s="5"/>
      <c r="K520" s="5"/>
      <c r="L520" s="5"/>
      <c r="M520" s="5"/>
      <c r="N520" s="5"/>
      <c r="O520" s="183"/>
    </row>
    <row r="521" spans="1:15" ht="13.5" x14ac:dyDescent="0.25">
      <c r="A521" s="5" t="s">
        <v>190</v>
      </c>
      <c r="B521" s="5" t="s">
        <v>627</v>
      </c>
      <c r="C521" s="38">
        <v>1.2</v>
      </c>
      <c r="D521" s="38">
        <v>1.2</v>
      </c>
      <c r="E521" s="35">
        <v>0</v>
      </c>
      <c r="F521" s="35">
        <f t="shared" si="25"/>
        <v>0</v>
      </c>
      <c r="G521" s="35">
        <f t="shared" si="24"/>
        <v>0</v>
      </c>
      <c r="H521" s="5"/>
      <c r="I521" s="5"/>
      <c r="J521" s="5"/>
      <c r="K521" s="5"/>
      <c r="L521" s="5"/>
      <c r="M521" s="5"/>
      <c r="N521" s="5"/>
      <c r="O521" s="183"/>
    </row>
    <row r="522" spans="1:15" ht="13.5" x14ac:dyDescent="0.25">
      <c r="A522" s="5" t="s">
        <v>190</v>
      </c>
      <c r="B522" s="5" t="s">
        <v>628</v>
      </c>
      <c r="C522" s="38">
        <v>1.5701421561187838</v>
      </c>
      <c r="D522" s="38">
        <v>1.5701421561187838</v>
      </c>
      <c r="E522" s="35">
        <v>15000</v>
      </c>
      <c r="F522" s="35">
        <f t="shared" si="25"/>
        <v>23552.132341781758</v>
      </c>
      <c r="G522" s="35">
        <f t="shared" si="24"/>
        <v>23552.132341781758</v>
      </c>
      <c r="H522" s="5"/>
      <c r="I522" s="5"/>
      <c r="J522" s="5"/>
      <c r="K522" s="5"/>
      <c r="L522" s="5"/>
      <c r="M522" s="5"/>
      <c r="N522" s="5"/>
      <c r="O522" s="183"/>
    </row>
    <row r="523" spans="1:15" ht="13.5" x14ac:dyDescent="0.25">
      <c r="A523" s="5" t="s">
        <v>190</v>
      </c>
      <c r="B523" s="5" t="s">
        <v>629</v>
      </c>
      <c r="C523" s="38">
        <v>1.2</v>
      </c>
      <c r="D523" s="38">
        <v>1.2</v>
      </c>
      <c r="E523" s="35">
        <v>14000</v>
      </c>
      <c r="F523" s="35">
        <f t="shared" si="25"/>
        <v>16800</v>
      </c>
      <c r="G523" s="35">
        <f t="shared" si="24"/>
        <v>16800</v>
      </c>
      <c r="H523" s="5"/>
      <c r="I523" s="5"/>
      <c r="J523" s="5"/>
      <c r="K523" s="5"/>
      <c r="L523" s="5"/>
      <c r="M523" s="5"/>
      <c r="N523" s="5"/>
      <c r="O523" s="183"/>
    </row>
    <row r="524" spans="1:15" ht="13.5" x14ac:dyDescent="0.25">
      <c r="A524" s="5" t="s">
        <v>190</v>
      </c>
      <c r="B524" s="5" t="s">
        <v>630</v>
      </c>
      <c r="C524" s="38">
        <v>1.2</v>
      </c>
      <c r="D524" s="38">
        <v>1.2</v>
      </c>
      <c r="E524" s="35">
        <v>2000</v>
      </c>
      <c r="F524" s="35">
        <f t="shared" si="25"/>
        <v>2400</v>
      </c>
      <c r="G524" s="35">
        <f t="shared" ref="G524:G587" si="26">+D524*E524</f>
        <v>2400</v>
      </c>
      <c r="H524" s="5"/>
      <c r="I524" s="5"/>
      <c r="J524" s="5"/>
      <c r="K524" s="5"/>
      <c r="L524" s="5"/>
      <c r="M524" s="5"/>
      <c r="N524" s="5"/>
      <c r="O524" s="183"/>
    </row>
    <row r="525" spans="1:15" ht="13.5" x14ac:dyDescent="0.25">
      <c r="A525" s="5" t="s">
        <v>190</v>
      </c>
      <c r="B525" s="5" t="s">
        <v>631</v>
      </c>
      <c r="C525" s="38">
        <v>5.2801366220429129</v>
      </c>
      <c r="D525" s="38">
        <v>5.2801366220429129</v>
      </c>
      <c r="E525" s="35">
        <v>2000</v>
      </c>
      <c r="F525" s="35">
        <f t="shared" ref="F525:F588" si="27">+C525*E525</f>
        <v>10560.273244085825</v>
      </c>
      <c r="G525" s="35">
        <f t="shared" si="26"/>
        <v>10560.273244085825</v>
      </c>
      <c r="H525" s="5"/>
      <c r="I525" s="5"/>
      <c r="J525" s="5"/>
      <c r="K525" s="5"/>
      <c r="L525" s="5"/>
      <c r="M525" s="5"/>
      <c r="N525" s="5"/>
      <c r="O525" s="183"/>
    </row>
    <row r="526" spans="1:15" ht="13.5" x14ac:dyDescent="0.25">
      <c r="A526" s="5" t="s">
        <v>190</v>
      </c>
      <c r="B526" s="5" t="s">
        <v>632</v>
      </c>
      <c r="C526" s="38">
        <v>1.2</v>
      </c>
      <c r="D526" s="38">
        <v>1.2</v>
      </c>
      <c r="E526" s="35">
        <v>2000</v>
      </c>
      <c r="F526" s="35">
        <f t="shared" si="27"/>
        <v>2400</v>
      </c>
      <c r="G526" s="35">
        <f t="shared" si="26"/>
        <v>2400</v>
      </c>
      <c r="H526" s="5"/>
      <c r="I526" s="5"/>
      <c r="J526" s="5"/>
      <c r="K526" s="5"/>
      <c r="L526" s="5"/>
      <c r="M526" s="5"/>
      <c r="N526" s="5"/>
      <c r="O526" s="183"/>
    </row>
    <row r="527" spans="1:15" ht="13.5" x14ac:dyDescent="0.25">
      <c r="A527" s="5" t="s">
        <v>58</v>
      </c>
      <c r="B527" s="5" t="s">
        <v>633</v>
      </c>
      <c r="C527" s="38">
        <v>1.7554581795380628</v>
      </c>
      <c r="D527" s="38">
        <v>2.0537944941228017</v>
      </c>
      <c r="E527" s="35">
        <v>689000</v>
      </c>
      <c r="F527" s="35">
        <f t="shared" si="27"/>
        <v>1209510.6857017253</v>
      </c>
      <c r="G527" s="35">
        <f t="shared" si="26"/>
        <v>1415064.4064506104</v>
      </c>
      <c r="H527" s="5"/>
      <c r="I527" s="5"/>
      <c r="J527" s="5"/>
      <c r="K527" s="5"/>
      <c r="L527" s="5"/>
      <c r="M527" s="5"/>
      <c r="N527" s="5"/>
      <c r="O527" s="183"/>
    </row>
    <row r="528" spans="1:15" ht="13.5" x14ac:dyDescent="0.25">
      <c r="A528" s="5" t="s">
        <v>58</v>
      </c>
      <c r="B528" s="5" t="s">
        <v>634</v>
      </c>
      <c r="C528" s="38">
        <v>2.34</v>
      </c>
      <c r="D528" s="38">
        <v>2.34</v>
      </c>
      <c r="E528" s="35">
        <v>10000</v>
      </c>
      <c r="F528" s="35">
        <f t="shared" si="27"/>
        <v>23400</v>
      </c>
      <c r="G528" s="35">
        <f t="shared" si="26"/>
        <v>23400</v>
      </c>
      <c r="H528" s="5"/>
      <c r="I528" s="5"/>
      <c r="J528" s="5"/>
      <c r="K528" s="5"/>
      <c r="L528" s="5"/>
      <c r="M528" s="5"/>
      <c r="N528" s="5"/>
      <c r="O528" s="183"/>
    </row>
    <row r="529" spans="1:15" ht="13.5" x14ac:dyDescent="0.25">
      <c r="A529" s="5" t="s">
        <v>58</v>
      </c>
      <c r="B529" s="5" t="s">
        <v>635</v>
      </c>
      <c r="C529" s="38">
        <v>2.2405704759496912</v>
      </c>
      <c r="D529" s="38">
        <v>2.14299635545947</v>
      </c>
      <c r="E529" s="35">
        <v>198600</v>
      </c>
      <c r="F529" s="35">
        <f t="shared" si="27"/>
        <v>444977.29652360867</v>
      </c>
      <c r="G529" s="35">
        <f t="shared" si="26"/>
        <v>425599.07619425072</v>
      </c>
      <c r="H529" s="5"/>
      <c r="I529" s="5"/>
      <c r="J529" s="5"/>
      <c r="K529" s="5"/>
      <c r="L529" s="5"/>
      <c r="M529" s="5"/>
      <c r="N529" s="5"/>
      <c r="O529" s="183"/>
    </row>
    <row r="530" spans="1:15" ht="13.5" x14ac:dyDescent="0.25">
      <c r="A530" s="5" t="s">
        <v>58</v>
      </c>
      <c r="B530" s="5" t="s">
        <v>636</v>
      </c>
      <c r="C530" s="38">
        <v>2.2679948910316372</v>
      </c>
      <c r="D530" s="38">
        <v>2.3035231116850001</v>
      </c>
      <c r="E530" s="35">
        <v>387000</v>
      </c>
      <c r="F530" s="35">
        <f t="shared" si="27"/>
        <v>877714.02282924356</v>
      </c>
      <c r="G530" s="35">
        <f t="shared" si="26"/>
        <v>891463.44422209507</v>
      </c>
      <c r="H530" s="5"/>
      <c r="I530" s="5"/>
      <c r="J530" s="5"/>
      <c r="K530" s="5"/>
      <c r="L530" s="5"/>
      <c r="M530" s="5"/>
      <c r="N530" s="5"/>
      <c r="O530" s="183"/>
    </row>
    <row r="531" spans="1:15" ht="13.5" x14ac:dyDescent="0.25">
      <c r="A531" s="5" t="s">
        <v>58</v>
      </c>
      <c r="B531" s="5" t="s">
        <v>637</v>
      </c>
      <c r="C531" s="38">
        <v>2.169200996616798</v>
      </c>
      <c r="D531" s="38">
        <v>2.1770311248256147</v>
      </c>
      <c r="E531" s="35">
        <v>238500</v>
      </c>
      <c r="F531" s="35">
        <f t="shared" si="27"/>
        <v>517354.4376931063</v>
      </c>
      <c r="G531" s="35">
        <f t="shared" si="26"/>
        <v>519221.92327090912</v>
      </c>
      <c r="H531" s="5"/>
      <c r="I531" s="5"/>
      <c r="J531" s="5"/>
      <c r="K531" s="5"/>
      <c r="L531" s="5"/>
      <c r="M531" s="5"/>
      <c r="N531" s="5"/>
      <c r="O531" s="183"/>
    </row>
    <row r="532" spans="1:15" ht="13.5" x14ac:dyDescent="0.25">
      <c r="A532" s="5" t="s">
        <v>58</v>
      </c>
      <c r="B532" s="5" t="s">
        <v>638</v>
      </c>
      <c r="C532" s="38">
        <v>1.9869168808507334</v>
      </c>
      <c r="D532" s="38">
        <v>2.2248280003821699</v>
      </c>
      <c r="E532" s="35">
        <v>743000</v>
      </c>
      <c r="F532" s="35">
        <f t="shared" si="27"/>
        <v>1476279.2424720949</v>
      </c>
      <c r="G532" s="35">
        <f t="shared" si="26"/>
        <v>1653047.2042839522</v>
      </c>
      <c r="H532" s="5"/>
      <c r="I532" s="5"/>
      <c r="J532" s="5"/>
      <c r="K532" s="5"/>
      <c r="L532" s="5"/>
      <c r="M532" s="5"/>
      <c r="N532" s="5"/>
      <c r="O532" s="183"/>
    </row>
    <row r="533" spans="1:15" ht="13.5" x14ac:dyDescent="0.25">
      <c r="A533" s="5" t="s">
        <v>58</v>
      </c>
      <c r="B533" s="5" t="s">
        <v>639</v>
      </c>
      <c r="C533" s="38">
        <v>2.0400051589583326</v>
      </c>
      <c r="D533" s="38">
        <v>2.0873536715373393</v>
      </c>
      <c r="E533" s="35">
        <v>641000</v>
      </c>
      <c r="F533" s="35">
        <f t="shared" si="27"/>
        <v>1307643.3068922912</v>
      </c>
      <c r="G533" s="35">
        <f t="shared" si="26"/>
        <v>1337993.7034554344</v>
      </c>
      <c r="H533" s="5"/>
      <c r="I533" s="5"/>
      <c r="J533" s="5"/>
      <c r="K533" s="5"/>
      <c r="L533" s="5"/>
      <c r="M533" s="5"/>
      <c r="N533" s="5"/>
      <c r="O533" s="183"/>
    </row>
    <row r="534" spans="1:15" ht="13.5" x14ac:dyDescent="0.25">
      <c r="A534" s="5" t="s">
        <v>58</v>
      </c>
      <c r="B534" s="5" t="s">
        <v>640</v>
      </c>
      <c r="C534" s="38">
        <v>3.4838035013918001</v>
      </c>
      <c r="D534" s="38">
        <v>2.3969654746584981</v>
      </c>
      <c r="E534" s="35">
        <v>529000</v>
      </c>
      <c r="F534" s="35">
        <f t="shared" si="27"/>
        <v>1842932.0522362622</v>
      </c>
      <c r="G534" s="35">
        <f t="shared" si="26"/>
        <v>1267994.7360943456</v>
      </c>
      <c r="H534" s="5"/>
      <c r="I534" s="5"/>
      <c r="J534" s="5"/>
      <c r="K534" s="5"/>
      <c r="L534" s="5"/>
      <c r="M534" s="5"/>
      <c r="N534" s="5"/>
      <c r="O534" s="183"/>
    </row>
    <row r="535" spans="1:15" ht="13.5" x14ac:dyDescent="0.25">
      <c r="A535" s="5" t="s">
        <v>33</v>
      </c>
      <c r="B535" s="5" t="s">
        <v>641</v>
      </c>
      <c r="C535" s="38">
        <v>17.041126822167268</v>
      </c>
      <c r="D535" s="38">
        <v>17.041126822167268</v>
      </c>
      <c r="E535" s="35">
        <v>120000</v>
      </c>
      <c r="F535" s="35">
        <f t="shared" si="27"/>
        <v>2044935.2186600722</v>
      </c>
      <c r="G535" s="35">
        <f t="shared" si="26"/>
        <v>2044935.2186600722</v>
      </c>
      <c r="H535" s="5"/>
      <c r="I535" s="5"/>
      <c r="J535" s="5"/>
      <c r="K535" s="5"/>
      <c r="L535" s="5"/>
      <c r="M535" s="5"/>
      <c r="N535" s="5"/>
      <c r="O535" s="183"/>
    </row>
    <row r="536" spans="1:15" ht="13.5" x14ac:dyDescent="0.25">
      <c r="A536" s="5" t="s">
        <v>33</v>
      </c>
      <c r="B536" s="5" t="s">
        <v>642</v>
      </c>
      <c r="C536" s="38">
        <v>13.83</v>
      </c>
      <c r="D536" s="38">
        <v>13.83</v>
      </c>
      <c r="E536" s="35">
        <v>0</v>
      </c>
      <c r="F536" s="35">
        <f t="shared" si="27"/>
        <v>0</v>
      </c>
      <c r="G536" s="35">
        <f t="shared" si="26"/>
        <v>0</v>
      </c>
      <c r="H536" s="5"/>
      <c r="I536" s="5"/>
      <c r="J536" s="5"/>
      <c r="K536" s="5"/>
      <c r="L536" s="5"/>
      <c r="M536" s="5"/>
      <c r="N536" s="5"/>
      <c r="O536" s="183"/>
    </row>
    <row r="537" spans="1:15" ht="13.5" x14ac:dyDescent="0.25">
      <c r="A537" s="5" t="s">
        <v>33</v>
      </c>
      <c r="B537" s="5" t="s">
        <v>643</v>
      </c>
      <c r="C537" s="38">
        <v>16.099799642416965</v>
      </c>
      <c r="D537" s="38">
        <v>16.099799642416965</v>
      </c>
      <c r="E537" s="35">
        <v>153000</v>
      </c>
      <c r="F537" s="35">
        <f t="shared" si="27"/>
        <v>2463269.3452897957</v>
      </c>
      <c r="G537" s="35">
        <f t="shared" si="26"/>
        <v>2463269.3452897957</v>
      </c>
      <c r="H537" s="5"/>
      <c r="I537" s="5"/>
      <c r="J537" s="5"/>
      <c r="K537" s="5"/>
      <c r="L537" s="5"/>
      <c r="M537" s="5"/>
      <c r="N537" s="5"/>
      <c r="O537" s="183"/>
    </row>
    <row r="538" spans="1:15" ht="13.5" x14ac:dyDescent="0.25">
      <c r="A538" s="5" t="s">
        <v>33</v>
      </c>
      <c r="B538" s="5" t="s">
        <v>644</v>
      </c>
      <c r="C538" s="38">
        <v>17.935865635505749</v>
      </c>
      <c r="D538" s="38">
        <v>17.935865635505749</v>
      </c>
      <c r="E538" s="35">
        <v>408000</v>
      </c>
      <c r="F538" s="35">
        <f t="shared" si="27"/>
        <v>7317833.1792863458</v>
      </c>
      <c r="G538" s="35">
        <f t="shared" si="26"/>
        <v>7317833.1792863458</v>
      </c>
      <c r="H538" s="5"/>
      <c r="I538" s="5"/>
      <c r="J538" s="5"/>
      <c r="K538" s="5"/>
      <c r="L538" s="5"/>
      <c r="M538" s="5"/>
      <c r="N538" s="5"/>
      <c r="O538" s="183"/>
    </row>
    <row r="539" spans="1:15" ht="13.5" x14ac:dyDescent="0.25">
      <c r="A539" s="5" t="s">
        <v>33</v>
      </c>
      <c r="B539" s="5" t="s">
        <v>645</v>
      </c>
      <c r="C539" s="38">
        <v>16.181875092154623</v>
      </c>
      <c r="D539" s="38">
        <v>16.181875092154623</v>
      </c>
      <c r="E539" s="35">
        <v>120000</v>
      </c>
      <c r="F539" s="35">
        <f t="shared" si="27"/>
        <v>1941825.0110585548</v>
      </c>
      <c r="G539" s="35">
        <f t="shared" si="26"/>
        <v>1941825.0110585548</v>
      </c>
      <c r="H539" s="5"/>
      <c r="I539" s="5"/>
      <c r="J539" s="5"/>
      <c r="K539" s="5"/>
      <c r="L539" s="5"/>
      <c r="M539" s="5"/>
      <c r="N539" s="5"/>
      <c r="O539" s="183"/>
    </row>
    <row r="540" spans="1:15" ht="13.5" x14ac:dyDescent="0.25">
      <c r="A540" s="5" t="s">
        <v>33</v>
      </c>
      <c r="B540" s="5" t="s">
        <v>646</v>
      </c>
      <c r="C540" s="38">
        <v>13.83</v>
      </c>
      <c r="D540" s="38">
        <v>13.83</v>
      </c>
      <c r="E540" s="35">
        <v>40000</v>
      </c>
      <c r="F540" s="35">
        <f t="shared" si="27"/>
        <v>553200</v>
      </c>
      <c r="G540" s="35">
        <f t="shared" si="26"/>
        <v>553200</v>
      </c>
      <c r="H540" s="5"/>
      <c r="I540" s="5"/>
      <c r="J540" s="5"/>
      <c r="K540" s="5"/>
      <c r="L540" s="5"/>
      <c r="M540" s="5"/>
      <c r="N540" s="5"/>
      <c r="O540" s="183"/>
    </row>
    <row r="541" spans="1:15" ht="13.5" x14ac:dyDescent="0.25">
      <c r="A541" s="5" t="s">
        <v>33</v>
      </c>
      <c r="B541" s="5" t="s">
        <v>647</v>
      </c>
      <c r="C541" s="38">
        <v>15.252523292446028</v>
      </c>
      <c r="D541" s="38">
        <v>15.252523292446028</v>
      </c>
      <c r="E541" s="35">
        <v>306000</v>
      </c>
      <c r="F541" s="35">
        <f t="shared" si="27"/>
        <v>4667272.1274884846</v>
      </c>
      <c r="G541" s="35">
        <f t="shared" si="26"/>
        <v>4667272.1274884846</v>
      </c>
      <c r="H541" s="5"/>
      <c r="I541" s="5"/>
      <c r="J541" s="5"/>
      <c r="K541" s="5"/>
      <c r="L541" s="5"/>
      <c r="M541" s="5"/>
      <c r="N541" s="5"/>
      <c r="O541" s="183"/>
    </row>
    <row r="542" spans="1:15" ht="13.5" x14ac:dyDescent="0.25">
      <c r="A542" s="5" t="s">
        <v>33</v>
      </c>
      <c r="B542" s="5" t="s">
        <v>648</v>
      </c>
      <c r="C542" s="38">
        <v>13.83</v>
      </c>
      <c r="D542" s="38">
        <v>13.83</v>
      </c>
      <c r="E542" s="35">
        <v>50000</v>
      </c>
      <c r="F542" s="35">
        <f t="shared" si="27"/>
        <v>691500</v>
      </c>
      <c r="G542" s="35">
        <f t="shared" si="26"/>
        <v>691500</v>
      </c>
      <c r="H542" s="5"/>
      <c r="I542" s="5"/>
      <c r="J542" s="5"/>
      <c r="K542" s="5"/>
      <c r="L542" s="5"/>
      <c r="M542" s="5"/>
      <c r="N542" s="5"/>
      <c r="O542" s="183"/>
    </row>
    <row r="543" spans="1:15" ht="13.5" x14ac:dyDescent="0.25">
      <c r="A543" s="5" t="s">
        <v>33</v>
      </c>
      <c r="B543" s="5" t="s">
        <v>649</v>
      </c>
      <c r="C543" s="38">
        <v>18.498883885810407</v>
      </c>
      <c r="D543" s="38">
        <v>18.498883885810407</v>
      </c>
      <c r="E543" s="35">
        <v>75000</v>
      </c>
      <c r="F543" s="35">
        <f t="shared" si="27"/>
        <v>1387416.2914357805</v>
      </c>
      <c r="G543" s="35">
        <f t="shared" si="26"/>
        <v>1387416.2914357805</v>
      </c>
      <c r="H543" s="5"/>
      <c r="I543" s="5"/>
      <c r="J543" s="5"/>
      <c r="K543" s="5"/>
      <c r="L543" s="5"/>
      <c r="M543" s="5"/>
      <c r="N543" s="5"/>
      <c r="O543" s="183"/>
    </row>
    <row r="544" spans="1:15" ht="13.5" x14ac:dyDescent="0.25">
      <c r="A544" s="5" t="s">
        <v>33</v>
      </c>
      <c r="B544" s="5" t="s">
        <v>650</v>
      </c>
      <c r="C544" s="38">
        <v>13.83</v>
      </c>
      <c r="D544" s="38">
        <v>13.83</v>
      </c>
      <c r="E544" s="35">
        <v>5000</v>
      </c>
      <c r="F544" s="35">
        <f t="shared" si="27"/>
        <v>69150</v>
      </c>
      <c r="G544" s="35">
        <f t="shared" si="26"/>
        <v>69150</v>
      </c>
      <c r="H544" s="5"/>
      <c r="I544" s="5"/>
      <c r="J544" s="5"/>
      <c r="K544" s="5"/>
      <c r="L544" s="5"/>
      <c r="M544" s="5"/>
      <c r="N544" s="5"/>
      <c r="O544" s="183"/>
    </row>
    <row r="545" spans="1:15" ht="13.5" x14ac:dyDescent="0.25">
      <c r="A545" s="5" t="s">
        <v>33</v>
      </c>
      <c r="B545" s="5" t="s">
        <v>651</v>
      </c>
      <c r="C545" s="38">
        <v>13.83</v>
      </c>
      <c r="D545" s="38">
        <v>13.83</v>
      </c>
      <c r="E545" s="35">
        <v>35000</v>
      </c>
      <c r="F545" s="35">
        <f t="shared" si="27"/>
        <v>484050</v>
      </c>
      <c r="G545" s="35">
        <f t="shared" si="26"/>
        <v>484050</v>
      </c>
      <c r="H545" s="5"/>
      <c r="I545" s="5"/>
      <c r="J545" s="5"/>
      <c r="K545" s="5"/>
      <c r="L545" s="5"/>
      <c r="M545" s="5"/>
      <c r="N545" s="5"/>
      <c r="O545" s="183"/>
    </row>
    <row r="546" spans="1:15" ht="13.5" x14ac:dyDescent="0.25">
      <c r="A546" s="5" t="s">
        <v>94</v>
      </c>
      <c r="B546" s="5" t="s">
        <v>652</v>
      </c>
      <c r="C546" s="38">
        <v>5.3815245714357065</v>
      </c>
      <c r="D546" s="38">
        <v>5.3815245714357065</v>
      </c>
      <c r="E546" s="35">
        <v>19000</v>
      </c>
      <c r="F546" s="35">
        <f t="shared" si="27"/>
        <v>102248.96685727843</v>
      </c>
      <c r="G546" s="35">
        <f t="shared" si="26"/>
        <v>102248.96685727843</v>
      </c>
      <c r="H546" s="5"/>
      <c r="I546" s="5"/>
      <c r="J546" s="5"/>
      <c r="K546" s="5"/>
      <c r="L546" s="5"/>
      <c r="M546" s="5"/>
      <c r="N546" s="5"/>
      <c r="O546" s="183"/>
    </row>
    <row r="547" spans="1:15" ht="13.5" x14ac:dyDescent="0.25">
      <c r="A547" s="5" t="s">
        <v>94</v>
      </c>
      <c r="B547" s="5" t="s">
        <v>653</v>
      </c>
      <c r="C547" s="38">
        <v>5.37</v>
      </c>
      <c r="D547" s="38">
        <v>5.37</v>
      </c>
      <c r="E547" s="35">
        <v>20000</v>
      </c>
      <c r="F547" s="35">
        <f t="shared" si="27"/>
        <v>107400</v>
      </c>
      <c r="G547" s="35">
        <f t="shared" si="26"/>
        <v>107400</v>
      </c>
      <c r="H547" s="5"/>
      <c r="I547" s="5"/>
      <c r="J547" s="5"/>
      <c r="K547" s="5"/>
      <c r="L547" s="5"/>
      <c r="M547" s="5"/>
      <c r="N547" s="5"/>
      <c r="O547" s="183"/>
    </row>
    <row r="548" spans="1:15" ht="13.5" x14ac:dyDescent="0.25">
      <c r="A548" s="5" t="s">
        <v>94</v>
      </c>
      <c r="B548" s="5" t="s">
        <v>654</v>
      </c>
      <c r="C548" s="38">
        <v>6.2311463309332478</v>
      </c>
      <c r="D548" s="38">
        <v>6.2311463309332478</v>
      </c>
      <c r="E548" s="35">
        <v>134120</v>
      </c>
      <c r="F548" s="35">
        <f t="shared" si="27"/>
        <v>835721.34590476716</v>
      </c>
      <c r="G548" s="35">
        <f t="shared" si="26"/>
        <v>835721.34590476716</v>
      </c>
      <c r="H548" s="5"/>
      <c r="I548" s="5"/>
      <c r="J548" s="5"/>
      <c r="K548" s="5"/>
      <c r="L548" s="5"/>
      <c r="M548" s="5"/>
      <c r="N548" s="5"/>
      <c r="O548" s="183"/>
    </row>
    <row r="549" spans="1:15" ht="13.5" x14ac:dyDescent="0.25">
      <c r="A549" s="5" t="s">
        <v>94</v>
      </c>
      <c r="B549" s="5" t="s">
        <v>655</v>
      </c>
      <c r="C549" s="38">
        <v>5.37</v>
      </c>
      <c r="D549" s="38">
        <v>5.37</v>
      </c>
      <c r="E549" s="35">
        <v>10000</v>
      </c>
      <c r="F549" s="35">
        <f t="shared" si="27"/>
        <v>53700</v>
      </c>
      <c r="G549" s="35">
        <f t="shared" si="26"/>
        <v>53700</v>
      </c>
      <c r="H549" s="5"/>
      <c r="I549" s="5"/>
      <c r="J549" s="5"/>
      <c r="K549" s="5"/>
      <c r="L549" s="5"/>
      <c r="M549" s="5"/>
      <c r="N549" s="5"/>
      <c r="O549" s="183"/>
    </row>
    <row r="550" spans="1:15" ht="13.5" x14ac:dyDescent="0.25">
      <c r="A550" s="5" t="s">
        <v>94</v>
      </c>
      <c r="B550" s="5" t="s">
        <v>656</v>
      </c>
      <c r="C550" s="38">
        <v>5.37</v>
      </c>
      <c r="D550" s="38">
        <v>5.37</v>
      </c>
      <c r="E550" s="35">
        <v>29000</v>
      </c>
      <c r="F550" s="35">
        <f t="shared" si="27"/>
        <v>155730</v>
      </c>
      <c r="G550" s="35">
        <f t="shared" si="26"/>
        <v>155730</v>
      </c>
      <c r="H550" s="5"/>
      <c r="I550" s="5"/>
      <c r="J550" s="5"/>
      <c r="K550" s="5"/>
      <c r="L550" s="5"/>
      <c r="M550" s="5"/>
      <c r="N550" s="5"/>
      <c r="O550" s="183"/>
    </row>
    <row r="551" spans="1:15" ht="13.5" x14ac:dyDescent="0.25">
      <c r="A551" s="5" t="s">
        <v>94</v>
      </c>
      <c r="B551" s="5" t="s">
        <v>657</v>
      </c>
      <c r="C551" s="38">
        <v>4.5375208722129461</v>
      </c>
      <c r="D551" s="38">
        <v>4.5375208722129461</v>
      </c>
      <c r="E551" s="35">
        <v>30000</v>
      </c>
      <c r="F551" s="35">
        <f t="shared" si="27"/>
        <v>136125.62616638839</v>
      </c>
      <c r="G551" s="35">
        <f t="shared" si="26"/>
        <v>136125.62616638839</v>
      </c>
      <c r="H551" s="5"/>
      <c r="I551" s="5"/>
      <c r="J551" s="5"/>
      <c r="K551" s="5"/>
      <c r="L551" s="5"/>
      <c r="M551" s="5"/>
      <c r="N551" s="5"/>
      <c r="O551" s="183"/>
    </row>
    <row r="552" spans="1:15" ht="13.5" x14ac:dyDescent="0.25">
      <c r="A552" s="5" t="s">
        <v>94</v>
      </c>
      <c r="B552" s="5" t="s">
        <v>658</v>
      </c>
      <c r="C552" s="38">
        <v>5.37</v>
      </c>
      <c r="D552" s="38">
        <v>5.37</v>
      </c>
      <c r="E552" s="35">
        <v>10000</v>
      </c>
      <c r="F552" s="35">
        <f t="shared" si="27"/>
        <v>53700</v>
      </c>
      <c r="G552" s="35">
        <f t="shared" si="26"/>
        <v>53700</v>
      </c>
      <c r="H552" s="5"/>
      <c r="I552" s="5"/>
      <c r="J552" s="5"/>
      <c r="K552" s="5"/>
      <c r="L552" s="5"/>
      <c r="M552" s="5"/>
      <c r="N552" s="5"/>
      <c r="O552" s="183"/>
    </row>
    <row r="553" spans="1:15" ht="13.5" x14ac:dyDescent="0.25">
      <c r="A553" s="5" t="s">
        <v>94</v>
      </c>
      <c r="B553" s="5" t="s">
        <v>659</v>
      </c>
      <c r="C553" s="38">
        <v>4.9850577927610864</v>
      </c>
      <c r="D553" s="38">
        <v>4.9850577927610864</v>
      </c>
      <c r="E553" s="35">
        <v>86000</v>
      </c>
      <c r="F553" s="35">
        <f t="shared" si="27"/>
        <v>428714.97017745342</v>
      </c>
      <c r="G553" s="35">
        <f t="shared" si="26"/>
        <v>428714.97017745342</v>
      </c>
      <c r="H553" s="5"/>
      <c r="I553" s="5"/>
      <c r="J553" s="5"/>
      <c r="K553" s="5"/>
      <c r="L553" s="5"/>
      <c r="M553" s="5"/>
      <c r="N553" s="5"/>
      <c r="O553" s="183"/>
    </row>
    <row r="554" spans="1:15" ht="13.5" x14ac:dyDescent="0.25">
      <c r="A554" s="5" t="s">
        <v>94</v>
      </c>
      <c r="B554" s="5" t="s">
        <v>660</v>
      </c>
      <c r="C554" s="38">
        <v>5.1541914802678441</v>
      </c>
      <c r="D554" s="38">
        <v>5.2502170726206581</v>
      </c>
      <c r="E554" s="35">
        <v>134000</v>
      </c>
      <c r="F554" s="35">
        <f t="shared" si="27"/>
        <v>690661.65835589112</v>
      </c>
      <c r="G554" s="35">
        <f t="shared" si="26"/>
        <v>703529.08773116814</v>
      </c>
      <c r="H554" s="5"/>
      <c r="I554" s="5"/>
      <c r="J554" s="5"/>
      <c r="K554" s="5"/>
      <c r="L554" s="5"/>
      <c r="M554" s="5"/>
      <c r="N554" s="5"/>
      <c r="O554" s="183"/>
    </row>
    <row r="555" spans="1:15" ht="13.5" x14ac:dyDescent="0.25">
      <c r="A555" s="5" t="s">
        <v>94</v>
      </c>
      <c r="B555" s="5" t="s">
        <v>661</v>
      </c>
      <c r="C555" s="38">
        <v>5.3569554455445552</v>
      </c>
      <c r="D555" s="38">
        <v>5.3569554455445552</v>
      </c>
      <c r="E555" s="35">
        <v>94000</v>
      </c>
      <c r="F555" s="35">
        <f t="shared" si="27"/>
        <v>503553.81188118819</v>
      </c>
      <c r="G555" s="35">
        <f t="shared" si="26"/>
        <v>503553.81188118819</v>
      </c>
      <c r="H555" s="5"/>
      <c r="I555" s="5"/>
      <c r="J555" s="5"/>
      <c r="K555" s="5"/>
      <c r="L555" s="5"/>
      <c r="M555" s="5"/>
      <c r="N555" s="5"/>
      <c r="O555" s="183"/>
    </row>
    <row r="556" spans="1:15" ht="13.5" x14ac:dyDescent="0.25">
      <c r="A556" s="5" t="s">
        <v>94</v>
      </c>
      <c r="B556" s="5" t="s">
        <v>662</v>
      </c>
      <c r="C556" s="38">
        <v>5.8695303550973659</v>
      </c>
      <c r="D556" s="38">
        <v>5.8695303550973659</v>
      </c>
      <c r="E556" s="35">
        <v>23000</v>
      </c>
      <c r="F556" s="35">
        <f t="shared" si="27"/>
        <v>134999.1981672394</v>
      </c>
      <c r="G556" s="35">
        <f t="shared" si="26"/>
        <v>134999.1981672394</v>
      </c>
      <c r="H556" s="5"/>
      <c r="I556" s="5"/>
      <c r="J556" s="5"/>
      <c r="K556" s="5"/>
      <c r="L556" s="5"/>
      <c r="M556" s="5"/>
      <c r="N556" s="5"/>
      <c r="O556" s="183"/>
    </row>
    <row r="557" spans="1:15" ht="13.5" x14ac:dyDescent="0.25">
      <c r="A557" s="5" t="s">
        <v>103</v>
      </c>
      <c r="B557" s="5" t="s">
        <v>663</v>
      </c>
      <c r="C557" s="38">
        <v>1.9801669743765631</v>
      </c>
      <c r="D557" s="38">
        <v>2.6775106466698007</v>
      </c>
      <c r="E557" s="35">
        <v>210000</v>
      </c>
      <c r="F557" s="35">
        <f t="shared" si="27"/>
        <v>415835.06461907824</v>
      </c>
      <c r="G557" s="35">
        <f t="shared" si="26"/>
        <v>562277.23580065812</v>
      </c>
      <c r="H557" s="5"/>
      <c r="I557" s="5"/>
      <c r="J557" s="5"/>
      <c r="K557" s="5"/>
      <c r="L557" s="5"/>
      <c r="M557" s="5"/>
      <c r="N557" s="5"/>
      <c r="O557" s="183"/>
    </row>
    <row r="558" spans="1:15" ht="13.5" x14ac:dyDescent="0.25">
      <c r="A558" s="5" t="s">
        <v>103</v>
      </c>
      <c r="B558" s="5" t="s">
        <v>664</v>
      </c>
      <c r="C558" s="38">
        <v>1.62</v>
      </c>
      <c r="D558" s="38">
        <v>1.62</v>
      </c>
      <c r="E558" s="35">
        <v>10000</v>
      </c>
      <c r="F558" s="35">
        <f t="shared" si="27"/>
        <v>16200.000000000002</v>
      </c>
      <c r="G558" s="35">
        <f t="shared" si="26"/>
        <v>16200.000000000002</v>
      </c>
      <c r="H558" s="5"/>
      <c r="I558" s="5"/>
      <c r="J558" s="5"/>
      <c r="K558" s="5"/>
      <c r="L558" s="5"/>
      <c r="M558" s="5"/>
      <c r="N558" s="5"/>
      <c r="O558" s="183"/>
    </row>
    <row r="559" spans="1:15" ht="13.5" x14ac:dyDescent="0.25">
      <c r="A559" s="5" t="s">
        <v>103</v>
      </c>
      <c r="B559" s="5" t="s">
        <v>665</v>
      </c>
      <c r="C559" s="38">
        <v>2.1049644835433328</v>
      </c>
      <c r="D559" s="38">
        <v>2.3630116618449106</v>
      </c>
      <c r="E559" s="35">
        <v>240000</v>
      </c>
      <c r="F559" s="35">
        <f t="shared" si="27"/>
        <v>505191.47605039988</v>
      </c>
      <c r="G559" s="35">
        <f t="shared" si="26"/>
        <v>567122.79884277855</v>
      </c>
      <c r="H559" s="5"/>
      <c r="I559" s="5"/>
      <c r="J559" s="5"/>
      <c r="K559" s="5"/>
      <c r="L559" s="5"/>
      <c r="M559" s="5"/>
      <c r="N559" s="5"/>
      <c r="O559" s="183"/>
    </row>
    <row r="560" spans="1:15" ht="13.5" x14ac:dyDescent="0.25">
      <c r="A560" s="5" t="s">
        <v>103</v>
      </c>
      <c r="B560" s="5" t="s">
        <v>666</v>
      </c>
      <c r="C560" s="38">
        <v>1.2052265463058291</v>
      </c>
      <c r="D560" s="38">
        <v>1.3449992823004164</v>
      </c>
      <c r="E560" s="35">
        <v>599000</v>
      </c>
      <c r="F560" s="35">
        <f t="shared" si="27"/>
        <v>721930.70123719168</v>
      </c>
      <c r="G560" s="35">
        <f t="shared" si="26"/>
        <v>805654.57009794947</v>
      </c>
      <c r="H560" s="5"/>
      <c r="I560" s="5"/>
      <c r="J560" s="5"/>
      <c r="K560" s="5"/>
      <c r="L560" s="5"/>
      <c r="M560" s="5"/>
      <c r="N560" s="5"/>
      <c r="O560" s="183"/>
    </row>
    <row r="561" spans="1:15" ht="13.5" x14ac:dyDescent="0.25">
      <c r="A561" s="5" t="s">
        <v>103</v>
      </c>
      <c r="B561" s="5" t="s">
        <v>667</v>
      </c>
      <c r="C561" s="38">
        <v>1.3709544986026636</v>
      </c>
      <c r="D561" s="38">
        <v>1.4995390202986261</v>
      </c>
      <c r="E561" s="35">
        <v>599000</v>
      </c>
      <c r="F561" s="35">
        <f t="shared" si="27"/>
        <v>821201.74466299545</v>
      </c>
      <c r="G561" s="35">
        <f t="shared" si="26"/>
        <v>898223.87315887702</v>
      </c>
      <c r="H561" s="5"/>
      <c r="I561" s="5"/>
      <c r="J561" s="5"/>
      <c r="K561" s="5"/>
      <c r="L561" s="5"/>
      <c r="M561" s="5"/>
      <c r="N561" s="5"/>
      <c r="O561" s="183"/>
    </row>
    <row r="562" spans="1:15" ht="13.5" x14ac:dyDescent="0.25">
      <c r="A562" s="5" t="s">
        <v>220</v>
      </c>
      <c r="B562" s="5" t="s">
        <v>668</v>
      </c>
      <c r="C562" s="38">
        <v>0.46315236679781846</v>
      </c>
      <c r="D562" s="38">
        <v>0.46315236679781846</v>
      </c>
      <c r="E562" s="35">
        <v>0</v>
      </c>
      <c r="F562" s="35">
        <f t="shared" si="27"/>
        <v>0</v>
      </c>
      <c r="G562" s="35">
        <f t="shared" si="26"/>
        <v>0</v>
      </c>
      <c r="H562" s="5"/>
      <c r="I562" s="5"/>
      <c r="J562" s="5"/>
      <c r="K562" s="5"/>
      <c r="L562" s="5"/>
      <c r="M562" s="5"/>
      <c r="N562" s="5"/>
      <c r="O562" s="183"/>
    </row>
    <row r="563" spans="1:15" ht="13.5" x14ac:dyDescent="0.25">
      <c r="A563" s="5" t="s">
        <v>22</v>
      </c>
      <c r="B563" s="5" t="s">
        <v>669</v>
      </c>
      <c r="C563" s="38">
        <v>5.8559502073418157</v>
      </c>
      <c r="D563" s="38">
        <v>6.1341600173132118</v>
      </c>
      <c r="E563" s="35">
        <v>4500000</v>
      </c>
      <c r="F563" s="35">
        <f t="shared" si="27"/>
        <v>26351775.933038171</v>
      </c>
      <c r="G563" s="35">
        <f t="shared" si="26"/>
        <v>27603720.077909455</v>
      </c>
      <c r="H563" s="5"/>
      <c r="I563" s="5"/>
      <c r="J563" s="5"/>
      <c r="K563" s="5"/>
      <c r="L563" s="5"/>
      <c r="M563" s="5"/>
      <c r="N563" s="5"/>
      <c r="O563" s="183"/>
    </row>
    <row r="564" spans="1:15" ht="13.5" x14ac:dyDescent="0.25">
      <c r="A564" s="5" t="s">
        <v>22</v>
      </c>
      <c r="B564" s="5" t="s">
        <v>670</v>
      </c>
      <c r="C564" s="38">
        <v>5.7</v>
      </c>
      <c r="D564" s="38">
        <v>5.7</v>
      </c>
      <c r="E564" s="35">
        <v>10000</v>
      </c>
      <c r="F564" s="35">
        <f t="shared" si="27"/>
        <v>57000</v>
      </c>
      <c r="G564" s="35">
        <f t="shared" si="26"/>
        <v>57000</v>
      </c>
      <c r="H564" s="5"/>
      <c r="I564" s="5"/>
      <c r="J564" s="5"/>
      <c r="K564" s="5"/>
      <c r="L564" s="5"/>
      <c r="M564" s="5"/>
      <c r="N564" s="5"/>
      <c r="O564" s="183"/>
    </row>
    <row r="565" spans="1:15" ht="13.5" x14ac:dyDescent="0.25">
      <c r="A565" s="5" t="s">
        <v>22</v>
      </c>
      <c r="B565" s="5" t="s">
        <v>671</v>
      </c>
      <c r="C565" s="38">
        <v>5.9650506145364712</v>
      </c>
      <c r="D565" s="38">
        <v>5.412010852295154</v>
      </c>
      <c r="E565" s="35">
        <v>315000</v>
      </c>
      <c r="F565" s="35">
        <f t="shared" si="27"/>
        <v>1878990.9435789885</v>
      </c>
      <c r="G565" s="35">
        <f t="shared" si="26"/>
        <v>1704783.4184729734</v>
      </c>
      <c r="H565" s="5"/>
      <c r="I565" s="5"/>
      <c r="J565" s="5"/>
      <c r="K565" s="5"/>
      <c r="L565" s="5"/>
      <c r="M565" s="5"/>
      <c r="N565" s="5"/>
      <c r="O565" s="183"/>
    </row>
    <row r="566" spans="1:15" ht="13.5" x14ac:dyDescent="0.25">
      <c r="A566" s="5" t="s">
        <v>22</v>
      </c>
      <c r="B566" s="5" t="s">
        <v>672</v>
      </c>
      <c r="C566" s="38">
        <v>5.5296142764597569</v>
      </c>
      <c r="D566" s="38">
        <v>5.7852534558114828</v>
      </c>
      <c r="E566" s="35">
        <v>32300</v>
      </c>
      <c r="F566" s="35">
        <f t="shared" si="27"/>
        <v>178606.54112965014</v>
      </c>
      <c r="G566" s="35">
        <f t="shared" si="26"/>
        <v>186863.6866227109</v>
      </c>
      <c r="H566" s="5"/>
      <c r="I566" s="5"/>
      <c r="J566" s="5"/>
      <c r="K566" s="5"/>
      <c r="L566" s="5"/>
      <c r="M566" s="5"/>
      <c r="N566" s="5"/>
      <c r="O566" s="183"/>
    </row>
    <row r="567" spans="1:15" ht="13.5" x14ac:dyDescent="0.25">
      <c r="A567" s="5" t="s">
        <v>22</v>
      </c>
      <c r="B567" s="5" t="s">
        <v>673</v>
      </c>
      <c r="C567" s="38">
        <v>4.1215274697512001</v>
      </c>
      <c r="D567" s="38">
        <v>4.3904807861239821</v>
      </c>
      <c r="E567" s="35">
        <v>250000</v>
      </c>
      <c r="F567" s="35">
        <f t="shared" si="27"/>
        <v>1030381.8674378</v>
      </c>
      <c r="G567" s="35">
        <f t="shared" si="26"/>
        <v>1097620.1965309954</v>
      </c>
      <c r="H567" s="5"/>
      <c r="I567" s="5"/>
      <c r="J567" s="5"/>
      <c r="K567" s="5"/>
      <c r="L567" s="5"/>
      <c r="M567" s="5"/>
      <c r="N567" s="5"/>
      <c r="O567" s="183"/>
    </row>
    <row r="568" spans="1:15" ht="13.5" x14ac:dyDescent="0.25">
      <c r="A568" s="5" t="s">
        <v>22</v>
      </c>
      <c r="B568" s="5" t="s">
        <v>674</v>
      </c>
      <c r="C568" s="38">
        <v>4.5451937261277999</v>
      </c>
      <c r="D568" s="38">
        <v>4.9290187672424128</v>
      </c>
      <c r="E568" s="35">
        <v>1300000</v>
      </c>
      <c r="F568" s="35">
        <f t="shared" si="27"/>
        <v>5908751.8439661395</v>
      </c>
      <c r="G568" s="35">
        <f t="shared" si="26"/>
        <v>6407724.3974151369</v>
      </c>
      <c r="H568" s="5"/>
      <c r="I568" s="5"/>
      <c r="J568" s="5"/>
      <c r="K568" s="5"/>
      <c r="L568" s="5"/>
      <c r="M568" s="5"/>
      <c r="N568" s="5"/>
      <c r="O568" s="183"/>
    </row>
    <row r="569" spans="1:15" ht="13.5" x14ac:dyDescent="0.25">
      <c r="A569" s="5" t="s">
        <v>109</v>
      </c>
      <c r="B569" s="5" t="s">
        <v>675</v>
      </c>
      <c r="C569" s="38">
        <v>0.58166378923608208</v>
      </c>
      <c r="D569" s="38">
        <v>0.58166378923608208</v>
      </c>
      <c r="E569" s="35">
        <v>331000</v>
      </c>
      <c r="F569" s="35">
        <f t="shared" si="27"/>
        <v>192530.71423714317</v>
      </c>
      <c r="G569" s="35">
        <f t="shared" si="26"/>
        <v>192530.71423714317</v>
      </c>
      <c r="H569" s="5"/>
      <c r="I569" s="5"/>
      <c r="J569" s="5"/>
      <c r="K569" s="5"/>
      <c r="L569" s="5"/>
      <c r="M569" s="5"/>
      <c r="N569" s="5"/>
      <c r="O569" s="183"/>
    </row>
    <row r="570" spans="1:15" ht="13.5" x14ac:dyDescent="0.25">
      <c r="A570" s="5" t="s">
        <v>109</v>
      </c>
      <c r="B570" s="5" t="s">
        <v>676</v>
      </c>
      <c r="C570" s="38">
        <v>0.32</v>
      </c>
      <c r="D570" s="38">
        <v>0.32</v>
      </c>
      <c r="E570" s="35">
        <v>0</v>
      </c>
      <c r="F570" s="35">
        <f t="shared" si="27"/>
        <v>0</v>
      </c>
      <c r="G570" s="35">
        <f t="shared" si="26"/>
        <v>0</v>
      </c>
      <c r="H570" s="5"/>
      <c r="I570" s="5"/>
      <c r="J570" s="5"/>
      <c r="K570" s="5"/>
      <c r="L570" s="5"/>
      <c r="M570" s="5"/>
      <c r="N570" s="5"/>
      <c r="O570" s="183"/>
    </row>
    <row r="571" spans="1:15" ht="13.5" x14ac:dyDescent="0.25">
      <c r="A571" s="5" t="s">
        <v>109</v>
      </c>
      <c r="B571" s="5" t="s">
        <v>677</v>
      </c>
      <c r="C571" s="38">
        <v>0.17</v>
      </c>
      <c r="D571" s="38">
        <v>0.17</v>
      </c>
      <c r="E571" s="35">
        <v>4794000</v>
      </c>
      <c r="F571" s="35">
        <f t="shared" si="27"/>
        <v>814980.00000000012</v>
      </c>
      <c r="G571" s="35">
        <f t="shared" si="26"/>
        <v>814980.00000000012</v>
      </c>
      <c r="H571" s="5"/>
      <c r="I571" s="5"/>
      <c r="J571" s="5"/>
      <c r="K571" s="5"/>
      <c r="L571" s="5"/>
      <c r="M571" s="5"/>
      <c r="N571" s="5"/>
      <c r="O571" s="183"/>
    </row>
    <row r="572" spans="1:15" ht="13.5" x14ac:dyDescent="0.25">
      <c r="A572" s="5" t="s">
        <v>109</v>
      </c>
      <c r="B572" s="5" t="s">
        <v>678</v>
      </c>
      <c r="C572" s="38">
        <v>0.26</v>
      </c>
      <c r="D572" s="38">
        <v>9.3997843213367557E-2</v>
      </c>
      <c r="E572" s="35">
        <v>1626000</v>
      </c>
      <c r="F572" s="35">
        <f t="shared" si="27"/>
        <v>422760</v>
      </c>
      <c r="G572" s="35">
        <f t="shared" si="26"/>
        <v>152840.49306493564</v>
      </c>
      <c r="H572" s="5"/>
      <c r="I572" s="5"/>
      <c r="J572" s="5"/>
      <c r="K572" s="5"/>
      <c r="L572" s="5"/>
      <c r="M572" s="5"/>
      <c r="N572" s="5"/>
      <c r="O572" s="183"/>
    </row>
    <row r="573" spans="1:15" ht="13.5" x14ac:dyDescent="0.25">
      <c r="A573" s="5" t="s">
        <v>109</v>
      </c>
      <c r="B573" s="5" t="s">
        <v>679</v>
      </c>
      <c r="C573" s="38">
        <v>0.17</v>
      </c>
      <c r="D573" s="38">
        <v>0.17</v>
      </c>
      <c r="E573" s="35">
        <v>3700000</v>
      </c>
      <c r="F573" s="35">
        <f t="shared" si="27"/>
        <v>629000</v>
      </c>
      <c r="G573" s="35">
        <f t="shared" si="26"/>
        <v>629000</v>
      </c>
      <c r="H573" s="5"/>
      <c r="I573" s="5"/>
      <c r="J573" s="5"/>
      <c r="K573" s="5"/>
      <c r="L573" s="5"/>
      <c r="M573" s="5"/>
      <c r="N573" s="5"/>
      <c r="O573" s="183"/>
    </row>
    <row r="574" spans="1:15" ht="13.5" x14ac:dyDescent="0.25">
      <c r="A574" s="5" t="s">
        <v>109</v>
      </c>
      <c r="B574" s="5" t="s">
        <v>680</v>
      </c>
      <c r="C574" s="38">
        <v>0.16</v>
      </c>
      <c r="D574" s="38">
        <v>0.16</v>
      </c>
      <c r="E574" s="35">
        <v>1902000</v>
      </c>
      <c r="F574" s="35">
        <f t="shared" si="27"/>
        <v>304320</v>
      </c>
      <c r="G574" s="35">
        <f t="shared" si="26"/>
        <v>304320</v>
      </c>
      <c r="H574" s="5"/>
      <c r="I574" s="5"/>
      <c r="J574" s="5"/>
      <c r="K574" s="5"/>
      <c r="L574" s="5"/>
      <c r="M574" s="5"/>
      <c r="N574" s="5"/>
      <c r="O574" s="183"/>
    </row>
    <row r="575" spans="1:15" ht="13.5" x14ac:dyDescent="0.25">
      <c r="A575" s="5" t="s">
        <v>109</v>
      </c>
      <c r="B575" s="5" t="s">
        <v>681</v>
      </c>
      <c r="C575" s="38">
        <v>0.32</v>
      </c>
      <c r="D575" s="38">
        <v>0.32</v>
      </c>
      <c r="E575" s="35">
        <v>307000</v>
      </c>
      <c r="F575" s="35">
        <f t="shared" si="27"/>
        <v>98240</v>
      </c>
      <c r="G575" s="35">
        <f t="shared" si="26"/>
        <v>98240</v>
      </c>
      <c r="H575" s="5"/>
      <c r="I575" s="5"/>
      <c r="J575" s="5"/>
      <c r="K575" s="5"/>
      <c r="L575" s="5"/>
      <c r="M575" s="5"/>
      <c r="N575" s="5"/>
      <c r="O575" s="183"/>
    </row>
    <row r="576" spans="1:15" ht="13.5" x14ac:dyDescent="0.25">
      <c r="A576" s="5" t="s">
        <v>118</v>
      </c>
      <c r="B576" s="5" t="s">
        <v>682</v>
      </c>
      <c r="C576" s="38">
        <v>0.5574046164508587</v>
      </c>
      <c r="D576" s="38">
        <v>1.3139730696390901</v>
      </c>
      <c r="E576" s="35">
        <v>53000</v>
      </c>
      <c r="F576" s="35">
        <f t="shared" si="27"/>
        <v>29542.444671895511</v>
      </c>
      <c r="G576" s="35">
        <f t="shared" si="26"/>
        <v>69640.572690871777</v>
      </c>
      <c r="H576" s="5"/>
      <c r="I576" s="5"/>
      <c r="J576" s="5"/>
      <c r="K576" s="5"/>
      <c r="L576" s="5"/>
      <c r="M576" s="5"/>
      <c r="N576" s="5"/>
      <c r="O576" s="183"/>
    </row>
    <row r="577" spans="1:15" ht="13.5" x14ac:dyDescent="0.25">
      <c r="A577" s="5" t="s">
        <v>118</v>
      </c>
      <c r="B577" s="5" t="s">
        <v>683</v>
      </c>
      <c r="C577" s="38">
        <v>0.65</v>
      </c>
      <c r="D577" s="38">
        <v>0.65</v>
      </c>
      <c r="E577" s="35">
        <v>0</v>
      </c>
      <c r="F577" s="35">
        <f t="shared" si="27"/>
        <v>0</v>
      </c>
      <c r="G577" s="35">
        <f t="shared" si="26"/>
        <v>0</v>
      </c>
      <c r="H577" s="5"/>
      <c r="I577" s="5"/>
      <c r="J577" s="5"/>
      <c r="K577" s="5"/>
      <c r="L577" s="5"/>
      <c r="M577" s="5"/>
      <c r="N577" s="5"/>
      <c r="O577" s="183"/>
    </row>
    <row r="578" spans="1:15" ht="13.5" x14ac:dyDescent="0.25">
      <c r="A578" s="5" t="s">
        <v>118</v>
      </c>
      <c r="B578" s="5" t="s">
        <v>684</v>
      </c>
      <c r="C578" s="38">
        <v>0.68301339039444386</v>
      </c>
      <c r="D578" s="38">
        <v>1.2757822937936272</v>
      </c>
      <c r="E578" s="35">
        <v>79000</v>
      </c>
      <c r="F578" s="35">
        <f t="shared" si="27"/>
        <v>53958.057841161062</v>
      </c>
      <c r="G578" s="35">
        <f t="shared" si="26"/>
        <v>100786.80120969655</v>
      </c>
      <c r="H578" s="5"/>
      <c r="I578" s="5"/>
      <c r="J578" s="5"/>
      <c r="K578" s="5"/>
      <c r="L578" s="5"/>
      <c r="M578" s="5"/>
      <c r="N578" s="5"/>
      <c r="O578" s="183"/>
    </row>
    <row r="579" spans="1:15" ht="13.5" x14ac:dyDescent="0.25">
      <c r="A579" s="5" t="s">
        <v>118</v>
      </c>
      <c r="B579" s="5" t="s">
        <v>685</v>
      </c>
      <c r="C579" s="38">
        <v>0.70738260901692607</v>
      </c>
      <c r="D579" s="38">
        <v>0.7564736330694547</v>
      </c>
      <c r="E579" s="35">
        <v>1000000</v>
      </c>
      <c r="F579" s="35">
        <f t="shared" si="27"/>
        <v>707382.60901692603</v>
      </c>
      <c r="G579" s="35">
        <f t="shared" si="26"/>
        <v>756473.63306945469</v>
      </c>
      <c r="H579" s="5"/>
      <c r="I579" s="5"/>
      <c r="J579" s="5"/>
      <c r="K579" s="5"/>
      <c r="L579" s="5"/>
      <c r="M579" s="5"/>
      <c r="N579" s="5"/>
      <c r="O579" s="183"/>
    </row>
    <row r="580" spans="1:15" ht="13.5" x14ac:dyDescent="0.25">
      <c r="A580" s="5" t="s">
        <v>118</v>
      </c>
      <c r="B580" s="5" t="s">
        <v>686</v>
      </c>
      <c r="C580" s="38">
        <v>0.32385922565349667</v>
      </c>
      <c r="D580" s="38">
        <v>0.64843575431085376</v>
      </c>
      <c r="E580" s="35">
        <v>910000</v>
      </c>
      <c r="F580" s="35">
        <f t="shared" si="27"/>
        <v>294711.89534468198</v>
      </c>
      <c r="G580" s="35">
        <f t="shared" si="26"/>
        <v>590076.53642287687</v>
      </c>
      <c r="H580" s="5"/>
      <c r="I580" s="5"/>
      <c r="J580" s="5"/>
      <c r="K580" s="5"/>
      <c r="L580" s="5"/>
      <c r="M580" s="5"/>
      <c r="N580" s="5"/>
      <c r="O580" s="183"/>
    </row>
    <row r="581" spans="1:15" ht="13.5" x14ac:dyDescent="0.25">
      <c r="A581" s="5" t="s">
        <v>118</v>
      </c>
      <c r="B581" s="5" t="s">
        <v>687</v>
      </c>
      <c r="C581" s="38">
        <v>0.50162220533777946</v>
      </c>
      <c r="D581" s="38">
        <v>0.51771714783883804</v>
      </c>
      <c r="E581" s="35">
        <v>36000</v>
      </c>
      <c r="F581" s="35">
        <f t="shared" si="27"/>
        <v>18058.39939216006</v>
      </c>
      <c r="G581" s="35">
        <f t="shared" si="26"/>
        <v>18637.817322198171</v>
      </c>
      <c r="H581" s="5"/>
      <c r="I581" s="5"/>
      <c r="J581" s="5"/>
      <c r="K581" s="5"/>
      <c r="L581" s="5"/>
      <c r="M581" s="5"/>
      <c r="N581" s="5"/>
      <c r="O581" s="183"/>
    </row>
    <row r="582" spans="1:15" ht="13.5" x14ac:dyDescent="0.25">
      <c r="A582" s="5" t="s">
        <v>118</v>
      </c>
      <c r="B582" s="5" t="s">
        <v>688</v>
      </c>
      <c r="C582" s="38">
        <v>0.5295319127799738</v>
      </c>
      <c r="D582" s="38">
        <v>0.51194406343666243</v>
      </c>
      <c r="E582" s="35">
        <v>9000</v>
      </c>
      <c r="F582" s="35">
        <f t="shared" si="27"/>
        <v>4765.7872150197645</v>
      </c>
      <c r="G582" s="35">
        <f t="shared" si="26"/>
        <v>4607.4965709299622</v>
      </c>
      <c r="H582" s="5"/>
      <c r="I582" s="5"/>
      <c r="J582" s="5"/>
      <c r="K582" s="5"/>
      <c r="L582" s="5"/>
      <c r="M582" s="5"/>
      <c r="N582" s="5"/>
      <c r="O582" s="183"/>
    </row>
    <row r="583" spans="1:15" ht="13.5" x14ac:dyDescent="0.25">
      <c r="A583" s="5" t="s">
        <v>118</v>
      </c>
      <c r="B583" s="5" t="s">
        <v>689</v>
      </c>
      <c r="C583" s="38">
        <v>0.44368367632232208</v>
      </c>
      <c r="D583" s="38">
        <v>0.6845942050934406</v>
      </c>
      <c r="E583" s="35">
        <v>82000</v>
      </c>
      <c r="F583" s="35">
        <f t="shared" si="27"/>
        <v>36382.061458430413</v>
      </c>
      <c r="G583" s="35">
        <f t="shared" si="26"/>
        <v>56136.724817662129</v>
      </c>
      <c r="H583" s="5"/>
      <c r="I583" s="5"/>
      <c r="J583" s="5"/>
      <c r="K583" s="5"/>
      <c r="L583" s="5"/>
      <c r="M583" s="5"/>
      <c r="N583" s="5"/>
      <c r="O583" s="183"/>
    </row>
    <row r="584" spans="1:15" ht="13.5" x14ac:dyDescent="0.25">
      <c r="A584" s="5" t="s">
        <v>118</v>
      </c>
      <c r="B584" s="5" t="s">
        <v>690</v>
      </c>
      <c r="C584" s="38">
        <v>0.5295319127799738</v>
      </c>
      <c r="D584" s="38">
        <v>0.75293748729913856</v>
      </c>
      <c r="E584" s="35">
        <v>15000</v>
      </c>
      <c r="F584" s="35">
        <f t="shared" si="27"/>
        <v>7942.9786916996072</v>
      </c>
      <c r="G584" s="35">
        <f t="shared" si="26"/>
        <v>11294.062309487079</v>
      </c>
      <c r="H584" s="5"/>
      <c r="I584" s="5"/>
      <c r="J584" s="5"/>
      <c r="K584" s="5"/>
      <c r="L584" s="5"/>
      <c r="M584" s="5"/>
      <c r="N584" s="5"/>
      <c r="O584" s="183"/>
    </row>
    <row r="585" spans="1:15" ht="13.5" x14ac:dyDescent="0.25">
      <c r="A585" s="5" t="s">
        <v>118</v>
      </c>
      <c r="B585" s="5" t="s">
        <v>691</v>
      </c>
      <c r="C585" s="38">
        <v>1.3059115904003837</v>
      </c>
      <c r="D585" s="38">
        <v>1.0822771268229581</v>
      </c>
      <c r="E585" s="35">
        <v>6000</v>
      </c>
      <c r="F585" s="35">
        <f t="shared" si="27"/>
        <v>7835.4695424023021</v>
      </c>
      <c r="G585" s="35">
        <f t="shared" si="26"/>
        <v>6493.6627609377483</v>
      </c>
      <c r="H585" s="5"/>
      <c r="I585" s="5"/>
      <c r="J585" s="5"/>
      <c r="K585" s="5"/>
      <c r="L585" s="5"/>
      <c r="M585" s="5"/>
      <c r="N585" s="5"/>
      <c r="O585" s="183"/>
    </row>
    <row r="586" spans="1:15" ht="13.5" x14ac:dyDescent="0.25">
      <c r="A586" s="5" t="s">
        <v>60</v>
      </c>
      <c r="B586" s="5" t="s">
        <v>692</v>
      </c>
      <c r="C586" s="38">
        <v>2.0649877606339162</v>
      </c>
      <c r="D586" s="38">
        <v>3.5471634908763701</v>
      </c>
      <c r="E586" s="35">
        <v>692064</v>
      </c>
      <c r="F586" s="35">
        <f t="shared" si="27"/>
        <v>1429103.6895753506</v>
      </c>
      <c r="G586" s="35">
        <f t="shared" si="26"/>
        <v>2454864.1541498643</v>
      </c>
      <c r="H586" s="5"/>
      <c r="I586" s="5"/>
      <c r="J586" s="5"/>
      <c r="K586" s="5"/>
      <c r="L586" s="5"/>
      <c r="M586" s="5"/>
      <c r="N586" s="5"/>
      <c r="O586" s="183"/>
    </row>
    <row r="587" spans="1:15" ht="13.5" x14ac:dyDescent="0.25">
      <c r="A587" s="5" t="s">
        <v>60</v>
      </c>
      <c r="B587" s="5" t="s">
        <v>693</v>
      </c>
      <c r="C587" s="38">
        <v>3.71</v>
      </c>
      <c r="D587" s="38">
        <v>3.71</v>
      </c>
      <c r="E587" s="35">
        <v>10000</v>
      </c>
      <c r="F587" s="35">
        <f t="shared" si="27"/>
        <v>37100</v>
      </c>
      <c r="G587" s="35">
        <f t="shared" si="26"/>
        <v>37100</v>
      </c>
      <c r="H587" s="5"/>
      <c r="I587" s="5"/>
      <c r="J587" s="5"/>
      <c r="K587" s="5"/>
      <c r="L587" s="5"/>
      <c r="M587" s="5"/>
      <c r="N587" s="5"/>
      <c r="O587" s="183"/>
    </row>
    <row r="588" spans="1:15" ht="13.5" x14ac:dyDescent="0.25">
      <c r="A588" s="5" t="s">
        <v>60</v>
      </c>
      <c r="B588" s="5" t="s">
        <v>694</v>
      </c>
      <c r="C588" s="38">
        <v>3.5424371439196478</v>
      </c>
      <c r="D588" s="38">
        <v>3.6805627772926139</v>
      </c>
      <c r="E588" s="35">
        <v>108000</v>
      </c>
      <c r="F588" s="35">
        <f t="shared" si="27"/>
        <v>382583.21154332196</v>
      </c>
      <c r="G588" s="35">
        <f t="shared" ref="G588:G651" si="28">+D588*E588</f>
        <v>397500.77994760231</v>
      </c>
      <c r="H588" s="5"/>
      <c r="I588" s="5"/>
      <c r="J588" s="5"/>
      <c r="K588" s="5"/>
      <c r="L588" s="5"/>
      <c r="M588" s="5"/>
      <c r="N588" s="5"/>
      <c r="O588" s="183"/>
    </row>
    <row r="589" spans="1:15" ht="13.5" x14ac:dyDescent="0.25">
      <c r="A589" s="5" t="s">
        <v>60</v>
      </c>
      <c r="B589" s="5" t="s">
        <v>695</v>
      </c>
      <c r="C589" s="38">
        <v>4.0673232474074359</v>
      </c>
      <c r="D589" s="38">
        <v>3.8870282272126273</v>
      </c>
      <c r="E589" s="35">
        <v>600000</v>
      </c>
      <c r="F589" s="35">
        <f t="shared" ref="F589:F652" si="29">+C589*E589</f>
        <v>2440393.9484444614</v>
      </c>
      <c r="G589" s="35">
        <f t="shared" si="28"/>
        <v>2332216.9363275762</v>
      </c>
      <c r="H589" s="5"/>
      <c r="I589" s="5"/>
      <c r="J589" s="5"/>
      <c r="K589" s="5"/>
      <c r="L589" s="5"/>
      <c r="M589" s="5"/>
      <c r="N589" s="5"/>
      <c r="O589" s="183"/>
    </row>
    <row r="590" spans="1:15" ht="13.5" x14ac:dyDescent="0.25">
      <c r="A590" s="5" t="s">
        <v>60</v>
      </c>
      <c r="B590" s="5" t="s">
        <v>696</v>
      </c>
      <c r="C590" s="38">
        <v>2.9691496561354014</v>
      </c>
      <c r="D590" s="38">
        <v>3.6215039031641236</v>
      </c>
      <c r="E590" s="35">
        <v>298000</v>
      </c>
      <c r="F590" s="35">
        <f t="shared" si="29"/>
        <v>884806.59752834961</v>
      </c>
      <c r="G590" s="35">
        <f t="shared" si="28"/>
        <v>1079208.1631429088</v>
      </c>
      <c r="H590" s="5"/>
      <c r="I590" s="5"/>
      <c r="J590" s="5"/>
      <c r="K590" s="5"/>
      <c r="L590" s="5"/>
      <c r="M590" s="5"/>
      <c r="N590" s="5"/>
      <c r="O590" s="183"/>
    </row>
    <row r="591" spans="1:15" ht="13.5" x14ac:dyDescent="0.25">
      <c r="A591" s="5" t="s">
        <v>60</v>
      </c>
      <c r="B591" s="5" t="s">
        <v>697</v>
      </c>
      <c r="C591" s="38">
        <v>4.3870571021406448</v>
      </c>
      <c r="D591" s="38">
        <v>3.7970756414036582</v>
      </c>
      <c r="E591" s="35">
        <v>310000</v>
      </c>
      <c r="F591" s="35">
        <f t="shared" si="29"/>
        <v>1359987.7016635998</v>
      </c>
      <c r="G591" s="35">
        <f t="shared" si="28"/>
        <v>1177093.448835134</v>
      </c>
      <c r="H591" s="5"/>
      <c r="I591" s="5"/>
      <c r="J591" s="5"/>
      <c r="K591" s="5"/>
      <c r="L591" s="5"/>
      <c r="M591" s="5"/>
      <c r="N591" s="5"/>
      <c r="O591" s="183"/>
    </row>
    <row r="592" spans="1:15" ht="13.5" x14ac:dyDescent="0.25">
      <c r="A592" s="5" t="s">
        <v>165</v>
      </c>
      <c r="B592" s="5" t="s">
        <v>698</v>
      </c>
      <c r="C592" s="38">
        <v>1.2</v>
      </c>
      <c r="D592" s="38">
        <v>1.2</v>
      </c>
      <c r="E592" s="35">
        <v>70000</v>
      </c>
      <c r="F592" s="35">
        <f t="shared" si="29"/>
        <v>84000</v>
      </c>
      <c r="G592" s="35">
        <f t="shared" si="28"/>
        <v>84000</v>
      </c>
      <c r="H592" s="5"/>
      <c r="I592" s="5"/>
      <c r="J592" s="5"/>
      <c r="K592" s="5"/>
      <c r="L592" s="5"/>
      <c r="M592" s="5"/>
      <c r="N592" s="5"/>
      <c r="O592" s="183"/>
    </row>
    <row r="593" spans="1:15" ht="13.5" x14ac:dyDescent="0.25">
      <c r="A593" s="5" t="s">
        <v>165</v>
      </c>
      <c r="B593" s="5" t="s">
        <v>699</v>
      </c>
      <c r="C593" s="38">
        <v>1.2</v>
      </c>
      <c r="D593" s="38">
        <v>1.2</v>
      </c>
      <c r="E593" s="35">
        <v>0</v>
      </c>
      <c r="F593" s="35">
        <f t="shared" si="29"/>
        <v>0</v>
      </c>
      <c r="G593" s="35">
        <f t="shared" si="28"/>
        <v>0</v>
      </c>
      <c r="H593" s="5"/>
      <c r="I593" s="5"/>
      <c r="J593" s="5"/>
      <c r="K593" s="5"/>
      <c r="L593" s="5"/>
      <c r="M593" s="5"/>
      <c r="N593" s="5"/>
      <c r="O593" s="183"/>
    </row>
    <row r="594" spans="1:15" ht="13.5" x14ac:dyDescent="0.25">
      <c r="A594" s="5" t="s">
        <v>165</v>
      </c>
      <c r="B594" s="5" t="s">
        <v>700</v>
      </c>
      <c r="C594" s="38">
        <v>1.2</v>
      </c>
      <c r="D594" s="38">
        <v>1.2</v>
      </c>
      <c r="E594" s="35">
        <v>285000</v>
      </c>
      <c r="F594" s="35">
        <f t="shared" si="29"/>
        <v>342000</v>
      </c>
      <c r="G594" s="35">
        <f t="shared" si="28"/>
        <v>342000</v>
      </c>
      <c r="H594" s="5"/>
      <c r="I594" s="5"/>
      <c r="J594" s="5"/>
      <c r="K594" s="5"/>
      <c r="L594" s="5"/>
      <c r="M594" s="5"/>
      <c r="N594" s="5"/>
      <c r="O594" s="183"/>
    </row>
    <row r="595" spans="1:15" ht="13.5" x14ac:dyDescent="0.25">
      <c r="A595" s="5" t="s">
        <v>165</v>
      </c>
      <c r="B595" s="5" t="s">
        <v>701</v>
      </c>
      <c r="C595" s="38">
        <v>1.2</v>
      </c>
      <c r="D595" s="38">
        <v>1.2</v>
      </c>
      <c r="E595" s="35">
        <v>10000</v>
      </c>
      <c r="F595" s="35">
        <f t="shared" si="29"/>
        <v>12000</v>
      </c>
      <c r="G595" s="35">
        <f t="shared" si="28"/>
        <v>12000</v>
      </c>
      <c r="H595" s="5"/>
      <c r="I595" s="5"/>
      <c r="J595" s="5"/>
      <c r="K595" s="5"/>
      <c r="L595" s="5"/>
      <c r="M595" s="5"/>
      <c r="N595" s="5"/>
      <c r="O595" s="183"/>
    </row>
    <row r="596" spans="1:15" ht="13.5" x14ac:dyDescent="0.25">
      <c r="A596" s="5" t="s">
        <v>165</v>
      </c>
      <c r="B596" s="5" t="s">
        <v>702</v>
      </c>
      <c r="C596" s="38">
        <v>1.2</v>
      </c>
      <c r="D596" s="38">
        <v>1.2</v>
      </c>
      <c r="E596" s="35">
        <v>85000</v>
      </c>
      <c r="F596" s="35">
        <f t="shared" si="29"/>
        <v>102000</v>
      </c>
      <c r="G596" s="35">
        <f t="shared" si="28"/>
        <v>102000</v>
      </c>
      <c r="H596" s="5"/>
      <c r="I596" s="5"/>
      <c r="J596" s="5"/>
      <c r="K596" s="5"/>
      <c r="L596" s="5"/>
      <c r="M596" s="5"/>
      <c r="N596" s="5"/>
      <c r="O596" s="183"/>
    </row>
    <row r="597" spans="1:15" ht="13.5" x14ac:dyDescent="0.25">
      <c r="A597" s="5" t="s">
        <v>14</v>
      </c>
      <c r="B597" s="5" t="s">
        <v>703</v>
      </c>
      <c r="C597" s="38">
        <v>1.1399999999999999</v>
      </c>
      <c r="D597" s="38">
        <v>1.1399999999999999</v>
      </c>
      <c r="E597" s="35">
        <v>10000</v>
      </c>
      <c r="F597" s="35">
        <f t="shared" si="29"/>
        <v>11399.999999999998</v>
      </c>
      <c r="G597" s="35">
        <f t="shared" si="28"/>
        <v>11399.999999999998</v>
      </c>
      <c r="H597" s="5"/>
      <c r="I597" s="5"/>
      <c r="J597" s="5"/>
      <c r="K597" s="5"/>
      <c r="L597" s="5"/>
      <c r="M597" s="5"/>
      <c r="N597" s="5"/>
      <c r="O597" s="183"/>
    </row>
    <row r="598" spans="1:15" ht="13.5" x14ac:dyDescent="0.25">
      <c r="A598" s="5" t="s">
        <v>14</v>
      </c>
      <c r="B598" s="5" t="s">
        <v>704</v>
      </c>
      <c r="C598" s="38">
        <v>1.1399999999999999</v>
      </c>
      <c r="D598" s="38">
        <v>1.1399999999999999</v>
      </c>
      <c r="E598" s="35">
        <v>5000000</v>
      </c>
      <c r="F598" s="35">
        <f t="shared" si="29"/>
        <v>5699999.9999999991</v>
      </c>
      <c r="G598" s="35">
        <f t="shared" si="28"/>
        <v>5699999.9999999991</v>
      </c>
      <c r="H598" s="5"/>
      <c r="I598" s="5"/>
      <c r="J598" s="5"/>
      <c r="K598" s="5"/>
      <c r="L598" s="5"/>
      <c r="M598" s="5"/>
      <c r="N598" s="5"/>
      <c r="O598" s="183"/>
    </row>
    <row r="599" spans="1:15" ht="13.5" x14ac:dyDescent="0.25">
      <c r="A599" s="5" t="s">
        <v>14</v>
      </c>
      <c r="B599" s="5" t="s">
        <v>705</v>
      </c>
      <c r="C599" s="38">
        <v>1.2245362806949593</v>
      </c>
      <c r="D599" s="38">
        <v>1.3283261218394997</v>
      </c>
      <c r="E599" s="35">
        <v>44740881</v>
      </c>
      <c r="F599" s="35">
        <f t="shared" si="29"/>
        <v>54786832.014755771</v>
      </c>
      <c r="G599" s="35">
        <f t="shared" si="28"/>
        <v>59430480.946412556</v>
      </c>
      <c r="H599" s="5"/>
      <c r="I599" s="5"/>
      <c r="J599" s="5"/>
      <c r="K599" s="5"/>
      <c r="L599" s="5"/>
      <c r="M599" s="5"/>
      <c r="N599" s="5"/>
      <c r="O599" s="183"/>
    </row>
    <row r="600" spans="1:15" ht="13.5" x14ac:dyDescent="0.25">
      <c r="A600" s="5" t="s">
        <v>14</v>
      </c>
      <c r="B600" s="5" t="s">
        <v>706</v>
      </c>
      <c r="C600" s="38">
        <v>1.244965935968013</v>
      </c>
      <c r="D600" s="38">
        <v>1.2083075950806008</v>
      </c>
      <c r="E600" s="35">
        <v>32369400</v>
      </c>
      <c r="F600" s="35">
        <f t="shared" si="29"/>
        <v>40298800.367722996</v>
      </c>
      <c r="G600" s="35">
        <f t="shared" si="28"/>
        <v>39112191.868202001</v>
      </c>
      <c r="H600" s="5"/>
      <c r="I600" s="5"/>
      <c r="J600" s="5"/>
      <c r="K600" s="5"/>
      <c r="L600" s="5"/>
      <c r="M600" s="5"/>
      <c r="N600" s="5"/>
      <c r="O600" s="183"/>
    </row>
    <row r="601" spans="1:15" ht="13.5" x14ac:dyDescent="0.25">
      <c r="A601" s="5" t="s">
        <v>175</v>
      </c>
      <c r="B601" s="5" t="s">
        <v>707</v>
      </c>
      <c r="C601" s="38">
        <v>0.21431324530676257</v>
      </c>
      <c r="D601" s="38">
        <v>0.43828801093528669</v>
      </c>
      <c r="E601" s="35">
        <v>37000</v>
      </c>
      <c r="F601" s="35">
        <f t="shared" si="29"/>
        <v>7929.590076350215</v>
      </c>
      <c r="G601" s="35">
        <f t="shared" si="28"/>
        <v>16216.656404605608</v>
      </c>
      <c r="H601" s="5"/>
      <c r="I601" s="5"/>
      <c r="J601" s="5"/>
      <c r="K601" s="5"/>
      <c r="L601" s="5"/>
      <c r="M601" s="5"/>
      <c r="N601" s="5"/>
      <c r="O601" s="183"/>
    </row>
    <row r="602" spans="1:15" ht="13.5" x14ac:dyDescent="0.25">
      <c r="A602" s="5" t="s">
        <v>175</v>
      </c>
      <c r="B602" s="5" t="s">
        <v>708</v>
      </c>
      <c r="C602" s="38">
        <v>0.49</v>
      </c>
      <c r="D602" s="38">
        <v>0.49</v>
      </c>
      <c r="E602" s="35">
        <v>0</v>
      </c>
      <c r="F602" s="35">
        <f t="shared" si="29"/>
        <v>0</v>
      </c>
      <c r="G602" s="35">
        <f t="shared" si="28"/>
        <v>0</v>
      </c>
      <c r="H602" s="5"/>
      <c r="I602" s="5"/>
      <c r="J602" s="5"/>
      <c r="K602" s="5"/>
      <c r="L602" s="5"/>
      <c r="M602" s="5"/>
      <c r="N602" s="5"/>
      <c r="O602" s="183"/>
    </row>
    <row r="603" spans="1:15" ht="13.5" x14ac:dyDescent="0.25">
      <c r="A603" s="5" t="s">
        <v>175</v>
      </c>
      <c r="B603" s="5" t="s">
        <v>709</v>
      </c>
      <c r="C603" s="38">
        <v>0.42937182211456337</v>
      </c>
      <c r="D603" s="38">
        <v>0.4428784770582887</v>
      </c>
      <c r="E603" s="35">
        <v>579000</v>
      </c>
      <c r="F603" s="35">
        <f t="shared" si="29"/>
        <v>248606.2850043322</v>
      </c>
      <c r="G603" s="35">
        <f t="shared" si="28"/>
        <v>256426.63821674915</v>
      </c>
      <c r="H603" s="5"/>
      <c r="I603" s="5"/>
      <c r="J603" s="5"/>
      <c r="K603" s="5"/>
      <c r="L603" s="5"/>
      <c r="M603" s="5"/>
      <c r="N603" s="5"/>
      <c r="O603" s="183"/>
    </row>
    <row r="604" spans="1:15" ht="13.5" x14ac:dyDescent="0.25">
      <c r="A604" s="5" t="s">
        <v>175</v>
      </c>
      <c r="B604" s="5" t="s">
        <v>710</v>
      </c>
      <c r="C604" s="38">
        <v>0.39660645746138157</v>
      </c>
      <c r="D604" s="38">
        <v>0.4752729369751979</v>
      </c>
      <c r="E604" s="35">
        <v>213000</v>
      </c>
      <c r="F604" s="35">
        <f t="shared" si="29"/>
        <v>84477.175439274273</v>
      </c>
      <c r="G604" s="35">
        <f t="shared" si="28"/>
        <v>101233.13557571716</v>
      </c>
      <c r="H604" s="5"/>
      <c r="I604" s="5"/>
      <c r="J604" s="5"/>
      <c r="K604" s="5"/>
      <c r="L604" s="5"/>
      <c r="M604" s="5"/>
      <c r="N604" s="5"/>
      <c r="O604" s="183"/>
    </row>
    <row r="605" spans="1:15" ht="13.5" x14ac:dyDescent="0.25">
      <c r="A605" s="5" t="s">
        <v>175</v>
      </c>
      <c r="B605" s="5" t="s">
        <v>711</v>
      </c>
      <c r="C605" s="38">
        <v>0.30016416752618086</v>
      </c>
      <c r="D605" s="38">
        <v>0.45288889896690532</v>
      </c>
      <c r="E605" s="35">
        <v>20000</v>
      </c>
      <c r="F605" s="35">
        <f t="shared" si="29"/>
        <v>6003.2833505236167</v>
      </c>
      <c r="G605" s="35">
        <f t="shared" si="28"/>
        <v>9057.7779793381069</v>
      </c>
      <c r="H605" s="5"/>
      <c r="I605" s="5"/>
      <c r="J605" s="5"/>
      <c r="K605" s="5"/>
      <c r="L605" s="5"/>
      <c r="M605" s="5"/>
      <c r="N605" s="5"/>
      <c r="O605" s="183"/>
    </row>
    <row r="606" spans="1:15" ht="13.5" x14ac:dyDescent="0.25">
      <c r="A606" s="5" t="s">
        <v>65</v>
      </c>
      <c r="B606" s="5" t="s">
        <v>712</v>
      </c>
      <c r="C606" s="38">
        <v>1.5527089003477004</v>
      </c>
      <c r="D606" s="38">
        <v>2.0382222176124443</v>
      </c>
      <c r="E606" s="35">
        <v>21000</v>
      </c>
      <c r="F606" s="35">
        <f t="shared" si="29"/>
        <v>32606.886907301709</v>
      </c>
      <c r="G606" s="35">
        <f t="shared" si="28"/>
        <v>42802.666569861329</v>
      </c>
      <c r="H606" s="5"/>
      <c r="I606" s="5"/>
      <c r="J606" s="5"/>
      <c r="K606" s="5"/>
      <c r="L606" s="5"/>
      <c r="M606" s="5"/>
      <c r="N606" s="5"/>
      <c r="O606" s="183"/>
    </row>
    <row r="607" spans="1:15" ht="13.5" x14ac:dyDescent="0.25">
      <c r="A607" s="5" t="s">
        <v>65</v>
      </c>
      <c r="B607" s="5" t="s">
        <v>713</v>
      </c>
      <c r="C607" s="38">
        <v>1.24</v>
      </c>
      <c r="D607" s="38">
        <v>1.24</v>
      </c>
      <c r="E607" s="35">
        <v>10000</v>
      </c>
      <c r="F607" s="35">
        <f t="shared" si="29"/>
        <v>12400</v>
      </c>
      <c r="G607" s="35">
        <f t="shared" si="28"/>
        <v>12400</v>
      </c>
      <c r="H607" s="5"/>
      <c r="I607" s="5"/>
      <c r="J607" s="5"/>
      <c r="K607" s="5"/>
      <c r="L607" s="5"/>
      <c r="M607" s="5"/>
      <c r="N607" s="5"/>
      <c r="O607" s="183"/>
    </row>
    <row r="608" spans="1:15" ht="13.5" x14ac:dyDescent="0.25">
      <c r="A608" s="5" t="s">
        <v>65</v>
      </c>
      <c r="B608" s="5" t="s">
        <v>714</v>
      </c>
      <c r="C608" s="38">
        <v>1.1715191569876171</v>
      </c>
      <c r="D608" s="38">
        <v>1.2255168215960421</v>
      </c>
      <c r="E608" s="35">
        <v>38000</v>
      </c>
      <c r="F608" s="35">
        <f t="shared" si="29"/>
        <v>44517.727965529448</v>
      </c>
      <c r="G608" s="35">
        <f t="shared" si="28"/>
        <v>46569.639220649602</v>
      </c>
      <c r="H608" s="5"/>
      <c r="I608" s="5"/>
      <c r="J608" s="5"/>
      <c r="K608" s="5"/>
      <c r="L608" s="5"/>
      <c r="M608" s="5"/>
      <c r="N608" s="5"/>
      <c r="O608" s="183"/>
    </row>
    <row r="609" spans="1:15" ht="13.5" x14ac:dyDescent="0.25">
      <c r="A609" s="5" t="s">
        <v>65</v>
      </c>
      <c r="B609" s="5" t="s">
        <v>715</v>
      </c>
      <c r="C609" s="38">
        <v>1.3451536629607985</v>
      </c>
      <c r="D609" s="38">
        <v>1.313160974124939</v>
      </c>
      <c r="E609" s="35">
        <v>901600</v>
      </c>
      <c r="F609" s="35">
        <f t="shared" si="29"/>
        <v>1212790.5425254561</v>
      </c>
      <c r="G609" s="35">
        <f t="shared" si="28"/>
        <v>1183945.934271045</v>
      </c>
      <c r="H609" s="5"/>
      <c r="I609" s="5"/>
      <c r="J609" s="5"/>
      <c r="K609" s="5"/>
      <c r="L609" s="5"/>
      <c r="M609" s="5"/>
      <c r="N609" s="5"/>
      <c r="O609" s="183"/>
    </row>
    <row r="610" spans="1:15" ht="13.5" x14ac:dyDescent="0.25">
      <c r="A610" s="5" t="s">
        <v>222</v>
      </c>
      <c r="B610" s="5" t="s">
        <v>716</v>
      </c>
      <c r="C610" s="38">
        <v>0.71332646213856987</v>
      </c>
      <c r="D610" s="38">
        <v>0.71332646213856987</v>
      </c>
      <c r="E610" s="35">
        <v>0</v>
      </c>
      <c r="F610" s="35">
        <f t="shared" si="29"/>
        <v>0</v>
      </c>
      <c r="G610" s="35">
        <f t="shared" si="28"/>
        <v>0</v>
      </c>
      <c r="H610" s="5"/>
      <c r="I610" s="5"/>
      <c r="J610" s="5"/>
      <c r="K610" s="5"/>
      <c r="L610" s="5"/>
      <c r="M610" s="5"/>
      <c r="N610" s="5"/>
      <c r="O610" s="183"/>
    </row>
    <row r="611" spans="1:15" ht="13.5" x14ac:dyDescent="0.25">
      <c r="A611" s="5" t="s">
        <v>222</v>
      </c>
      <c r="B611" s="5" t="s">
        <v>717</v>
      </c>
      <c r="C611" s="38">
        <v>0.71332646213856987</v>
      </c>
      <c r="D611" s="38">
        <v>0.71332646213856987</v>
      </c>
      <c r="E611" s="35">
        <v>0</v>
      </c>
      <c r="F611" s="35">
        <f t="shared" si="29"/>
        <v>0</v>
      </c>
      <c r="G611" s="35">
        <f t="shared" si="28"/>
        <v>0</v>
      </c>
      <c r="H611" s="5"/>
      <c r="I611" s="5"/>
      <c r="J611" s="5"/>
      <c r="K611" s="5"/>
      <c r="L611" s="5"/>
      <c r="M611" s="5"/>
      <c r="N611" s="5"/>
      <c r="O611" s="183"/>
    </row>
    <row r="612" spans="1:15" ht="13.5" x14ac:dyDescent="0.25">
      <c r="A612" s="5" t="s">
        <v>222</v>
      </c>
      <c r="B612" s="5" t="s">
        <v>718</v>
      </c>
      <c r="C612" s="38">
        <v>0.71332646213856987</v>
      </c>
      <c r="D612" s="38">
        <v>0.71332646213856987</v>
      </c>
      <c r="E612" s="35">
        <v>0</v>
      </c>
      <c r="F612" s="35">
        <f t="shared" si="29"/>
        <v>0</v>
      </c>
      <c r="G612" s="35">
        <f t="shared" si="28"/>
        <v>0</v>
      </c>
      <c r="H612" s="5"/>
      <c r="I612" s="5"/>
      <c r="J612" s="5"/>
      <c r="K612" s="5"/>
      <c r="L612" s="5"/>
      <c r="M612" s="5"/>
      <c r="N612" s="5"/>
      <c r="O612" s="183"/>
    </row>
    <row r="613" spans="1:15" ht="13.5" x14ac:dyDescent="0.25">
      <c r="A613" s="5" t="s">
        <v>222</v>
      </c>
      <c r="B613" s="5" t="s">
        <v>719</v>
      </c>
      <c r="C613" s="38">
        <v>0.71332646213856987</v>
      </c>
      <c r="D613" s="38">
        <v>0.71332646213856987</v>
      </c>
      <c r="E613" s="35">
        <v>0</v>
      </c>
      <c r="F613" s="35">
        <f t="shared" si="29"/>
        <v>0</v>
      </c>
      <c r="G613" s="35">
        <f t="shared" si="28"/>
        <v>0</v>
      </c>
      <c r="H613" s="5"/>
      <c r="I613" s="5"/>
      <c r="J613" s="5"/>
      <c r="K613" s="5"/>
      <c r="L613" s="5"/>
      <c r="M613" s="5"/>
      <c r="N613" s="5"/>
      <c r="O613" s="183"/>
    </row>
    <row r="614" spans="1:15" ht="13.5" x14ac:dyDescent="0.25">
      <c r="A614" s="5" t="s">
        <v>65</v>
      </c>
      <c r="B614" s="5" t="s">
        <v>720</v>
      </c>
      <c r="C614" s="38">
        <v>1.1715191569876171</v>
      </c>
      <c r="D614" s="38">
        <v>1.2255168215960421</v>
      </c>
      <c r="E614" s="35">
        <v>2157800</v>
      </c>
      <c r="F614" s="35">
        <f t="shared" si="29"/>
        <v>2527904.0369478804</v>
      </c>
      <c r="G614" s="35">
        <f t="shared" si="28"/>
        <v>2644420.1976399398</v>
      </c>
      <c r="H614" s="5"/>
      <c r="I614" s="5"/>
      <c r="J614" s="5"/>
      <c r="K614" s="5"/>
      <c r="L614" s="5"/>
      <c r="M614" s="5"/>
      <c r="N614" s="5"/>
      <c r="O614" s="183"/>
    </row>
    <row r="615" spans="1:15" ht="13.5" x14ac:dyDescent="0.25">
      <c r="A615" s="5" t="s">
        <v>65</v>
      </c>
      <c r="B615" s="5" t="s">
        <v>721</v>
      </c>
      <c r="C615" s="38">
        <v>1.1739005748065852</v>
      </c>
      <c r="D615" s="38">
        <v>1.1800044959012892</v>
      </c>
      <c r="E615" s="35">
        <v>1264000</v>
      </c>
      <c r="F615" s="35">
        <f t="shared" si="29"/>
        <v>1483810.3265555236</v>
      </c>
      <c r="G615" s="35">
        <f t="shared" si="28"/>
        <v>1491525.6828192296</v>
      </c>
      <c r="H615" s="5"/>
      <c r="I615" s="5"/>
      <c r="J615" s="5"/>
      <c r="K615" s="5"/>
      <c r="L615" s="5"/>
      <c r="M615" s="5"/>
      <c r="N615" s="5"/>
      <c r="O615" s="183"/>
    </row>
    <row r="616" spans="1:15" ht="13.5" x14ac:dyDescent="0.25">
      <c r="A616" s="5" t="s">
        <v>65</v>
      </c>
      <c r="B616" s="5" t="s">
        <v>722</v>
      </c>
      <c r="C616" s="38">
        <v>1.1354600817074023</v>
      </c>
      <c r="D616" s="38">
        <v>1.1958106779806954</v>
      </c>
      <c r="E616" s="35">
        <v>1122000</v>
      </c>
      <c r="F616" s="35">
        <f t="shared" si="29"/>
        <v>1273986.2116757054</v>
      </c>
      <c r="G616" s="35">
        <f t="shared" si="28"/>
        <v>1341699.5806943402</v>
      </c>
      <c r="H616" s="5"/>
      <c r="I616" s="5"/>
      <c r="J616" s="5"/>
      <c r="K616" s="5"/>
      <c r="L616" s="5"/>
      <c r="M616" s="5"/>
      <c r="N616" s="5"/>
      <c r="O616" s="183"/>
    </row>
    <row r="617" spans="1:15" ht="13.5" x14ac:dyDescent="0.25">
      <c r="A617" s="5" t="s">
        <v>65</v>
      </c>
      <c r="B617" s="5" t="s">
        <v>723</v>
      </c>
      <c r="C617" s="38">
        <v>1.1715191569876171</v>
      </c>
      <c r="D617" s="38">
        <v>1.2629783978534623</v>
      </c>
      <c r="E617" s="35">
        <v>22000</v>
      </c>
      <c r="F617" s="35">
        <f t="shared" si="29"/>
        <v>25773.421453727577</v>
      </c>
      <c r="G617" s="35">
        <f t="shared" si="28"/>
        <v>27785.524752776171</v>
      </c>
      <c r="H617" s="5"/>
      <c r="I617" s="5"/>
      <c r="J617" s="5"/>
      <c r="K617" s="5"/>
      <c r="L617" s="5"/>
      <c r="M617" s="5"/>
      <c r="N617" s="5"/>
      <c r="O617" s="183"/>
    </row>
    <row r="618" spans="1:15" ht="13.5" x14ac:dyDescent="0.25">
      <c r="A618" s="5" t="s">
        <v>50</v>
      </c>
      <c r="B618" s="5" t="s">
        <v>724</v>
      </c>
      <c r="C618" s="38">
        <v>6.0775523561997398</v>
      </c>
      <c r="D618" s="38">
        <v>8.211288654935295</v>
      </c>
      <c r="E618" s="35">
        <v>1046000</v>
      </c>
      <c r="F618" s="35">
        <f t="shared" si="29"/>
        <v>6357119.7645849278</v>
      </c>
      <c r="G618" s="35">
        <f t="shared" si="28"/>
        <v>8589007.9330623187</v>
      </c>
      <c r="H618" s="5"/>
      <c r="I618" s="5"/>
      <c r="J618" s="5"/>
      <c r="K618" s="5"/>
      <c r="L618" s="5"/>
      <c r="M618" s="5"/>
      <c r="N618" s="5"/>
      <c r="O618" s="183"/>
    </row>
    <row r="619" spans="1:15" ht="13.5" x14ac:dyDescent="0.25">
      <c r="A619" s="5" t="s">
        <v>120</v>
      </c>
      <c r="B619" s="5" t="s">
        <v>725</v>
      </c>
      <c r="C619" s="38">
        <v>1.76</v>
      </c>
      <c r="D619" s="38">
        <v>1.76</v>
      </c>
      <c r="E619" s="35">
        <v>0</v>
      </c>
      <c r="F619" s="35">
        <f t="shared" si="29"/>
        <v>0</v>
      </c>
      <c r="G619" s="35">
        <f t="shared" si="28"/>
        <v>0</v>
      </c>
      <c r="H619" s="5"/>
      <c r="I619" s="5"/>
      <c r="J619" s="5"/>
      <c r="K619" s="5"/>
      <c r="L619" s="5"/>
      <c r="M619" s="5"/>
      <c r="N619" s="5"/>
      <c r="O619" s="183"/>
    </row>
    <row r="620" spans="1:15" ht="13.5" x14ac:dyDescent="0.25">
      <c r="A620" s="5" t="s">
        <v>120</v>
      </c>
      <c r="B620" s="5" t="s">
        <v>726</v>
      </c>
      <c r="C620" s="38">
        <v>0.12766715758468336</v>
      </c>
      <c r="D620" s="38">
        <v>1.5220567152739359</v>
      </c>
      <c r="E620" s="35">
        <v>40000</v>
      </c>
      <c r="F620" s="35">
        <f t="shared" si="29"/>
        <v>5106.6863033873342</v>
      </c>
      <c r="G620" s="35">
        <f t="shared" si="28"/>
        <v>60882.268610957435</v>
      </c>
      <c r="H620" s="5"/>
      <c r="I620" s="5"/>
      <c r="J620" s="5"/>
      <c r="K620" s="5"/>
      <c r="L620" s="5"/>
      <c r="M620" s="5"/>
      <c r="N620" s="5"/>
      <c r="O620" s="183"/>
    </row>
    <row r="621" spans="1:15" ht="13.5" x14ac:dyDescent="0.25">
      <c r="A621" s="5" t="s">
        <v>120</v>
      </c>
      <c r="B621" s="5" t="s">
        <v>727</v>
      </c>
      <c r="C621" s="38">
        <v>0.95932758929057438</v>
      </c>
      <c r="D621" s="38">
        <v>0.9029136029045064</v>
      </c>
      <c r="E621" s="35">
        <v>140000</v>
      </c>
      <c r="F621" s="35">
        <f t="shared" si="29"/>
        <v>134305.86250068041</v>
      </c>
      <c r="G621" s="35">
        <f t="shared" si="28"/>
        <v>126407.9044066309</v>
      </c>
      <c r="H621" s="5"/>
      <c r="I621" s="5"/>
      <c r="J621" s="5"/>
      <c r="K621" s="5"/>
      <c r="L621" s="5"/>
      <c r="M621" s="5"/>
      <c r="N621" s="5"/>
      <c r="O621" s="183"/>
    </row>
    <row r="622" spans="1:15" ht="13.5" x14ac:dyDescent="0.25">
      <c r="A622" s="5" t="s">
        <v>120</v>
      </c>
      <c r="B622" s="5" t="s">
        <v>728</v>
      </c>
      <c r="C622" s="38">
        <v>1.76</v>
      </c>
      <c r="D622" s="38">
        <v>1.76</v>
      </c>
      <c r="E622" s="35">
        <v>80000</v>
      </c>
      <c r="F622" s="35">
        <f t="shared" si="29"/>
        <v>140800</v>
      </c>
      <c r="G622" s="35">
        <f t="shared" si="28"/>
        <v>140800</v>
      </c>
      <c r="H622" s="5"/>
      <c r="I622" s="5"/>
      <c r="J622" s="5"/>
      <c r="K622" s="5"/>
      <c r="L622" s="5"/>
      <c r="M622" s="5"/>
      <c r="N622" s="5"/>
      <c r="O622" s="183"/>
    </row>
    <row r="623" spans="1:15" ht="13.5" x14ac:dyDescent="0.25">
      <c r="A623" s="5" t="s">
        <v>120</v>
      </c>
      <c r="B623" s="5" t="s">
        <v>729</v>
      </c>
      <c r="C623" s="38">
        <v>1.76</v>
      </c>
      <c r="D623" s="38">
        <v>1.76</v>
      </c>
      <c r="E623" s="35">
        <v>30000</v>
      </c>
      <c r="F623" s="35">
        <f t="shared" si="29"/>
        <v>52800</v>
      </c>
      <c r="G623" s="35">
        <f t="shared" si="28"/>
        <v>52800</v>
      </c>
      <c r="H623" s="5"/>
      <c r="I623" s="5"/>
      <c r="J623" s="5"/>
      <c r="K623" s="5"/>
      <c r="L623" s="5"/>
      <c r="M623" s="5"/>
      <c r="N623" s="5"/>
      <c r="O623" s="183"/>
    </row>
    <row r="624" spans="1:15" ht="13.5" x14ac:dyDescent="0.25">
      <c r="A624" s="5" t="s">
        <v>120</v>
      </c>
      <c r="B624" s="5" t="s">
        <v>730</v>
      </c>
      <c r="C624" s="38">
        <v>1.98</v>
      </c>
      <c r="D624" s="38">
        <v>1.98</v>
      </c>
      <c r="E624" s="35">
        <v>21000</v>
      </c>
      <c r="F624" s="35">
        <f t="shared" si="29"/>
        <v>41580</v>
      </c>
      <c r="G624" s="35">
        <f t="shared" si="28"/>
        <v>41580</v>
      </c>
      <c r="H624" s="5"/>
      <c r="I624" s="5"/>
      <c r="J624" s="5"/>
      <c r="K624" s="5"/>
      <c r="L624" s="5"/>
      <c r="M624" s="5"/>
      <c r="N624" s="5"/>
      <c r="O624" s="183"/>
    </row>
    <row r="625" spans="1:15" ht="13.5" x14ac:dyDescent="0.25">
      <c r="A625" s="5" t="s">
        <v>120</v>
      </c>
      <c r="B625" s="5" t="s">
        <v>731</v>
      </c>
      <c r="C625" s="38">
        <v>1.76</v>
      </c>
      <c r="D625" s="38">
        <v>1.76</v>
      </c>
      <c r="E625" s="35">
        <v>225000</v>
      </c>
      <c r="F625" s="35">
        <f t="shared" si="29"/>
        <v>396000</v>
      </c>
      <c r="G625" s="35">
        <f t="shared" si="28"/>
        <v>396000</v>
      </c>
      <c r="H625" s="5"/>
      <c r="I625" s="5"/>
      <c r="J625" s="5"/>
      <c r="K625" s="5"/>
      <c r="L625" s="5"/>
      <c r="M625" s="5"/>
      <c r="N625" s="5"/>
      <c r="O625" s="183"/>
    </row>
    <row r="626" spans="1:15" ht="13.5" x14ac:dyDescent="0.25">
      <c r="A626" s="5" t="s">
        <v>120</v>
      </c>
      <c r="B626" s="5" t="s">
        <v>732</v>
      </c>
      <c r="C626" s="38">
        <v>3.418454504983496</v>
      </c>
      <c r="D626" s="38">
        <v>1.1628249097051222</v>
      </c>
      <c r="E626" s="35">
        <v>455000</v>
      </c>
      <c r="F626" s="35">
        <f t="shared" si="29"/>
        <v>1555396.7997674907</v>
      </c>
      <c r="G626" s="35">
        <f t="shared" si="28"/>
        <v>529085.33391583059</v>
      </c>
      <c r="H626" s="5"/>
      <c r="I626" s="5"/>
      <c r="J626" s="5"/>
      <c r="K626" s="5"/>
      <c r="L626" s="5"/>
      <c r="M626" s="5"/>
      <c r="N626" s="5"/>
      <c r="O626" s="183"/>
    </row>
    <row r="627" spans="1:15" ht="13.5" x14ac:dyDescent="0.25">
      <c r="A627" s="5" t="s">
        <v>120</v>
      </c>
      <c r="B627" s="5" t="s">
        <v>733</v>
      </c>
      <c r="C627" s="38">
        <v>3.3772216887050308</v>
      </c>
      <c r="D627" s="38">
        <v>1.4538262124287706</v>
      </c>
      <c r="E627" s="35">
        <v>135000</v>
      </c>
      <c r="F627" s="35">
        <f t="shared" si="29"/>
        <v>455924.92797517916</v>
      </c>
      <c r="G627" s="35">
        <f t="shared" si="28"/>
        <v>196266.53867788403</v>
      </c>
      <c r="H627" s="5"/>
      <c r="I627" s="5"/>
      <c r="J627" s="5"/>
      <c r="K627" s="5"/>
      <c r="L627" s="5"/>
      <c r="M627" s="5"/>
      <c r="N627" s="5"/>
      <c r="O627" s="183"/>
    </row>
    <row r="628" spans="1:15" ht="13.5" x14ac:dyDescent="0.25">
      <c r="A628" s="5" t="s">
        <v>120</v>
      </c>
      <c r="B628" s="5" t="s">
        <v>734</v>
      </c>
      <c r="C628" s="38">
        <v>1.76</v>
      </c>
      <c r="D628" s="38">
        <v>1.76</v>
      </c>
      <c r="E628" s="35">
        <v>10000</v>
      </c>
      <c r="F628" s="35">
        <f t="shared" si="29"/>
        <v>17600</v>
      </c>
      <c r="G628" s="35">
        <f t="shared" si="28"/>
        <v>17600</v>
      </c>
      <c r="H628" s="5"/>
      <c r="I628" s="5"/>
      <c r="J628" s="5"/>
      <c r="K628" s="5"/>
      <c r="L628" s="5"/>
      <c r="M628" s="5"/>
      <c r="N628" s="5"/>
      <c r="O628" s="183"/>
    </row>
    <row r="629" spans="1:15" ht="13.5" x14ac:dyDescent="0.25">
      <c r="A629" s="5" t="s">
        <v>120</v>
      </c>
      <c r="B629" s="5" t="s">
        <v>735</v>
      </c>
      <c r="C629" s="38">
        <v>1.76</v>
      </c>
      <c r="D629" s="38">
        <v>1.76</v>
      </c>
      <c r="E629" s="35">
        <v>1000</v>
      </c>
      <c r="F629" s="35">
        <f t="shared" si="29"/>
        <v>1760</v>
      </c>
      <c r="G629" s="35">
        <f t="shared" si="28"/>
        <v>1760</v>
      </c>
      <c r="H629" s="5"/>
      <c r="I629" s="5"/>
      <c r="J629" s="5"/>
      <c r="K629" s="5"/>
      <c r="L629" s="5"/>
      <c r="M629" s="5"/>
      <c r="N629" s="5"/>
      <c r="O629" s="183"/>
    </row>
    <row r="630" spans="1:15" ht="13.5" x14ac:dyDescent="0.25">
      <c r="A630" s="5" t="s">
        <v>120</v>
      </c>
      <c r="B630" s="5" t="s">
        <v>736</v>
      </c>
      <c r="C630" s="38">
        <v>1.76</v>
      </c>
      <c r="D630" s="38">
        <v>1.76</v>
      </c>
      <c r="E630" s="35">
        <v>10000</v>
      </c>
      <c r="F630" s="35">
        <f t="shared" si="29"/>
        <v>17600</v>
      </c>
      <c r="G630" s="35">
        <f t="shared" si="28"/>
        <v>17600</v>
      </c>
      <c r="H630" s="5"/>
      <c r="I630" s="5"/>
      <c r="J630" s="5"/>
      <c r="K630" s="5"/>
      <c r="L630" s="5"/>
      <c r="M630" s="5"/>
      <c r="N630" s="5"/>
      <c r="O630" s="183"/>
    </row>
    <row r="631" spans="1:15" ht="13.5" x14ac:dyDescent="0.25">
      <c r="A631" s="5" t="s">
        <v>55</v>
      </c>
      <c r="B631" s="5" t="s">
        <v>737</v>
      </c>
      <c r="C631" s="38">
        <v>0.75822762909134256</v>
      </c>
      <c r="D631" s="38">
        <v>0.75302346486520455</v>
      </c>
      <c r="E631" s="35">
        <v>3000000</v>
      </c>
      <c r="F631" s="35">
        <f t="shared" si="29"/>
        <v>2274682.8872740278</v>
      </c>
      <c r="G631" s="35">
        <f t="shared" si="28"/>
        <v>2259070.3945956137</v>
      </c>
      <c r="H631" s="5"/>
      <c r="I631" s="5"/>
      <c r="J631" s="5"/>
      <c r="K631" s="5"/>
      <c r="L631" s="5"/>
      <c r="M631" s="5"/>
      <c r="N631" s="5"/>
      <c r="O631" s="183"/>
    </row>
    <row r="632" spans="1:15" ht="13.5" x14ac:dyDescent="0.25">
      <c r="A632" s="5" t="s">
        <v>55</v>
      </c>
      <c r="B632" s="5" t="s">
        <v>738</v>
      </c>
      <c r="C632" s="38">
        <v>0.83</v>
      </c>
      <c r="D632" s="38">
        <v>0.83</v>
      </c>
      <c r="E632" s="35">
        <v>10000</v>
      </c>
      <c r="F632" s="35">
        <f t="shared" si="29"/>
        <v>8300</v>
      </c>
      <c r="G632" s="35">
        <f t="shared" si="28"/>
        <v>8300</v>
      </c>
      <c r="H632" s="5"/>
      <c r="I632" s="5"/>
      <c r="J632" s="5"/>
      <c r="K632" s="5"/>
      <c r="L632" s="5"/>
      <c r="M632" s="5"/>
      <c r="N632" s="5"/>
      <c r="O632" s="183"/>
    </row>
    <row r="633" spans="1:15" ht="13.5" x14ac:dyDescent="0.25">
      <c r="A633" s="5" t="s">
        <v>55</v>
      </c>
      <c r="B633" s="5" t="s">
        <v>739</v>
      </c>
      <c r="C633" s="38">
        <v>0.70823390014340548</v>
      </c>
      <c r="D633" s="38">
        <v>0.77763361402069142</v>
      </c>
      <c r="E633" s="35">
        <v>3280300</v>
      </c>
      <c r="F633" s="35">
        <f t="shared" si="29"/>
        <v>2323219.6626404128</v>
      </c>
      <c r="G633" s="35">
        <f t="shared" si="28"/>
        <v>2550871.5440720739</v>
      </c>
      <c r="H633" s="5"/>
      <c r="I633" s="5"/>
      <c r="J633" s="5"/>
      <c r="K633" s="5"/>
      <c r="L633" s="5"/>
      <c r="M633" s="5"/>
      <c r="N633" s="5"/>
      <c r="O633" s="183"/>
    </row>
    <row r="634" spans="1:15" ht="13.5" x14ac:dyDescent="0.25">
      <c r="A634" s="5" t="s">
        <v>55</v>
      </c>
      <c r="B634" s="5" t="s">
        <v>740</v>
      </c>
      <c r="C634" s="38">
        <v>0.81927793719539954</v>
      </c>
      <c r="D634" s="38">
        <v>0.74275723055030818</v>
      </c>
      <c r="E634" s="35">
        <v>4089901</v>
      </c>
      <c r="F634" s="35">
        <f t="shared" si="29"/>
        <v>3350765.6546134017</v>
      </c>
      <c r="G634" s="35">
        <f t="shared" si="28"/>
        <v>3037803.5399849359</v>
      </c>
      <c r="H634" s="5"/>
      <c r="I634" s="5"/>
      <c r="J634" s="5"/>
      <c r="K634" s="5"/>
      <c r="L634" s="5"/>
      <c r="M634" s="5"/>
      <c r="N634" s="5"/>
      <c r="O634" s="183"/>
    </row>
    <row r="635" spans="1:15" ht="13.5" x14ac:dyDescent="0.25">
      <c r="A635" s="5" t="s">
        <v>76</v>
      </c>
      <c r="B635" s="5" t="s">
        <v>741</v>
      </c>
      <c r="C635" s="38">
        <v>6.224935854558824</v>
      </c>
      <c r="D635" s="38">
        <v>6.224935854558824</v>
      </c>
      <c r="E635" s="35">
        <v>885000</v>
      </c>
      <c r="F635" s="35">
        <f t="shared" si="29"/>
        <v>5509068.2312845597</v>
      </c>
      <c r="G635" s="35">
        <f t="shared" si="28"/>
        <v>5509068.2312845597</v>
      </c>
      <c r="H635" s="5"/>
      <c r="I635" s="5"/>
      <c r="J635" s="5"/>
      <c r="K635" s="5"/>
      <c r="L635" s="5"/>
      <c r="M635" s="5"/>
      <c r="N635" s="5"/>
      <c r="O635" s="183"/>
    </row>
    <row r="636" spans="1:15" ht="13.5" x14ac:dyDescent="0.25">
      <c r="A636" s="5" t="s">
        <v>37</v>
      </c>
      <c r="B636" s="5" t="s">
        <v>742</v>
      </c>
      <c r="C636" s="38">
        <v>2.9632436206577326</v>
      </c>
      <c r="D636" s="38">
        <v>2.7413765995888455</v>
      </c>
      <c r="E636" s="35">
        <v>1045000</v>
      </c>
      <c r="F636" s="35">
        <f t="shared" si="29"/>
        <v>3096589.5835873308</v>
      </c>
      <c r="G636" s="35">
        <f t="shared" si="28"/>
        <v>2864738.5465703434</v>
      </c>
      <c r="H636" s="5"/>
      <c r="I636" s="5"/>
      <c r="J636" s="5"/>
      <c r="K636" s="5"/>
      <c r="L636" s="5"/>
      <c r="M636" s="5"/>
      <c r="N636" s="5"/>
      <c r="O636" s="183"/>
    </row>
    <row r="637" spans="1:15" ht="13.5" x14ac:dyDescent="0.25">
      <c r="A637" s="5" t="s">
        <v>37</v>
      </c>
      <c r="B637" s="5" t="s">
        <v>743</v>
      </c>
      <c r="C637" s="38">
        <v>3</v>
      </c>
      <c r="D637" s="38">
        <v>3</v>
      </c>
      <c r="E637" s="35">
        <v>10000</v>
      </c>
      <c r="F637" s="35">
        <f t="shared" si="29"/>
        <v>30000</v>
      </c>
      <c r="G637" s="35">
        <f t="shared" si="28"/>
        <v>30000</v>
      </c>
      <c r="H637" s="5"/>
      <c r="I637" s="5"/>
      <c r="J637" s="5"/>
      <c r="K637" s="5"/>
      <c r="L637" s="5"/>
      <c r="M637" s="5"/>
      <c r="N637" s="5"/>
      <c r="O637" s="183"/>
    </row>
    <row r="638" spans="1:15" ht="13.5" x14ac:dyDescent="0.25">
      <c r="A638" s="5" t="s">
        <v>37</v>
      </c>
      <c r="B638" s="5" t="s">
        <v>744</v>
      </c>
      <c r="C638" s="38">
        <v>3.8648268159652175</v>
      </c>
      <c r="D638" s="38">
        <v>3.5799329209295725</v>
      </c>
      <c r="E638" s="35">
        <v>1350000</v>
      </c>
      <c r="F638" s="35">
        <f t="shared" si="29"/>
        <v>5217516.2015530439</v>
      </c>
      <c r="G638" s="35">
        <f t="shared" si="28"/>
        <v>4832909.4432549225</v>
      </c>
      <c r="H638" s="5"/>
      <c r="I638" s="5"/>
      <c r="J638" s="5"/>
      <c r="K638" s="5"/>
      <c r="L638" s="5"/>
      <c r="M638" s="5"/>
      <c r="N638" s="5"/>
      <c r="O638" s="183"/>
    </row>
    <row r="639" spans="1:15" ht="13.5" x14ac:dyDescent="0.25">
      <c r="A639" s="5" t="s">
        <v>37</v>
      </c>
      <c r="B639" s="5" t="s">
        <v>745</v>
      </c>
      <c r="C639" s="38">
        <v>2.2999815637046663</v>
      </c>
      <c r="D639" s="38">
        <v>2.4442202489684952</v>
      </c>
      <c r="E639" s="35">
        <v>936000</v>
      </c>
      <c r="F639" s="35">
        <f t="shared" si="29"/>
        <v>2152782.7436275678</v>
      </c>
      <c r="G639" s="35">
        <f t="shared" si="28"/>
        <v>2287790.1530345115</v>
      </c>
      <c r="H639" s="5"/>
      <c r="I639" s="5"/>
      <c r="J639" s="5"/>
      <c r="K639" s="5"/>
      <c r="L639" s="5"/>
      <c r="M639" s="5"/>
      <c r="N639" s="5"/>
      <c r="O639" s="183"/>
    </row>
    <row r="640" spans="1:15" ht="13.5" x14ac:dyDescent="0.25">
      <c r="A640" s="5" t="s">
        <v>37</v>
      </c>
      <c r="B640" s="5" t="s">
        <v>746</v>
      </c>
      <c r="C640" s="38">
        <v>2.8696992184618968</v>
      </c>
      <c r="D640" s="38">
        <v>1.9000299647978958</v>
      </c>
      <c r="E640" s="35">
        <v>316200</v>
      </c>
      <c r="F640" s="35">
        <f t="shared" si="29"/>
        <v>907398.89287765173</v>
      </c>
      <c r="G640" s="35">
        <f t="shared" si="28"/>
        <v>600789.47486909467</v>
      </c>
      <c r="H640" s="5"/>
      <c r="I640" s="5"/>
      <c r="J640" s="5"/>
      <c r="K640" s="5"/>
      <c r="L640" s="5"/>
      <c r="M640" s="5"/>
      <c r="N640" s="5"/>
      <c r="O640" s="183"/>
    </row>
    <row r="641" spans="1:15" ht="13.5" x14ac:dyDescent="0.25">
      <c r="A641" s="5" t="s">
        <v>37</v>
      </c>
      <c r="B641" s="5" t="s">
        <v>747</v>
      </c>
      <c r="C641" s="38">
        <v>1.9512258413753585</v>
      </c>
      <c r="D641" s="38">
        <v>1.994010592660755</v>
      </c>
      <c r="E641" s="35">
        <v>152600</v>
      </c>
      <c r="F641" s="35">
        <f t="shared" si="29"/>
        <v>297757.06339387968</v>
      </c>
      <c r="G641" s="35">
        <f t="shared" si="28"/>
        <v>304286.01644003124</v>
      </c>
      <c r="H641" s="5"/>
      <c r="I641" s="5"/>
      <c r="J641" s="5"/>
      <c r="K641" s="5"/>
      <c r="L641" s="5"/>
      <c r="M641" s="5"/>
      <c r="N641" s="5"/>
      <c r="O641" s="183"/>
    </row>
    <row r="642" spans="1:15" ht="13.5" x14ac:dyDescent="0.25">
      <c r="A642" s="5" t="s">
        <v>37</v>
      </c>
      <c r="B642" s="5" t="s">
        <v>748</v>
      </c>
      <c r="C642" s="38">
        <v>2.3073026297510362</v>
      </c>
      <c r="D642" s="38">
        <v>2.4162300740400635</v>
      </c>
      <c r="E642" s="35">
        <v>1024000</v>
      </c>
      <c r="F642" s="35">
        <f t="shared" si="29"/>
        <v>2362677.8928650608</v>
      </c>
      <c r="G642" s="35">
        <f t="shared" si="28"/>
        <v>2474219.5958170248</v>
      </c>
      <c r="H642" s="5"/>
      <c r="I642" s="5"/>
      <c r="J642" s="5"/>
      <c r="K642" s="5"/>
      <c r="L642" s="5"/>
      <c r="M642" s="5"/>
      <c r="N642" s="5"/>
      <c r="O642" s="183"/>
    </row>
    <row r="643" spans="1:15" ht="13.5" x14ac:dyDescent="0.25">
      <c r="A643" s="5" t="s">
        <v>37</v>
      </c>
      <c r="B643" s="5" t="s">
        <v>749</v>
      </c>
      <c r="C643" s="38">
        <v>2.9311808938857937</v>
      </c>
      <c r="D643" s="38">
        <v>3.0461000959402478</v>
      </c>
      <c r="E643" s="35">
        <v>225400</v>
      </c>
      <c r="F643" s="35">
        <f t="shared" si="29"/>
        <v>660688.17348185787</v>
      </c>
      <c r="G643" s="35">
        <f t="shared" si="28"/>
        <v>686590.96162493189</v>
      </c>
      <c r="H643" s="5"/>
      <c r="I643" s="5"/>
      <c r="J643" s="5"/>
      <c r="K643" s="5"/>
      <c r="L643" s="5"/>
      <c r="M643" s="5"/>
      <c r="N643" s="5"/>
      <c r="O643" s="183"/>
    </row>
    <row r="644" spans="1:15" ht="13.5" x14ac:dyDescent="0.25">
      <c r="A644" s="5" t="s">
        <v>89</v>
      </c>
      <c r="B644" s="5" t="s">
        <v>750</v>
      </c>
      <c r="C644" s="38">
        <v>31.31</v>
      </c>
      <c r="D644" s="38">
        <v>31.31</v>
      </c>
      <c r="E644" s="35">
        <v>116000</v>
      </c>
      <c r="F644" s="35">
        <f t="shared" si="29"/>
        <v>3631960</v>
      </c>
      <c r="G644" s="35">
        <f t="shared" si="28"/>
        <v>3631960</v>
      </c>
      <c r="H644" s="5"/>
      <c r="I644" s="5"/>
      <c r="J644" s="5"/>
      <c r="K644" s="5"/>
      <c r="L644" s="5"/>
      <c r="M644" s="5"/>
      <c r="N644" s="5"/>
      <c r="O644" s="183"/>
    </row>
    <row r="645" spans="1:15" ht="13.5" x14ac:dyDescent="0.25">
      <c r="A645" s="5" t="s">
        <v>72</v>
      </c>
      <c r="B645" s="5" t="s">
        <v>751</v>
      </c>
      <c r="C645" s="38">
        <v>1.3967246106044955</v>
      </c>
      <c r="D645" s="38">
        <v>1.581088325931715</v>
      </c>
      <c r="E645" s="35">
        <v>1506887</v>
      </c>
      <c r="F645" s="35">
        <f t="shared" si="29"/>
        <v>2104706.1582999765</v>
      </c>
      <c r="G645" s="35">
        <f t="shared" si="28"/>
        <v>2382521.4441982643</v>
      </c>
      <c r="H645" s="5"/>
      <c r="I645" s="5"/>
      <c r="J645" s="5"/>
      <c r="K645" s="5"/>
      <c r="L645" s="5"/>
      <c r="M645" s="5"/>
      <c r="N645" s="5"/>
      <c r="O645" s="183"/>
    </row>
    <row r="646" spans="1:15" ht="13.5" x14ac:dyDescent="0.25">
      <c r="A646" s="5" t="s">
        <v>72</v>
      </c>
      <c r="B646" s="5" t="s">
        <v>752</v>
      </c>
      <c r="C646" s="38">
        <v>1.91</v>
      </c>
      <c r="D646" s="38">
        <v>1.91</v>
      </c>
      <c r="E646" s="35">
        <v>10000</v>
      </c>
      <c r="F646" s="35">
        <f t="shared" si="29"/>
        <v>19100</v>
      </c>
      <c r="G646" s="35">
        <f t="shared" si="28"/>
        <v>19100</v>
      </c>
      <c r="H646" s="5"/>
      <c r="I646" s="5"/>
      <c r="J646" s="5"/>
      <c r="K646" s="5"/>
      <c r="L646" s="5"/>
      <c r="M646" s="5"/>
      <c r="N646" s="5"/>
      <c r="O646" s="183"/>
    </row>
    <row r="647" spans="1:15" ht="13.5" x14ac:dyDescent="0.25">
      <c r="A647" s="5" t="s">
        <v>72</v>
      </c>
      <c r="B647" s="5" t="s">
        <v>753</v>
      </c>
      <c r="C647" s="38">
        <v>1.9910227498047917</v>
      </c>
      <c r="D647" s="38">
        <v>2.0231581175305209</v>
      </c>
      <c r="E647" s="35">
        <v>241263</v>
      </c>
      <c r="F647" s="35">
        <f t="shared" si="29"/>
        <v>480360.12168615346</v>
      </c>
      <c r="G647" s="35">
        <f t="shared" si="28"/>
        <v>488113.19690976606</v>
      </c>
      <c r="H647" s="5"/>
      <c r="I647" s="5"/>
      <c r="J647" s="5"/>
      <c r="K647" s="5"/>
      <c r="L647" s="5"/>
      <c r="M647" s="5"/>
      <c r="N647" s="5"/>
      <c r="O647" s="183"/>
    </row>
    <row r="648" spans="1:15" ht="13.5" x14ac:dyDescent="0.25">
      <c r="A648" s="5" t="s">
        <v>72</v>
      </c>
      <c r="B648" s="5" t="s">
        <v>754</v>
      </c>
      <c r="C648" s="38">
        <v>1.2718253266809014</v>
      </c>
      <c r="D648" s="38">
        <v>1.4984983831911007</v>
      </c>
      <c r="E648" s="35">
        <v>21600</v>
      </c>
      <c r="F648" s="35">
        <f t="shared" si="29"/>
        <v>27471.427056307472</v>
      </c>
      <c r="G648" s="35">
        <f t="shared" si="28"/>
        <v>32367.565076927774</v>
      </c>
      <c r="H648" s="5"/>
      <c r="I648" s="5"/>
      <c r="J648" s="5"/>
      <c r="K648" s="5"/>
      <c r="L648" s="5"/>
      <c r="M648" s="5"/>
      <c r="N648" s="5"/>
      <c r="O648" s="183"/>
    </row>
    <row r="649" spans="1:15" ht="13.5" x14ac:dyDescent="0.25">
      <c r="A649" s="5" t="s">
        <v>72</v>
      </c>
      <c r="B649" s="5" t="s">
        <v>755</v>
      </c>
      <c r="C649" s="38">
        <v>1.1146210010912798</v>
      </c>
      <c r="D649" s="38">
        <v>1.3702476436558588</v>
      </c>
      <c r="E649" s="35">
        <v>2153353</v>
      </c>
      <c r="F649" s="35">
        <f t="shared" si="29"/>
        <v>2400172.4765629107</v>
      </c>
      <c r="G649" s="35">
        <f t="shared" si="28"/>
        <v>2950626.8742092745</v>
      </c>
      <c r="H649" s="5"/>
      <c r="I649" s="5"/>
      <c r="J649" s="5"/>
      <c r="K649" s="5"/>
      <c r="L649" s="5"/>
      <c r="M649" s="5"/>
      <c r="N649" s="5"/>
      <c r="O649" s="183"/>
    </row>
    <row r="650" spans="1:15" ht="13.5" x14ac:dyDescent="0.25">
      <c r="A650" s="5" t="s">
        <v>172</v>
      </c>
      <c r="B650" s="5" t="s">
        <v>756</v>
      </c>
      <c r="C650" s="38">
        <v>2.11</v>
      </c>
      <c r="D650" s="38">
        <v>2.11</v>
      </c>
      <c r="E650" s="35">
        <v>3000</v>
      </c>
      <c r="F650" s="35">
        <f t="shared" si="29"/>
        <v>6330</v>
      </c>
      <c r="G650" s="35">
        <f t="shared" si="28"/>
        <v>6330</v>
      </c>
      <c r="H650" s="5"/>
      <c r="I650" s="5"/>
      <c r="J650" s="5"/>
      <c r="K650" s="5"/>
      <c r="L650" s="5"/>
      <c r="M650" s="5"/>
      <c r="N650" s="5"/>
      <c r="O650" s="183"/>
    </row>
    <row r="651" spans="1:15" ht="13.5" x14ac:dyDescent="0.25">
      <c r="A651" s="5" t="s">
        <v>172</v>
      </c>
      <c r="B651" s="5" t="s">
        <v>757</v>
      </c>
      <c r="C651" s="38">
        <v>2.11</v>
      </c>
      <c r="D651" s="38">
        <v>2.11</v>
      </c>
      <c r="E651" s="35">
        <v>0</v>
      </c>
      <c r="F651" s="35">
        <f t="shared" si="29"/>
        <v>0</v>
      </c>
      <c r="G651" s="35">
        <f t="shared" si="28"/>
        <v>0</v>
      </c>
      <c r="H651" s="5"/>
      <c r="I651" s="5"/>
      <c r="J651" s="5"/>
      <c r="K651" s="5"/>
      <c r="L651" s="5"/>
      <c r="M651" s="5"/>
      <c r="N651" s="5"/>
      <c r="O651" s="183"/>
    </row>
    <row r="652" spans="1:15" ht="13.5" x14ac:dyDescent="0.25">
      <c r="A652" s="5" t="s">
        <v>172</v>
      </c>
      <c r="B652" s="5" t="s">
        <v>758</v>
      </c>
      <c r="C652" s="38">
        <v>2.9497674158063427</v>
      </c>
      <c r="D652" s="38">
        <v>2.9497674158063427</v>
      </c>
      <c r="E652" s="35">
        <v>20000</v>
      </c>
      <c r="F652" s="35">
        <f t="shared" si="29"/>
        <v>58995.348316126852</v>
      </c>
      <c r="G652" s="35">
        <f t="shared" ref="G652:G698" si="30">+D652*E652</f>
        <v>58995.348316126852</v>
      </c>
      <c r="H652" s="5"/>
      <c r="I652" s="5"/>
      <c r="J652" s="5"/>
      <c r="K652" s="5"/>
      <c r="L652" s="5"/>
      <c r="M652" s="5"/>
      <c r="N652" s="5"/>
      <c r="O652" s="183"/>
    </row>
    <row r="653" spans="1:15" ht="13.5" x14ac:dyDescent="0.25">
      <c r="A653" s="5" t="s">
        <v>172</v>
      </c>
      <c r="B653" s="5" t="s">
        <v>759</v>
      </c>
      <c r="C653" s="38">
        <v>3.6287974594004502</v>
      </c>
      <c r="D653" s="38">
        <v>3.4292779966847369</v>
      </c>
      <c r="E653" s="35">
        <v>33000</v>
      </c>
      <c r="F653" s="35">
        <f t="shared" ref="F653:F698" si="31">+C653*E653</f>
        <v>119750.31616021486</v>
      </c>
      <c r="G653" s="35">
        <f t="shared" si="30"/>
        <v>113166.17389059631</v>
      </c>
      <c r="H653" s="5"/>
      <c r="I653" s="5"/>
      <c r="J653" s="5"/>
      <c r="K653" s="5"/>
      <c r="L653" s="5"/>
      <c r="M653" s="5"/>
      <c r="N653" s="5"/>
      <c r="O653" s="183"/>
    </row>
    <row r="654" spans="1:15" ht="13.5" x14ac:dyDescent="0.25">
      <c r="A654" s="5" t="s">
        <v>172</v>
      </c>
      <c r="B654" s="5" t="s">
        <v>760</v>
      </c>
      <c r="C654" s="38">
        <v>3.003746247953234</v>
      </c>
      <c r="D654" s="38">
        <v>3.003746247953234</v>
      </c>
      <c r="E654" s="35">
        <v>59000</v>
      </c>
      <c r="F654" s="35">
        <f t="shared" si="31"/>
        <v>177221.02862924081</v>
      </c>
      <c r="G654" s="35">
        <f t="shared" si="30"/>
        <v>177221.02862924081</v>
      </c>
      <c r="H654" s="5"/>
      <c r="I654" s="5"/>
      <c r="J654" s="5"/>
      <c r="K654" s="5"/>
      <c r="L654" s="5"/>
      <c r="M654" s="5"/>
      <c r="N654" s="5"/>
      <c r="O654" s="183"/>
    </row>
    <row r="655" spans="1:15" ht="13.5" x14ac:dyDescent="0.25">
      <c r="A655" s="5" t="s">
        <v>172</v>
      </c>
      <c r="B655" s="5" t="s">
        <v>761</v>
      </c>
      <c r="C655" s="38">
        <v>2.9497674158063427</v>
      </c>
      <c r="D655" s="38">
        <v>2.9497674158063427</v>
      </c>
      <c r="E655" s="35">
        <v>22000</v>
      </c>
      <c r="F655" s="35">
        <f t="shared" si="31"/>
        <v>64894.883147739543</v>
      </c>
      <c r="G655" s="35">
        <f t="shared" si="30"/>
        <v>64894.883147739543</v>
      </c>
      <c r="H655" s="5"/>
      <c r="I655" s="5"/>
      <c r="J655" s="5"/>
      <c r="K655" s="5"/>
      <c r="L655" s="5"/>
      <c r="M655" s="5"/>
      <c r="N655" s="5"/>
      <c r="O655" s="183"/>
    </row>
    <row r="656" spans="1:15" ht="13.5" x14ac:dyDescent="0.25">
      <c r="A656" s="5" t="s">
        <v>172</v>
      </c>
      <c r="B656" s="5" t="s">
        <v>762</v>
      </c>
      <c r="C656" s="38">
        <v>2.0699999999999998</v>
      </c>
      <c r="D656" s="38">
        <v>2.0699999999999998</v>
      </c>
      <c r="E656" s="35">
        <v>0</v>
      </c>
      <c r="F656" s="35">
        <f t="shared" si="31"/>
        <v>0</v>
      </c>
      <c r="G656" s="35">
        <f t="shared" si="30"/>
        <v>0</v>
      </c>
      <c r="H656" s="5"/>
      <c r="I656" s="5"/>
      <c r="J656" s="5"/>
      <c r="K656" s="5"/>
      <c r="L656" s="5"/>
      <c r="M656" s="5"/>
      <c r="N656" s="5"/>
      <c r="O656" s="183"/>
    </row>
    <row r="657" spans="1:15" ht="13.5" x14ac:dyDescent="0.25">
      <c r="A657" s="5" t="s">
        <v>172</v>
      </c>
      <c r="B657" s="5" t="s">
        <v>763</v>
      </c>
      <c r="C657" s="38">
        <v>1.99815097370006</v>
      </c>
      <c r="D657" s="38">
        <v>1.9681632653061223</v>
      </c>
      <c r="E657" s="35">
        <v>6000</v>
      </c>
      <c r="F657" s="35">
        <f t="shared" si="31"/>
        <v>11988.90584220036</v>
      </c>
      <c r="G657" s="35">
        <f t="shared" si="30"/>
        <v>11808.979591836734</v>
      </c>
      <c r="H657" s="5"/>
      <c r="I657" s="5"/>
      <c r="J657" s="5"/>
      <c r="K657" s="5"/>
      <c r="L657" s="5"/>
      <c r="M657" s="5"/>
      <c r="N657" s="5"/>
      <c r="O657" s="183"/>
    </row>
    <row r="658" spans="1:15" ht="13.5" x14ac:dyDescent="0.25">
      <c r="A658" s="5" t="s">
        <v>172</v>
      </c>
      <c r="B658" s="5" t="s">
        <v>764</v>
      </c>
      <c r="C658" s="38">
        <v>2.1228812492129459</v>
      </c>
      <c r="D658" s="38">
        <v>2.1406722689075628</v>
      </c>
      <c r="E658" s="35">
        <v>1000</v>
      </c>
      <c r="F658" s="35">
        <f t="shared" si="31"/>
        <v>2122.8812492129459</v>
      </c>
      <c r="G658" s="35">
        <f t="shared" si="30"/>
        <v>2140.6722689075627</v>
      </c>
      <c r="H658" s="5"/>
      <c r="I658" s="5"/>
      <c r="J658" s="5"/>
      <c r="K658" s="5"/>
      <c r="L658" s="5"/>
      <c r="M658" s="5"/>
      <c r="N658" s="5"/>
      <c r="O658" s="183"/>
    </row>
    <row r="659" spans="1:15" ht="13.5" x14ac:dyDescent="0.25">
      <c r="A659" s="5" t="s">
        <v>172</v>
      </c>
      <c r="B659" s="5" t="s">
        <v>765</v>
      </c>
      <c r="C659" s="38">
        <v>2.5666666666666664</v>
      </c>
      <c r="D659" s="38">
        <v>4.1157142857142848</v>
      </c>
      <c r="E659" s="35">
        <v>0</v>
      </c>
      <c r="F659" s="35">
        <f t="shared" si="31"/>
        <v>0</v>
      </c>
      <c r="G659" s="35">
        <f t="shared" si="30"/>
        <v>0</v>
      </c>
      <c r="H659" s="5"/>
      <c r="I659" s="5"/>
      <c r="J659" s="5"/>
      <c r="K659" s="5"/>
      <c r="L659" s="5"/>
      <c r="M659" s="5"/>
      <c r="N659" s="5"/>
      <c r="O659" s="183"/>
    </row>
    <row r="660" spans="1:15" ht="13.5" x14ac:dyDescent="0.25">
      <c r="A660" s="5" t="s">
        <v>194</v>
      </c>
      <c r="B660" s="5" t="s">
        <v>766</v>
      </c>
      <c r="C660" s="38">
        <v>1.51</v>
      </c>
      <c r="D660" s="38">
        <v>1.51</v>
      </c>
      <c r="E660" s="35">
        <v>0</v>
      </c>
      <c r="F660" s="35">
        <f t="shared" si="31"/>
        <v>0</v>
      </c>
      <c r="G660" s="35">
        <f t="shared" si="30"/>
        <v>0</v>
      </c>
      <c r="H660" s="5"/>
      <c r="I660" s="5"/>
      <c r="J660" s="5"/>
      <c r="K660" s="5"/>
      <c r="L660" s="5"/>
      <c r="M660" s="5"/>
      <c r="N660" s="5"/>
      <c r="O660" s="183"/>
    </row>
    <row r="661" spans="1:15" ht="13.5" x14ac:dyDescent="0.25">
      <c r="A661" s="5" t="s">
        <v>194</v>
      </c>
      <c r="B661" s="5" t="s">
        <v>767</v>
      </c>
      <c r="C661" s="38">
        <v>1.51</v>
      </c>
      <c r="D661" s="38">
        <v>1.51</v>
      </c>
      <c r="E661" s="35">
        <v>0</v>
      </c>
      <c r="F661" s="35">
        <f t="shared" si="31"/>
        <v>0</v>
      </c>
      <c r="G661" s="35">
        <f t="shared" si="30"/>
        <v>0</v>
      </c>
      <c r="H661" s="5"/>
      <c r="I661" s="5"/>
      <c r="J661" s="5"/>
      <c r="K661" s="5"/>
      <c r="L661" s="5"/>
      <c r="M661" s="5"/>
      <c r="N661" s="5"/>
      <c r="O661" s="183"/>
    </row>
    <row r="662" spans="1:15" ht="13.5" x14ac:dyDescent="0.25">
      <c r="A662" s="5" t="s">
        <v>194</v>
      </c>
      <c r="B662" s="5" t="s">
        <v>768</v>
      </c>
      <c r="C662" s="38">
        <v>1.51</v>
      </c>
      <c r="D662" s="38">
        <v>1.51</v>
      </c>
      <c r="E662" s="35">
        <v>0</v>
      </c>
      <c r="F662" s="35">
        <f t="shared" si="31"/>
        <v>0</v>
      </c>
      <c r="G662" s="35">
        <f t="shared" si="30"/>
        <v>0</v>
      </c>
      <c r="H662" s="5"/>
      <c r="I662" s="5"/>
      <c r="J662" s="5"/>
      <c r="K662" s="5"/>
      <c r="L662" s="5"/>
      <c r="M662" s="5"/>
      <c r="N662" s="5"/>
      <c r="O662" s="183"/>
    </row>
    <row r="663" spans="1:15" ht="13.5" x14ac:dyDescent="0.25">
      <c r="A663" s="5" t="s">
        <v>194</v>
      </c>
      <c r="B663" s="5" t="s">
        <v>769</v>
      </c>
      <c r="C663" s="38">
        <v>1.51</v>
      </c>
      <c r="D663" s="38">
        <v>1.51</v>
      </c>
      <c r="E663" s="35">
        <v>0</v>
      </c>
      <c r="F663" s="35">
        <f t="shared" si="31"/>
        <v>0</v>
      </c>
      <c r="G663" s="35">
        <f t="shared" si="30"/>
        <v>0</v>
      </c>
      <c r="H663" s="5"/>
      <c r="I663" s="5"/>
      <c r="J663" s="5"/>
      <c r="K663" s="5"/>
      <c r="L663" s="5"/>
      <c r="M663" s="5"/>
      <c r="N663" s="5"/>
      <c r="O663" s="183"/>
    </row>
    <row r="664" spans="1:15" ht="13.5" x14ac:dyDescent="0.25">
      <c r="A664" s="5" t="s">
        <v>194</v>
      </c>
      <c r="B664" s="5" t="s">
        <v>770</v>
      </c>
      <c r="C664" s="38">
        <v>1.51</v>
      </c>
      <c r="D664" s="38">
        <v>1.51</v>
      </c>
      <c r="E664" s="35">
        <v>0</v>
      </c>
      <c r="F664" s="35">
        <f t="shared" si="31"/>
        <v>0</v>
      </c>
      <c r="G664" s="35">
        <f t="shared" si="30"/>
        <v>0</v>
      </c>
      <c r="H664" s="5"/>
      <c r="I664" s="5"/>
      <c r="J664" s="5"/>
      <c r="K664" s="5"/>
      <c r="L664" s="5"/>
      <c r="M664" s="5"/>
      <c r="N664" s="5"/>
      <c r="O664" s="183"/>
    </row>
    <row r="665" spans="1:15" ht="13.5" x14ac:dyDescent="0.25">
      <c r="A665" s="5" t="s">
        <v>194</v>
      </c>
      <c r="B665" s="5" t="s">
        <v>771</v>
      </c>
      <c r="C665" s="38">
        <v>1.51</v>
      </c>
      <c r="D665" s="38">
        <v>1.51</v>
      </c>
      <c r="E665" s="35">
        <v>0</v>
      </c>
      <c r="F665" s="35">
        <f t="shared" si="31"/>
        <v>0</v>
      </c>
      <c r="G665" s="35">
        <f t="shared" si="30"/>
        <v>0</v>
      </c>
      <c r="H665" s="5"/>
      <c r="I665" s="5"/>
      <c r="J665" s="5"/>
      <c r="K665" s="5"/>
      <c r="L665" s="5"/>
      <c r="M665" s="5"/>
      <c r="N665" s="5"/>
      <c r="O665" s="183"/>
    </row>
    <row r="666" spans="1:15" ht="13.5" x14ac:dyDescent="0.25">
      <c r="A666" s="5" t="s">
        <v>194</v>
      </c>
      <c r="B666" s="5" t="s">
        <v>772</v>
      </c>
      <c r="C666" s="38">
        <v>1.51</v>
      </c>
      <c r="D666" s="38">
        <v>1.51</v>
      </c>
      <c r="E666" s="35">
        <v>0</v>
      </c>
      <c r="F666" s="35">
        <f t="shared" si="31"/>
        <v>0</v>
      </c>
      <c r="G666" s="35">
        <f t="shared" si="30"/>
        <v>0</v>
      </c>
      <c r="H666" s="5"/>
      <c r="I666" s="5"/>
      <c r="J666" s="5"/>
      <c r="K666" s="5"/>
      <c r="L666" s="5"/>
      <c r="M666" s="5"/>
      <c r="N666" s="5"/>
      <c r="O666" s="183"/>
    </row>
    <row r="667" spans="1:15" ht="13.5" x14ac:dyDescent="0.25">
      <c r="A667" s="5" t="s">
        <v>194</v>
      </c>
      <c r="B667" s="5" t="s">
        <v>773</v>
      </c>
      <c r="C667" s="38">
        <v>1.51</v>
      </c>
      <c r="D667" s="38">
        <v>1.51</v>
      </c>
      <c r="E667" s="35">
        <v>0</v>
      </c>
      <c r="F667" s="35">
        <f t="shared" si="31"/>
        <v>0</v>
      </c>
      <c r="G667" s="35">
        <f t="shared" si="30"/>
        <v>0</v>
      </c>
      <c r="H667" s="5"/>
      <c r="I667" s="5"/>
      <c r="J667" s="5"/>
      <c r="K667" s="5"/>
      <c r="L667" s="5"/>
      <c r="M667" s="5"/>
      <c r="N667" s="5"/>
      <c r="O667" s="183"/>
    </row>
    <row r="668" spans="1:15" ht="13.5" x14ac:dyDescent="0.25">
      <c r="A668" s="5" t="s">
        <v>194</v>
      </c>
      <c r="B668" s="5" t="s">
        <v>774</v>
      </c>
      <c r="C668" s="38">
        <v>1.51</v>
      </c>
      <c r="D668" s="38">
        <v>1.51</v>
      </c>
      <c r="E668" s="35">
        <v>43000</v>
      </c>
      <c r="F668" s="35">
        <f t="shared" si="31"/>
        <v>64930</v>
      </c>
      <c r="G668" s="35">
        <f t="shared" si="30"/>
        <v>64930</v>
      </c>
      <c r="H668" s="5"/>
      <c r="I668" s="5"/>
      <c r="J668" s="5"/>
      <c r="K668" s="5"/>
      <c r="L668" s="5"/>
      <c r="M668" s="5"/>
      <c r="N668" s="5"/>
      <c r="O668" s="183"/>
    </row>
    <row r="669" spans="1:15" ht="13.5" x14ac:dyDescent="0.25">
      <c r="A669" s="5" t="s">
        <v>67</v>
      </c>
      <c r="B669" s="5" t="s">
        <v>775</v>
      </c>
      <c r="C669" s="38">
        <v>1.4174640005809496</v>
      </c>
      <c r="D669" s="38">
        <v>1.4607900174244419</v>
      </c>
      <c r="E669" s="35">
        <v>41200</v>
      </c>
      <c r="F669" s="35">
        <f t="shared" si="31"/>
        <v>58399.516823935119</v>
      </c>
      <c r="G669" s="35">
        <f t="shared" si="30"/>
        <v>60184.54871788701</v>
      </c>
      <c r="H669" s="5"/>
      <c r="I669" s="5"/>
      <c r="J669" s="5"/>
      <c r="K669" s="5"/>
      <c r="L669" s="5"/>
      <c r="M669" s="5"/>
      <c r="N669" s="5"/>
      <c r="O669" s="183"/>
    </row>
    <row r="670" spans="1:15" ht="13.5" x14ac:dyDescent="0.25">
      <c r="A670" s="5" t="s">
        <v>67</v>
      </c>
      <c r="B670" s="5" t="s">
        <v>776</v>
      </c>
      <c r="C670" s="38">
        <v>1.08</v>
      </c>
      <c r="D670" s="38">
        <v>1.08</v>
      </c>
      <c r="E670" s="35">
        <v>10000</v>
      </c>
      <c r="F670" s="35">
        <f t="shared" si="31"/>
        <v>10800</v>
      </c>
      <c r="G670" s="35">
        <f t="shared" si="30"/>
        <v>10800</v>
      </c>
      <c r="H670" s="5"/>
      <c r="I670" s="5"/>
      <c r="J670" s="5"/>
      <c r="K670" s="5"/>
      <c r="L670" s="5"/>
      <c r="M670" s="5"/>
      <c r="N670" s="5"/>
      <c r="O670" s="183"/>
    </row>
    <row r="671" spans="1:15" ht="13.5" x14ac:dyDescent="0.25">
      <c r="A671" s="5" t="s">
        <v>67</v>
      </c>
      <c r="B671" s="5" t="s">
        <v>777</v>
      </c>
      <c r="C671" s="38">
        <v>1.4174640005809496</v>
      </c>
      <c r="D671" s="38">
        <v>1.4607900174244419</v>
      </c>
      <c r="E671" s="35">
        <v>577835</v>
      </c>
      <c r="F671" s="35">
        <f t="shared" si="31"/>
        <v>819060.31077569304</v>
      </c>
      <c r="G671" s="35">
        <f t="shared" si="30"/>
        <v>844095.59971845243</v>
      </c>
      <c r="H671" s="5"/>
      <c r="I671" s="5"/>
      <c r="J671" s="5"/>
      <c r="K671" s="5"/>
      <c r="L671" s="5"/>
      <c r="M671" s="5"/>
      <c r="N671" s="5"/>
      <c r="O671" s="183"/>
    </row>
    <row r="672" spans="1:15" ht="13.5" x14ac:dyDescent="0.25">
      <c r="A672" s="5" t="s">
        <v>67</v>
      </c>
      <c r="B672" s="5" t="s">
        <v>778</v>
      </c>
      <c r="C672" s="38">
        <v>1.2737770594448334</v>
      </c>
      <c r="D672" s="38">
        <v>1.3076704182257635</v>
      </c>
      <c r="E672" s="35">
        <v>2530800</v>
      </c>
      <c r="F672" s="35">
        <f t="shared" si="31"/>
        <v>3223674.9820429846</v>
      </c>
      <c r="G672" s="35">
        <f t="shared" si="30"/>
        <v>3309452.2944457619</v>
      </c>
      <c r="H672" s="5"/>
      <c r="I672" s="5"/>
      <c r="J672" s="5"/>
      <c r="K672" s="5"/>
      <c r="L672" s="5"/>
      <c r="M672" s="5"/>
      <c r="N672" s="5"/>
      <c r="O672" s="183"/>
    </row>
    <row r="673" spans="1:15" ht="13.5" x14ac:dyDescent="0.25">
      <c r="A673" s="5" t="s">
        <v>67</v>
      </c>
      <c r="B673" s="5" t="s">
        <v>779</v>
      </c>
      <c r="C673" s="38">
        <v>1.544733309551972</v>
      </c>
      <c r="D673" s="38">
        <v>1.6842674535115845</v>
      </c>
      <c r="E673" s="35">
        <v>1119723</v>
      </c>
      <c r="F673" s="35">
        <f t="shared" si="31"/>
        <v>1729673.4155714626</v>
      </c>
      <c r="G673" s="35">
        <f t="shared" si="30"/>
        <v>1885913.0058483519</v>
      </c>
      <c r="H673" s="5"/>
      <c r="I673" s="5"/>
      <c r="J673" s="5"/>
      <c r="K673" s="5"/>
      <c r="L673" s="5"/>
      <c r="M673" s="5"/>
      <c r="N673" s="5"/>
      <c r="O673" s="183"/>
    </row>
    <row r="674" spans="1:15" ht="13.5" x14ac:dyDescent="0.25">
      <c r="A674" s="5" t="s">
        <v>67</v>
      </c>
      <c r="B674" s="5" t="s">
        <v>780</v>
      </c>
      <c r="C674" s="38">
        <v>1.8284089416603726</v>
      </c>
      <c r="D674" s="38">
        <v>1.4607900174244419</v>
      </c>
      <c r="E674" s="35">
        <v>232800</v>
      </c>
      <c r="F674" s="35">
        <f t="shared" si="31"/>
        <v>425653.60161853477</v>
      </c>
      <c r="G674" s="35">
        <f t="shared" si="30"/>
        <v>340071.91605641006</v>
      </c>
      <c r="H674" s="5"/>
      <c r="I674" s="5"/>
      <c r="J674" s="5"/>
      <c r="K674" s="5"/>
      <c r="L674" s="5"/>
      <c r="M674" s="5"/>
      <c r="N674" s="5"/>
      <c r="O674" s="183"/>
    </row>
    <row r="675" spans="1:15" ht="13.5" x14ac:dyDescent="0.25">
      <c r="A675" s="5" t="s">
        <v>224</v>
      </c>
      <c r="B675" s="5" t="s">
        <v>781</v>
      </c>
      <c r="C675" s="38">
        <v>0.71332646213856987</v>
      </c>
      <c r="D675" s="38">
        <v>0.71332646213856987</v>
      </c>
      <c r="E675" s="35">
        <v>0</v>
      </c>
      <c r="F675" s="35">
        <f t="shared" si="31"/>
        <v>0</v>
      </c>
      <c r="G675" s="35">
        <f t="shared" si="30"/>
        <v>0</v>
      </c>
      <c r="H675" s="5"/>
      <c r="I675" s="5"/>
      <c r="J675" s="5"/>
      <c r="K675" s="5"/>
      <c r="L675" s="5"/>
      <c r="M675" s="5"/>
      <c r="N675" s="5"/>
      <c r="O675" s="183"/>
    </row>
    <row r="676" spans="1:15" ht="13.5" x14ac:dyDescent="0.25">
      <c r="A676" s="5" t="s">
        <v>224</v>
      </c>
      <c r="B676" s="5" t="s">
        <v>782</v>
      </c>
      <c r="C676" s="38">
        <v>0.71332646213856987</v>
      </c>
      <c r="D676" s="38">
        <v>0.71332646213856987</v>
      </c>
      <c r="E676" s="35">
        <v>0</v>
      </c>
      <c r="F676" s="35">
        <f t="shared" si="31"/>
        <v>0</v>
      </c>
      <c r="G676" s="35">
        <f t="shared" si="30"/>
        <v>0</v>
      </c>
      <c r="H676" s="5"/>
      <c r="I676" s="5"/>
      <c r="J676" s="5"/>
      <c r="K676" s="5"/>
      <c r="L676" s="5"/>
      <c r="M676" s="5"/>
      <c r="N676" s="5"/>
      <c r="O676" s="183"/>
    </row>
    <row r="677" spans="1:15" ht="13.5" x14ac:dyDescent="0.25">
      <c r="A677" s="5" t="s">
        <v>224</v>
      </c>
      <c r="B677" s="5" t="s">
        <v>783</v>
      </c>
      <c r="C677" s="38">
        <v>0.71332646213856987</v>
      </c>
      <c r="D677" s="38">
        <v>0.71332646213856987</v>
      </c>
      <c r="E677" s="35">
        <v>0</v>
      </c>
      <c r="F677" s="35">
        <f t="shared" si="31"/>
        <v>0</v>
      </c>
      <c r="G677" s="35">
        <f t="shared" si="30"/>
        <v>0</v>
      </c>
      <c r="H677" s="5"/>
      <c r="I677" s="5"/>
      <c r="J677" s="5"/>
      <c r="K677" s="5"/>
      <c r="L677" s="5"/>
      <c r="M677" s="5"/>
      <c r="N677" s="5"/>
      <c r="O677" s="183"/>
    </row>
    <row r="678" spans="1:15" ht="13.5" x14ac:dyDescent="0.25">
      <c r="A678" s="5" t="s">
        <v>224</v>
      </c>
      <c r="B678" s="5" t="s">
        <v>784</v>
      </c>
      <c r="C678" s="38">
        <v>0.71332646213856987</v>
      </c>
      <c r="D678" s="38">
        <v>0.71332646213856987</v>
      </c>
      <c r="E678" s="35">
        <v>0</v>
      </c>
      <c r="F678" s="35">
        <f t="shared" si="31"/>
        <v>0</v>
      </c>
      <c r="G678" s="35">
        <f t="shared" si="30"/>
        <v>0</v>
      </c>
      <c r="H678" s="5"/>
      <c r="I678" s="5"/>
      <c r="J678" s="5"/>
      <c r="K678" s="5"/>
      <c r="L678" s="5"/>
      <c r="M678" s="5"/>
      <c r="N678" s="5"/>
      <c r="O678" s="183"/>
    </row>
    <row r="679" spans="1:15" ht="13.5" x14ac:dyDescent="0.25">
      <c r="A679" s="5" t="s">
        <v>62</v>
      </c>
      <c r="B679" s="5" t="s">
        <v>785</v>
      </c>
      <c r="C679" s="38">
        <v>1.4094432989690724</v>
      </c>
      <c r="D679" s="38">
        <v>1.4094432989690724</v>
      </c>
      <c r="E679" s="35">
        <v>4000</v>
      </c>
      <c r="F679" s="35">
        <f t="shared" si="31"/>
        <v>5637.7731958762897</v>
      </c>
      <c r="G679" s="35">
        <f t="shared" si="30"/>
        <v>5637.7731958762897</v>
      </c>
      <c r="H679" s="5"/>
      <c r="I679" s="5"/>
      <c r="J679" s="5"/>
      <c r="K679" s="5"/>
      <c r="L679" s="5"/>
      <c r="M679" s="5"/>
      <c r="N679" s="5"/>
      <c r="O679" s="183"/>
    </row>
    <row r="680" spans="1:15" ht="13.5" x14ac:dyDescent="0.25">
      <c r="A680" s="5" t="s">
        <v>62</v>
      </c>
      <c r="B680" s="5" t="s">
        <v>786</v>
      </c>
      <c r="C680" s="38">
        <v>1.51</v>
      </c>
      <c r="D680" s="38">
        <v>1.51</v>
      </c>
      <c r="E680" s="35">
        <v>0</v>
      </c>
      <c r="F680" s="35">
        <f t="shared" si="31"/>
        <v>0</v>
      </c>
      <c r="G680" s="35">
        <f t="shared" si="30"/>
        <v>0</v>
      </c>
      <c r="H680" s="5"/>
      <c r="I680" s="5"/>
      <c r="J680" s="5"/>
      <c r="K680" s="5"/>
      <c r="L680" s="5"/>
      <c r="M680" s="5"/>
      <c r="N680" s="5"/>
      <c r="O680" s="183"/>
    </row>
    <row r="681" spans="1:15" ht="13.5" x14ac:dyDescent="0.25">
      <c r="A681" s="5" t="s">
        <v>62</v>
      </c>
      <c r="B681" s="5" t="s">
        <v>787</v>
      </c>
      <c r="C681" s="38">
        <v>1.9321158345741285</v>
      </c>
      <c r="D681" s="38">
        <v>1.9321158345741285</v>
      </c>
      <c r="E681" s="35">
        <v>73000</v>
      </c>
      <c r="F681" s="35">
        <f t="shared" si="31"/>
        <v>141044.45592391139</v>
      </c>
      <c r="G681" s="35">
        <f t="shared" si="30"/>
        <v>141044.45592391139</v>
      </c>
      <c r="H681" s="5"/>
      <c r="I681" s="5"/>
      <c r="J681" s="5"/>
      <c r="K681" s="5"/>
      <c r="L681" s="5"/>
      <c r="M681" s="5"/>
      <c r="N681" s="5"/>
      <c r="O681" s="183"/>
    </row>
    <row r="682" spans="1:15" ht="13.5" x14ac:dyDescent="0.25">
      <c r="A682" s="5" t="s">
        <v>62</v>
      </c>
      <c r="B682" s="5" t="s">
        <v>788</v>
      </c>
      <c r="C682" s="38">
        <v>1.6236235128466179</v>
      </c>
      <c r="D682" s="38">
        <v>1.8130761152589203</v>
      </c>
      <c r="E682" s="35">
        <v>583000</v>
      </c>
      <c r="F682" s="35">
        <f t="shared" si="31"/>
        <v>946572.50798957818</v>
      </c>
      <c r="G682" s="35">
        <f t="shared" si="30"/>
        <v>1057023.3751959505</v>
      </c>
      <c r="H682" s="5"/>
      <c r="I682" s="5"/>
      <c r="J682" s="5"/>
      <c r="K682" s="5"/>
      <c r="L682" s="5"/>
      <c r="M682" s="5"/>
      <c r="N682" s="5"/>
      <c r="O682" s="183"/>
    </row>
    <row r="683" spans="1:15" ht="13.5" x14ac:dyDescent="0.25">
      <c r="A683" s="5" t="s">
        <v>62</v>
      </c>
      <c r="B683" s="5" t="s">
        <v>789</v>
      </c>
      <c r="C683" s="38">
        <v>1.7511906091655203</v>
      </c>
      <c r="D683" s="38">
        <v>1.8947639665915386</v>
      </c>
      <c r="E683" s="35">
        <v>330000</v>
      </c>
      <c r="F683" s="35">
        <f t="shared" si="31"/>
        <v>577892.90102462168</v>
      </c>
      <c r="G683" s="35">
        <f t="shared" si="30"/>
        <v>625272.10897520778</v>
      </c>
      <c r="H683" s="5"/>
      <c r="I683" s="5"/>
      <c r="J683" s="5"/>
      <c r="K683" s="5"/>
      <c r="L683" s="5"/>
      <c r="M683" s="5"/>
      <c r="N683" s="5"/>
      <c r="O683" s="183"/>
    </row>
    <row r="684" spans="1:15" ht="13.5" x14ac:dyDescent="0.25">
      <c r="A684" s="5" t="s">
        <v>62</v>
      </c>
      <c r="B684" s="5" t="s">
        <v>790</v>
      </c>
      <c r="C684" s="38">
        <v>2.0175998659451562</v>
      </c>
      <c r="D684" s="38">
        <v>2.0175998659451562</v>
      </c>
      <c r="E684" s="35">
        <v>2617000</v>
      </c>
      <c r="F684" s="35">
        <f t="shared" si="31"/>
        <v>5280058.8491784735</v>
      </c>
      <c r="G684" s="35">
        <f t="shared" si="30"/>
        <v>5280058.8491784735</v>
      </c>
      <c r="H684" s="5"/>
      <c r="I684" s="5"/>
      <c r="J684" s="5"/>
      <c r="K684" s="5"/>
      <c r="L684" s="5"/>
      <c r="M684" s="5"/>
      <c r="N684" s="5"/>
      <c r="O684" s="183"/>
    </row>
    <row r="685" spans="1:15" ht="13.5" x14ac:dyDescent="0.25">
      <c r="A685" s="5" t="s">
        <v>62</v>
      </c>
      <c r="B685" s="5" t="s">
        <v>791</v>
      </c>
      <c r="C685" s="38">
        <v>1.5780005454568515</v>
      </c>
      <c r="D685" s="38">
        <v>2.0186058725554918</v>
      </c>
      <c r="E685" s="35">
        <v>127000</v>
      </c>
      <c r="F685" s="35">
        <f t="shared" si="31"/>
        <v>200406.06927302014</v>
      </c>
      <c r="G685" s="35">
        <f t="shared" si="30"/>
        <v>256362.94581454748</v>
      </c>
      <c r="H685" s="5"/>
      <c r="I685" s="5"/>
      <c r="J685" s="5"/>
      <c r="K685" s="5"/>
      <c r="L685" s="5"/>
      <c r="M685" s="5"/>
      <c r="N685" s="5"/>
      <c r="O685" s="183"/>
    </row>
    <row r="686" spans="1:15" ht="13.5" x14ac:dyDescent="0.25">
      <c r="A686" s="5" t="s">
        <v>62</v>
      </c>
      <c r="B686" s="5" t="s">
        <v>792</v>
      </c>
      <c r="C686" s="38">
        <v>1.51</v>
      </c>
      <c r="D686" s="38">
        <v>1.51</v>
      </c>
      <c r="E686" s="35">
        <v>1000</v>
      </c>
      <c r="F686" s="35">
        <f t="shared" si="31"/>
        <v>1510</v>
      </c>
      <c r="G686" s="35">
        <f t="shared" si="30"/>
        <v>1510</v>
      </c>
      <c r="H686" s="5"/>
      <c r="I686" s="5"/>
      <c r="J686" s="5"/>
      <c r="K686" s="5"/>
      <c r="L686" s="5"/>
      <c r="M686" s="5"/>
      <c r="N686" s="5"/>
      <c r="O686" s="183"/>
    </row>
    <row r="687" spans="1:15" ht="13.5" x14ac:dyDescent="0.25">
      <c r="A687" s="5" t="s">
        <v>62</v>
      </c>
      <c r="B687" s="5" t="s">
        <v>793</v>
      </c>
      <c r="C687" s="38">
        <v>1.5</v>
      </c>
      <c r="D687" s="38">
        <v>1.5</v>
      </c>
      <c r="E687" s="35">
        <v>0</v>
      </c>
      <c r="F687" s="35">
        <f t="shared" si="31"/>
        <v>0</v>
      </c>
      <c r="G687" s="35">
        <f t="shared" si="30"/>
        <v>0</v>
      </c>
      <c r="H687" s="5"/>
      <c r="I687" s="5"/>
      <c r="J687" s="5"/>
      <c r="K687" s="5"/>
      <c r="L687" s="5"/>
      <c r="M687" s="5"/>
      <c r="N687" s="5"/>
      <c r="O687" s="183"/>
    </row>
    <row r="688" spans="1:15" ht="13.5" x14ac:dyDescent="0.25">
      <c r="A688" s="5" t="s">
        <v>181</v>
      </c>
      <c r="B688" s="5" t="s">
        <v>794</v>
      </c>
      <c r="C688" s="38">
        <v>3.4736478879557713</v>
      </c>
      <c r="D688" s="38">
        <v>3.4736478879557713</v>
      </c>
      <c r="E688" s="35">
        <v>20000</v>
      </c>
      <c r="F688" s="35">
        <f t="shared" si="31"/>
        <v>69472.957759115423</v>
      </c>
      <c r="G688" s="35">
        <f t="shared" si="30"/>
        <v>69472.957759115423</v>
      </c>
      <c r="H688" s="5"/>
      <c r="I688" s="5"/>
      <c r="J688" s="5"/>
      <c r="K688" s="5"/>
      <c r="L688" s="5"/>
      <c r="M688" s="5"/>
      <c r="N688" s="5"/>
      <c r="O688" s="183"/>
    </row>
    <row r="689" spans="1:15" ht="13.5" x14ac:dyDescent="0.25">
      <c r="A689" s="5" t="s">
        <v>181</v>
      </c>
      <c r="B689" s="5" t="s">
        <v>795</v>
      </c>
      <c r="C689" s="38">
        <v>3.72</v>
      </c>
      <c r="D689" s="38">
        <v>3.72</v>
      </c>
      <c r="E689" s="35">
        <v>0</v>
      </c>
      <c r="F689" s="35">
        <f t="shared" si="31"/>
        <v>0</v>
      </c>
      <c r="G689" s="35">
        <f t="shared" si="30"/>
        <v>0</v>
      </c>
      <c r="H689" s="5"/>
      <c r="I689" s="5"/>
      <c r="J689" s="5"/>
      <c r="K689" s="5"/>
      <c r="L689" s="5"/>
      <c r="M689" s="5"/>
      <c r="N689" s="5"/>
      <c r="O689" s="183"/>
    </row>
    <row r="690" spans="1:15" ht="13.5" x14ac:dyDescent="0.25">
      <c r="A690" s="5" t="s">
        <v>181</v>
      </c>
      <c r="B690" s="5" t="s">
        <v>796</v>
      </c>
      <c r="C690" s="38">
        <v>3.72</v>
      </c>
      <c r="D690" s="38">
        <v>3.72</v>
      </c>
      <c r="E690" s="35">
        <v>2000</v>
      </c>
      <c r="F690" s="35">
        <f t="shared" si="31"/>
        <v>7440</v>
      </c>
      <c r="G690" s="35">
        <f t="shared" si="30"/>
        <v>7440</v>
      </c>
      <c r="H690" s="5"/>
      <c r="I690" s="5"/>
      <c r="J690" s="5"/>
      <c r="K690" s="5"/>
      <c r="L690" s="5"/>
      <c r="M690" s="5"/>
      <c r="N690" s="5"/>
      <c r="O690" s="183"/>
    </row>
    <row r="691" spans="1:15" ht="13.5" x14ac:dyDescent="0.25">
      <c r="A691" s="5" t="s">
        <v>181</v>
      </c>
      <c r="B691" s="5" t="s">
        <v>797</v>
      </c>
      <c r="C691" s="38">
        <v>3.72</v>
      </c>
      <c r="D691" s="38">
        <v>3.72</v>
      </c>
      <c r="E691" s="35">
        <v>8000</v>
      </c>
      <c r="F691" s="35">
        <f t="shared" si="31"/>
        <v>29760</v>
      </c>
      <c r="G691" s="35">
        <f t="shared" si="30"/>
        <v>29760</v>
      </c>
      <c r="H691" s="5"/>
      <c r="I691" s="5"/>
      <c r="J691" s="5"/>
      <c r="K691" s="5"/>
      <c r="L691" s="5"/>
      <c r="M691" s="5"/>
      <c r="N691" s="5"/>
      <c r="O691" s="183"/>
    </row>
    <row r="692" spans="1:15" ht="13.5" x14ac:dyDescent="0.25">
      <c r="A692" s="5" t="s">
        <v>181</v>
      </c>
      <c r="B692" s="5" t="s">
        <v>798</v>
      </c>
      <c r="C692" s="38">
        <v>3.71</v>
      </c>
      <c r="D692" s="38">
        <v>3.71</v>
      </c>
      <c r="E692" s="35">
        <v>0</v>
      </c>
      <c r="F692" s="35">
        <f t="shared" si="31"/>
        <v>0</v>
      </c>
      <c r="G692" s="35">
        <f t="shared" si="30"/>
        <v>0</v>
      </c>
      <c r="H692" s="5"/>
      <c r="I692" s="5"/>
      <c r="J692" s="5"/>
      <c r="K692" s="5"/>
      <c r="L692" s="5"/>
      <c r="M692" s="5"/>
      <c r="N692" s="5"/>
      <c r="O692" s="183"/>
    </row>
    <row r="693" spans="1:15" ht="13.5" x14ac:dyDescent="0.25">
      <c r="A693" s="5" t="s">
        <v>181</v>
      </c>
      <c r="B693" s="5" t="s">
        <v>799</v>
      </c>
      <c r="C693" s="38">
        <v>3.62</v>
      </c>
      <c r="D693" s="38">
        <v>3.62</v>
      </c>
      <c r="E693" s="35">
        <v>0</v>
      </c>
      <c r="F693" s="35">
        <f t="shared" si="31"/>
        <v>0</v>
      </c>
      <c r="G693" s="35">
        <f t="shared" si="30"/>
        <v>0</v>
      </c>
      <c r="H693" s="5"/>
      <c r="I693" s="5"/>
      <c r="J693" s="5"/>
      <c r="K693" s="5"/>
      <c r="L693" s="5"/>
      <c r="M693" s="5"/>
      <c r="N693" s="5"/>
      <c r="O693" s="183"/>
    </row>
    <row r="694" spans="1:15" ht="13.5" x14ac:dyDescent="0.25">
      <c r="A694" s="5" t="s">
        <v>181</v>
      </c>
      <c r="B694" s="5" t="s">
        <v>800</v>
      </c>
      <c r="C694" s="38">
        <v>3.71</v>
      </c>
      <c r="D694" s="38">
        <v>3.71</v>
      </c>
      <c r="E694" s="35">
        <v>0</v>
      </c>
      <c r="F694" s="35">
        <f t="shared" si="31"/>
        <v>0</v>
      </c>
      <c r="G694" s="35">
        <f t="shared" si="30"/>
        <v>0</v>
      </c>
      <c r="H694" s="5"/>
      <c r="I694" s="5"/>
      <c r="J694" s="5"/>
      <c r="K694" s="5"/>
      <c r="L694" s="5"/>
      <c r="M694" s="5"/>
      <c r="N694" s="5"/>
      <c r="O694" s="183"/>
    </row>
    <row r="695" spans="1:15" ht="13.5" x14ac:dyDescent="0.25">
      <c r="A695" s="5" t="s">
        <v>181</v>
      </c>
      <c r="B695" s="5" t="s">
        <v>801</v>
      </c>
      <c r="C695" s="38">
        <v>3.62</v>
      </c>
      <c r="D695" s="38">
        <v>3.62</v>
      </c>
      <c r="E695" s="35">
        <v>5000</v>
      </c>
      <c r="F695" s="35">
        <f t="shared" si="31"/>
        <v>18100</v>
      </c>
      <c r="G695" s="35">
        <f t="shared" si="30"/>
        <v>18100</v>
      </c>
      <c r="H695" s="5"/>
      <c r="I695" s="5"/>
      <c r="J695" s="5"/>
      <c r="K695" s="5"/>
      <c r="L695" s="5"/>
      <c r="M695" s="5"/>
      <c r="N695" s="5"/>
      <c r="O695" s="183"/>
    </row>
    <row r="696" spans="1:15" ht="13.5" x14ac:dyDescent="0.25">
      <c r="A696" s="5" t="s">
        <v>181</v>
      </c>
      <c r="B696" s="5" t="s">
        <v>802</v>
      </c>
      <c r="C696" s="38">
        <v>3.72</v>
      </c>
      <c r="D696" s="38">
        <v>3.72</v>
      </c>
      <c r="E696" s="35">
        <v>3000</v>
      </c>
      <c r="F696" s="35">
        <f t="shared" si="31"/>
        <v>11160</v>
      </c>
      <c r="G696" s="35">
        <f t="shared" si="30"/>
        <v>11160</v>
      </c>
      <c r="H696" s="5"/>
      <c r="I696" s="5"/>
      <c r="J696" s="5"/>
      <c r="K696" s="5"/>
      <c r="L696" s="5"/>
      <c r="M696" s="5"/>
      <c r="N696" s="5"/>
      <c r="O696" s="183"/>
    </row>
    <row r="697" spans="1:15" ht="13.5" x14ac:dyDescent="0.25">
      <c r="A697" s="5" t="s">
        <v>181</v>
      </c>
      <c r="B697" s="5" t="s">
        <v>803</v>
      </c>
      <c r="C697" s="38">
        <v>4.0555555555555554</v>
      </c>
      <c r="D697" s="38">
        <v>4.0555555555555554</v>
      </c>
      <c r="E697" s="35">
        <v>30000</v>
      </c>
      <c r="F697" s="35">
        <f t="shared" si="31"/>
        <v>121666.66666666666</v>
      </c>
      <c r="G697" s="35">
        <f t="shared" si="30"/>
        <v>121666.66666666666</v>
      </c>
      <c r="H697" s="5"/>
      <c r="I697" s="5"/>
      <c r="J697" s="5"/>
      <c r="K697" s="5"/>
      <c r="L697" s="5"/>
      <c r="M697" s="5"/>
      <c r="N697" s="5"/>
      <c r="O697" s="183"/>
    </row>
    <row r="698" spans="1:15" ht="13.5" x14ac:dyDescent="0.25">
      <c r="A698" s="5" t="s">
        <v>116</v>
      </c>
      <c r="B698" s="5" t="s">
        <v>804</v>
      </c>
      <c r="C698" s="38">
        <v>6.46</v>
      </c>
      <c r="D698" s="38">
        <v>6.46</v>
      </c>
      <c r="E698" s="35">
        <v>263000</v>
      </c>
      <c r="F698" s="35">
        <f t="shared" si="31"/>
        <v>1698980</v>
      </c>
      <c r="G698" s="35">
        <f t="shared" si="30"/>
        <v>1698980</v>
      </c>
      <c r="H698" s="5"/>
      <c r="I698" s="5"/>
      <c r="J698" s="5"/>
      <c r="K698" s="5"/>
      <c r="L698" s="5"/>
      <c r="M698" s="5"/>
      <c r="N698" s="5"/>
      <c r="O698" s="183"/>
    </row>
    <row r="699" spans="1:15" ht="13.5" x14ac:dyDescent="0.25">
      <c r="I699"/>
    </row>
    <row r="700" spans="1:15" ht="13.5" x14ac:dyDescent="0.25">
      <c r="I700"/>
    </row>
    <row r="701" spans="1:15" ht="13.5" x14ac:dyDescent="0.25">
      <c r="I701"/>
    </row>
    <row r="702" spans="1:15" ht="13.5" x14ac:dyDescent="0.25">
      <c r="I702"/>
    </row>
    <row r="703" spans="1:15" ht="13.5" x14ac:dyDescent="0.25">
      <c r="I703"/>
    </row>
  </sheetData>
  <pageMargins left="0.7" right="0.7" top="0.75" bottom="0.75" header="0.3" footer="0.3"/>
  <pageSetup paperSize="9"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AH663"/>
  <sheetViews>
    <sheetView showGridLines="0" tabSelected="1" zoomScaleNormal="100" workbookViewId="0">
      <selection activeCell="J15" sqref="J15"/>
    </sheetView>
  </sheetViews>
  <sheetFormatPr defaultRowHeight="12.75" x14ac:dyDescent="0.2"/>
  <cols>
    <col min="1" max="1" width="10.85546875" customWidth="1"/>
    <col min="2" max="2" width="12.42578125" bestFit="1" customWidth="1"/>
    <col min="3" max="3" width="9.85546875" bestFit="1" customWidth="1"/>
    <col min="4" max="4" width="9.42578125" bestFit="1" customWidth="1"/>
    <col min="5" max="5" width="9.85546875" bestFit="1" customWidth="1"/>
    <col min="6" max="6" width="10.7109375" bestFit="1" customWidth="1"/>
    <col min="7" max="7" width="9.85546875" bestFit="1" customWidth="1"/>
    <col min="8" max="8" width="10.7109375" bestFit="1" customWidth="1"/>
    <col min="10" max="10" width="14.28515625" customWidth="1"/>
    <col min="11" max="11" width="9.85546875" bestFit="1" customWidth="1"/>
    <col min="12" max="12" width="9.5703125" bestFit="1" customWidth="1"/>
    <col min="13" max="14" width="9.42578125" bestFit="1" customWidth="1"/>
    <col min="16" max="16" width="12.85546875" customWidth="1"/>
    <col min="17" max="17" width="12.5703125" customWidth="1"/>
    <col min="18" max="18" width="10.7109375" customWidth="1"/>
    <col min="20" max="24" width="9.28515625" bestFit="1" customWidth="1"/>
    <col min="26" max="30" width="9.28515625" bestFit="1" customWidth="1"/>
    <col min="32" max="33" width="9.28515625" bestFit="1" customWidth="1"/>
  </cols>
  <sheetData>
    <row r="6" spans="1:34" ht="15.75" x14ac:dyDescent="0.25">
      <c r="A6" s="67" t="s">
        <v>1434</v>
      </c>
    </row>
    <row r="8" spans="1:34" x14ac:dyDescent="0.2">
      <c r="A8" t="s">
        <v>805</v>
      </c>
      <c r="AF8" s="2"/>
      <c r="AG8" s="2"/>
    </row>
    <row r="9" spans="1:34" x14ac:dyDescent="0.2">
      <c r="A9" t="s">
        <v>806</v>
      </c>
      <c r="AF9" s="2"/>
      <c r="AG9" s="2"/>
    </row>
    <row r="10" spans="1:34" x14ac:dyDescent="0.2">
      <c r="A10" t="s">
        <v>807</v>
      </c>
      <c r="AF10" s="2"/>
      <c r="AG10" s="2"/>
    </row>
    <row r="11" spans="1:34" x14ac:dyDescent="0.2">
      <c r="A11" t="s">
        <v>808</v>
      </c>
      <c r="AF11" s="2"/>
      <c r="AG11" s="2"/>
    </row>
    <row r="12" spans="1:34" x14ac:dyDescent="0.2">
      <c r="A12" t="s">
        <v>809</v>
      </c>
      <c r="AF12" s="2"/>
      <c r="AG12" s="2"/>
    </row>
    <row r="13" spans="1:34" x14ac:dyDescent="0.2">
      <c r="AF13" s="2"/>
      <c r="AG13" s="2"/>
    </row>
    <row r="14" spans="1:34" x14ac:dyDescent="0.2">
      <c r="AF14" s="2"/>
      <c r="AG14" s="2"/>
    </row>
    <row r="15" spans="1:34" ht="15" x14ac:dyDescent="0.25">
      <c r="B15" s="3" t="s">
        <v>810</v>
      </c>
      <c r="C15" s="3"/>
      <c r="D15" s="3"/>
      <c r="E15" s="3"/>
      <c r="F15" s="3"/>
      <c r="G15" s="3"/>
      <c r="H15" s="3"/>
      <c r="J15" s="3" t="s">
        <v>811</v>
      </c>
      <c r="P15" s="3" t="s">
        <v>812</v>
      </c>
      <c r="AF15" s="2"/>
      <c r="AG15" s="2"/>
    </row>
    <row r="16" spans="1:34" ht="89.25" x14ac:dyDescent="0.2">
      <c r="A16" s="192" t="s">
        <v>813</v>
      </c>
      <c r="B16" s="193" t="s">
        <v>814</v>
      </c>
      <c r="C16" s="193" t="s">
        <v>815</v>
      </c>
      <c r="D16" s="193" t="s">
        <v>816</v>
      </c>
      <c r="E16" s="193" t="s">
        <v>817</v>
      </c>
      <c r="F16" s="193" t="s">
        <v>818</v>
      </c>
      <c r="G16" s="193" t="s">
        <v>819</v>
      </c>
      <c r="H16" s="194" t="s">
        <v>820</v>
      </c>
      <c r="I16" s="5"/>
      <c r="J16" s="193" t="s">
        <v>814</v>
      </c>
      <c r="K16" s="193" t="s">
        <v>817</v>
      </c>
      <c r="L16" s="193" t="s">
        <v>818</v>
      </c>
      <c r="M16" s="193" t="s">
        <v>819</v>
      </c>
      <c r="N16" s="194" t="s">
        <v>820</v>
      </c>
      <c r="O16" s="5"/>
      <c r="P16" s="192" t="s">
        <v>821</v>
      </c>
      <c r="Q16" s="192" t="s">
        <v>822</v>
      </c>
      <c r="R16" s="192" t="s">
        <v>823</v>
      </c>
      <c r="S16" s="192"/>
      <c r="T16" s="192" t="s">
        <v>824</v>
      </c>
      <c r="U16" s="192" t="s">
        <v>825</v>
      </c>
      <c r="V16" s="192" t="s">
        <v>826</v>
      </c>
      <c r="W16" s="73" t="s">
        <v>827</v>
      </c>
      <c r="X16" s="73" t="s">
        <v>828</v>
      </c>
      <c r="Y16" s="195"/>
      <c r="Z16" s="192" t="s">
        <v>829</v>
      </c>
      <c r="AA16" s="192" t="s">
        <v>830</v>
      </c>
      <c r="AB16" s="192" t="s">
        <v>831</v>
      </c>
      <c r="AC16" s="196" t="s">
        <v>832</v>
      </c>
      <c r="AD16" s="196" t="s">
        <v>833</v>
      </c>
      <c r="AE16" s="5"/>
      <c r="AF16" s="192" t="s">
        <v>834</v>
      </c>
      <c r="AG16" s="192" t="s">
        <v>835</v>
      </c>
      <c r="AH16" s="5"/>
    </row>
    <row r="17" spans="1:34" x14ac:dyDescent="0.2">
      <c r="A17" s="197" t="s">
        <v>836</v>
      </c>
      <c r="B17" s="198">
        <v>-1774326.2383002385</v>
      </c>
      <c r="C17" s="198">
        <v>151881.25000000003</v>
      </c>
      <c r="D17" s="198">
        <v>0</v>
      </c>
      <c r="E17" s="198">
        <v>705805.86951486871</v>
      </c>
      <c r="F17" s="198">
        <v>-290863.03206648462</v>
      </c>
      <c r="G17" s="198">
        <v>226438.52999998385</v>
      </c>
      <c r="H17" s="198">
        <v>-981063.62085187051</v>
      </c>
      <c r="I17" s="199"/>
      <c r="J17" s="198">
        <v>0</v>
      </c>
      <c r="K17" s="198">
        <v>167884.99999999997</v>
      </c>
      <c r="L17" s="198">
        <v>-97008.000000000073</v>
      </c>
      <c r="M17" s="198">
        <v>1136.2299999987999</v>
      </c>
      <c r="N17" s="198">
        <v>72013.229999998701</v>
      </c>
      <c r="O17" s="199"/>
      <c r="P17" s="200"/>
      <c r="Q17" s="200"/>
      <c r="R17" s="200"/>
      <c r="S17" s="200"/>
      <c r="T17" s="200"/>
      <c r="U17" s="200"/>
      <c r="V17" s="200"/>
      <c r="W17" s="201"/>
      <c r="X17" s="201"/>
      <c r="Y17" s="201"/>
      <c r="Z17" s="200"/>
      <c r="AA17" s="200"/>
      <c r="AB17" s="200"/>
      <c r="AC17" s="202"/>
      <c r="AD17" s="202"/>
      <c r="AE17" s="199"/>
      <c r="AF17" s="203"/>
      <c r="AG17" s="203"/>
      <c r="AH17" s="5"/>
    </row>
    <row r="18" spans="1:34" x14ac:dyDescent="0.2">
      <c r="A18" s="5" t="s">
        <v>13</v>
      </c>
      <c r="B18" s="72">
        <v>0</v>
      </c>
      <c r="C18" s="72">
        <v>50.719622958824239</v>
      </c>
      <c r="D18" s="72">
        <v>0</v>
      </c>
      <c r="E18" s="72">
        <v>0</v>
      </c>
      <c r="F18" s="72">
        <v>0</v>
      </c>
      <c r="G18" s="72">
        <v>0.12000000000170985</v>
      </c>
      <c r="H18" s="72">
        <v>50.839622958825949</v>
      </c>
      <c r="I18" s="6"/>
      <c r="J18" s="72">
        <v>0</v>
      </c>
      <c r="K18" s="72">
        <v>0</v>
      </c>
      <c r="L18" s="72">
        <v>0</v>
      </c>
      <c r="M18" s="72">
        <v>0</v>
      </c>
      <c r="N18" s="72">
        <v>0</v>
      </c>
      <c r="O18" s="204"/>
      <c r="P18" s="6">
        <v>2980.6240098430339</v>
      </c>
      <c r="Q18" s="6">
        <v>0</v>
      </c>
      <c r="R18" s="6">
        <v>2980.6240098430339</v>
      </c>
      <c r="S18" s="6"/>
      <c r="T18" s="6">
        <v>50.839622958825949</v>
      </c>
      <c r="U18" s="6">
        <v>50.839622958825949</v>
      </c>
      <c r="V18" s="6">
        <v>3031.4636328018601</v>
      </c>
      <c r="W18" s="6">
        <v>3031.4636328018601</v>
      </c>
      <c r="X18" s="6">
        <v>0</v>
      </c>
      <c r="Y18" s="6"/>
      <c r="Z18" s="6">
        <v>3031.4636328018601</v>
      </c>
      <c r="AA18" s="6">
        <v>0</v>
      </c>
      <c r="AB18" s="6">
        <v>0</v>
      </c>
      <c r="AC18" s="8">
        <v>0</v>
      </c>
      <c r="AD18" s="8">
        <v>0</v>
      </c>
      <c r="AE18" s="204"/>
      <c r="AF18" s="205">
        <v>50.839622958826112</v>
      </c>
      <c r="AG18" s="205">
        <v>0</v>
      </c>
      <c r="AH18" s="5"/>
    </row>
    <row r="19" spans="1:34" x14ac:dyDescent="0.2">
      <c r="A19" s="5" t="s">
        <v>15</v>
      </c>
      <c r="B19" s="72">
        <v>0</v>
      </c>
      <c r="C19" s="72">
        <v>0</v>
      </c>
      <c r="D19" s="72">
        <v>0</v>
      </c>
      <c r="E19" s="72">
        <v>0</v>
      </c>
      <c r="F19" s="72">
        <v>0</v>
      </c>
      <c r="G19" s="72">
        <v>0</v>
      </c>
      <c r="H19" s="72">
        <v>0</v>
      </c>
      <c r="I19" s="6"/>
      <c r="J19" s="72">
        <v>0</v>
      </c>
      <c r="K19" s="72">
        <v>0</v>
      </c>
      <c r="L19" s="72">
        <v>0</v>
      </c>
      <c r="M19" s="72">
        <v>0</v>
      </c>
      <c r="N19" s="72">
        <v>0</v>
      </c>
      <c r="O19" s="204"/>
      <c r="P19" s="6">
        <v>0</v>
      </c>
      <c r="Q19" s="6">
        <v>0</v>
      </c>
      <c r="R19" s="6">
        <v>0</v>
      </c>
      <c r="S19" s="6"/>
      <c r="T19" s="6">
        <v>0</v>
      </c>
      <c r="U19" s="6">
        <v>0</v>
      </c>
      <c r="V19" s="6">
        <v>0</v>
      </c>
      <c r="W19" s="6">
        <v>0</v>
      </c>
      <c r="X19" s="6">
        <v>0</v>
      </c>
      <c r="Y19" s="6"/>
      <c r="Z19" s="6">
        <v>0</v>
      </c>
      <c r="AA19" s="6">
        <v>0</v>
      </c>
      <c r="AB19" s="6">
        <v>0</v>
      </c>
      <c r="AC19" s="8">
        <v>0</v>
      </c>
      <c r="AD19" s="8">
        <v>0</v>
      </c>
      <c r="AE19" s="204"/>
      <c r="AF19" s="205">
        <v>0</v>
      </c>
      <c r="AG19" s="205">
        <v>0</v>
      </c>
      <c r="AH19" s="5"/>
    </row>
    <row r="20" spans="1:34" x14ac:dyDescent="0.2">
      <c r="A20" s="5" t="s">
        <v>17</v>
      </c>
      <c r="B20" s="72">
        <v>0</v>
      </c>
      <c r="C20" s="72">
        <v>25.359811479412119</v>
      </c>
      <c r="D20" s="72">
        <v>0</v>
      </c>
      <c r="E20" s="72">
        <v>0</v>
      </c>
      <c r="F20" s="72">
        <v>0</v>
      </c>
      <c r="G20" s="72">
        <v>-0.12000000000034561</v>
      </c>
      <c r="H20" s="72">
        <v>25.239811479411774</v>
      </c>
      <c r="I20" s="6"/>
      <c r="J20" s="72">
        <v>0</v>
      </c>
      <c r="K20" s="72">
        <v>0</v>
      </c>
      <c r="L20" s="72">
        <v>0</v>
      </c>
      <c r="M20" s="72">
        <v>0</v>
      </c>
      <c r="N20" s="72">
        <v>0</v>
      </c>
      <c r="O20" s="204"/>
      <c r="P20" s="6">
        <v>1490.312004921517</v>
      </c>
      <c r="Q20" s="6">
        <v>0</v>
      </c>
      <c r="R20" s="6">
        <v>1490.312004921517</v>
      </c>
      <c r="S20" s="6"/>
      <c r="T20" s="6">
        <v>25.239811479411774</v>
      </c>
      <c r="U20" s="6">
        <v>25.239811479411774</v>
      </c>
      <c r="V20" s="6">
        <v>1515.5518164009288</v>
      </c>
      <c r="W20" s="6">
        <v>1515.5518164009288</v>
      </c>
      <c r="X20" s="6">
        <v>0</v>
      </c>
      <c r="Y20" s="6"/>
      <c r="Z20" s="6">
        <v>1515.5518164009288</v>
      </c>
      <c r="AA20" s="6">
        <v>0</v>
      </c>
      <c r="AB20" s="6">
        <v>0</v>
      </c>
      <c r="AC20" s="8">
        <v>0</v>
      </c>
      <c r="AD20" s="8">
        <v>0</v>
      </c>
      <c r="AE20" s="204"/>
      <c r="AF20" s="205">
        <v>25.239811479411856</v>
      </c>
      <c r="AG20" s="205">
        <v>0</v>
      </c>
      <c r="AH20" s="5"/>
    </row>
    <row r="21" spans="1:34" x14ac:dyDescent="0.2">
      <c r="A21" s="5" t="s">
        <v>19</v>
      </c>
      <c r="B21" s="72">
        <v>0</v>
      </c>
      <c r="C21" s="72">
        <v>12.67990573970606</v>
      </c>
      <c r="D21" s="72">
        <v>0</v>
      </c>
      <c r="E21" s="72">
        <v>0</v>
      </c>
      <c r="F21" s="72">
        <v>0</v>
      </c>
      <c r="G21" s="72">
        <v>0</v>
      </c>
      <c r="H21" s="72">
        <v>12.67990573970606</v>
      </c>
      <c r="I21" s="6"/>
      <c r="J21" s="72">
        <v>0</v>
      </c>
      <c r="K21" s="72">
        <v>0</v>
      </c>
      <c r="L21" s="72">
        <v>0</v>
      </c>
      <c r="M21" s="72">
        <v>0</v>
      </c>
      <c r="N21" s="72">
        <v>0</v>
      </c>
      <c r="O21" s="204"/>
      <c r="P21" s="6">
        <v>745.15600246075849</v>
      </c>
      <c r="Q21" s="6">
        <v>0</v>
      </c>
      <c r="R21" s="6">
        <v>745.15600246075849</v>
      </c>
      <c r="S21" s="6"/>
      <c r="T21" s="6">
        <v>12.67990573970606</v>
      </c>
      <c r="U21" s="6">
        <v>12.67990573970606</v>
      </c>
      <c r="V21" s="6">
        <v>757.83590820046459</v>
      </c>
      <c r="W21" s="6">
        <v>757.83590820046459</v>
      </c>
      <c r="X21" s="6">
        <v>0</v>
      </c>
      <c r="Y21" s="6"/>
      <c r="Z21" s="6">
        <v>757.83590820046459</v>
      </c>
      <c r="AA21" s="6">
        <v>0</v>
      </c>
      <c r="AB21" s="6">
        <v>0</v>
      </c>
      <c r="AC21" s="8">
        <v>0</v>
      </c>
      <c r="AD21" s="8">
        <v>0</v>
      </c>
      <c r="AE21" s="204"/>
      <c r="AF21" s="205">
        <v>12.679905739706101</v>
      </c>
      <c r="AG21" s="205">
        <v>0</v>
      </c>
      <c r="AH21" s="5"/>
    </row>
    <row r="22" spans="1:34" x14ac:dyDescent="0.2">
      <c r="A22" s="5" t="s">
        <v>21</v>
      </c>
      <c r="B22" s="72">
        <v>0</v>
      </c>
      <c r="C22" s="72">
        <v>2.5359811479412118</v>
      </c>
      <c r="D22" s="72">
        <v>0</v>
      </c>
      <c r="E22" s="72">
        <v>0</v>
      </c>
      <c r="F22" s="72">
        <v>0</v>
      </c>
      <c r="G22" s="72">
        <v>0</v>
      </c>
      <c r="H22" s="72">
        <v>2.5359811479412118</v>
      </c>
      <c r="I22" s="6"/>
      <c r="J22" s="72">
        <v>0</v>
      </c>
      <c r="K22" s="72">
        <v>0</v>
      </c>
      <c r="L22" s="72">
        <v>0</v>
      </c>
      <c r="M22" s="72">
        <v>0</v>
      </c>
      <c r="N22" s="72">
        <v>0</v>
      </c>
      <c r="O22" s="204"/>
      <c r="P22" s="6">
        <v>149.0312004921517</v>
      </c>
      <c r="Q22" s="6">
        <v>0</v>
      </c>
      <c r="R22" s="6">
        <v>149.0312004921517</v>
      </c>
      <c r="S22" s="6"/>
      <c r="T22" s="6">
        <v>2.5359811479412118</v>
      </c>
      <c r="U22" s="6">
        <v>2.5359811479412118</v>
      </c>
      <c r="V22" s="6">
        <v>151.56718164009291</v>
      </c>
      <c r="W22" s="6">
        <v>151.56718164009291</v>
      </c>
      <c r="X22" s="6">
        <v>0</v>
      </c>
      <c r="Y22" s="6"/>
      <c r="Z22" s="6">
        <v>151.56718164009291</v>
      </c>
      <c r="AA22" s="6">
        <v>0</v>
      </c>
      <c r="AB22" s="6">
        <v>0</v>
      </c>
      <c r="AC22" s="8">
        <v>0</v>
      </c>
      <c r="AD22" s="8">
        <v>0</v>
      </c>
      <c r="AE22" s="204"/>
      <c r="AF22" s="205">
        <v>2.5359811479412144</v>
      </c>
      <c r="AG22" s="205">
        <v>0</v>
      </c>
      <c r="AH22" s="5"/>
    </row>
    <row r="23" spans="1:34" x14ac:dyDescent="0.2">
      <c r="A23" s="5" t="s">
        <v>23</v>
      </c>
      <c r="B23" s="72">
        <v>0</v>
      </c>
      <c r="C23" s="72">
        <v>25.359811479412119</v>
      </c>
      <c r="D23" s="72">
        <v>0</v>
      </c>
      <c r="E23" s="72">
        <v>0</v>
      </c>
      <c r="F23" s="72">
        <v>0</v>
      </c>
      <c r="G23" s="72">
        <v>0.24000000000023647</v>
      </c>
      <c r="H23" s="72">
        <v>25.599811479412356</v>
      </c>
      <c r="I23" s="6"/>
      <c r="J23" s="72">
        <v>0</v>
      </c>
      <c r="K23" s="72">
        <v>0</v>
      </c>
      <c r="L23" s="72">
        <v>0</v>
      </c>
      <c r="M23" s="72">
        <v>0</v>
      </c>
      <c r="N23" s="72">
        <v>0</v>
      </c>
      <c r="O23" s="204"/>
      <c r="P23" s="6">
        <v>1490.312004921517</v>
      </c>
      <c r="Q23" s="6">
        <v>0</v>
      </c>
      <c r="R23" s="6">
        <v>1490.312004921517</v>
      </c>
      <c r="S23" s="6"/>
      <c r="T23" s="6">
        <v>25.599811479412356</v>
      </c>
      <c r="U23" s="6">
        <v>25.599811479412356</v>
      </c>
      <c r="V23" s="6">
        <v>1515.9118164009294</v>
      </c>
      <c r="W23" s="6">
        <v>1515.9118164009294</v>
      </c>
      <c r="X23" s="6">
        <v>0</v>
      </c>
      <c r="Y23" s="6"/>
      <c r="Z23" s="6">
        <v>1515.9118164009294</v>
      </c>
      <c r="AA23" s="6">
        <v>0</v>
      </c>
      <c r="AB23" s="6">
        <v>0</v>
      </c>
      <c r="AC23" s="8">
        <v>0</v>
      </c>
      <c r="AD23" s="8">
        <v>0</v>
      </c>
      <c r="AE23" s="204"/>
      <c r="AF23" s="205">
        <v>25.599811479412438</v>
      </c>
      <c r="AG23" s="205">
        <v>0</v>
      </c>
      <c r="AH23" s="5"/>
    </row>
    <row r="24" spans="1:34" x14ac:dyDescent="0.2">
      <c r="A24" s="5" t="s">
        <v>25</v>
      </c>
      <c r="B24" s="72">
        <v>0</v>
      </c>
      <c r="C24" s="72">
        <v>25.359811479412119</v>
      </c>
      <c r="D24" s="72">
        <v>0</v>
      </c>
      <c r="E24" s="72">
        <v>0</v>
      </c>
      <c r="F24" s="72">
        <v>0</v>
      </c>
      <c r="G24" s="72">
        <v>0</v>
      </c>
      <c r="H24" s="72">
        <v>25.359811479412119</v>
      </c>
      <c r="I24" s="6"/>
      <c r="J24" s="72">
        <v>0</v>
      </c>
      <c r="K24" s="72">
        <v>0</v>
      </c>
      <c r="L24" s="72">
        <v>0</v>
      </c>
      <c r="M24" s="72">
        <v>0</v>
      </c>
      <c r="N24" s="72">
        <v>0</v>
      </c>
      <c r="O24" s="204"/>
      <c r="P24" s="6">
        <v>1490.312004921517</v>
      </c>
      <c r="Q24" s="6">
        <v>0</v>
      </c>
      <c r="R24" s="6">
        <v>1490.312004921517</v>
      </c>
      <c r="S24" s="6"/>
      <c r="T24" s="6">
        <v>25.359811479412119</v>
      </c>
      <c r="U24" s="6">
        <v>25.359811479412119</v>
      </c>
      <c r="V24" s="6">
        <v>1515.6718164009292</v>
      </c>
      <c r="W24" s="6">
        <v>1515.6718164009292</v>
      </c>
      <c r="X24" s="6">
        <v>0</v>
      </c>
      <c r="Y24" s="6"/>
      <c r="Z24" s="6">
        <v>1515.6718164009292</v>
      </c>
      <c r="AA24" s="6">
        <v>0</v>
      </c>
      <c r="AB24" s="6">
        <v>0</v>
      </c>
      <c r="AC24" s="8">
        <v>0</v>
      </c>
      <c r="AD24" s="8">
        <v>0</v>
      </c>
      <c r="AE24" s="204"/>
      <c r="AF24" s="205">
        <v>25.359811479412201</v>
      </c>
      <c r="AG24" s="205">
        <v>0</v>
      </c>
      <c r="AH24" s="5"/>
    </row>
    <row r="25" spans="1:34" x14ac:dyDescent="0.2">
      <c r="A25" s="5" t="s">
        <v>837</v>
      </c>
      <c r="B25" s="72">
        <v>0</v>
      </c>
      <c r="C25" s="72">
        <v>0</v>
      </c>
      <c r="D25" s="72">
        <v>0</v>
      </c>
      <c r="E25" s="72">
        <v>0</v>
      </c>
      <c r="F25" s="72">
        <v>0</v>
      </c>
      <c r="G25" s="72">
        <v>0</v>
      </c>
      <c r="H25" s="72">
        <v>0</v>
      </c>
      <c r="I25" s="6"/>
      <c r="J25" s="72">
        <v>0</v>
      </c>
      <c r="K25" s="72">
        <v>0</v>
      </c>
      <c r="L25" s="72">
        <v>0</v>
      </c>
      <c r="M25" s="72">
        <v>0</v>
      </c>
      <c r="N25" s="72">
        <v>0</v>
      </c>
      <c r="O25" s="204"/>
      <c r="P25" s="6">
        <v>0</v>
      </c>
      <c r="Q25" s="6">
        <v>0</v>
      </c>
      <c r="R25" s="6">
        <v>0</v>
      </c>
      <c r="S25" s="6"/>
      <c r="T25" s="6">
        <v>0</v>
      </c>
      <c r="U25" s="6">
        <v>0</v>
      </c>
      <c r="V25" s="6">
        <v>0</v>
      </c>
      <c r="W25" s="6">
        <v>0</v>
      </c>
      <c r="X25" s="6">
        <v>0</v>
      </c>
      <c r="Y25" s="6"/>
      <c r="Z25" s="6">
        <v>0</v>
      </c>
      <c r="AA25" s="6">
        <v>0</v>
      </c>
      <c r="AB25" s="6">
        <v>0</v>
      </c>
      <c r="AC25" s="8">
        <v>0</v>
      </c>
      <c r="AD25" s="8">
        <v>0</v>
      </c>
      <c r="AE25" s="204"/>
      <c r="AF25" s="205">
        <v>0</v>
      </c>
      <c r="AG25" s="205">
        <v>0</v>
      </c>
      <c r="AH25" s="5"/>
    </row>
    <row r="26" spans="1:34" x14ac:dyDescent="0.2">
      <c r="A26" s="5" t="s">
        <v>28</v>
      </c>
      <c r="B26" s="72">
        <v>0</v>
      </c>
      <c r="C26" s="72">
        <v>2789.6949034756794</v>
      </c>
      <c r="D26" s="72">
        <v>0</v>
      </c>
      <c r="E26" s="72">
        <v>0</v>
      </c>
      <c r="F26" s="72">
        <v>2939.4552017330025</v>
      </c>
      <c r="G26" s="72">
        <v>0</v>
      </c>
      <c r="H26" s="72">
        <v>5729.1501052086824</v>
      </c>
      <c r="I26" s="6"/>
      <c r="J26" s="72">
        <v>0</v>
      </c>
      <c r="K26" s="72">
        <v>-416.90685089984515</v>
      </c>
      <c r="L26" s="72">
        <v>-6258.7883101306461</v>
      </c>
      <c r="M26" s="72">
        <v>-0.2400000000197906</v>
      </c>
      <c r="N26" s="72">
        <v>-6675.9351610305112</v>
      </c>
      <c r="O26" s="204"/>
      <c r="P26" s="6">
        <v>62906.100803783876</v>
      </c>
      <c r="Q26" s="6">
        <v>10043.981242274514</v>
      </c>
      <c r="R26" s="6">
        <v>72950.082046058393</v>
      </c>
      <c r="S26" s="6"/>
      <c r="T26" s="6">
        <v>-946.78505582182879</v>
      </c>
      <c r="U26" s="6">
        <v>-946.78505582182879</v>
      </c>
      <c r="V26" s="6">
        <v>72003.296990236558</v>
      </c>
      <c r="W26" s="6">
        <v>68635.250908992559</v>
      </c>
      <c r="X26" s="6">
        <v>3368.0460812440033</v>
      </c>
      <c r="Y26" s="6"/>
      <c r="Z26" s="6">
        <v>68635.250908992559</v>
      </c>
      <c r="AA26" s="6">
        <v>3368.0460812440033</v>
      </c>
      <c r="AB26" s="6">
        <v>0</v>
      </c>
      <c r="AC26" s="8">
        <v>0</v>
      </c>
      <c r="AD26" s="8">
        <v>0</v>
      </c>
      <c r="AE26" s="204"/>
      <c r="AF26" s="205">
        <v>5729.1501052086824</v>
      </c>
      <c r="AG26" s="205">
        <v>-6675.9351610305112</v>
      </c>
      <c r="AH26" s="5"/>
    </row>
    <row r="27" spans="1:34" x14ac:dyDescent="0.2">
      <c r="A27" s="5" t="s">
        <v>30</v>
      </c>
      <c r="B27" s="72">
        <v>0</v>
      </c>
      <c r="C27" s="72">
        <v>2.5359811479412118</v>
      </c>
      <c r="D27" s="72">
        <v>0</v>
      </c>
      <c r="E27" s="72">
        <v>0</v>
      </c>
      <c r="F27" s="72">
        <v>0</v>
      </c>
      <c r="G27" s="72">
        <v>0</v>
      </c>
      <c r="H27" s="72">
        <v>2.5359811479412118</v>
      </c>
      <c r="I27" s="6"/>
      <c r="J27" s="72">
        <v>0</v>
      </c>
      <c r="K27" s="72">
        <v>0</v>
      </c>
      <c r="L27" s="72">
        <v>0</v>
      </c>
      <c r="M27" s="72">
        <v>0</v>
      </c>
      <c r="N27" s="72">
        <v>0</v>
      </c>
      <c r="O27" s="204"/>
      <c r="P27" s="6">
        <v>70.880692916998981</v>
      </c>
      <c r="Q27" s="6">
        <v>0</v>
      </c>
      <c r="R27" s="6">
        <v>70.880692916998981</v>
      </c>
      <c r="S27" s="6"/>
      <c r="T27" s="6">
        <v>2.5359811479412118</v>
      </c>
      <c r="U27" s="6">
        <v>2.5359811479412118</v>
      </c>
      <c r="V27" s="6">
        <v>73.416674064940196</v>
      </c>
      <c r="W27" s="6">
        <v>73.416674064940196</v>
      </c>
      <c r="X27" s="6">
        <v>0</v>
      </c>
      <c r="Y27" s="6"/>
      <c r="Z27" s="6">
        <v>73.416674064940196</v>
      </c>
      <c r="AA27" s="6">
        <v>0</v>
      </c>
      <c r="AB27" s="6">
        <v>0</v>
      </c>
      <c r="AC27" s="8">
        <v>0</v>
      </c>
      <c r="AD27" s="8">
        <v>0</v>
      </c>
      <c r="AE27" s="204"/>
      <c r="AF27" s="205">
        <v>2.5359811479412144</v>
      </c>
      <c r="AG27" s="205">
        <v>0</v>
      </c>
      <c r="AH27" s="5"/>
    </row>
    <row r="28" spans="1:34" x14ac:dyDescent="0.2">
      <c r="A28" s="5" t="s">
        <v>32</v>
      </c>
      <c r="B28" s="72">
        <v>0</v>
      </c>
      <c r="C28" s="72">
        <v>765.6512554769007</v>
      </c>
      <c r="D28" s="72">
        <v>0</v>
      </c>
      <c r="E28" s="72">
        <v>0</v>
      </c>
      <c r="F28" s="72">
        <v>-163.25676718817033</v>
      </c>
      <c r="G28" s="72">
        <v>-0.12000000008993084</v>
      </c>
      <c r="H28" s="72">
        <v>602.27448828864044</v>
      </c>
      <c r="I28" s="6"/>
      <c r="J28" s="72">
        <v>0</v>
      </c>
      <c r="K28" s="72">
        <v>-114.42299780190652</v>
      </c>
      <c r="L28" s="72">
        <v>0</v>
      </c>
      <c r="M28" s="72">
        <v>0.24000000000432919</v>
      </c>
      <c r="N28" s="72">
        <v>-114.18299780190219</v>
      </c>
      <c r="O28" s="204"/>
      <c r="P28" s="6">
        <v>33754.328227304723</v>
      </c>
      <c r="Q28" s="6">
        <v>79.665604102394852</v>
      </c>
      <c r="R28" s="6">
        <v>33833.993831407119</v>
      </c>
      <c r="S28" s="6"/>
      <c r="T28" s="6">
        <v>488.09149048673828</v>
      </c>
      <c r="U28" s="6">
        <v>488.09149048673828</v>
      </c>
      <c r="V28" s="6">
        <v>34322.085321893857</v>
      </c>
      <c r="W28" s="6">
        <v>34322.085321893857</v>
      </c>
      <c r="X28" s="6">
        <v>0</v>
      </c>
      <c r="Y28" s="6"/>
      <c r="Z28" s="6">
        <v>34356.602715593363</v>
      </c>
      <c r="AA28" s="6">
        <v>-34.517393699507338</v>
      </c>
      <c r="AB28" s="6">
        <v>0</v>
      </c>
      <c r="AC28" s="8">
        <v>0</v>
      </c>
      <c r="AD28" s="8">
        <v>0</v>
      </c>
      <c r="AE28" s="204"/>
      <c r="AF28" s="205">
        <v>567.75709458913479</v>
      </c>
      <c r="AG28" s="205">
        <v>-79.665604102394852</v>
      </c>
      <c r="AH28" s="5"/>
    </row>
    <row r="29" spans="1:34" x14ac:dyDescent="0.2">
      <c r="A29" s="5" t="s">
        <v>34</v>
      </c>
      <c r="B29" s="72">
        <v>0</v>
      </c>
      <c r="C29" s="72">
        <v>2079.5045413117937</v>
      </c>
      <c r="D29" s="72">
        <v>0</v>
      </c>
      <c r="E29" s="72">
        <v>-509.49532330535988</v>
      </c>
      <c r="F29" s="72">
        <v>-209.18443039662256</v>
      </c>
      <c r="G29" s="72">
        <v>0.11999999995168764</v>
      </c>
      <c r="H29" s="72">
        <v>1360.9447876097631</v>
      </c>
      <c r="I29" s="6"/>
      <c r="J29" s="72">
        <v>0</v>
      </c>
      <c r="K29" s="72">
        <v>-759.50137871386494</v>
      </c>
      <c r="L29" s="72">
        <v>-3350.2649647479984</v>
      </c>
      <c r="M29" s="72">
        <v>0</v>
      </c>
      <c r="N29" s="72">
        <v>-4109.7663434618635</v>
      </c>
      <c r="O29" s="204"/>
      <c r="P29" s="6">
        <v>87070.695373530121</v>
      </c>
      <c r="Q29" s="6">
        <v>2872.2936769894291</v>
      </c>
      <c r="R29" s="6">
        <v>89942.989050519551</v>
      </c>
      <c r="S29" s="6"/>
      <c r="T29" s="6">
        <v>-2748.8215558521006</v>
      </c>
      <c r="U29" s="6">
        <v>-2748.8215558521006</v>
      </c>
      <c r="V29" s="6">
        <v>87194.167494667447</v>
      </c>
      <c r="W29" s="6">
        <v>87194.167494667447</v>
      </c>
      <c r="X29" s="6">
        <v>0</v>
      </c>
      <c r="Y29" s="6"/>
      <c r="Z29" s="6">
        <v>88431.640161139891</v>
      </c>
      <c r="AA29" s="6">
        <v>-1237.4726664724344</v>
      </c>
      <c r="AB29" s="6">
        <v>0</v>
      </c>
      <c r="AC29" s="8">
        <v>0</v>
      </c>
      <c r="AD29" s="8">
        <v>0</v>
      </c>
      <c r="AE29" s="204"/>
      <c r="AF29" s="205">
        <v>123.4721211373253</v>
      </c>
      <c r="AG29" s="205">
        <v>-2872.2936769894291</v>
      </c>
      <c r="AH29" s="5"/>
    </row>
    <row r="30" spans="1:34" x14ac:dyDescent="0.2">
      <c r="A30" s="5" t="s">
        <v>36</v>
      </c>
      <c r="B30" s="72">
        <v>0</v>
      </c>
      <c r="C30" s="72">
        <v>2833.4144576718413</v>
      </c>
      <c r="D30" s="72">
        <v>0</v>
      </c>
      <c r="E30" s="72">
        <v>0</v>
      </c>
      <c r="F30" s="72">
        <v>-526.15720856597943</v>
      </c>
      <c r="G30" s="72">
        <v>-2.8199999997741543</v>
      </c>
      <c r="H30" s="72">
        <v>2304.4372491060876</v>
      </c>
      <c r="I30" s="6"/>
      <c r="J30" s="72">
        <v>0</v>
      </c>
      <c r="K30" s="72">
        <v>2484.1163374346279</v>
      </c>
      <c r="L30" s="72">
        <v>-5080.837526138449</v>
      </c>
      <c r="M30" s="72">
        <v>-0.42000000002008164</v>
      </c>
      <c r="N30" s="72">
        <v>-2597.1411887038412</v>
      </c>
      <c r="O30" s="204"/>
      <c r="P30" s="6">
        <v>318398.57296513056</v>
      </c>
      <c r="Q30" s="6">
        <v>51594.970126376509</v>
      </c>
      <c r="R30" s="6">
        <v>369993.54309150705</v>
      </c>
      <c r="S30" s="6"/>
      <c r="T30" s="6">
        <v>-292.70393959775356</v>
      </c>
      <c r="U30" s="6">
        <v>-292.70393959775356</v>
      </c>
      <c r="V30" s="6">
        <v>369700.83915190928</v>
      </c>
      <c r="W30" s="6">
        <v>320703.01021423662</v>
      </c>
      <c r="X30" s="6">
        <v>48997.828937672668</v>
      </c>
      <c r="Y30" s="6"/>
      <c r="Z30" s="6">
        <v>320703.01021423662</v>
      </c>
      <c r="AA30" s="6">
        <v>48997.828937672668</v>
      </c>
      <c r="AB30" s="6">
        <v>0</v>
      </c>
      <c r="AC30" s="8">
        <v>0</v>
      </c>
      <c r="AD30" s="8">
        <v>0</v>
      </c>
      <c r="AE30" s="204"/>
      <c r="AF30" s="205">
        <v>2304.437249106064</v>
      </c>
      <c r="AG30" s="205">
        <v>-2597.1411887038412</v>
      </c>
      <c r="AH30" s="5"/>
    </row>
    <row r="31" spans="1:34" x14ac:dyDescent="0.2">
      <c r="A31" s="5" t="s">
        <v>39</v>
      </c>
      <c r="B31" s="72">
        <v>0</v>
      </c>
      <c r="C31" s="72">
        <v>11.72739122053934</v>
      </c>
      <c r="D31" s="72">
        <v>0</v>
      </c>
      <c r="E31" s="72">
        <v>0</v>
      </c>
      <c r="F31" s="72">
        <v>0</v>
      </c>
      <c r="G31" s="72">
        <v>1.680000000007567</v>
      </c>
      <c r="H31" s="72">
        <v>13.407391220546907</v>
      </c>
      <c r="I31" s="6"/>
      <c r="J31" s="72">
        <v>0</v>
      </c>
      <c r="K31" s="72">
        <v>0</v>
      </c>
      <c r="L31" s="72">
        <v>0</v>
      </c>
      <c r="M31" s="72">
        <v>0</v>
      </c>
      <c r="N31" s="72">
        <v>0</v>
      </c>
      <c r="O31" s="204"/>
      <c r="P31" s="6">
        <v>5061.3988125443057</v>
      </c>
      <c r="Q31" s="6">
        <v>0</v>
      </c>
      <c r="R31" s="6">
        <v>5061.3988125443057</v>
      </c>
      <c r="S31" s="6"/>
      <c r="T31" s="6">
        <v>13.407391220546907</v>
      </c>
      <c r="U31" s="6">
        <v>13.407391220546907</v>
      </c>
      <c r="V31" s="6">
        <v>5074.8062037648524</v>
      </c>
      <c r="W31" s="6">
        <v>5074.8062037648524</v>
      </c>
      <c r="X31" s="6">
        <v>0</v>
      </c>
      <c r="Y31" s="6"/>
      <c r="Z31" s="6">
        <v>5074.8062037648524</v>
      </c>
      <c r="AA31" s="6">
        <v>0</v>
      </c>
      <c r="AB31" s="6">
        <v>0</v>
      </c>
      <c r="AC31" s="8">
        <v>0</v>
      </c>
      <c r="AD31" s="8">
        <v>0</v>
      </c>
      <c r="AE31" s="204"/>
      <c r="AF31" s="205">
        <v>13.407391220546742</v>
      </c>
      <c r="AG31" s="205">
        <v>0</v>
      </c>
      <c r="AH31" s="5"/>
    </row>
    <row r="32" spans="1:34" x14ac:dyDescent="0.2">
      <c r="A32" s="5" t="s">
        <v>40</v>
      </c>
      <c r="B32" s="72">
        <v>0</v>
      </c>
      <c r="C32" s="72">
        <v>2.5359811479412118</v>
      </c>
      <c r="D32" s="72">
        <v>0</v>
      </c>
      <c r="E32" s="72">
        <v>0</v>
      </c>
      <c r="F32" s="72">
        <v>0</v>
      </c>
      <c r="G32" s="72">
        <v>0</v>
      </c>
      <c r="H32" s="72">
        <v>2.5359811479412118</v>
      </c>
      <c r="I32" s="6"/>
      <c r="J32" s="72">
        <v>0</v>
      </c>
      <c r="K32" s="72">
        <v>0</v>
      </c>
      <c r="L32" s="72">
        <v>0</v>
      </c>
      <c r="M32" s="72">
        <v>0</v>
      </c>
      <c r="N32" s="72">
        <v>0</v>
      </c>
      <c r="O32" s="204"/>
      <c r="P32" s="6">
        <v>736.06873413806636</v>
      </c>
      <c r="Q32" s="6">
        <v>0</v>
      </c>
      <c r="R32" s="6">
        <v>736.06873413806636</v>
      </c>
      <c r="S32" s="6"/>
      <c r="T32" s="6">
        <v>2.5359811479412118</v>
      </c>
      <c r="U32" s="6">
        <v>2.5359811479412118</v>
      </c>
      <c r="V32" s="6">
        <v>738.6047152860076</v>
      </c>
      <c r="W32" s="6">
        <v>738.6047152860076</v>
      </c>
      <c r="X32" s="6">
        <v>0</v>
      </c>
      <c r="Y32" s="6"/>
      <c r="Z32" s="6">
        <v>738.6047152860076</v>
      </c>
      <c r="AA32" s="6">
        <v>0</v>
      </c>
      <c r="AB32" s="6">
        <v>0</v>
      </c>
      <c r="AC32" s="8">
        <v>0</v>
      </c>
      <c r="AD32" s="8">
        <v>0</v>
      </c>
      <c r="AE32" s="204"/>
      <c r="AF32" s="205">
        <v>2.5359811479412429</v>
      </c>
      <c r="AG32" s="205">
        <v>0</v>
      </c>
      <c r="AH32" s="5"/>
    </row>
    <row r="33" spans="1:34" x14ac:dyDescent="0.2">
      <c r="A33" s="5" t="s">
        <v>42</v>
      </c>
      <c r="B33" s="72">
        <v>0</v>
      </c>
      <c r="C33" s="72">
        <v>2.613328572953419</v>
      </c>
      <c r="D33" s="72">
        <v>0</v>
      </c>
      <c r="E33" s="72">
        <v>0</v>
      </c>
      <c r="F33" s="72">
        <v>0</v>
      </c>
      <c r="G33" s="72">
        <v>-0.3600000000012642</v>
      </c>
      <c r="H33" s="72">
        <v>2.2533285729521548</v>
      </c>
      <c r="I33" s="6"/>
      <c r="J33" s="72">
        <v>0</v>
      </c>
      <c r="K33" s="72">
        <v>0</v>
      </c>
      <c r="L33" s="72">
        <v>0</v>
      </c>
      <c r="M33" s="72">
        <v>0</v>
      </c>
      <c r="N33" s="72">
        <v>0</v>
      </c>
      <c r="O33" s="204"/>
      <c r="P33" s="6">
        <v>1127.8806929173313</v>
      </c>
      <c r="Q33" s="6">
        <v>0</v>
      </c>
      <c r="R33" s="6">
        <v>1127.8806929173313</v>
      </c>
      <c r="S33" s="6"/>
      <c r="T33" s="6">
        <v>2.2533285729521548</v>
      </c>
      <c r="U33" s="6">
        <v>2.2533285729521548</v>
      </c>
      <c r="V33" s="6">
        <v>1130.1340214902834</v>
      </c>
      <c r="W33" s="6">
        <v>1130.1340214902834</v>
      </c>
      <c r="X33" s="6">
        <v>0</v>
      </c>
      <c r="Y33" s="6"/>
      <c r="Z33" s="6">
        <v>1130.1340214902834</v>
      </c>
      <c r="AA33" s="6">
        <v>0</v>
      </c>
      <c r="AB33" s="6">
        <v>0</v>
      </c>
      <c r="AC33" s="8">
        <v>0</v>
      </c>
      <c r="AD33" s="8">
        <v>0</v>
      </c>
      <c r="AE33" s="204"/>
      <c r="AF33" s="205">
        <v>2.253328572952114</v>
      </c>
      <c r="AG33" s="205">
        <v>0</v>
      </c>
      <c r="AH33" s="5"/>
    </row>
    <row r="34" spans="1:34" x14ac:dyDescent="0.2">
      <c r="A34" s="5" t="s">
        <v>44</v>
      </c>
      <c r="B34" s="72">
        <v>0</v>
      </c>
      <c r="C34" s="72">
        <v>41.268528416676929</v>
      </c>
      <c r="D34" s="72">
        <v>0</v>
      </c>
      <c r="E34" s="72">
        <v>0</v>
      </c>
      <c r="F34" s="72">
        <v>1334.5588510039383</v>
      </c>
      <c r="G34" s="72">
        <v>-0.11999999991530785</v>
      </c>
      <c r="H34" s="72">
        <v>1375.7073794206999</v>
      </c>
      <c r="I34" s="6"/>
      <c r="J34" s="72">
        <v>0</v>
      </c>
      <c r="K34" s="72">
        <v>0</v>
      </c>
      <c r="L34" s="72">
        <v>-15.587394326631937</v>
      </c>
      <c r="M34" s="72">
        <v>-0.11999999999625288</v>
      </c>
      <c r="N34" s="72">
        <v>-15.70739432662819</v>
      </c>
      <c r="O34" s="204"/>
      <c r="P34" s="6">
        <v>21766.370818062165</v>
      </c>
      <c r="Q34" s="6">
        <v>0</v>
      </c>
      <c r="R34" s="6">
        <v>21766.370818062165</v>
      </c>
      <c r="S34" s="6"/>
      <c r="T34" s="6">
        <v>1359.9999850940717</v>
      </c>
      <c r="U34" s="6">
        <v>1359.9999850940717</v>
      </c>
      <c r="V34" s="6">
        <v>23126.370803156238</v>
      </c>
      <c r="W34" s="6">
        <v>23126.370803156238</v>
      </c>
      <c r="X34" s="6">
        <v>0</v>
      </c>
      <c r="Y34" s="6"/>
      <c r="Z34" s="6">
        <v>23142.078197482864</v>
      </c>
      <c r="AA34" s="6">
        <v>-15.70739432662819</v>
      </c>
      <c r="AB34" s="6">
        <v>0</v>
      </c>
      <c r="AC34" s="8">
        <v>0</v>
      </c>
      <c r="AD34" s="8">
        <v>0</v>
      </c>
      <c r="AE34" s="204"/>
      <c r="AF34" s="205">
        <v>1359.9999850940731</v>
      </c>
      <c r="AG34" s="205">
        <v>0</v>
      </c>
      <c r="AH34" s="5"/>
    </row>
    <row r="35" spans="1:34" x14ac:dyDescent="0.2">
      <c r="A35" s="5" t="s">
        <v>46</v>
      </c>
      <c r="B35" s="72">
        <v>0</v>
      </c>
      <c r="C35" s="72">
        <v>192.56693888965322</v>
      </c>
      <c r="D35" s="72">
        <v>0</v>
      </c>
      <c r="E35" s="72">
        <v>0</v>
      </c>
      <c r="F35" s="72">
        <v>0</v>
      </c>
      <c r="G35" s="72">
        <v>-0.48999999990337528</v>
      </c>
      <c r="H35" s="72">
        <v>192.07693888974984</v>
      </c>
      <c r="I35" s="6"/>
      <c r="J35" s="72">
        <v>0</v>
      </c>
      <c r="K35" s="72">
        <v>0</v>
      </c>
      <c r="L35" s="72">
        <v>-35.065930809084271</v>
      </c>
      <c r="M35" s="72">
        <v>0.65000000000100044</v>
      </c>
      <c r="N35" s="72">
        <v>-34.415930809083271</v>
      </c>
      <c r="O35" s="204"/>
      <c r="P35" s="6">
        <v>75392.147706022923</v>
      </c>
      <c r="Q35" s="6">
        <v>1382.5349124042179</v>
      </c>
      <c r="R35" s="6">
        <v>76774.682618427134</v>
      </c>
      <c r="S35" s="6"/>
      <c r="T35" s="6">
        <v>157.66100808066656</v>
      </c>
      <c r="U35" s="6">
        <v>157.66100808066656</v>
      </c>
      <c r="V35" s="6">
        <v>76932.343626507805</v>
      </c>
      <c r="W35" s="6">
        <v>75584.224644912669</v>
      </c>
      <c r="X35" s="6">
        <v>1348.1189815951348</v>
      </c>
      <c r="Y35" s="6"/>
      <c r="Z35" s="6">
        <v>75584.224644912669</v>
      </c>
      <c r="AA35" s="6">
        <v>1348.1189815951348</v>
      </c>
      <c r="AB35" s="6">
        <v>0</v>
      </c>
      <c r="AC35" s="8">
        <v>0</v>
      </c>
      <c r="AD35" s="8">
        <v>0</v>
      </c>
      <c r="AE35" s="204"/>
      <c r="AF35" s="205">
        <v>192.07693888974609</v>
      </c>
      <c r="AG35" s="205">
        <v>-34.415930809083193</v>
      </c>
      <c r="AH35" s="5"/>
    </row>
    <row r="36" spans="1:34" x14ac:dyDescent="0.2">
      <c r="A36" s="5" t="s">
        <v>48</v>
      </c>
      <c r="B36" s="72">
        <v>0</v>
      </c>
      <c r="C36" s="72">
        <v>314.20806422991615</v>
      </c>
      <c r="D36" s="72">
        <v>0</v>
      </c>
      <c r="E36" s="72">
        <v>0</v>
      </c>
      <c r="F36" s="72">
        <v>11000.377405851499</v>
      </c>
      <c r="G36" s="72">
        <v>141900.73999999982</v>
      </c>
      <c r="H36" s="72">
        <v>153215.32547008124</v>
      </c>
      <c r="I36" s="6"/>
      <c r="J36" s="72">
        <v>0</v>
      </c>
      <c r="K36" s="72">
        <v>0</v>
      </c>
      <c r="L36" s="72">
        <v>-118.67845027835317</v>
      </c>
      <c r="M36" s="72">
        <v>-0.35999999992418452</v>
      </c>
      <c r="N36" s="72">
        <v>-119.03845027827735</v>
      </c>
      <c r="O36" s="204"/>
      <c r="P36" s="6">
        <v>134960.23178463746</v>
      </c>
      <c r="Q36" s="6">
        <v>0</v>
      </c>
      <c r="R36" s="6">
        <v>134960.23178463746</v>
      </c>
      <c r="S36" s="6"/>
      <c r="T36" s="6">
        <v>153096.28701980296</v>
      </c>
      <c r="U36" s="6">
        <v>153096.28701980296</v>
      </c>
      <c r="V36" s="6">
        <v>288056.51880444039</v>
      </c>
      <c r="W36" s="6">
        <v>288056.51880444039</v>
      </c>
      <c r="X36" s="6">
        <v>0</v>
      </c>
      <c r="Y36" s="6"/>
      <c r="Z36" s="6">
        <v>288175.55725471873</v>
      </c>
      <c r="AA36" s="6">
        <v>-119.03845027827735</v>
      </c>
      <c r="AB36" s="6">
        <v>0</v>
      </c>
      <c r="AC36" s="8">
        <v>0</v>
      </c>
      <c r="AD36" s="8">
        <v>0</v>
      </c>
      <c r="AE36" s="204"/>
      <c r="AF36" s="205">
        <v>153096.28701980293</v>
      </c>
      <c r="AG36" s="205">
        <v>0</v>
      </c>
      <c r="AH36" s="5"/>
    </row>
    <row r="37" spans="1:34" x14ac:dyDescent="0.2">
      <c r="A37" s="5" t="s">
        <v>49</v>
      </c>
      <c r="B37" s="72">
        <v>0</v>
      </c>
      <c r="C37" s="72">
        <v>17.753136026162455</v>
      </c>
      <c r="D37" s="72">
        <v>0</v>
      </c>
      <c r="E37" s="72">
        <v>0</v>
      </c>
      <c r="F37" s="72">
        <v>505.46491894962713</v>
      </c>
      <c r="G37" s="72">
        <v>0</v>
      </c>
      <c r="H37" s="72">
        <v>523.21805497578964</v>
      </c>
      <c r="I37" s="6"/>
      <c r="J37" s="72">
        <v>0</v>
      </c>
      <c r="K37" s="72">
        <v>0</v>
      </c>
      <c r="L37" s="72">
        <v>0</v>
      </c>
      <c r="M37" s="72">
        <v>0</v>
      </c>
      <c r="N37" s="72">
        <v>0</v>
      </c>
      <c r="O37" s="204"/>
      <c r="P37" s="6">
        <v>8823.1605892435364</v>
      </c>
      <c r="Q37" s="6">
        <v>0</v>
      </c>
      <c r="R37" s="6">
        <v>8823.1605892435364</v>
      </c>
      <c r="S37" s="6"/>
      <c r="T37" s="6">
        <v>523.21805497578964</v>
      </c>
      <c r="U37" s="6">
        <v>523.21805497578964</v>
      </c>
      <c r="V37" s="6">
        <v>9346.3786442193268</v>
      </c>
      <c r="W37" s="6">
        <v>9346.3786442193268</v>
      </c>
      <c r="X37" s="6">
        <v>0</v>
      </c>
      <c r="Y37" s="6"/>
      <c r="Z37" s="6">
        <v>9346.3786442193268</v>
      </c>
      <c r="AA37" s="6">
        <v>0</v>
      </c>
      <c r="AB37" s="6">
        <v>0</v>
      </c>
      <c r="AC37" s="8">
        <v>0</v>
      </c>
      <c r="AD37" s="8">
        <v>0</v>
      </c>
      <c r="AE37" s="204"/>
      <c r="AF37" s="205">
        <v>523.21805497579044</v>
      </c>
      <c r="AG37" s="205">
        <v>0</v>
      </c>
      <c r="AH37" s="5"/>
    </row>
    <row r="38" spans="1:34" x14ac:dyDescent="0.2">
      <c r="A38" s="5" t="s">
        <v>51</v>
      </c>
      <c r="B38" s="72">
        <v>0</v>
      </c>
      <c r="C38" s="72">
        <v>8.6223359030001205</v>
      </c>
      <c r="D38" s="72">
        <v>0</v>
      </c>
      <c r="E38" s="72">
        <v>0</v>
      </c>
      <c r="F38" s="72">
        <v>376.42412838950401</v>
      </c>
      <c r="G38" s="72">
        <v>0.47999999999319698</v>
      </c>
      <c r="H38" s="72">
        <v>385.52646429249734</v>
      </c>
      <c r="I38" s="6"/>
      <c r="J38" s="72">
        <v>0</v>
      </c>
      <c r="K38" s="72">
        <v>0</v>
      </c>
      <c r="L38" s="72">
        <v>0</v>
      </c>
      <c r="M38" s="72">
        <v>0</v>
      </c>
      <c r="N38" s="72">
        <v>0</v>
      </c>
      <c r="O38" s="204"/>
      <c r="P38" s="6">
        <v>3721.2948626093421</v>
      </c>
      <c r="Q38" s="6">
        <v>0</v>
      </c>
      <c r="R38" s="6">
        <v>3721.2948626093421</v>
      </c>
      <c r="S38" s="6"/>
      <c r="T38" s="6">
        <v>385.52646429249734</v>
      </c>
      <c r="U38" s="6">
        <v>385.52646429249734</v>
      </c>
      <c r="V38" s="6">
        <v>4106.8213269018397</v>
      </c>
      <c r="W38" s="6">
        <v>4106.8213269018397</v>
      </c>
      <c r="X38" s="6">
        <v>0</v>
      </c>
      <c r="Y38" s="6"/>
      <c r="Z38" s="6">
        <v>4106.8213269018397</v>
      </c>
      <c r="AA38" s="6">
        <v>0</v>
      </c>
      <c r="AB38" s="6">
        <v>0</v>
      </c>
      <c r="AC38" s="8">
        <v>0</v>
      </c>
      <c r="AD38" s="8">
        <v>0</v>
      </c>
      <c r="AE38" s="204"/>
      <c r="AF38" s="205">
        <v>385.52646429249762</v>
      </c>
      <c r="AG38" s="205">
        <v>0</v>
      </c>
      <c r="AH38" s="5"/>
    </row>
    <row r="39" spans="1:34" x14ac:dyDescent="0.2">
      <c r="A39" s="5" t="s">
        <v>54</v>
      </c>
      <c r="B39" s="72">
        <v>0</v>
      </c>
      <c r="C39" s="72">
        <v>181.06905396300252</v>
      </c>
      <c r="D39" s="72">
        <v>0</v>
      </c>
      <c r="E39" s="72">
        <v>-52879.699911987766</v>
      </c>
      <c r="F39" s="72">
        <v>0</v>
      </c>
      <c r="G39" s="72">
        <v>0.30000000042491592</v>
      </c>
      <c r="H39" s="72">
        <v>-52698.330858024339</v>
      </c>
      <c r="I39" s="6"/>
      <c r="J39" s="72">
        <v>0</v>
      </c>
      <c r="K39" s="72">
        <v>-9850.4315196998123</v>
      </c>
      <c r="L39" s="72">
        <v>1500.7575077275931</v>
      </c>
      <c r="M39" s="72">
        <v>-4.0000000153668225E-2</v>
      </c>
      <c r="N39" s="72">
        <v>-8349.7140119723736</v>
      </c>
      <c r="O39" s="204"/>
      <c r="P39" s="6">
        <v>243441.0677054477</v>
      </c>
      <c r="Q39" s="6">
        <v>55383.580289603844</v>
      </c>
      <c r="R39" s="6">
        <v>298824.64799505152</v>
      </c>
      <c r="S39" s="6"/>
      <c r="T39" s="6">
        <v>-61048.044869996709</v>
      </c>
      <c r="U39" s="6">
        <v>-61048.044869996709</v>
      </c>
      <c r="V39" s="6">
        <v>237776.6031250548</v>
      </c>
      <c r="W39" s="6">
        <v>190742.73684742331</v>
      </c>
      <c r="X39" s="6">
        <v>47033.866277631474</v>
      </c>
      <c r="Y39" s="6"/>
      <c r="Z39" s="6">
        <v>190742.73684742337</v>
      </c>
      <c r="AA39" s="6">
        <v>47033.866277631474</v>
      </c>
      <c r="AB39" s="6">
        <v>0</v>
      </c>
      <c r="AC39" s="8">
        <v>0</v>
      </c>
      <c r="AD39" s="8">
        <v>0</v>
      </c>
      <c r="AE39" s="204"/>
      <c r="AF39" s="205">
        <v>-52698.33085802439</v>
      </c>
      <c r="AG39" s="205">
        <v>-8349.7140119723699</v>
      </c>
      <c r="AH39" s="5"/>
    </row>
    <row r="40" spans="1:34" x14ac:dyDescent="0.2">
      <c r="A40" s="5" t="s">
        <v>57</v>
      </c>
      <c r="B40" s="72">
        <v>0</v>
      </c>
      <c r="C40" s="72">
        <v>58.327566402647875</v>
      </c>
      <c r="D40" s="72">
        <v>0</v>
      </c>
      <c r="E40" s="72">
        <v>3070.7954720487987</v>
      </c>
      <c r="F40" s="72">
        <v>0</v>
      </c>
      <c r="G40" s="72">
        <v>0.24000000006344635</v>
      </c>
      <c r="H40" s="72">
        <v>3129.36303845151</v>
      </c>
      <c r="I40" s="6"/>
      <c r="J40" s="72">
        <v>0</v>
      </c>
      <c r="K40" s="72">
        <v>-4275</v>
      </c>
      <c r="L40" s="72">
        <v>-403.92938307352568</v>
      </c>
      <c r="M40" s="72">
        <v>0</v>
      </c>
      <c r="N40" s="72">
        <v>-4678.929383073526</v>
      </c>
      <c r="O40" s="204"/>
      <c r="P40" s="6">
        <v>88891.105185342152</v>
      </c>
      <c r="Q40" s="6">
        <v>49413.093951740957</v>
      </c>
      <c r="R40" s="6">
        <v>138304.19913708311</v>
      </c>
      <c r="S40" s="6"/>
      <c r="T40" s="6">
        <v>-1549.566344622016</v>
      </c>
      <c r="U40" s="6">
        <v>-1549.566344622016</v>
      </c>
      <c r="V40" s="6">
        <v>136754.63279246108</v>
      </c>
      <c r="W40" s="6">
        <v>92020.46822379365</v>
      </c>
      <c r="X40" s="6">
        <v>44734.164568667431</v>
      </c>
      <c r="Y40" s="6"/>
      <c r="Z40" s="6">
        <v>92020.468223793665</v>
      </c>
      <c r="AA40" s="6">
        <v>44734.164568667431</v>
      </c>
      <c r="AB40" s="6">
        <v>0</v>
      </c>
      <c r="AC40" s="8">
        <v>0</v>
      </c>
      <c r="AD40" s="8">
        <v>0</v>
      </c>
      <c r="AE40" s="204"/>
      <c r="AF40" s="205">
        <v>3129.3630384514981</v>
      </c>
      <c r="AG40" s="205">
        <v>-4678.929383073526</v>
      </c>
      <c r="AH40" s="5"/>
    </row>
    <row r="41" spans="1:34" x14ac:dyDescent="0.2">
      <c r="A41" s="5" t="s">
        <v>59</v>
      </c>
      <c r="B41" s="72">
        <v>0</v>
      </c>
      <c r="C41" s="72">
        <v>2.5359811479412118</v>
      </c>
      <c r="D41" s="72">
        <v>0</v>
      </c>
      <c r="E41" s="72">
        <v>0</v>
      </c>
      <c r="F41" s="72">
        <v>0</v>
      </c>
      <c r="G41" s="72">
        <v>0</v>
      </c>
      <c r="H41" s="72">
        <v>2.5359811479412118</v>
      </c>
      <c r="I41" s="6"/>
      <c r="J41" s="72">
        <v>0</v>
      </c>
      <c r="K41" s="72">
        <v>0</v>
      </c>
      <c r="L41" s="72">
        <v>0</v>
      </c>
      <c r="M41" s="72">
        <v>0</v>
      </c>
      <c r="N41" s="72">
        <v>0</v>
      </c>
      <c r="O41" s="204"/>
      <c r="P41" s="6">
        <v>863.29049065575691</v>
      </c>
      <c r="Q41" s="6">
        <v>0</v>
      </c>
      <c r="R41" s="6">
        <v>863.29049065575691</v>
      </c>
      <c r="S41" s="6"/>
      <c r="T41" s="6">
        <v>2.5359811479412118</v>
      </c>
      <c r="U41" s="6">
        <v>2.5359811479412118</v>
      </c>
      <c r="V41" s="6">
        <v>865.82647180369815</v>
      </c>
      <c r="W41" s="6">
        <v>865.82647180369815</v>
      </c>
      <c r="X41" s="6">
        <v>0</v>
      </c>
      <c r="Y41" s="6"/>
      <c r="Z41" s="6">
        <v>865.82647180369815</v>
      </c>
      <c r="AA41" s="6">
        <v>0</v>
      </c>
      <c r="AB41" s="6">
        <v>0</v>
      </c>
      <c r="AC41" s="8">
        <v>0</v>
      </c>
      <c r="AD41" s="8">
        <v>0</v>
      </c>
      <c r="AE41" s="204"/>
      <c r="AF41" s="205">
        <v>2.5359811479412429</v>
      </c>
      <c r="AG41" s="205">
        <v>0</v>
      </c>
      <c r="AH41" s="5"/>
    </row>
    <row r="42" spans="1:34" x14ac:dyDescent="0.2">
      <c r="A42" s="5" t="s">
        <v>61</v>
      </c>
      <c r="B42" s="72">
        <v>0</v>
      </c>
      <c r="C42" s="72">
        <v>62.638734354147935</v>
      </c>
      <c r="D42" s="72">
        <v>0</v>
      </c>
      <c r="E42" s="72">
        <v>0</v>
      </c>
      <c r="F42" s="72">
        <v>0</v>
      </c>
      <c r="G42" s="72">
        <v>0</v>
      </c>
      <c r="H42" s="72">
        <v>62.638734354147935</v>
      </c>
      <c r="I42" s="6"/>
      <c r="J42" s="72">
        <v>0</v>
      </c>
      <c r="K42" s="72">
        <v>0</v>
      </c>
      <c r="L42" s="72">
        <v>-11.406348034071492</v>
      </c>
      <c r="M42" s="72">
        <v>0</v>
      </c>
      <c r="N42" s="72">
        <v>-11.406348034071492</v>
      </c>
      <c r="O42" s="204"/>
      <c r="P42" s="6">
        <v>24377.524330465523</v>
      </c>
      <c r="Q42" s="6">
        <v>429.15320456502076</v>
      </c>
      <c r="R42" s="6">
        <v>24806.677535030543</v>
      </c>
      <c r="S42" s="6"/>
      <c r="T42" s="6">
        <v>51.232386320076444</v>
      </c>
      <c r="U42" s="6">
        <v>51.232386320076444</v>
      </c>
      <c r="V42" s="6">
        <v>24857.90992135062</v>
      </c>
      <c r="W42" s="6">
        <v>24440.16306481967</v>
      </c>
      <c r="X42" s="6">
        <v>417.74685653094929</v>
      </c>
      <c r="Y42" s="6"/>
      <c r="Z42" s="6">
        <v>24440.16306481967</v>
      </c>
      <c r="AA42" s="6">
        <v>417.74685653094929</v>
      </c>
      <c r="AB42" s="6">
        <v>0</v>
      </c>
      <c r="AC42" s="8">
        <v>0</v>
      </c>
      <c r="AD42" s="8">
        <v>0</v>
      </c>
      <c r="AE42" s="204"/>
      <c r="AF42" s="205">
        <v>62.638734354146436</v>
      </c>
      <c r="AG42" s="205">
        <v>-11.40634803407147</v>
      </c>
      <c r="AH42" s="5"/>
    </row>
    <row r="43" spans="1:34" x14ac:dyDescent="0.2">
      <c r="A43" s="5" t="s">
        <v>63</v>
      </c>
      <c r="B43" s="72">
        <v>0</v>
      </c>
      <c r="C43" s="72">
        <v>23.58462467585327</v>
      </c>
      <c r="D43" s="72">
        <v>0</v>
      </c>
      <c r="E43" s="72">
        <v>0</v>
      </c>
      <c r="F43" s="72">
        <v>896.29376862053255</v>
      </c>
      <c r="G43" s="72">
        <v>-0.23999999994339305</v>
      </c>
      <c r="H43" s="72">
        <v>919.63839329644247</v>
      </c>
      <c r="I43" s="6"/>
      <c r="J43" s="72">
        <v>0</v>
      </c>
      <c r="K43" s="72">
        <v>0</v>
      </c>
      <c r="L43" s="72">
        <v>-13.202765539226183</v>
      </c>
      <c r="M43" s="72">
        <v>0</v>
      </c>
      <c r="N43" s="72">
        <v>-13.202765539226183</v>
      </c>
      <c r="O43" s="204"/>
      <c r="P43" s="6">
        <v>5507.5544200900631</v>
      </c>
      <c r="Q43" s="6">
        <v>98.82191111513005</v>
      </c>
      <c r="R43" s="6">
        <v>5606.3763312051933</v>
      </c>
      <c r="S43" s="6"/>
      <c r="T43" s="6">
        <v>906.43562775721625</v>
      </c>
      <c r="U43" s="6">
        <v>906.43562775721625</v>
      </c>
      <c r="V43" s="6">
        <v>6512.8119589624093</v>
      </c>
      <c r="W43" s="6">
        <v>6427.1928133865058</v>
      </c>
      <c r="X43" s="6">
        <v>85.619145575903872</v>
      </c>
      <c r="Y43" s="6"/>
      <c r="Z43" s="6">
        <v>6427.1928133865058</v>
      </c>
      <c r="AA43" s="6">
        <v>85.619145575903872</v>
      </c>
      <c r="AB43" s="6">
        <v>0</v>
      </c>
      <c r="AC43" s="8">
        <v>0</v>
      </c>
      <c r="AD43" s="8">
        <v>0</v>
      </c>
      <c r="AE43" s="204"/>
      <c r="AF43" s="205">
        <v>919.6383932964427</v>
      </c>
      <c r="AG43" s="205">
        <v>-13.202765539226178</v>
      </c>
      <c r="AH43" s="5"/>
    </row>
    <row r="44" spans="1:34" x14ac:dyDescent="0.2">
      <c r="A44" s="5" t="s">
        <v>64</v>
      </c>
      <c r="B44" s="72">
        <v>0</v>
      </c>
      <c r="C44" s="72">
        <v>8.6223359030001205</v>
      </c>
      <c r="D44" s="72">
        <v>0</v>
      </c>
      <c r="E44" s="72">
        <v>0</v>
      </c>
      <c r="F44" s="72">
        <v>320.55062178854223</v>
      </c>
      <c r="G44" s="72">
        <v>-0.23999999997613486</v>
      </c>
      <c r="H44" s="72">
        <v>328.93295769156623</v>
      </c>
      <c r="I44" s="6"/>
      <c r="J44" s="72">
        <v>0</v>
      </c>
      <c r="K44" s="72">
        <v>0</v>
      </c>
      <c r="L44" s="72">
        <v>-1.5701045876859545</v>
      </c>
      <c r="M44" s="72">
        <v>0</v>
      </c>
      <c r="N44" s="72">
        <v>-1.5701045876859545</v>
      </c>
      <c r="O44" s="204"/>
      <c r="P44" s="6">
        <v>1654.1757797159148</v>
      </c>
      <c r="Q44" s="6">
        <v>30.334137390915863</v>
      </c>
      <c r="R44" s="6">
        <v>1684.5099171068307</v>
      </c>
      <c r="S44" s="6"/>
      <c r="T44" s="6">
        <v>327.3628531038803</v>
      </c>
      <c r="U44" s="6">
        <v>327.3628531038803</v>
      </c>
      <c r="V44" s="6">
        <v>2011.872770210711</v>
      </c>
      <c r="W44" s="6">
        <v>1983.1087374074812</v>
      </c>
      <c r="X44" s="6">
        <v>28.76403280322991</v>
      </c>
      <c r="Y44" s="6"/>
      <c r="Z44" s="6">
        <v>1983.1087374074809</v>
      </c>
      <c r="AA44" s="6">
        <v>28.76403280322991</v>
      </c>
      <c r="AB44" s="6">
        <v>0</v>
      </c>
      <c r="AC44" s="8">
        <v>0</v>
      </c>
      <c r="AD44" s="8">
        <v>0</v>
      </c>
      <c r="AE44" s="204"/>
      <c r="AF44" s="205">
        <v>328.93295769156634</v>
      </c>
      <c r="AG44" s="205">
        <v>-1.5701045876859538</v>
      </c>
      <c r="AH44" s="5"/>
    </row>
    <row r="45" spans="1:34" x14ac:dyDescent="0.2">
      <c r="A45" s="5" t="s">
        <v>66</v>
      </c>
      <c r="B45" s="72">
        <v>0</v>
      </c>
      <c r="C45" s="72">
        <v>4.0575698367059392</v>
      </c>
      <c r="D45" s="72">
        <v>0</v>
      </c>
      <c r="E45" s="72">
        <v>0</v>
      </c>
      <c r="F45" s="72">
        <v>325.72079310771227</v>
      </c>
      <c r="G45" s="72">
        <v>0</v>
      </c>
      <c r="H45" s="72">
        <v>329.77836294441823</v>
      </c>
      <c r="I45" s="6"/>
      <c r="J45" s="72">
        <v>0</v>
      </c>
      <c r="K45" s="72">
        <v>0</v>
      </c>
      <c r="L45" s="72">
        <v>0</v>
      </c>
      <c r="M45" s="72">
        <v>0</v>
      </c>
      <c r="N45" s="72">
        <v>0</v>
      </c>
      <c r="O45" s="204"/>
      <c r="P45" s="6">
        <v>1918.7207267068461</v>
      </c>
      <c r="Q45" s="6">
        <v>265.86486612195529</v>
      </c>
      <c r="R45" s="6">
        <v>2184.5855928288015</v>
      </c>
      <c r="S45" s="6"/>
      <c r="T45" s="6">
        <v>329.77836294441823</v>
      </c>
      <c r="U45" s="6">
        <v>329.77836294441823</v>
      </c>
      <c r="V45" s="6">
        <v>2514.3639557732199</v>
      </c>
      <c r="W45" s="6">
        <v>2248.4990896512645</v>
      </c>
      <c r="X45" s="6">
        <v>265.86486612195529</v>
      </c>
      <c r="Y45" s="6"/>
      <c r="Z45" s="6">
        <v>2248.4990896512645</v>
      </c>
      <c r="AA45" s="6">
        <v>265.86486612195529</v>
      </c>
      <c r="AB45" s="6">
        <v>0</v>
      </c>
      <c r="AC45" s="8">
        <v>0</v>
      </c>
      <c r="AD45" s="8">
        <v>0</v>
      </c>
      <c r="AE45" s="204"/>
      <c r="AF45" s="205">
        <v>329.7783629444184</v>
      </c>
      <c r="AG45" s="205">
        <v>0</v>
      </c>
      <c r="AH45" s="5"/>
    </row>
    <row r="46" spans="1:34" x14ac:dyDescent="0.2">
      <c r="A46" s="5" t="s">
        <v>96</v>
      </c>
      <c r="B46" s="72">
        <v>0</v>
      </c>
      <c r="C46" s="72">
        <v>0.7607943443823636</v>
      </c>
      <c r="D46" s="72">
        <v>0</v>
      </c>
      <c r="E46" s="72">
        <v>0</v>
      </c>
      <c r="F46" s="72">
        <v>0</v>
      </c>
      <c r="G46" s="72">
        <v>0</v>
      </c>
      <c r="H46" s="72">
        <v>0.7607943443823636</v>
      </c>
      <c r="I46" s="6"/>
      <c r="J46" s="72">
        <v>0</v>
      </c>
      <c r="K46" s="72">
        <v>0</v>
      </c>
      <c r="L46" s="72">
        <v>0</v>
      </c>
      <c r="M46" s="72">
        <v>0</v>
      </c>
      <c r="N46" s="72">
        <v>0</v>
      </c>
      <c r="O46" s="204"/>
      <c r="P46" s="6">
        <v>272.44614129420887</v>
      </c>
      <c r="Q46" s="6">
        <v>0</v>
      </c>
      <c r="R46" s="6">
        <v>272.44614129420887</v>
      </c>
      <c r="S46" s="6"/>
      <c r="T46" s="6">
        <v>0.7607943443823636</v>
      </c>
      <c r="U46" s="6">
        <v>0.7607943443823636</v>
      </c>
      <c r="V46" s="6">
        <v>273.20693563859123</v>
      </c>
      <c r="W46" s="6">
        <v>273.20693563859123</v>
      </c>
      <c r="X46" s="6">
        <v>0</v>
      </c>
      <c r="Y46" s="6"/>
      <c r="Z46" s="6">
        <v>273.20693563859123</v>
      </c>
      <c r="AA46" s="6">
        <v>0</v>
      </c>
      <c r="AB46" s="6">
        <v>0</v>
      </c>
      <c r="AC46" s="8">
        <v>0</v>
      </c>
      <c r="AD46" s="8">
        <v>0</v>
      </c>
      <c r="AE46" s="204"/>
      <c r="AF46" s="205">
        <v>0.76079434438236149</v>
      </c>
      <c r="AG46" s="205">
        <v>0</v>
      </c>
      <c r="AH46" s="5"/>
    </row>
    <row r="47" spans="1:34" x14ac:dyDescent="0.2">
      <c r="A47" s="5" t="s">
        <v>98</v>
      </c>
      <c r="B47" s="72">
        <v>0</v>
      </c>
      <c r="C47" s="72">
        <v>0</v>
      </c>
      <c r="D47" s="72">
        <v>0</v>
      </c>
      <c r="E47" s="72">
        <v>0</v>
      </c>
      <c r="F47" s="72">
        <v>0</v>
      </c>
      <c r="G47" s="72">
        <v>0</v>
      </c>
      <c r="H47" s="72">
        <v>0</v>
      </c>
      <c r="I47" s="6"/>
      <c r="J47" s="72">
        <v>0</v>
      </c>
      <c r="K47" s="72">
        <v>0</v>
      </c>
      <c r="L47" s="72">
        <v>0</v>
      </c>
      <c r="M47" s="72">
        <v>0</v>
      </c>
      <c r="N47" s="72">
        <v>0</v>
      </c>
      <c r="O47" s="204"/>
      <c r="P47" s="6">
        <v>0</v>
      </c>
      <c r="Q47" s="6">
        <v>0</v>
      </c>
      <c r="R47" s="6">
        <v>0</v>
      </c>
      <c r="S47" s="6"/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6"/>
      <c r="Z47" s="6">
        <v>0</v>
      </c>
      <c r="AA47" s="6">
        <v>0</v>
      </c>
      <c r="AB47" s="6">
        <v>0</v>
      </c>
      <c r="AC47" s="8">
        <v>0</v>
      </c>
      <c r="AD47" s="8">
        <v>0</v>
      </c>
      <c r="AE47" s="204"/>
      <c r="AF47" s="205">
        <v>0</v>
      </c>
      <c r="AG47" s="205">
        <v>0</v>
      </c>
      <c r="AH47" s="5"/>
    </row>
    <row r="48" spans="1:34" x14ac:dyDescent="0.2">
      <c r="A48" s="5" t="s">
        <v>100</v>
      </c>
      <c r="B48" s="72">
        <v>0</v>
      </c>
      <c r="C48" s="72">
        <v>15.976681232029636</v>
      </c>
      <c r="D48" s="72">
        <v>0</v>
      </c>
      <c r="E48" s="72">
        <v>0</v>
      </c>
      <c r="F48" s="72">
        <v>0</v>
      </c>
      <c r="G48" s="72">
        <v>-2.4000000000060027</v>
      </c>
      <c r="H48" s="72">
        <v>13.576681232023633</v>
      </c>
      <c r="I48" s="6"/>
      <c r="J48" s="72">
        <v>0</v>
      </c>
      <c r="K48" s="72">
        <v>0</v>
      </c>
      <c r="L48" s="72">
        <v>0</v>
      </c>
      <c r="M48" s="72">
        <v>0</v>
      </c>
      <c r="N48" s="72">
        <v>0</v>
      </c>
      <c r="O48" s="204"/>
      <c r="P48" s="6">
        <v>4983.2159122405747</v>
      </c>
      <c r="Q48" s="6">
        <v>0</v>
      </c>
      <c r="R48" s="6">
        <v>4983.2159122405747</v>
      </c>
      <c r="S48" s="6"/>
      <c r="T48" s="6">
        <v>13.576681232023633</v>
      </c>
      <c r="U48" s="6">
        <v>13.576681232023633</v>
      </c>
      <c r="V48" s="6">
        <v>4996.7925934725981</v>
      </c>
      <c r="W48" s="6">
        <v>4996.7925934725981</v>
      </c>
      <c r="X48" s="6">
        <v>0</v>
      </c>
      <c r="Y48" s="6"/>
      <c r="Z48" s="6">
        <v>4996.7925934725981</v>
      </c>
      <c r="AA48" s="6">
        <v>0</v>
      </c>
      <c r="AB48" s="6">
        <v>0</v>
      </c>
      <c r="AC48" s="8">
        <v>0</v>
      </c>
      <c r="AD48" s="8">
        <v>0</v>
      </c>
      <c r="AE48" s="204"/>
      <c r="AF48" s="205">
        <v>13.576681232023475</v>
      </c>
      <c r="AG48" s="205">
        <v>0</v>
      </c>
      <c r="AH48" s="5"/>
    </row>
    <row r="49" spans="1:34" x14ac:dyDescent="0.2">
      <c r="A49" s="5" t="s">
        <v>102</v>
      </c>
      <c r="B49" s="72">
        <v>0</v>
      </c>
      <c r="C49" s="72">
        <v>0.7607943443823636</v>
      </c>
      <c r="D49" s="72">
        <v>0</v>
      </c>
      <c r="E49" s="72">
        <v>0</v>
      </c>
      <c r="F49" s="72">
        <v>23.586678121592968</v>
      </c>
      <c r="G49" s="72">
        <v>0</v>
      </c>
      <c r="H49" s="72">
        <v>24.347472465975333</v>
      </c>
      <c r="I49" s="6"/>
      <c r="J49" s="72">
        <v>0</v>
      </c>
      <c r="K49" s="72">
        <v>0</v>
      </c>
      <c r="L49" s="72">
        <v>0</v>
      </c>
      <c r="M49" s="72">
        <v>0</v>
      </c>
      <c r="N49" s="72">
        <v>0</v>
      </c>
      <c r="O49" s="204"/>
      <c r="P49" s="6">
        <v>328.06013590320492</v>
      </c>
      <c r="Q49" s="6">
        <v>0</v>
      </c>
      <c r="R49" s="6">
        <v>328.06013590320492</v>
      </c>
      <c r="S49" s="6"/>
      <c r="T49" s="6">
        <v>24.347472465975333</v>
      </c>
      <c r="U49" s="6">
        <v>24.347472465975333</v>
      </c>
      <c r="V49" s="6">
        <v>352.40760836918025</v>
      </c>
      <c r="W49" s="6">
        <v>352.40760836918025</v>
      </c>
      <c r="X49" s="6">
        <v>0</v>
      </c>
      <c r="Y49" s="6"/>
      <c r="Z49" s="6">
        <v>352.40760836918025</v>
      </c>
      <c r="AA49" s="6">
        <v>0</v>
      </c>
      <c r="AB49" s="6">
        <v>0</v>
      </c>
      <c r="AC49" s="8">
        <v>0</v>
      </c>
      <c r="AD49" s="8">
        <v>0</v>
      </c>
      <c r="AE49" s="204"/>
      <c r="AF49" s="205">
        <v>24.347472465975329</v>
      </c>
      <c r="AG49" s="205">
        <v>0</v>
      </c>
      <c r="AH49" s="5"/>
    </row>
    <row r="50" spans="1:34" x14ac:dyDescent="0.2">
      <c r="A50" s="5" t="s">
        <v>104</v>
      </c>
      <c r="B50" s="72">
        <v>0</v>
      </c>
      <c r="C50" s="72">
        <v>2.5359811479412118</v>
      </c>
      <c r="D50" s="72">
        <v>0</v>
      </c>
      <c r="E50" s="72">
        <v>0</v>
      </c>
      <c r="F50" s="72">
        <v>0</v>
      </c>
      <c r="G50" s="72">
        <v>0</v>
      </c>
      <c r="H50" s="72">
        <v>2.5359811479412118</v>
      </c>
      <c r="I50" s="6"/>
      <c r="J50" s="72">
        <v>0</v>
      </c>
      <c r="K50" s="72">
        <v>0</v>
      </c>
      <c r="L50" s="72">
        <v>0</v>
      </c>
      <c r="M50" s="72">
        <v>0</v>
      </c>
      <c r="N50" s="72">
        <v>0</v>
      </c>
      <c r="O50" s="204"/>
      <c r="P50" s="6">
        <v>857.83812966214134</v>
      </c>
      <c r="Q50" s="6">
        <v>0</v>
      </c>
      <c r="R50" s="6">
        <v>857.83812966214134</v>
      </c>
      <c r="S50" s="6"/>
      <c r="T50" s="6">
        <v>2.5359811479412118</v>
      </c>
      <c r="U50" s="6">
        <v>2.5359811479412118</v>
      </c>
      <c r="V50" s="6">
        <v>860.37411081008258</v>
      </c>
      <c r="W50" s="6">
        <v>860.37411081008258</v>
      </c>
      <c r="X50" s="6">
        <v>0</v>
      </c>
      <c r="Y50" s="6"/>
      <c r="Z50" s="6">
        <v>860.37411081008258</v>
      </c>
      <c r="AA50" s="6">
        <v>0</v>
      </c>
      <c r="AB50" s="6">
        <v>0</v>
      </c>
      <c r="AC50" s="8">
        <v>0</v>
      </c>
      <c r="AD50" s="8">
        <v>0</v>
      </c>
      <c r="AE50" s="204"/>
      <c r="AF50" s="205">
        <v>2.5359811479412429</v>
      </c>
      <c r="AG50" s="205">
        <v>0</v>
      </c>
      <c r="AH50" s="5"/>
    </row>
    <row r="51" spans="1:34" x14ac:dyDescent="0.2">
      <c r="A51" s="5" t="s">
        <v>106</v>
      </c>
      <c r="B51" s="72">
        <v>0</v>
      </c>
      <c r="C51" s="72">
        <v>11.411915165735454</v>
      </c>
      <c r="D51" s="72">
        <v>0</v>
      </c>
      <c r="E51" s="72">
        <v>0</v>
      </c>
      <c r="F51" s="72">
        <v>353.80017182389452</v>
      </c>
      <c r="G51" s="72">
        <v>-2.3600000000005821</v>
      </c>
      <c r="H51" s="72">
        <v>362.85208698962941</v>
      </c>
      <c r="I51" s="6"/>
      <c r="J51" s="72">
        <v>0</v>
      </c>
      <c r="K51" s="72">
        <v>365.87105363255989</v>
      </c>
      <c r="L51" s="72">
        <v>-93.223602223969422</v>
      </c>
      <c r="M51" s="72">
        <v>-0.75999999999930878</v>
      </c>
      <c r="N51" s="72">
        <v>271.88745140859118</v>
      </c>
      <c r="O51" s="204"/>
      <c r="P51" s="6">
        <v>8597.0927871212662</v>
      </c>
      <c r="Q51" s="6">
        <v>2417.8846224117383</v>
      </c>
      <c r="R51" s="6">
        <v>11014.977409533005</v>
      </c>
      <c r="S51" s="6"/>
      <c r="T51" s="6">
        <v>634.73953839822059</v>
      </c>
      <c r="U51" s="6">
        <v>634.73953839822059</v>
      </c>
      <c r="V51" s="6">
        <v>11649.716947931225</v>
      </c>
      <c r="W51" s="6">
        <v>8959.9448741108954</v>
      </c>
      <c r="X51" s="6">
        <v>2689.7720738203293</v>
      </c>
      <c r="Y51" s="6"/>
      <c r="Z51" s="6">
        <v>8959.9448741108954</v>
      </c>
      <c r="AA51" s="6">
        <v>2689.7720738203293</v>
      </c>
      <c r="AB51" s="6">
        <v>0</v>
      </c>
      <c r="AC51" s="8">
        <v>0</v>
      </c>
      <c r="AD51" s="8">
        <v>0</v>
      </c>
      <c r="AE51" s="204"/>
      <c r="AF51" s="205">
        <v>362.85208698962924</v>
      </c>
      <c r="AG51" s="205">
        <v>271.88745140859101</v>
      </c>
      <c r="AH51" s="5"/>
    </row>
    <row r="52" spans="1:34" x14ac:dyDescent="0.2">
      <c r="A52" s="5" t="s">
        <v>108</v>
      </c>
      <c r="B52" s="72">
        <v>0</v>
      </c>
      <c r="C52" s="72">
        <v>0</v>
      </c>
      <c r="D52" s="72">
        <v>0</v>
      </c>
      <c r="E52" s="72">
        <v>0</v>
      </c>
      <c r="F52" s="72">
        <v>0</v>
      </c>
      <c r="G52" s="72">
        <v>0</v>
      </c>
      <c r="H52" s="72">
        <v>0</v>
      </c>
      <c r="I52" s="6"/>
      <c r="J52" s="72">
        <v>0</v>
      </c>
      <c r="K52" s="72">
        <v>0</v>
      </c>
      <c r="L52" s="72">
        <v>0</v>
      </c>
      <c r="M52" s="72">
        <v>0</v>
      </c>
      <c r="N52" s="72">
        <v>0</v>
      </c>
      <c r="O52" s="204"/>
      <c r="P52" s="6">
        <v>0</v>
      </c>
      <c r="Q52" s="6">
        <v>0</v>
      </c>
      <c r="R52" s="6">
        <v>0</v>
      </c>
      <c r="S52" s="6"/>
      <c r="T52" s="6">
        <v>0</v>
      </c>
      <c r="U52" s="6">
        <v>0</v>
      </c>
      <c r="V52" s="6">
        <v>0</v>
      </c>
      <c r="W52" s="6">
        <v>0</v>
      </c>
      <c r="X52" s="6">
        <v>0</v>
      </c>
      <c r="Y52" s="6"/>
      <c r="Z52" s="6">
        <v>0</v>
      </c>
      <c r="AA52" s="6">
        <v>0</v>
      </c>
      <c r="AB52" s="6">
        <v>0</v>
      </c>
      <c r="AC52" s="8">
        <v>0</v>
      </c>
      <c r="AD52" s="8">
        <v>0</v>
      </c>
      <c r="AE52" s="204"/>
      <c r="AF52" s="205">
        <v>0</v>
      </c>
      <c r="AG52" s="205">
        <v>0</v>
      </c>
      <c r="AH52" s="5"/>
    </row>
    <row r="53" spans="1:34" x14ac:dyDescent="0.2">
      <c r="A53" s="5" t="s">
        <v>110</v>
      </c>
      <c r="B53" s="72">
        <v>0</v>
      </c>
      <c r="C53" s="72">
        <v>9.6367283621766067</v>
      </c>
      <c r="D53" s="72">
        <v>0</v>
      </c>
      <c r="E53" s="72">
        <v>0</v>
      </c>
      <c r="F53" s="72">
        <v>302.82941388766289</v>
      </c>
      <c r="G53" s="72">
        <v>0.44000000001642547</v>
      </c>
      <c r="H53" s="72">
        <v>312.90614224985592</v>
      </c>
      <c r="I53" s="6"/>
      <c r="J53" s="72">
        <v>0</v>
      </c>
      <c r="K53" s="72">
        <v>0</v>
      </c>
      <c r="L53" s="72">
        <v>-1.7548227744725375</v>
      </c>
      <c r="M53" s="72">
        <v>0</v>
      </c>
      <c r="N53" s="72">
        <v>-1.7548227744725375</v>
      </c>
      <c r="O53" s="204"/>
      <c r="P53" s="6">
        <v>3809.5542808105306</v>
      </c>
      <c r="Q53" s="6">
        <v>69.859288456094006</v>
      </c>
      <c r="R53" s="6">
        <v>3879.4135692666246</v>
      </c>
      <c r="S53" s="6"/>
      <c r="T53" s="6">
        <v>311.15131947538339</v>
      </c>
      <c r="U53" s="6">
        <v>311.15131947538339</v>
      </c>
      <c r="V53" s="6">
        <v>4190.5648887420084</v>
      </c>
      <c r="W53" s="6">
        <v>4122.4604230603873</v>
      </c>
      <c r="X53" s="6">
        <v>68.104465681621463</v>
      </c>
      <c r="Y53" s="6"/>
      <c r="Z53" s="6">
        <v>4122.4604230603863</v>
      </c>
      <c r="AA53" s="6">
        <v>68.104465681621463</v>
      </c>
      <c r="AB53" s="6">
        <v>0</v>
      </c>
      <c r="AC53" s="8">
        <v>0</v>
      </c>
      <c r="AD53" s="8">
        <v>0</v>
      </c>
      <c r="AE53" s="204"/>
      <c r="AF53" s="205">
        <v>312.90614224985666</v>
      </c>
      <c r="AG53" s="205">
        <v>-1.7548227744725438</v>
      </c>
      <c r="AH53" s="5"/>
    </row>
    <row r="54" spans="1:34" x14ac:dyDescent="0.2">
      <c r="A54" s="5" t="s">
        <v>124</v>
      </c>
      <c r="B54" s="72">
        <v>0</v>
      </c>
      <c r="C54" s="72">
        <v>471.69249351706543</v>
      </c>
      <c r="D54" s="72">
        <v>0</v>
      </c>
      <c r="E54" s="72">
        <v>0</v>
      </c>
      <c r="F54" s="72">
        <v>0</v>
      </c>
      <c r="G54" s="72">
        <v>0</v>
      </c>
      <c r="H54" s="72">
        <v>471.69249351706543</v>
      </c>
      <c r="I54" s="6"/>
      <c r="J54" s="72">
        <v>0</v>
      </c>
      <c r="K54" s="72">
        <v>0</v>
      </c>
      <c r="L54" s="72">
        <v>-85.893956855761047</v>
      </c>
      <c r="M54" s="72">
        <v>0</v>
      </c>
      <c r="N54" s="72">
        <v>-85.893956855761047</v>
      </c>
      <c r="O54" s="204"/>
      <c r="P54" s="6">
        <v>4231.6020618593266</v>
      </c>
      <c r="Q54" s="6">
        <v>77.598765440857989</v>
      </c>
      <c r="R54" s="6">
        <v>4309.2008273001848</v>
      </c>
      <c r="S54" s="6"/>
      <c r="T54" s="6">
        <v>385.79853666130441</v>
      </c>
      <c r="U54" s="6">
        <v>385.79853666130441</v>
      </c>
      <c r="V54" s="6">
        <v>4694.9993639614895</v>
      </c>
      <c r="W54" s="6">
        <v>4694.9993639614895</v>
      </c>
      <c r="X54" s="6">
        <v>0</v>
      </c>
      <c r="Y54" s="6"/>
      <c r="Z54" s="6">
        <v>4703.2945553763921</v>
      </c>
      <c r="AA54" s="6">
        <v>-8.2951914149030586</v>
      </c>
      <c r="AB54" s="6">
        <v>0</v>
      </c>
      <c r="AC54" s="8">
        <v>0</v>
      </c>
      <c r="AD54" s="8">
        <v>0</v>
      </c>
      <c r="AE54" s="204"/>
      <c r="AF54" s="205">
        <v>463.39730210216294</v>
      </c>
      <c r="AG54" s="205">
        <v>-77.598765440857989</v>
      </c>
      <c r="AH54" s="5"/>
    </row>
    <row r="55" spans="1:34" x14ac:dyDescent="0.2">
      <c r="A55" s="5" t="s">
        <v>127</v>
      </c>
      <c r="B55" s="72">
        <v>0</v>
      </c>
      <c r="C55" s="72">
        <v>0.2535981147941212</v>
      </c>
      <c r="D55" s="72">
        <v>0</v>
      </c>
      <c r="E55" s="72">
        <v>0</v>
      </c>
      <c r="F55" s="72">
        <v>0</v>
      </c>
      <c r="G55" s="72">
        <v>0</v>
      </c>
      <c r="H55" s="72">
        <v>0.2535981147941212</v>
      </c>
      <c r="I55" s="6"/>
      <c r="J55" s="72">
        <v>0</v>
      </c>
      <c r="K55" s="72">
        <v>0</v>
      </c>
      <c r="L55" s="72">
        <v>0</v>
      </c>
      <c r="M55" s="72">
        <v>0</v>
      </c>
      <c r="N55" s="72">
        <v>0</v>
      </c>
      <c r="O55" s="204"/>
      <c r="P55" s="6">
        <v>69.790220718275918</v>
      </c>
      <c r="Q55" s="6">
        <v>0</v>
      </c>
      <c r="R55" s="6">
        <v>69.790220718275918</v>
      </c>
      <c r="S55" s="6"/>
      <c r="T55" s="6">
        <v>0.2535981147941212</v>
      </c>
      <c r="U55" s="6">
        <v>0.2535981147941212</v>
      </c>
      <c r="V55" s="6">
        <v>70.043818833070034</v>
      </c>
      <c r="W55" s="6">
        <v>70.043818833070034</v>
      </c>
      <c r="X55" s="6">
        <v>0</v>
      </c>
      <c r="Y55" s="6"/>
      <c r="Z55" s="6">
        <v>70.043818833070034</v>
      </c>
      <c r="AA55" s="6">
        <v>0</v>
      </c>
      <c r="AB55" s="6">
        <v>0</v>
      </c>
      <c r="AC55" s="8">
        <v>0</v>
      </c>
      <c r="AD55" s="8">
        <v>0</v>
      </c>
      <c r="AE55" s="204"/>
      <c r="AF55" s="205">
        <v>0.25359811479411576</v>
      </c>
      <c r="AG55" s="205">
        <v>0</v>
      </c>
      <c r="AH55" s="5"/>
    </row>
    <row r="56" spans="1:34" x14ac:dyDescent="0.2">
      <c r="A56" s="5" t="s">
        <v>129</v>
      </c>
      <c r="B56" s="72">
        <v>0</v>
      </c>
      <c r="C56" s="72">
        <v>0.2535981147941212</v>
      </c>
      <c r="D56" s="72">
        <v>0</v>
      </c>
      <c r="E56" s="72">
        <v>0</v>
      </c>
      <c r="F56" s="72">
        <v>0</v>
      </c>
      <c r="G56" s="72">
        <v>0</v>
      </c>
      <c r="H56" s="72">
        <v>0.2535981147941212</v>
      </c>
      <c r="I56" s="6"/>
      <c r="J56" s="72">
        <v>0</v>
      </c>
      <c r="K56" s="72">
        <v>0</v>
      </c>
      <c r="L56" s="72">
        <v>0</v>
      </c>
      <c r="M56" s="72">
        <v>0</v>
      </c>
      <c r="N56" s="72">
        <v>0</v>
      </c>
      <c r="O56" s="204"/>
      <c r="P56" s="6">
        <v>69.790220718275918</v>
      </c>
      <c r="Q56" s="6">
        <v>0</v>
      </c>
      <c r="R56" s="6">
        <v>69.790220718275918</v>
      </c>
      <c r="S56" s="6"/>
      <c r="T56" s="6">
        <v>0.2535981147941212</v>
      </c>
      <c r="U56" s="6">
        <v>0.2535981147941212</v>
      </c>
      <c r="V56" s="6">
        <v>70.043818833070034</v>
      </c>
      <c r="W56" s="6">
        <v>70.043818833070034</v>
      </c>
      <c r="X56" s="6">
        <v>0</v>
      </c>
      <c r="Y56" s="6"/>
      <c r="Z56" s="6">
        <v>70.043818833070034</v>
      </c>
      <c r="AA56" s="6">
        <v>0</v>
      </c>
      <c r="AB56" s="6">
        <v>0</v>
      </c>
      <c r="AC56" s="8">
        <v>0</v>
      </c>
      <c r="AD56" s="8">
        <v>0</v>
      </c>
      <c r="AE56" s="204"/>
      <c r="AF56" s="205">
        <v>0.25359811479411576</v>
      </c>
      <c r="AG56" s="205">
        <v>0</v>
      </c>
      <c r="AH56" s="5"/>
    </row>
    <row r="57" spans="1:34" x14ac:dyDescent="0.2">
      <c r="A57" s="5" t="s">
        <v>131</v>
      </c>
      <c r="B57" s="72">
        <v>0</v>
      </c>
      <c r="C57" s="72">
        <v>0.2535981147941212</v>
      </c>
      <c r="D57" s="72">
        <v>0</v>
      </c>
      <c r="E57" s="72">
        <v>0</v>
      </c>
      <c r="F57" s="72">
        <v>0</v>
      </c>
      <c r="G57" s="72">
        <v>0</v>
      </c>
      <c r="H57" s="72">
        <v>0.2535981147941212</v>
      </c>
      <c r="I57" s="6"/>
      <c r="J57" s="72">
        <v>0</v>
      </c>
      <c r="K57" s="72">
        <v>0</v>
      </c>
      <c r="L57" s="72">
        <v>0</v>
      </c>
      <c r="M57" s="72">
        <v>0</v>
      </c>
      <c r="N57" s="72">
        <v>0</v>
      </c>
      <c r="O57" s="204"/>
      <c r="P57" s="6">
        <v>69.790220718275918</v>
      </c>
      <c r="Q57" s="6">
        <v>0</v>
      </c>
      <c r="R57" s="6">
        <v>69.790220718275918</v>
      </c>
      <c r="S57" s="6"/>
      <c r="T57" s="6">
        <v>0.2535981147941212</v>
      </c>
      <c r="U57" s="6">
        <v>0.2535981147941212</v>
      </c>
      <c r="V57" s="6">
        <v>70.043818833070034</v>
      </c>
      <c r="W57" s="6">
        <v>70.043818833070034</v>
      </c>
      <c r="X57" s="6">
        <v>0</v>
      </c>
      <c r="Y57" s="6"/>
      <c r="Z57" s="6">
        <v>70.043818833070034</v>
      </c>
      <c r="AA57" s="6">
        <v>0</v>
      </c>
      <c r="AB57" s="6">
        <v>0</v>
      </c>
      <c r="AC57" s="8">
        <v>0</v>
      </c>
      <c r="AD57" s="8">
        <v>0</v>
      </c>
      <c r="AE57" s="204"/>
      <c r="AF57" s="205">
        <v>0.25359811479411576</v>
      </c>
      <c r="AG57" s="205">
        <v>0</v>
      </c>
      <c r="AH57" s="5"/>
    </row>
    <row r="58" spans="1:34" x14ac:dyDescent="0.2">
      <c r="A58" s="5" t="s">
        <v>133</v>
      </c>
      <c r="B58" s="72">
        <v>0</v>
      </c>
      <c r="C58" s="72">
        <v>0.2535981147941212</v>
      </c>
      <c r="D58" s="72">
        <v>0</v>
      </c>
      <c r="E58" s="72">
        <v>0</v>
      </c>
      <c r="F58" s="72">
        <v>0</v>
      </c>
      <c r="G58" s="72">
        <v>0</v>
      </c>
      <c r="H58" s="72">
        <v>0.2535981147941212</v>
      </c>
      <c r="I58" s="6"/>
      <c r="J58" s="72">
        <v>0</v>
      </c>
      <c r="K58" s="72">
        <v>0</v>
      </c>
      <c r="L58" s="72">
        <v>0</v>
      </c>
      <c r="M58" s="72">
        <v>0</v>
      </c>
      <c r="N58" s="72">
        <v>0</v>
      </c>
      <c r="O58" s="204"/>
      <c r="P58" s="6">
        <v>69.790220718275918</v>
      </c>
      <c r="Q58" s="6">
        <v>0</v>
      </c>
      <c r="R58" s="6">
        <v>69.790220718275918</v>
      </c>
      <c r="S58" s="6"/>
      <c r="T58" s="6">
        <v>0.2535981147941212</v>
      </c>
      <c r="U58" s="6">
        <v>0.2535981147941212</v>
      </c>
      <c r="V58" s="6">
        <v>70.043818833070034</v>
      </c>
      <c r="W58" s="6">
        <v>70.043818833070034</v>
      </c>
      <c r="X58" s="6">
        <v>0</v>
      </c>
      <c r="Y58" s="6"/>
      <c r="Z58" s="6">
        <v>70.043818833070034</v>
      </c>
      <c r="AA58" s="6">
        <v>0</v>
      </c>
      <c r="AB58" s="6">
        <v>0</v>
      </c>
      <c r="AC58" s="8">
        <v>0</v>
      </c>
      <c r="AD58" s="8">
        <v>0</v>
      </c>
      <c r="AE58" s="204"/>
      <c r="AF58" s="205">
        <v>0.25359811479411576</v>
      </c>
      <c r="AG58" s="205">
        <v>0</v>
      </c>
      <c r="AH58" s="5"/>
    </row>
    <row r="59" spans="1:34" x14ac:dyDescent="0.2">
      <c r="A59" s="5" t="s">
        <v>135</v>
      </c>
      <c r="B59" s="72">
        <v>0</v>
      </c>
      <c r="C59" s="72">
        <v>0.2535981147941212</v>
      </c>
      <c r="D59" s="72">
        <v>0</v>
      </c>
      <c r="E59" s="72">
        <v>0</v>
      </c>
      <c r="F59" s="72">
        <v>0</v>
      </c>
      <c r="G59" s="72">
        <v>0</v>
      </c>
      <c r="H59" s="72">
        <v>0.2535981147941212</v>
      </c>
      <c r="I59" s="6"/>
      <c r="J59" s="72">
        <v>0</v>
      </c>
      <c r="K59" s="72">
        <v>0</v>
      </c>
      <c r="L59" s="72">
        <v>0</v>
      </c>
      <c r="M59" s="72">
        <v>0</v>
      </c>
      <c r="N59" s="72">
        <v>0</v>
      </c>
      <c r="O59" s="204"/>
      <c r="P59" s="6">
        <v>69.790220718275918</v>
      </c>
      <c r="Q59" s="6">
        <v>0</v>
      </c>
      <c r="R59" s="6">
        <v>69.790220718275918</v>
      </c>
      <c r="S59" s="6"/>
      <c r="T59" s="6">
        <v>0.2535981147941212</v>
      </c>
      <c r="U59" s="6">
        <v>0.2535981147941212</v>
      </c>
      <c r="V59" s="6">
        <v>70.043818833070034</v>
      </c>
      <c r="W59" s="6">
        <v>70.043818833070034</v>
      </c>
      <c r="X59" s="6">
        <v>0</v>
      </c>
      <c r="Y59" s="6"/>
      <c r="Z59" s="6">
        <v>70.043818833070034</v>
      </c>
      <c r="AA59" s="6">
        <v>0</v>
      </c>
      <c r="AB59" s="6">
        <v>0</v>
      </c>
      <c r="AC59" s="8">
        <v>0</v>
      </c>
      <c r="AD59" s="8">
        <v>0</v>
      </c>
      <c r="AE59" s="204"/>
      <c r="AF59" s="205">
        <v>0.25359811479411576</v>
      </c>
      <c r="AG59" s="205">
        <v>0</v>
      </c>
      <c r="AH59" s="5"/>
    </row>
    <row r="60" spans="1:34" x14ac:dyDescent="0.2">
      <c r="A60" s="5" t="s">
        <v>137</v>
      </c>
      <c r="B60" s="72">
        <v>0</v>
      </c>
      <c r="C60" s="72">
        <v>2.2823830331470907</v>
      </c>
      <c r="D60" s="72">
        <v>0</v>
      </c>
      <c r="E60" s="72">
        <v>0</v>
      </c>
      <c r="F60" s="72">
        <v>0</v>
      </c>
      <c r="G60" s="72">
        <v>0</v>
      </c>
      <c r="H60" s="72">
        <v>2.2823830331470907</v>
      </c>
      <c r="I60" s="6"/>
      <c r="J60" s="72">
        <v>0</v>
      </c>
      <c r="K60" s="72">
        <v>0</v>
      </c>
      <c r="L60" s="72">
        <v>0</v>
      </c>
      <c r="M60" s="72">
        <v>0</v>
      </c>
      <c r="N60" s="72">
        <v>0</v>
      </c>
      <c r="O60" s="204"/>
      <c r="P60" s="6">
        <v>628.11198646448327</v>
      </c>
      <c r="Q60" s="6">
        <v>0</v>
      </c>
      <c r="R60" s="6">
        <v>628.11198646448327</v>
      </c>
      <c r="S60" s="6"/>
      <c r="T60" s="6">
        <v>2.2823830331470907</v>
      </c>
      <c r="U60" s="6">
        <v>2.2823830331470907</v>
      </c>
      <c r="V60" s="6">
        <v>630.39436949763035</v>
      </c>
      <c r="W60" s="6">
        <v>630.39436949763035</v>
      </c>
      <c r="X60" s="6">
        <v>0</v>
      </c>
      <c r="Y60" s="6"/>
      <c r="Z60" s="6">
        <v>630.39436949763035</v>
      </c>
      <c r="AA60" s="6">
        <v>0</v>
      </c>
      <c r="AB60" s="6">
        <v>0</v>
      </c>
      <c r="AC60" s="8">
        <v>0</v>
      </c>
      <c r="AD60" s="8">
        <v>0</v>
      </c>
      <c r="AE60" s="204"/>
      <c r="AF60" s="205">
        <v>2.2823830331470845</v>
      </c>
      <c r="AG60" s="205">
        <v>0</v>
      </c>
      <c r="AH60" s="5"/>
    </row>
    <row r="61" spans="1:34" x14ac:dyDescent="0.2">
      <c r="A61" s="5" t="s">
        <v>139</v>
      </c>
      <c r="B61" s="72">
        <v>0</v>
      </c>
      <c r="C61" s="72">
        <v>0.2535981147941212</v>
      </c>
      <c r="D61" s="72">
        <v>0</v>
      </c>
      <c r="E61" s="72">
        <v>0</v>
      </c>
      <c r="F61" s="72">
        <v>0</v>
      </c>
      <c r="G61" s="72">
        <v>0</v>
      </c>
      <c r="H61" s="72">
        <v>0.2535981147941212</v>
      </c>
      <c r="I61" s="6"/>
      <c r="J61" s="72">
        <v>0</v>
      </c>
      <c r="K61" s="72">
        <v>0</v>
      </c>
      <c r="L61" s="72">
        <v>0</v>
      </c>
      <c r="M61" s="72">
        <v>0</v>
      </c>
      <c r="N61" s="72">
        <v>0</v>
      </c>
      <c r="O61" s="204"/>
      <c r="P61" s="6">
        <v>69.790220718275918</v>
      </c>
      <c r="Q61" s="6">
        <v>0</v>
      </c>
      <c r="R61" s="6">
        <v>69.790220718275918</v>
      </c>
      <c r="S61" s="6"/>
      <c r="T61" s="6">
        <v>0.2535981147941212</v>
      </c>
      <c r="U61" s="6">
        <v>0.2535981147941212</v>
      </c>
      <c r="V61" s="6">
        <v>70.043818833070034</v>
      </c>
      <c r="W61" s="6">
        <v>70.043818833070034</v>
      </c>
      <c r="X61" s="6">
        <v>0</v>
      </c>
      <c r="Y61" s="6"/>
      <c r="Z61" s="6">
        <v>70.043818833070034</v>
      </c>
      <c r="AA61" s="6">
        <v>0</v>
      </c>
      <c r="AB61" s="6">
        <v>0</v>
      </c>
      <c r="AC61" s="8">
        <v>0</v>
      </c>
      <c r="AD61" s="8">
        <v>0</v>
      </c>
      <c r="AE61" s="204"/>
      <c r="AF61" s="205">
        <v>0.25359811479411576</v>
      </c>
      <c r="AG61" s="205">
        <v>0</v>
      </c>
      <c r="AH61" s="5"/>
    </row>
    <row r="62" spans="1:34" x14ac:dyDescent="0.2">
      <c r="A62" s="5" t="s">
        <v>141</v>
      </c>
      <c r="B62" s="72">
        <v>0</v>
      </c>
      <c r="C62" s="72">
        <v>0.2535981147941212</v>
      </c>
      <c r="D62" s="72">
        <v>0</v>
      </c>
      <c r="E62" s="72">
        <v>0</v>
      </c>
      <c r="F62" s="72">
        <v>0</v>
      </c>
      <c r="G62" s="72">
        <v>0</v>
      </c>
      <c r="H62" s="72">
        <v>0.2535981147941212</v>
      </c>
      <c r="I62" s="6"/>
      <c r="J62" s="72">
        <v>0</v>
      </c>
      <c r="K62" s="72">
        <v>0</v>
      </c>
      <c r="L62" s="72">
        <v>0</v>
      </c>
      <c r="M62" s="72">
        <v>0</v>
      </c>
      <c r="N62" s="72">
        <v>0</v>
      </c>
      <c r="O62" s="204"/>
      <c r="P62" s="6">
        <v>69.790220718275918</v>
      </c>
      <c r="Q62" s="6">
        <v>0</v>
      </c>
      <c r="R62" s="6">
        <v>69.790220718275918</v>
      </c>
      <c r="S62" s="6"/>
      <c r="T62" s="6">
        <v>0.2535981147941212</v>
      </c>
      <c r="U62" s="6">
        <v>0.2535981147941212</v>
      </c>
      <c r="V62" s="6">
        <v>70.043818833070034</v>
      </c>
      <c r="W62" s="6">
        <v>70.043818833070034</v>
      </c>
      <c r="X62" s="6">
        <v>0</v>
      </c>
      <c r="Y62" s="6"/>
      <c r="Z62" s="6">
        <v>70.043818833070034</v>
      </c>
      <c r="AA62" s="6">
        <v>0</v>
      </c>
      <c r="AB62" s="6">
        <v>0</v>
      </c>
      <c r="AC62" s="8">
        <v>0</v>
      </c>
      <c r="AD62" s="8">
        <v>0</v>
      </c>
      <c r="AE62" s="204"/>
      <c r="AF62" s="205">
        <v>0.25359811479411576</v>
      </c>
      <c r="AG62" s="205">
        <v>0</v>
      </c>
      <c r="AH62" s="5"/>
    </row>
    <row r="63" spans="1:34" x14ac:dyDescent="0.2">
      <c r="A63" s="5" t="s">
        <v>143</v>
      </c>
      <c r="B63" s="72">
        <v>0</v>
      </c>
      <c r="C63" s="72">
        <v>76.079434438236362</v>
      </c>
      <c r="D63" s="72">
        <v>0</v>
      </c>
      <c r="E63" s="72">
        <v>0</v>
      </c>
      <c r="F63" s="72">
        <v>-35.862563912020505</v>
      </c>
      <c r="G63" s="72">
        <v>-0.11999999999716238</v>
      </c>
      <c r="H63" s="72">
        <v>40.096870526218694</v>
      </c>
      <c r="I63" s="6"/>
      <c r="J63" s="72">
        <v>0</v>
      </c>
      <c r="K63" s="72">
        <v>0</v>
      </c>
      <c r="L63" s="72">
        <v>0</v>
      </c>
      <c r="M63" s="72">
        <v>0</v>
      </c>
      <c r="N63" s="72">
        <v>0</v>
      </c>
      <c r="O63" s="204"/>
      <c r="P63" s="6">
        <v>11855.37856581346</v>
      </c>
      <c r="Q63" s="6">
        <v>169.7858566792442</v>
      </c>
      <c r="R63" s="6">
        <v>12025.164422492704</v>
      </c>
      <c r="S63" s="6"/>
      <c r="T63" s="6">
        <v>40.096870526218694</v>
      </c>
      <c r="U63" s="6">
        <v>40.096870526218694</v>
      </c>
      <c r="V63" s="6">
        <v>12065.261293018923</v>
      </c>
      <c r="W63" s="6">
        <v>11895.475436339679</v>
      </c>
      <c r="X63" s="6">
        <v>169.7858566792442</v>
      </c>
      <c r="Y63" s="6"/>
      <c r="Z63" s="6">
        <v>11895.475436339679</v>
      </c>
      <c r="AA63" s="6">
        <v>169.7858566792442</v>
      </c>
      <c r="AB63" s="6">
        <v>0</v>
      </c>
      <c r="AC63" s="8">
        <v>0</v>
      </c>
      <c r="AD63" s="8">
        <v>0</v>
      </c>
      <c r="AE63" s="204"/>
      <c r="AF63" s="205">
        <v>40.096870526218481</v>
      </c>
      <c r="AG63" s="205">
        <v>0</v>
      </c>
      <c r="AH63" s="5"/>
    </row>
    <row r="64" spans="1:34" x14ac:dyDescent="0.2">
      <c r="A64" s="5" t="s">
        <v>145</v>
      </c>
      <c r="B64" s="72">
        <v>0</v>
      </c>
      <c r="C64" s="72">
        <v>2.5359811479412118</v>
      </c>
      <c r="D64" s="72">
        <v>0</v>
      </c>
      <c r="E64" s="72">
        <v>0</v>
      </c>
      <c r="F64" s="72">
        <v>0</v>
      </c>
      <c r="G64" s="72">
        <v>0</v>
      </c>
      <c r="H64" s="72">
        <v>2.5359811479412118</v>
      </c>
      <c r="I64" s="6"/>
      <c r="J64" s="72">
        <v>0</v>
      </c>
      <c r="K64" s="72">
        <v>0</v>
      </c>
      <c r="L64" s="72">
        <v>0</v>
      </c>
      <c r="M64" s="72">
        <v>0</v>
      </c>
      <c r="N64" s="72">
        <v>0</v>
      </c>
      <c r="O64" s="204"/>
      <c r="P64" s="6">
        <v>354.40346458499488</v>
      </c>
      <c r="Q64" s="6">
        <v>0</v>
      </c>
      <c r="R64" s="6">
        <v>354.40346458499488</v>
      </c>
      <c r="S64" s="6"/>
      <c r="T64" s="6">
        <v>2.5359811479412118</v>
      </c>
      <c r="U64" s="6">
        <v>2.5359811479412118</v>
      </c>
      <c r="V64" s="6">
        <v>356.93944573293606</v>
      </c>
      <c r="W64" s="6">
        <v>356.93944573293606</v>
      </c>
      <c r="X64" s="6">
        <v>0</v>
      </c>
      <c r="Y64" s="6"/>
      <c r="Z64" s="6">
        <v>356.93944573293606</v>
      </c>
      <c r="AA64" s="6">
        <v>0</v>
      </c>
      <c r="AB64" s="6">
        <v>0</v>
      </c>
      <c r="AC64" s="8">
        <v>0</v>
      </c>
      <c r="AD64" s="8">
        <v>0</v>
      </c>
      <c r="AE64" s="204"/>
      <c r="AF64" s="205">
        <v>2.535981147941186</v>
      </c>
      <c r="AG64" s="205">
        <v>0</v>
      </c>
      <c r="AH64" s="5"/>
    </row>
    <row r="65" spans="1:34" x14ac:dyDescent="0.2">
      <c r="A65" s="5" t="s">
        <v>147</v>
      </c>
      <c r="B65" s="72">
        <v>0</v>
      </c>
      <c r="C65" s="72">
        <v>399.36631117778205</v>
      </c>
      <c r="D65" s="72">
        <v>0</v>
      </c>
      <c r="E65" s="72">
        <v>-3416.8420209388232</v>
      </c>
      <c r="F65" s="72">
        <v>-301.32690499427576</v>
      </c>
      <c r="G65" s="72">
        <v>0</v>
      </c>
      <c r="H65" s="72">
        <v>-3318.8026147553173</v>
      </c>
      <c r="I65" s="6"/>
      <c r="J65" s="72">
        <v>0</v>
      </c>
      <c r="K65" s="72">
        <v>-542.40509097270819</v>
      </c>
      <c r="L65" s="72">
        <v>0</v>
      </c>
      <c r="M65" s="72">
        <v>0</v>
      </c>
      <c r="N65" s="72">
        <v>-542.40509097270819</v>
      </c>
      <c r="O65" s="204"/>
      <c r="P65" s="6">
        <v>76583.684976109143</v>
      </c>
      <c r="Q65" s="6">
        <v>2536.0787993545405</v>
      </c>
      <c r="R65" s="6">
        <v>79119.763775463682</v>
      </c>
      <c r="S65" s="6"/>
      <c r="T65" s="6">
        <v>-3861.2077057280258</v>
      </c>
      <c r="U65" s="6">
        <v>-3861.2077057280258</v>
      </c>
      <c r="V65" s="6">
        <v>75258.556069735656</v>
      </c>
      <c r="W65" s="6">
        <v>73264.882361353826</v>
      </c>
      <c r="X65" s="6">
        <v>1993.6737083818323</v>
      </c>
      <c r="Y65" s="6"/>
      <c r="Z65" s="6">
        <v>73264.882361353826</v>
      </c>
      <c r="AA65" s="6">
        <v>1993.6737083818323</v>
      </c>
      <c r="AB65" s="6">
        <v>0</v>
      </c>
      <c r="AC65" s="8">
        <v>0</v>
      </c>
      <c r="AD65" s="8">
        <v>0</v>
      </c>
      <c r="AE65" s="204"/>
      <c r="AF65" s="205">
        <v>-3318.8026147553173</v>
      </c>
      <c r="AG65" s="205">
        <v>-542.40509097270819</v>
      </c>
      <c r="AH65" s="5"/>
    </row>
    <row r="66" spans="1:34" x14ac:dyDescent="0.2">
      <c r="A66" s="5" t="s">
        <v>149</v>
      </c>
      <c r="B66" s="72">
        <v>0</v>
      </c>
      <c r="C66" s="72">
        <v>256.23553518798002</v>
      </c>
      <c r="D66" s="72">
        <v>0</v>
      </c>
      <c r="E66" s="72">
        <v>0</v>
      </c>
      <c r="F66" s="72">
        <v>-177.92367225957918</v>
      </c>
      <c r="G66" s="72">
        <v>-0.24000000007072231</v>
      </c>
      <c r="H66" s="72">
        <v>78.07186292833012</v>
      </c>
      <c r="I66" s="6"/>
      <c r="J66" s="72">
        <v>0</v>
      </c>
      <c r="K66" s="72">
        <v>144.83252902670935</v>
      </c>
      <c r="L66" s="72">
        <v>0</v>
      </c>
      <c r="M66" s="72">
        <v>0</v>
      </c>
      <c r="N66" s="72">
        <v>144.83252902670935</v>
      </c>
      <c r="O66" s="204"/>
      <c r="P66" s="6">
        <v>55198.785141487242</v>
      </c>
      <c r="Q66" s="6">
        <v>1488.7787868993753</v>
      </c>
      <c r="R66" s="6">
        <v>56687.563928386618</v>
      </c>
      <c r="S66" s="6"/>
      <c r="T66" s="6">
        <v>222.90439195503947</v>
      </c>
      <c r="U66" s="6">
        <v>222.90439195503947</v>
      </c>
      <c r="V66" s="6">
        <v>56910.468320341657</v>
      </c>
      <c r="W66" s="6">
        <v>55276.857004415571</v>
      </c>
      <c r="X66" s="6">
        <v>1633.6113159260847</v>
      </c>
      <c r="Y66" s="6"/>
      <c r="Z66" s="6">
        <v>55276.857004415571</v>
      </c>
      <c r="AA66" s="6">
        <v>1633.6113159260847</v>
      </c>
      <c r="AB66" s="6">
        <v>0</v>
      </c>
      <c r="AC66" s="8">
        <v>0</v>
      </c>
      <c r="AD66" s="8">
        <v>0</v>
      </c>
      <c r="AE66" s="204"/>
      <c r="AF66" s="205">
        <v>78.07186292832921</v>
      </c>
      <c r="AG66" s="205">
        <v>144.83252902670938</v>
      </c>
      <c r="AH66" s="5"/>
    </row>
    <row r="67" spans="1:34" x14ac:dyDescent="0.2">
      <c r="A67" s="5" t="s">
        <v>151</v>
      </c>
      <c r="B67" s="72">
        <v>0</v>
      </c>
      <c r="C67" s="72">
        <v>20.414648240926756</v>
      </c>
      <c r="D67" s="72">
        <v>0</v>
      </c>
      <c r="E67" s="72">
        <v>0</v>
      </c>
      <c r="F67" s="72">
        <v>-12.746151093075078</v>
      </c>
      <c r="G67" s="72">
        <v>-0.36000000000240107</v>
      </c>
      <c r="H67" s="72">
        <v>7.3084971478492768</v>
      </c>
      <c r="I67" s="6"/>
      <c r="J67" s="72">
        <v>0</v>
      </c>
      <c r="K67" s="72">
        <v>0</v>
      </c>
      <c r="L67" s="72">
        <v>0</v>
      </c>
      <c r="M67" s="72">
        <v>0</v>
      </c>
      <c r="N67" s="72">
        <v>0</v>
      </c>
      <c r="O67" s="204"/>
      <c r="P67" s="6">
        <v>3181.1932484932786</v>
      </c>
      <c r="Q67" s="6">
        <v>0</v>
      </c>
      <c r="R67" s="6">
        <v>3181.1932484932786</v>
      </c>
      <c r="S67" s="6"/>
      <c r="T67" s="6">
        <v>7.3084971478492768</v>
      </c>
      <c r="U67" s="6">
        <v>7.3084971478492768</v>
      </c>
      <c r="V67" s="6">
        <v>3188.5017456411279</v>
      </c>
      <c r="W67" s="6">
        <v>3188.5017456411279</v>
      </c>
      <c r="X67" s="6">
        <v>0</v>
      </c>
      <c r="Y67" s="6"/>
      <c r="Z67" s="6">
        <v>3188.5017456411279</v>
      </c>
      <c r="AA67" s="6">
        <v>0</v>
      </c>
      <c r="AB67" s="6">
        <v>0</v>
      </c>
      <c r="AC67" s="8">
        <v>0</v>
      </c>
      <c r="AD67" s="8">
        <v>0</v>
      </c>
      <c r="AE67" s="204"/>
      <c r="AF67" s="205">
        <v>7.3084971478492662</v>
      </c>
      <c r="AG67" s="205">
        <v>0</v>
      </c>
      <c r="AH67" s="5"/>
    </row>
    <row r="68" spans="1:34" x14ac:dyDescent="0.2">
      <c r="A68" s="5" t="s">
        <v>153</v>
      </c>
      <c r="B68" s="72">
        <v>0</v>
      </c>
      <c r="C68" s="72">
        <v>5.0719622958824235</v>
      </c>
      <c r="D68" s="72">
        <v>0</v>
      </c>
      <c r="E68" s="72">
        <v>0</v>
      </c>
      <c r="F68" s="72">
        <v>-3.7540813988911483</v>
      </c>
      <c r="G68" s="72">
        <v>0.2400000000034197</v>
      </c>
      <c r="H68" s="72">
        <v>1.5578808969946949</v>
      </c>
      <c r="I68" s="6"/>
      <c r="J68" s="72">
        <v>0</v>
      </c>
      <c r="K68" s="72">
        <v>0</v>
      </c>
      <c r="L68" s="72">
        <v>0</v>
      </c>
      <c r="M68" s="72">
        <v>0</v>
      </c>
      <c r="N68" s="72">
        <v>0</v>
      </c>
      <c r="O68" s="204"/>
      <c r="P68" s="6">
        <v>790.35857105423054</v>
      </c>
      <c r="Q68" s="6">
        <v>0</v>
      </c>
      <c r="R68" s="6">
        <v>790.35857105423054</v>
      </c>
      <c r="S68" s="6"/>
      <c r="T68" s="6">
        <v>1.5578808969946949</v>
      </c>
      <c r="U68" s="6">
        <v>1.5578808969946949</v>
      </c>
      <c r="V68" s="6">
        <v>791.91645195122521</v>
      </c>
      <c r="W68" s="6">
        <v>791.91645195122521</v>
      </c>
      <c r="X68" s="6">
        <v>0</v>
      </c>
      <c r="Y68" s="6"/>
      <c r="Z68" s="6">
        <v>791.91645195122521</v>
      </c>
      <c r="AA68" s="6">
        <v>0</v>
      </c>
      <c r="AB68" s="6">
        <v>0</v>
      </c>
      <c r="AC68" s="8">
        <v>0</v>
      </c>
      <c r="AD68" s="8">
        <v>0</v>
      </c>
      <c r="AE68" s="204"/>
      <c r="AF68" s="205">
        <v>1.5578808969946749</v>
      </c>
      <c r="AG68" s="205">
        <v>0</v>
      </c>
      <c r="AH68" s="5"/>
    </row>
    <row r="69" spans="1:34" x14ac:dyDescent="0.2">
      <c r="A69" s="5" t="s">
        <v>154</v>
      </c>
      <c r="B69" s="72">
        <v>0</v>
      </c>
      <c r="C69" s="72">
        <v>304.31773775294545</v>
      </c>
      <c r="D69" s="72">
        <v>0</v>
      </c>
      <c r="E69" s="72">
        <v>0</v>
      </c>
      <c r="F69" s="72">
        <v>-29.177807830592187</v>
      </c>
      <c r="G69" s="72">
        <v>0.36000000005878974</v>
      </c>
      <c r="H69" s="72">
        <v>275.49992992241204</v>
      </c>
      <c r="I69" s="6"/>
      <c r="J69" s="72">
        <v>0</v>
      </c>
      <c r="K69" s="72">
        <v>0</v>
      </c>
      <c r="L69" s="72">
        <v>0</v>
      </c>
      <c r="M69" s="72">
        <v>0</v>
      </c>
      <c r="N69" s="72">
        <v>0</v>
      </c>
      <c r="O69" s="204"/>
      <c r="P69" s="6">
        <v>20185.578324545073</v>
      </c>
      <c r="Q69" s="6">
        <v>0</v>
      </c>
      <c r="R69" s="6">
        <v>20185.578324545073</v>
      </c>
      <c r="S69" s="6"/>
      <c r="T69" s="6">
        <v>275.49992992241204</v>
      </c>
      <c r="U69" s="6">
        <v>275.49992992241204</v>
      </c>
      <c r="V69" s="6">
        <v>20461.078254467484</v>
      </c>
      <c r="W69" s="6">
        <v>20461.078254467484</v>
      </c>
      <c r="X69" s="6">
        <v>0</v>
      </c>
      <c r="Y69" s="6"/>
      <c r="Z69" s="6">
        <v>20461.078254467484</v>
      </c>
      <c r="AA69" s="6">
        <v>0</v>
      </c>
      <c r="AB69" s="6">
        <v>0</v>
      </c>
      <c r="AC69" s="8">
        <v>0</v>
      </c>
      <c r="AD69" s="8">
        <v>0</v>
      </c>
      <c r="AE69" s="204"/>
      <c r="AF69" s="205">
        <v>275.49992992241096</v>
      </c>
      <c r="AG69" s="205">
        <v>0</v>
      </c>
      <c r="AH69" s="5"/>
    </row>
    <row r="70" spans="1:34" x14ac:dyDescent="0.2">
      <c r="A70" s="5" t="s">
        <v>156</v>
      </c>
      <c r="B70" s="72">
        <v>0</v>
      </c>
      <c r="C70" s="72">
        <v>0</v>
      </c>
      <c r="D70" s="72">
        <v>0</v>
      </c>
      <c r="E70" s="72">
        <v>0</v>
      </c>
      <c r="F70" s="72">
        <v>0</v>
      </c>
      <c r="G70" s="72">
        <v>0</v>
      </c>
      <c r="H70" s="72">
        <v>0</v>
      </c>
      <c r="I70" s="6"/>
      <c r="J70" s="72">
        <v>0</v>
      </c>
      <c r="K70" s="72">
        <v>0</v>
      </c>
      <c r="L70" s="72">
        <v>0</v>
      </c>
      <c r="M70" s="72">
        <v>0</v>
      </c>
      <c r="N70" s="72">
        <v>0</v>
      </c>
      <c r="O70" s="204"/>
      <c r="P70" s="6">
        <v>0</v>
      </c>
      <c r="Q70" s="6">
        <v>0</v>
      </c>
      <c r="R70" s="6">
        <v>0</v>
      </c>
      <c r="S70" s="6"/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6"/>
      <c r="Z70" s="6">
        <v>0</v>
      </c>
      <c r="AA70" s="6">
        <v>0</v>
      </c>
      <c r="AB70" s="6">
        <v>0</v>
      </c>
      <c r="AC70" s="8">
        <v>0</v>
      </c>
      <c r="AD70" s="8">
        <v>0</v>
      </c>
      <c r="AE70" s="204"/>
      <c r="AF70" s="205">
        <v>0</v>
      </c>
      <c r="AG70" s="205">
        <v>0</v>
      </c>
      <c r="AH70" s="5"/>
    </row>
    <row r="71" spans="1:34" x14ac:dyDescent="0.2">
      <c r="A71" s="5" t="s">
        <v>158</v>
      </c>
      <c r="B71" s="72">
        <v>0</v>
      </c>
      <c r="C71" s="72">
        <v>111.58317050941334</v>
      </c>
      <c r="D71" s="72">
        <v>0</v>
      </c>
      <c r="E71" s="72">
        <v>-450.52707607828904</v>
      </c>
      <c r="F71" s="72">
        <v>-13.386755440760219</v>
      </c>
      <c r="G71" s="72">
        <v>-0.12000000000443833</v>
      </c>
      <c r="H71" s="72">
        <v>-352.45066100964038</v>
      </c>
      <c r="I71" s="6"/>
      <c r="J71" s="72">
        <v>0</v>
      </c>
      <c r="K71" s="72">
        <v>-151.54828551434568</v>
      </c>
      <c r="L71" s="72">
        <v>0</v>
      </c>
      <c r="M71" s="72">
        <v>0</v>
      </c>
      <c r="N71" s="72">
        <v>-151.54828551434568</v>
      </c>
      <c r="O71" s="204"/>
      <c r="P71" s="6">
        <v>9553.9602700886498</v>
      </c>
      <c r="Q71" s="6">
        <v>221.04139194139196</v>
      </c>
      <c r="R71" s="6">
        <v>9775.0016620300412</v>
      </c>
      <c r="S71" s="6"/>
      <c r="T71" s="6">
        <v>-503.99894652398609</v>
      </c>
      <c r="U71" s="6">
        <v>-503.99894652398609</v>
      </c>
      <c r="V71" s="6">
        <v>9271.0027155060543</v>
      </c>
      <c r="W71" s="6">
        <v>9201.5096090790084</v>
      </c>
      <c r="X71" s="6">
        <v>69.493106427046285</v>
      </c>
      <c r="Y71" s="6"/>
      <c r="Z71" s="6">
        <v>9201.5096090790103</v>
      </c>
      <c r="AA71" s="6">
        <v>69.493106427046285</v>
      </c>
      <c r="AB71" s="6">
        <v>0</v>
      </c>
      <c r="AC71" s="8">
        <v>0</v>
      </c>
      <c r="AD71" s="8">
        <v>0</v>
      </c>
      <c r="AE71" s="204"/>
      <c r="AF71" s="205">
        <v>-352.45066100964141</v>
      </c>
      <c r="AG71" s="205">
        <v>-151.54828551434568</v>
      </c>
      <c r="AH71" s="5"/>
    </row>
    <row r="72" spans="1:34" x14ac:dyDescent="0.2">
      <c r="A72" s="5" t="s">
        <v>160</v>
      </c>
      <c r="B72" s="72">
        <v>0</v>
      </c>
      <c r="C72" s="72">
        <v>49.705230499647762</v>
      </c>
      <c r="D72" s="72">
        <v>0</v>
      </c>
      <c r="E72" s="72">
        <v>0</v>
      </c>
      <c r="F72" s="72">
        <v>-5.5963633011792311</v>
      </c>
      <c r="G72" s="72">
        <v>0.11999999999761712</v>
      </c>
      <c r="H72" s="72">
        <v>44.228867198466148</v>
      </c>
      <c r="I72" s="6"/>
      <c r="J72" s="72">
        <v>0</v>
      </c>
      <c r="K72" s="72">
        <v>0</v>
      </c>
      <c r="L72" s="72">
        <v>0</v>
      </c>
      <c r="M72" s="72">
        <v>0</v>
      </c>
      <c r="N72" s="72">
        <v>0</v>
      </c>
      <c r="O72" s="204"/>
      <c r="P72" s="6">
        <v>3334.5710748804991</v>
      </c>
      <c r="Q72" s="6">
        <v>0</v>
      </c>
      <c r="R72" s="6">
        <v>3334.5710748804991</v>
      </c>
      <c r="S72" s="6"/>
      <c r="T72" s="6">
        <v>44.228867198466148</v>
      </c>
      <c r="U72" s="6">
        <v>44.228867198466148</v>
      </c>
      <c r="V72" s="6">
        <v>3378.7999420789652</v>
      </c>
      <c r="W72" s="6">
        <v>3378.7999420789652</v>
      </c>
      <c r="X72" s="6">
        <v>0</v>
      </c>
      <c r="Y72" s="6"/>
      <c r="Z72" s="6">
        <v>3378.7999420789652</v>
      </c>
      <c r="AA72" s="6">
        <v>0</v>
      </c>
      <c r="AB72" s="6">
        <v>0</v>
      </c>
      <c r="AC72" s="8">
        <v>0</v>
      </c>
      <c r="AD72" s="8">
        <v>0</v>
      </c>
      <c r="AE72" s="204"/>
      <c r="AF72" s="205">
        <v>44.228867198466105</v>
      </c>
      <c r="AG72" s="205">
        <v>0</v>
      </c>
      <c r="AH72" s="5"/>
    </row>
    <row r="73" spans="1:34" x14ac:dyDescent="0.2">
      <c r="A73" s="5" t="s">
        <v>162</v>
      </c>
      <c r="B73" s="72">
        <v>0</v>
      </c>
      <c r="C73" s="72">
        <v>16.737475576411999</v>
      </c>
      <c r="D73" s="72">
        <v>0</v>
      </c>
      <c r="E73" s="72">
        <v>0</v>
      </c>
      <c r="F73" s="72">
        <v>-0.63482868896225586</v>
      </c>
      <c r="G73" s="72">
        <v>0</v>
      </c>
      <c r="H73" s="72">
        <v>16.102646887449744</v>
      </c>
      <c r="I73" s="6"/>
      <c r="J73" s="72">
        <v>0</v>
      </c>
      <c r="K73" s="72">
        <v>0</v>
      </c>
      <c r="L73" s="72">
        <v>0</v>
      </c>
      <c r="M73" s="72">
        <v>0</v>
      </c>
      <c r="N73" s="72">
        <v>0</v>
      </c>
      <c r="O73" s="204"/>
      <c r="P73" s="6">
        <v>739.55372117006596</v>
      </c>
      <c r="Q73" s="6">
        <v>0</v>
      </c>
      <c r="R73" s="6">
        <v>739.55372117006596</v>
      </c>
      <c r="S73" s="6"/>
      <c r="T73" s="6">
        <v>16.102646887449744</v>
      </c>
      <c r="U73" s="6">
        <v>16.102646887449744</v>
      </c>
      <c r="V73" s="6">
        <v>755.65636805751569</v>
      </c>
      <c r="W73" s="6">
        <v>755.65636805751569</v>
      </c>
      <c r="X73" s="6">
        <v>0</v>
      </c>
      <c r="Y73" s="6"/>
      <c r="Z73" s="6">
        <v>755.65636805751569</v>
      </c>
      <c r="AA73" s="6">
        <v>0</v>
      </c>
      <c r="AB73" s="6">
        <v>0</v>
      </c>
      <c r="AC73" s="8">
        <v>0</v>
      </c>
      <c r="AD73" s="8">
        <v>0</v>
      </c>
      <c r="AE73" s="204"/>
      <c r="AF73" s="205">
        <v>16.102646887449737</v>
      </c>
      <c r="AG73" s="205">
        <v>0</v>
      </c>
      <c r="AH73" s="5"/>
    </row>
    <row r="74" spans="1:34" x14ac:dyDescent="0.2">
      <c r="A74" s="5" t="s">
        <v>164</v>
      </c>
      <c r="B74" s="72">
        <v>0</v>
      </c>
      <c r="C74" s="72">
        <v>5.5791585254706666</v>
      </c>
      <c r="D74" s="72">
        <v>0</v>
      </c>
      <c r="E74" s="72">
        <v>0</v>
      </c>
      <c r="F74" s="72">
        <v>-0.1395345906972747</v>
      </c>
      <c r="G74" s="72">
        <v>0</v>
      </c>
      <c r="H74" s="72">
        <v>5.4396239347733921</v>
      </c>
      <c r="I74" s="6"/>
      <c r="J74" s="72">
        <v>0</v>
      </c>
      <c r="K74" s="72">
        <v>0</v>
      </c>
      <c r="L74" s="72">
        <v>0</v>
      </c>
      <c r="M74" s="72">
        <v>0</v>
      </c>
      <c r="N74" s="72">
        <v>0</v>
      </c>
      <c r="O74" s="204"/>
      <c r="P74" s="6">
        <v>218.13500867511596</v>
      </c>
      <c r="Q74" s="6">
        <v>0</v>
      </c>
      <c r="R74" s="6">
        <v>218.13500867511596</v>
      </c>
      <c r="S74" s="6"/>
      <c r="T74" s="6">
        <v>5.4396239347733921</v>
      </c>
      <c r="U74" s="6">
        <v>5.4396239347733921</v>
      </c>
      <c r="V74" s="6">
        <v>223.57463260988933</v>
      </c>
      <c r="W74" s="6">
        <v>223.57463260988933</v>
      </c>
      <c r="X74" s="6">
        <v>0</v>
      </c>
      <c r="Y74" s="6"/>
      <c r="Z74" s="6">
        <v>223.57463260988933</v>
      </c>
      <c r="AA74" s="6">
        <v>0</v>
      </c>
      <c r="AB74" s="6">
        <v>0</v>
      </c>
      <c r="AC74" s="8">
        <v>0</v>
      </c>
      <c r="AD74" s="8">
        <v>0</v>
      </c>
      <c r="AE74" s="204"/>
      <c r="AF74" s="205">
        <v>5.4396239347733797</v>
      </c>
      <c r="AG74" s="205">
        <v>0</v>
      </c>
      <c r="AH74" s="5"/>
    </row>
    <row r="75" spans="1:34" x14ac:dyDescent="0.2">
      <c r="A75" s="5" t="s">
        <v>166</v>
      </c>
      <c r="B75" s="72">
        <v>0</v>
      </c>
      <c r="C75" s="72">
        <v>0.2535981147941212</v>
      </c>
      <c r="D75" s="72">
        <v>0</v>
      </c>
      <c r="E75" s="72">
        <v>0</v>
      </c>
      <c r="F75" s="72">
        <v>-2.5951219619125651E-2</v>
      </c>
      <c r="G75" s="72">
        <v>0</v>
      </c>
      <c r="H75" s="72">
        <v>0.22764689517499553</v>
      </c>
      <c r="I75" s="6"/>
      <c r="J75" s="72">
        <v>0</v>
      </c>
      <c r="K75" s="72">
        <v>0</v>
      </c>
      <c r="L75" s="72">
        <v>0</v>
      </c>
      <c r="M75" s="72">
        <v>0</v>
      </c>
      <c r="N75" s="72">
        <v>0</v>
      </c>
      <c r="O75" s="204"/>
      <c r="P75" s="6">
        <v>17.22399272101898</v>
      </c>
      <c r="Q75" s="6">
        <v>0</v>
      </c>
      <c r="R75" s="6">
        <v>17.22399272101898</v>
      </c>
      <c r="S75" s="6"/>
      <c r="T75" s="6">
        <v>0.22764689517499553</v>
      </c>
      <c r="U75" s="6">
        <v>0.22764689517499553</v>
      </c>
      <c r="V75" s="6">
        <v>17.451639616193976</v>
      </c>
      <c r="W75" s="6">
        <v>17.451639616193976</v>
      </c>
      <c r="X75" s="6">
        <v>0</v>
      </c>
      <c r="Y75" s="6"/>
      <c r="Z75" s="6">
        <v>17.451639616193976</v>
      </c>
      <c r="AA75" s="6">
        <v>0</v>
      </c>
      <c r="AB75" s="6">
        <v>0</v>
      </c>
      <c r="AC75" s="8">
        <v>0</v>
      </c>
      <c r="AD75" s="8">
        <v>0</v>
      </c>
      <c r="AE75" s="204"/>
      <c r="AF75" s="205">
        <v>0.22764689517499548</v>
      </c>
      <c r="AG75" s="205">
        <v>0</v>
      </c>
      <c r="AH75" s="5"/>
    </row>
    <row r="76" spans="1:34" x14ac:dyDescent="0.2">
      <c r="A76" s="5" t="s">
        <v>168</v>
      </c>
      <c r="B76" s="72">
        <v>0</v>
      </c>
      <c r="C76" s="72">
        <v>9.8903264769707278</v>
      </c>
      <c r="D76" s="72">
        <v>0</v>
      </c>
      <c r="E76" s="72">
        <v>0</v>
      </c>
      <c r="F76" s="72">
        <v>-0.94827875449424504</v>
      </c>
      <c r="G76" s="72">
        <v>-0.35999999999467036</v>
      </c>
      <c r="H76" s="72">
        <v>8.5820477224818124</v>
      </c>
      <c r="I76" s="6"/>
      <c r="J76" s="72">
        <v>0</v>
      </c>
      <c r="K76" s="72">
        <v>0</v>
      </c>
      <c r="L76" s="72">
        <v>0</v>
      </c>
      <c r="M76" s="72">
        <v>0</v>
      </c>
      <c r="N76" s="72">
        <v>0</v>
      </c>
      <c r="O76" s="204"/>
      <c r="P76" s="6">
        <v>507.02058946948296</v>
      </c>
      <c r="Q76" s="6">
        <v>0</v>
      </c>
      <c r="R76" s="6">
        <v>507.02058946948296</v>
      </c>
      <c r="S76" s="6"/>
      <c r="T76" s="6">
        <v>8.5820477224818124</v>
      </c>
      <c r="U76" s="6">
        <v>8.5820477224818124</v>
      </c>
      <c r="V76" s="6">
        <v>515.60263719196473</v>
      </c>
      <c r="W76" s="6">
        <v>515.60263719196473</v>
      </c>
      <c r="X76" s="6">
        <v>0</v>
      </c>
      <c r="Y76" s="6"/>
      <c r="Z76" s="6">
        <v>515.60263719196473</v>
      </c>
      <c r="AA76" s="6">
        <v>0</v>
      </c>
      <c r="AB76" s="6">
        <v>0</v>
      </c>
      <c r="AC76" s="8">
        <v>0</v>
      </c>
      <c r="AD76" s="8">
        <v>0</v>
      </c>
      <c r="AE76" s="204"/>
      <c r="AF76" s="205">
        <v>8.5820477224817751</v>
      </c>
      <c r="AG76" s="205">
        <v>0</v>
      </c>
      <c r="AH76" s="5"/>
    </row>
    <row r="77" spans="1:34" x14ac:dyDescent="0.2">
      <c r="A77" s="5" t="s">
        <v>169</v>
      </c>
      <c r="B77" s="72">
        <v>0</v>
      </c>
      <c r="C77" s="72">
        <v>0</v>
      </c>
      <c r="D77" s="72">
        <v>0</v>
      </c>
      <c r="E77" s="72">
        <v>0</v>
      </c>
      <c r="F77" s="72">
        <v>0</v>
      </c>
      <c r="G77" s="72">
        <v>0</v>
      </c>
      <c r="H77" s="72">
        <v>0</v>
      </c>
      <c r="I77" s="6"/>
      <c r="J77" s="72">
        <v>0</v>
      </c>
      <c r="K77" s="72">
        <v>0</v>
      </c>
      <c r="L77" s="72">
        <v>0</v>
      </c>
      <c r="M77" s="72">
        <v>0</v>
      </c>
      <c r="N77" s="72">
        <v>0</v>
      </c>
      <c r="O77" s="204"/>
      <c r="P77" s="6">
        <v>0</v>
      </c>
      <c r="Q77" s="6">
        <v>0</v>
      </c>
      <c r="R77" s="6">
        <v>0</v>
      </c>
      <c r="S77" s="6"/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6"/>
      <c r="Z77" s="6">
        <v>0</v>
      </c>
      <c r="AA77" s="6">
        <v>0</v>
      </c>
      <c r="AB77" s="6">
        <v>0</v>
      </c>
      <c r="AC77" s="8">
        <v>0</v>
      </c>
      <c r="AD77" s="8">
        <v>0</v>
      </c>
      <c r="AE77" s="204"/>
      <c r="AF77" s="205">
        <v>0</v>
      </c>
      <c r="AG77" s="205">
        <v>0</v>
      </c>
      <c r="AH77" s="5"/>
    </row>
    <row r="78" spans="1:34" x14ac:dyDescent="0.2">
      <c r="A78" s="5" t="s">
        <v>171</v>
      </c>
      <c r="B78" s="72">
        <v>0</v>
      </c>
      <c r="C78" s="72">
        <v>1.0143924591764848</v>
      </c>
      <c r="D78" s="72">
        <v>0</v>
      </c>
      <c r="E78" s="72">
        <v>0</v>
      </c>
      <c r="F78" s="72">
        <v>-0.11142417417441935</v>
      </c>
      <c r="G78" s="72">
        <v>0</v>
      </c>
      <c r="H78" s="72">
        <v>0.9029682850020655</v>
      </c>
      <c r="I78" s="6"/>
      <c r="J78" s="72">
        <v>0</v>
      </c>
      <c r="K78" s="72">
        <v>0</v>
      </c>
      <c r="L78" s="72">
        <v>0</v>
      </c>
      <c r="M78" s="72">
        <v>0</v>
      </c>
      <c r="N78" s="72">
        <v>0</v>
      </c>
      <c r="O78" s="204"/>
      <c r="P78" s="6">
        <v>75.623185347655934</v>
      </c>
      <c r="Q78" s="6">
        <v>0</v>
      </c>
      <c r="R78" s="6">
        <v>75.623185347655934</v>
      </c>
      <c r="S78" s="6"/>
      <c r="T78" s="6">
        <v>0.9029682850020655</v>
      </c>
      <c r="U78" s="6">
        <v>0.9029682850020655</v>
      </c>
      <c r="V78" s="6">
        <v>76.526153632657994</v>
      </c>
      <c r="W78" s="6">
        <v>76.526153632657994</v>
      </c>
      <c r="X78" s="6">
        <v>0</v>
      </c>
      <c r="Y78" s="6"/>
      <c r="Z78" s="6">
        <v>76.526153632657994</v>
      </c>
      <c r="AA78" s="6">
        <v>0</v>
      </c>
      <c r="AB78" s="6">
        <v>0</v>
      </c>
      <c r="AC78" s="8">
        <v>0</v>
      </c>
      <c r="AD78" s="8">
        <v>0</v>
      </c>
      <c r="AE78" s="204"/>
      <c r="AF78" s="205">
        <v>0.90296828500206061</v>
      </c>
      <c r="AG78" s="205">
        <v>0</v>
      </c>
      <c r="AH78" s="5"/>
    </row>
    <row r="79" spans="1:34" x14ac:dyDescent="0.2">
      <c r="A79" s="5" t="s">
        <v>174</v>
      </c>
      <c r="B79" s="72">
        <v>0</v>
      </c>
      <c r="C79" s="72">
        <v>2.5359811479412118</v>
      </c>
      <c r="D79" s="72">
        <v>0</v>
      </c>
      <c r="E79" s="72">
        <v>0</v>
      </c>
      <c r="F79" s="72">
        <v>0</v>
      </c>
      <c r="G79" s="72">
        <v>0</v>
      </c>
      <c r="H79" s="72">
        <v>2.5359811479412118</v>
      </c>
      <c r="I79" s="6"/>
      <c r="J79" s="72">
        <v>0</v>
      </c>
      <c r="K79" s="72">
        <v>0</v>
      </c>
      <c r="L79" s="72">
        <v>0</v>
      </c>
      <c r="M79" s="72">
        <v>0</v>
      </c>
      <c r="N79" s="72">
        <v>0</v>
      </c>
      <c r="O79" s="204"/>
      <c r="P79" s="6">
        <v>36.349073290768708</v>
      </c>
      <c r="Q79" s="6">
        <v>0</v>
      </c>
      <c r="R79" s="6">
        <v>36.349073290768708</v>
      </c>
      <c r="S79" s="6"/>
      <c r="T79" s="6">
        <v>2.5359811479412118</v>
      </c>
      <c r="U79" s="6">
        <v>2.5359811479412118</v>
      </c>
      <c r="V79" s="6">
        <v>38.885054438709922</v>
      </c>
      <c r="W79" s="6">
        <v>38.885054438709922</v>
      </c>
      <c r="X79" s="6">
        <v>0</v>
      </c>
      <c r="Y79" s="6"/>
      <c r="Z79" s="6">
        <v>38.885054438709922</v>
      </c>
      <c r="AA79" s="6">
        <v>0</v>
      </c>
      <c r="AB79" s="6">
        <v>0</v>
      </c>
      <c r="AC79" s="8">
        <v>0</v>
      </c>
      <c r="AD79" s="8">
        <v>0</v>
      </c>
      <c r="AE79" s="204"/>
      <c r="AF79" s="205">
        <v>2.5359811479412144</v>
      </c>
      <c r="AG79" s="205">
        <v>0</v>
      </c>
      <c r="AH79" s="5"/>
    </row>
    <row r="80" spans="1:34" x14ac:dyDescent="0.2">
      <c r="A80" s="5" t="s">
        <v>176</v>
      </c>
      <c r="B80" s="72">
        <v>0</v>
      </c>
      <c r="C80" s="72">
        <v>0</v>
      </c>
      <c r="D80" s="72">
        <v>0</v>
      </c>
      <c r="E80" s="72">
        <v>0</v>
      </c>
      <c r="F80" s="72">
        <v>0</v>
      </c>
      <c r="G80" s="72">
        <v>0</v>
      </c>
      <c r="H80" s="72">
        <v>0</v>
      </c>
      <c r="I80" s="6"/>
      <c r="J80" s="72">
        <v>0</v>
      </c>
      <c r="K80" s="72">
        <v>0</v>
      </c>
      <c r="L80" s="72">
        <v>0</v>
      </c>
      <c r="M80" s="72">
        <v>0</v>
      </c>
      <c r="N80" s="72">
        <v>0</v>
      </c>
      <c r="O80" s="204"/>
      <c r="P80" s="6">
        <v>0</v>
      </c>
      <c r="Q80" s="6">
        <v>0</v>
      </c>
      <c r="R80" s="6">
        <v>0</v>
      </c>
      <c r="S80" s="6"/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6"/>
      <c r="Z80" s="6">
        <v>0</v>
      </c>
      <c r="AA80" s="6">
        <v>0</v>
      </c>
      <c r="AB80" s="6">
        <v>0</v>
      </c>
      <c r="AC80" s="8">
        <v>0</v>
      </c>
      <c r="AD80" s="8">
        <v>0</v>
      </c>
      <c r="AE80" s="204"/>
      <c r="AF80" s="205">
        <v>0</v>
      </c>
      <c r="AG80" s="205">
        <v>0</v>
      </c>
      <c r="AH80" s="5"/>
    </row>
    <row r="81" spans="1:34" x14ac:dyDescent="0.2">
      <c r="A81" s="5" t="s">
        <v>178</v>
      </c>
      <c r="B81" s="72">
        <v>0</v>
      </c>
      <c r="C81" s="72">
        <v>2.5359811479412118</v>
      </c>
      <c r="D81" s="72">
        <v>0</v>
      </c>
      <c r="E81" s="72">
        <v>0</v>
      </c>
      <c r="F81" s="72">
        <v>0</v>
      </c>
      <c r="G81" s="72">
        <v>0</v>
      </c>
      <c r="H81" s="72">
        <v>2.5359811479412118</v>
      </c>
      <c r="I81" s="6"/>
      <c r="J81" s="72">
        <v>0</v>
      </c>
      <c r="K81" s="72">
        <v>0</v>
      </c>
      <c r="L81" s="72">
        <v>0</v>
      </c>
      <c r="M81" s="72">
        <v>0</v>
      </c>
      <c r="N81" s="72">
        <v>0</v>
      </c>
      <c r="O81" s="204"/>
      <c r="P81" s="6">
        <v>36.349073290768708</v>
      </c>
      <c r="Q81" s="6">
        <v>0</v>
      </c>
      <c r="R81" s="6">
        <v>36.349073290768708</v>
      </c>
      <c r="S81" s="6"/>
      <c r="T81" s="6">
        <v>2.5359811479412118</v>
      </c>
      <c r="U81" s="6">
        <v>2.5359811479412118</v>
      </c>
      <c r="V81" s="6">
        <v>38.885054438709922</v>
      </c>
      <c r="W81" s="6">
        <v>38.885054438709922</v>
      </c>
      <c r="X81" s="6">
        <v>0</v>
      </c>
      <c r="Y81" s="6"/>
      <c r="Z81" s="6">
        <v>38.885054438709922</v>
      </c>
      <c r="AA81" s="6">
        <v>0</v>
      </c>
      <c r="AB81" s="6">
        <v>0</v>
      </c>
      <c r="AC81" s="8">
        <v>0</v>
      </c>
      <c r="AD81" s="8">
        <v>0</v>
      </c>
      <c r="AE81" s="204"/>
      <c r="AF81" s="205">
        <v>2.5359811479412144</v>
      </c>
      <c r="AG81" s="205">
        <v>0</v>
      </c>
      <c r="AH81" s="5"/>
    </row>
    <row r="82" spans="1:34" x14ac:dyDescent="0.2">
      <c r="A82" s="5" t="s">
        <v>180</v>
      </c>
      <c r="B82" s="72">
        <v>0</v>
      </c>
      <c r="C82" s="72">
        <v>1.0143924591764848</v>
      </c>
      <c r="D82" s="72">
        <v>0</v>
      </c>
      <c r="E82" s="72">
        <v>0</v>
      </c>
      <c r="F82" s="72">
        <v>0</v>
      </c>
      <c r="G82" s="72">
        <v>0</v>
      </c>
      <c r="H82" s="72">
        <v>1.0143924591764848</v>
      </c>
      <c r="I82" s="6"/>
      <c r="J82" s="72">
        <v>0</v>
      </c>
      <c r="K82" s="72">
        <v>0</v>
      </c>
      <c r="L82" s="72">
        <v>0</v>
      </c>
      <c r="M82" s="72">
        <v>0</v>
      </c>
      <c r="N82" s="72">
        <v>0</v>
      </c>
      <c r="O82" s="204"/>
      <c r="P82" s="6">
        <v>14.539629316307485</v>
      </c>
      <c r="Q82" s="6">
        <v>0</v>
      </c>
      <c r="R82" s="6">
        <v>14.539629316307485</v>
      </c>
      <c r="S82" s="6"/>
      <c r="T82" s="6">
        <v>1.0143924591764848</v>
      </c>
      <c r="U82" s="6">
        <v>1.0143924591764848</v>
      </c>
      <c r="V82" s="6">
        <v>15.554021775483969</v>
      </c>
      <c r="W82" s="6">
        <v>15.554021775483969</v>
      </c>
      <c r="X82" s="6">
        <v>0</v>
      </c>
      <c r="Y82" s="6"/>
      <c r="Z82" s="6">
        <v>15.554021775483969</v>
      </c>
      <c r="AA82" s="6">
        <v>0</v>
      </c>
      <c r="AB82" s="6">
        <v>0</v>
      </c>
      <c r="AC82" s="8">
        <v>0</v>
      </c>
      <c r="AD82" s="8">
        <v>0</v>
      </c>
      <c r="AE82" s="204"/>
      <c r="AF82" s="205">
        <v>1.0143924591764844</v>
      </c>
      <c r="AG82" s="205">
        <v>0</v>
      </c>
      <c r="AH82" s="5"/>
    </row>
    <row r="83" spans="1:34" x14ac:dyDescent="0.2">
      <c r="A83" s="5" t="s">
        <v>182</v>
      </c>
      <c r="B83" s="72">
        <v>0</v>
      </c>
      <c r="C83" s="72">
        <v>1.0143924591764848</v>
      </c>
      <c r="D83" s="72">
        <v>0</v>
      </c>
      <c r="E83" s="72">
        <v>0</v>
      </c>
      <c r="F83" s="72">
        <v>0</v>
      </c>
      <c r="G83" s="72">
        <v>0</v>
      </c>
      <c r="H83" s="72">
        <v>1.0143924591764848</v>
      </c>
      <c r="I83" s="6"/>
      <c r="J83" s="72">
        <v>0</v>
      </c>
      <c r="K83" s="72">
        <v>0</v>
      </c>
      <c r="L83" s="72">
        <v>0</v>
      </c>
      <c r="M83" s="72">
        <v>0</v>
      </c>
      <c r="N83" s="72">
        <v>0</v>
      </c>
      <c r="O83" s="204"/>
      <c r="P83" s="6">
        <v>14.539629316307485</v>
      </c>
      <c r="Q83" s="6">
        <v>0</v>
      </c>
      <c r="R83" s="6">
        <v>14.539629316307485</v>
      </c>
      <c r="S83" s="6"/>
      <c r="T83" s="6">
        <v>1.0143924591764848</v>
      </c>
      <c r="U83" s="6">
        <v>1.0143924591764848</v>
      </c>
      <c r="V83" s="6">
        <v>15.554021775483969</v>
      </c>
      <c r="W83" s="6">
        <v>15.554021775483969</v>
      </c>
      <c r="X83" s="6">
        <v>0</v>
      </c>
      <c r="Y83" s="6"/>
      <c r="Z83" s="6">
        <v>15.554021775483969</v>
      </c>
      <c r="AA83" s="6">
        <v>0</v>
      </c>
      <c r="AB83" s="6">
        <v>0</v>
      </c>
      <c r="AC83" s="8">
        <v>0</v>
      </c>
      <c r="AD83" s="8">
        <v>0</v>
      </c>
      <c r="AE83" s="204"/>
      <c r="AF83" s="205">
        <v>1.0143924591764844</v>
      </c>
      <c r="AG83" s="205">
        <v>0</v>
      </c>
      <c r="AH83" s="5"/>
    </row>
    <row r="84" spans="1:34" x14ac:dyDescent="0.2">
      <c r="A84" s="5" t="s">
        <v>183</v>
      </c>
      <c r="B84" s="72">
        <v>0</v>
      </c>
      <c r="C84" s="72">
        <v>1.0143924591764848</v>
      </c>
      <c r="D84" s="72">
        <v>0</v>
      </c>
      <c r="E84" s="72">
        <v>0</v>
      </c>
      <c r="F84" s="72">
        <v>0</v>
      </c>
      <c r="G84" s="72">
        <v>0</v>
      </c>
      <c r="H84" s="72">
        <v>1.0143924591764848</v>
      </c>
      <c r="I84" s="6"/>
      <c r="J84" s="72">
        <v>0</v>
      </c>
      <c r="K84" s="72">
        <v>0</v>
      </c>
      <c r="L84" s="72">
        <v>0</v>
      </c>
      <c r="M84" s="72">
        <v>0</v>
      </c>
      <c r="N84" s="72">
        <v>0</v>
      </c>
      <c r="O84" s="204"/>
      <c r="P84" s="6">
        <v>14.539629316307485</v>
      </c>
      <c r="Q84" s="6">
        <v>0</v>
      </c>
      <c r="R84" s="6">
        <v>14.539629316307485</v>
      </c>
      <c r="S84" s="6"/>
      <c r="T84" s="6">
        <v>1.0143924591764848</v>
      </c>
      <c r="U84" s="6">
        <v>1.0143924591764848</v>
      </c>
      <c r="V84" s="6">
        <v>15.554021775483969</v>
      </c>
      <c r="W84" s="6">
        <v>15.554021775483969</v>
      </c>
      <c r="X84" s="6">
        <v>0</v>
      </c>
      <c r="Y84" s="6"/>
      <c r="Z84" s="6">
        <v>15.554021775483969</v>
      </c>
      <c r="AA84" s="6">
        <v>0</v>
      </c>
      <c r="AB84" s="6">
        <v>0</v>
      </c>
      <c r="AC84" s="8">
        <v>0</v>
      </c>
      <c r="AD84" s="8">
        <v>0</v>
      </c>
      <c r="AE84" s="204"/>
      <c r="AF84" s="205">
        <v>1.0143924591764844</v>
      </c>
      <c r="AG84" s="205">
        <v>0</v>
      </c>
      <c r="AH84" s="5"/>
    </row>
    <row r="85" spans="1:34" x14ac:dyDescent="0.2">
      <c r="A85" s="5" t="s">
        <v>185</v>
      </c>
      <c r="B85" s="72">
        <v>0</v>
      </c>
      <c r="C85" s="72">
        <v>1.0143924591764848</v>
      </c>
      <c r="D85" s="72">
        <v>0</v>
      </c>
      <c r="E85" s="72">
        <v>0</v>
      </c>
      <c r="F85" s="72">
        <v>0</v>
      </c>
      <c r="G85" s="72">
        <v>0</v>
      </c>
      <c r="H85" s="72">
        <v>1.0143924591764848</v>
      </c>
      <c r="I85" s="6"/>
      <c r="J85" s="72">
        <v>0</v>
      </c>
      <c r="K85" s="72">
        <v>0</v>
      </c>
      <c r="L85" s="72">
        <v>0</v>
      </c>
      <c r="M85" s="72">
        <v>0</v>
      </c>
      <c r="N85" s="72">
        <v>0</v>
      </c>
      <c r="O85" s="204"/>
      <c r="P85" s="6">
        <v>14.539629316307485</v>
      </c>
      <c r="Q85" s="6">
        <v>0</v>
      </c>
      <c r="R85" s="6">
        <v>14.539629316307485</v>
      </c>
      <c r="S85" s="6"/>
      <c r="T85" s="6">
        <v>1.0143924591764848</v>
      </c>
      <c r="U85" s="6">
        <v>1.0143924591764848</v>
      </c>
      <c r="V85" s="6">
        <v>15.554021775483969</v>
      </c>
      <c r="W85" s="6">
        <v>15.554021775483969</v>
      </c>
      <c r="X85" s="6">
        <v>0</v>
      </c>
      <c r="Y85" s="6"/>
      <c r="Z85" s="6">
        <v>15.554021775483969</v>
      </c>
      <c r="AA85" s="6">
        <v>0</v>
      </c>
      <c r="AB85" s="6">
        <v>0</v>
      </c>
      <c r="AC85" s="8">
        <v>0</v>
      </c>
      <c r="AD85" s="8">
        <v>0</v>
      </c>
      <c r="AE85" s="204"/>
      <c r="AF85" s="205">
        <v>1.0143924591764844</v>
      </c>
      <c r="AG85" s="205">
        <v>0</v>
      </c>
      <c r="AH85" s="5"/>
    </row>
    <row r="86" spans="1:34" x14ac:dyDescent="0.2">
      <c r="A86" s="5" t="s">
        <v>187</v>
      </c>
      <c r="B86" s="72">
        <v>0</v>
      </c>
      <c r="C86" s="72">
        <v>1.0143924591764848</v>
      </c>
      <c r="D86" s="72">
        <v>0</v>
      </c>
      <c r="E86" s="72">
        <v>0</v>
      </c>
      <c r="F86" s="72">
        <v>0</v>
      </c>
      <c r="G86" s="72">
        <v>0</v>
      </c>
      <c r="H86" s="72">
        <v>1.0143924591764848</v>
      </c>
      <c r="I86" s="6"/>
      <c r="J86" s="72">
        <v>0</v>
      </c>
      <c r="K86" s="72">
        <v>0</v>
      </c>
      <c r="L86" s="72">
        <v>0</v>
      </c>
      <c r="M86" s="72">
        <v>0</v>
      </c>
      <c r="N86" s="72">
        <v>0</v>
      </c>
      <c r="O86" s="204"/>
      <c r="P86" s="6">
        <v>14.539629316307485</v>
      </c>
      <c r="Q86" s="6">
        <v>0</v>
      </c>
      <c r="R86" s="6">
        <v>14.539629316307485</v>
      </c>
      <c r="S86" s="6"/>
      <c r="T86" s="6">
        <v>1.0143924591764848</v>
      </c>
      <c r="U86" s="6">
        <v>1.0143924591764848</v>
      </c>
      <c r="V86" s="6">
        <v>15.554021775483969</v>
      </c>
      <c r="W86" s="6">
        <v>15.554021775483969</v>
      </c>
      <c r="X86" s="6">
        <v>0</v>
      </c>
      <c r="Y86" s="6"/>
      <c r="Z86" s="6">
        <v>15.554021775483969</v>
      </c>
      <c r="AA86" s="6">
        <v>0</v>
      </c>
      <c r="AB86" s="6">
        <v>0</v>
      </c>
      <c r="AC86" s="8">
        <v>0</v>
      </c>
      <c r="AD86" s="8">
        <v>0</v>
      </c>
      <c r="AE86" s="204"/>
      <c r="AF86" s="205">
        <v>1.0143924591764844</v>
      </c>
      <c r="AG86" s="205">
        <v>0</v>
      </c>
      <c r="AH86" s="5"/>
    </row>
    <row r="87" spans="1:34" x14ac:dyDescent="0.2">
      <c r="A87" s="5" t="s">
        <v>189</v>
      </c>
      <c r="B87" s="72">
        <v>0</v>
      </c>
      <c r="C87" s="72">
        <v>1.0143924591764848</v>
      </c>
      <c r="D87" s="72">
        <v>0</v>
      </c>
      <c r="E87" s="72">
        <v>0</v>
      </c>
      <c r="F87" s="72">
        <v>0</v>
      </c>
      <c r="G87" s="72">
        <v>0</v>
      </c>
      <c r="H87" s="72">
        <v>1.0143924591764848</v>
      </c>
      <c r="I87" s="6"/>
      <c r="J87" s="72">
        <v>0</v>
      </c>
      <c r="K87" s="72">
        <v>0</v>
      </c>
      <c r="L87" s="72">
        <v>0</v>
      </c>
      <c r="M87" s="72">
        <v>0</v>
      </c>
      <c r="N87" s="72">
        <v>0</v>
      </c>
      <c r="O87" s="204"/>
      <c r="P87" s="6">
        <v>14.539629316307485</v>
      </c>
      <c r="Q87" s="6">
        <v>0</v>
      </c>
      <c r="R87" s="6">
        <v>14.539629316307485</v>
      </c>
      <c r="S87" s="6"/>
      <c r="T87" s="6">
        <v>1.0143924591764848</v>
      </c>
      <c r="U87" s="6">
        <v>1.0143924591764848</v>
      </c>
      <c r="V87" s="6">
        <v>15.554021775483969</v>
      </c>
      <c r="W87" s="6">
        <v>15.554021775483969</v>
      </c>
      <c r="X87" s="6">
        <v>0</v>
      </c>
      <c r="Y87" s="6"/>
      <c r="Z87" s="6">
        <v>15.554021775483969</v>
      </c>
      <c r="AA87" s="6">
        <v>0</v>
      </c>
      <c r="AB87" s="6">
        <v>0</v>
      </c>
      <c r="AC87" s="8">
        <v>0</v>
      </c>
      <c r="AD87" s="8">
        <v>0</v>
      </c>
      <c r="AE87" s="204"/>
      <c r="AF87" s="205">
        <v>1.0143924591764844</v>
      </c>
      <c r="AG87" s="205">
        <v>0</v>
      </c>
      <c r="AH87" s="5"/>
    </row>
    <row r="88" spans="1:34" x14ac:dyDescent="0.2">
      <c r="A88" s="5" t="s">
        <v>191</v>
      </c>
      <c r="B88" s="72">
        <v>0</v>
      </c>
      <c r="C88" s="72">
        <v>1.0143924591764848</v>
      </c>
      <c r="D88" s="72">
        <v>0</v>
      </c>
      <c r="E88" s="72">
        <v>0</v>
      </c>
      <c r="F88" s="72">
        <v>0</v>
      </c>
      <c r="G88" s="72">
        <v>0</v>
      </c>
      <c r="H88" s="72">
        <v>1.0143924591764848</v>
      </c>
      <c r="I88" s="6"/>
      <c r="J88" s="72">
        <v>0</v>
      </c>
      <c r="K88" s="72">
        <v>0</v>
      </c>
      <c r="L88" s="72">
        <v>0</v>
      </c>
      <c r="M88" s="72">
        <v>0</v>
      </c>
      <c r="N88" s="72">
        <v>0</v>
      </c>
      <c r="O88" s="204"/>
      <c r="P88" s="6">
        <v>14.539629316307485</v>
      </c>
      <c r="Q88" s="6">
        <v>0</v>
      </c>
      <c r="R88" s="6">
        <v>14.539629316307485</v>
      </c>
      <c r="S88" s="6"/>
      <c r="T88" s="6">
        <v>1.0143924591764848</v>
      </c>
      <c r="U88" s="6">
        <v>1.0143924591764848</v>
      </c>
      <c r="V88" s="6">
        <v>15.554021775483969</v>
      </c>
      <c r="W88" s="6">
        <v>15.554021775483969</v>
      </c>
      <c r="X88" s="6">
        <v>0</v>
      </c>
      <c r="Y88" s="6"/>
      <c r="Z88" s="6">
        <v>15.554021775483969</v>
      </c>
      <c r="AA88" s="6">
        <v>0</v>
      </c>
      <c r="AB88" s="6">
        <v>0</v>
      </c>
      <c r="AC88" s="8">
        <v>0</v>
      </c>
      <c r="AD88" s="8">
        <v>0</v>
      </c>
      <c r="AE88" s="204"/>
      <c r="AF88" s="205">
        <v>1.0143924591764844</v>
      </c>
      <c r="AG88" s="205">
        <v>0</v>
      </c>
      <c r="AH88" s="5"/>
    </row>
    <row r="89" spans="1:34" x14ac:dyDescent="0.2">
      <c r="A89" s="5" t="s">
        <v>193</v>
      </c>
      <c r="B89" s="72">
        <v>0</v>
      </c>
      <c r="C89" s="72">
        <v>87.744947718765928</v>
      </c>
      <c r="D89" s="72">
        <v>0</v>
      </c>
      <c r="E89" s="72">
        <v>0</v>
      </c>
      <c r="F89" s="72">
        <v>0</v>
      </c>
      <c r="G89" s="72">
        <v>-0.12000000000080036</v>
      </c>
      <c r="H89" s="72">
        <v>87.624947718765128</v>
      </c>
      <c r="I89" s="6"/>
      <c r="J89" s="72">
        <v>0</v>
      </c>
      <c r="K89" s="72">
        <v>0</v>
      </c>
      <c r="L89" s="72">
        <v>0</v>
      </c>
      <c r="M89" s="72">
        <v>0</v>
      </c>
      <c r="N89" s="72">
        <v>0</v>
      </c>
      <c r="O89" s="204"/>
      <c r="P89" s="6">
        <v>6099.7379889238964</v>
      </c>
      <c r="Q89" s="6">
        <v>0</v>
      </c>
      <c r="R89" s="6">
        <v>6099.7379889238964</v>
      </c>
      <c r="S89" s="6"/>
      <c r="T89" s="6">
        <v>87.624947718765128</v>
      </c>
      <c r="U89" s="6">
        <v>87.624947718765128</v>
      </c>
      <c r="V89" s="6">
        <v>6187.3629366426612</v>
      </c>
      <c r="W89" s="6">
        <v>6187.3629366426612</v>
      </c>
      <c r="X89" s="6">
        <v>0</v>
      </c>
      <c r="Y89" s="6"/>
      <c r="Z89" s="6">
        <v>6187.3629366426612</v>
      </c>
      <c r="AA89" s="6">
        <v>0</v>
      </c>
      <c r="AB89" s="6">
        <v>0</v>
      </c>
      <c r="AC89" s="8">
        <v>0</v>
      </c>
      <c r="AD89" s="8">
        <v>0</v>
      </c>
      <c r="AE89" s="204"/>
      <c r="AF89" s="205">
        <v>87.624947718764815</v>
      </c>
      <c r="AG89" s="205">
        <v>0</v>
      </c>
      <c r="AH89" s="5"/>
    </row>
    <row r="90" spans="1:34" x14ac:dyDescent="0.2">
      <c r="A90" s="5" t="s">
        <v>195</v>
      </c>
      <c r="B90" s="72">
        <v>0</v>
      </c>
      <c r="C90" s="72">
        <v>0</v>
      </c>
      <c r="D90" s="72">
        <v>0</v>
      </c>
      <c r="E90" s="72">
        <v>0</v>
      </c>
      <c r="F90" s="72">
        <v>0</v>
      </c>
      <c r="G90" s="72">
        <v>0</v>
      </c>
      <c r="H90" s="72">
        <v>0</v>
      </c>
      <c r="I90" s="6"/>
      <c r="J90" s="72">
        <v>0</v>
      </c>
      <c r="K90" s="72">
        <v>0</v>
      </c>
      <c r="L90" s="72">
        <v>0</v>
      </c>
      <c r="M90" s="72">
        <v>0</v>
      </c>
      <c r="N90" s="72">
        <v>0</v>
      </c>
      <c r="O90" s="204"/>
      <c r="P90" s="6">
        <v>0</v>
      </c>
      <c r="Q90" s="6">
        <v>0</v>
      </c>
      <c r="R90" s="6">
        <v>0</v>
      </c>
      <c r="S90" s="6"/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6"/>
      <c r="Z90" s="6">
        <v>0</v>
      </c>
      <c r="AA90" s="6">
        <v>0</v>
      </c>
      <c r="AB90" s="6">
        <v>0</v>
      </c>
      <c r="AC90" s="8">
        <v>0</v>
      </c>
      <c r="AD90" s="8">
        <v>0</v>
      </c>
      <c r="AE90" s="204"/>
      <c r="AF90" s="205">
        <v>0</v>
      </c>
      <c r="AG90" s="205">
        <v>0</v>
      </c>
      <c r="AH90" s="5"/>
    </row>
    <row r="91" spans="1:34" x14ac:dyDescent="0.2">
      <c r="A91" s="5" t="s">
        <v>196</v>
      </c>
      <c r="B91" s="72">
        <v>0</v>
      </c>
      <c r="C91" s="72">
        <v>1.2679905739706059</v>
      </c>
      <c r="D91" s="72">
        <v>0</v>
      </c>
      <c r="E91" s="72">
        <v>0</v>
      </c>
      <c r="F91" s="72">
        <v>0</v>
      </c>
      <c r="G91" s="72">
        <v>0</v>
      </c>
      <c r="H91" s="72">
        <v>1.2679905739706059</v>
      </c>
      <c r="I91" s="6"/>
      <c r="J91" s="72">
        <v>0</v>
      </c>
      <c r="K91" s="72">
        <v>0</v>
      </c>
      <c r="L91" s="72">
        <v>0</v>
      </c>
      <c r="M91" s="72">
        <v>0</v>
      </c>
      <c r="N91" s="72">
        <v>0</v>
      </c>
      <c r="O91" s="204"/>
      <c r="P91" s="6">
        <v>88.146502730114108</v>
      </c>
      <c r="Q91" s="6">
        <v>0</v>
      </c>
      <c r="R91" s="6">
        <v>88.146502730114108</v>
      </c>
      <c r="S91" s="6"/>
      <c r="T91" s="6">
        <v>1.2679905739706059</v>
      </c>
      <c r="U91" s="6">
        <v>1.2679905739706059</v>
      </c>
      <c r="V91" s="6">
        <v>89.414493304084715</v>
      </c>
      <c r="W91" s="6">
        <v>89.414493304084715</v>
      </c>
      <c r="X91" s="6">
        <v>0</v>
      </c>
      <c r="Y91" s="6"/>
      <c r="Z91" s="6">
        <v>89.414493304084715</v>
      </c>
      <c r="AA91" s="6">
        <v>0</v>
      </c>
      <c r="AB91" s="6">
        <v>0</v>
      </c>
      <c r="AC91" s="8">
        <v>0</v>
      </c>
      <c r="AD91" s="8">
        <v>0</v>
      </c>
      <c r="AE91" s="204"/>
      <c r="AF91" s="205">
        <v>1.2679905739706072</v>
      </c>
      <c r="AG91" s="205">
        <v>0</v>
      </c>
      <c r="AH91" s="5"/>
    </row>
    <row r="92" spans="1:34" x14ac:dyDescent="0.2">
      <c r="A92" s="5" t="s">
        <v>198</v>
      </c>
      <c r="B92" s="72">
        <v>0</v>
      </c>
      <c r="C92" s="72">
        <v>0</v>
      </c>
      <c r="D92" s="72">
        <v>0</v>
      </c>
      <c r="E92" s="72">
        <v>0</v>
      </c>
      <c r="F92" s="72">
        <v>0</v>
      </c>
      <c r="G92" s="72">
        <v>0</v>
      </c>
      <c r="H92" s="72">
        <v>0</v>
      </c>
      <c r="I92" s="6"/>
      <c r="J92" s="72">
        <v>0</v>
      </c>
      <c r="K92" s="72">
        <v>0</v>
      </c>
      <c r="L92" s="72">
        <v>0</v>
      </c>
      <c r="M92" s="72">
        <v>0</v>
      </c>
      <c r="N92" s="72">
        <v>0</v>
      </c>
      <c r="O92" s="204"/>
      <c r="P92" s="6">
        <v>0</v>
      </c>
      <c r="Q92" s="6">
        <v>0</v>
      </c>
      <c r="R92" s="6">
        <v>0</v>
      </c>
      <c r="S92" s="6"/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6"/>
      <c r="Z92" s="6">
        <v>0</v>
      </c>
      <c r="AA92" s="6">
        <v>0</v>
      </c>
      <c r="AB92" s="6">
        <v>0</v>
      </c>
      <c r="AC92" s="8">
        <v>0</v>
      </c>
      <c r="AD92" s="8">
        <v>0</v>
      </c>
      <c r="AE92" s="204"/>
      <c r="AF92" s="205">
        <v>0</v>
      </c>
      <c r="AG92" s="205">
        <v>0</v>
      </c>
      <c r="AH92" s="5"/>
    </row>
    <row r="93" spans="1:34" x14ac:dyDescent="0.2">
      <c r="A93" s="5" t="s">
        <v>200</v>
      </c>
      <c r="B93" s="72">
        <v>0</v>
      </c>
      <c r="C93" s="72">
        <v>372.78922874735821</v>
      </c>
      <c r="D93" s="72">
        <v>0</v>
      </c>
      <c r="E93" s="72">
        <v>0</v>
      </c>
      <c r="F93" s="72">
        <v>0</v>
      </c>
      <c r="G93" s="72">
        <v>0</v>
      </c>
      <c r="H93" s="72">
        <v>372.78922874735821</v>
      </c>
      <c r="I93" s="6"/>
      <c r="J93" s="72">
        <v>0</v>
      </c>
      <c r="K93" s="72">
        <v>0</v>
      </c>
      <c r="L93" s="72">
        <v>0</v>
      </c>
      <c r="M93" s="72">
        <v>0</v>
      </c>
      <c r="N93" s="72">
        <v>0</v>
      </c>
      <c r="O93" s="204"/>
      <c r="P93" s="6">
        <v>25915.071802653547</v>
      </c>
      <c r="Q93" s="6">
        <v>0</v>
      </c>
      <c r="R93" s="6">
        <v>25915.071802653547</v>
      </c>
      <c r="S93" s="6"/>
      <c r="T93" s="6">
        <v>372.78922874735821</v>
      </c>
      <c r="U93" s="6">
        <v>372.78922874735821</v>
      </c>
      <c r="V93" s="6">
        <v>26287.861031400906</v>
      </c>
      <c r="W93" s="6">
        <v>26287.861031400906</v>
      </c>
      <c r="X93" s="6">
        <v>0</v>
      </c>
      <c r="Y93" s="6"/>
      <c r="Z93" s="6">
        <v>26287.861031400906</v>
      </c>
      <c r="AA93" s="6">
        <v>0</v>
      </c>
      <c r="AB93" s="6">
        <v>0</v>
      </c>
      <c r="AC93" s="8">
        <v>0</v>
      </c>
      <c r="AD93" s="8">
        <v>0</v>
      </c>
      <c r="AE93" s="204"/>
      <c r="AF93" s="205">
        <v>372.78922874735872</v>
      </c>
      <c r="AG93" s="205">
        <v>0</v>
      </c>
      <c r="AH93" s="5"/>
    </row>
    <row r="94" spans="1:34" x14ac:dyDescent="0.2">
      <c r="A94" s="5" t="s">
        <v>202</v>
      </c>
      <c r="B94" s="72">
        <v>0</v>
      </c>
      <c r="C94" s="72">
        <v>0.2535981147941212</v>
      </c>
      <c r="D94" s="72">
        <v>0</v>
      </c>
      <c r="E94" s="72">
        <v>0</v>
      </c>
      <c r="F94" s="72">
        <v>0</v>
      </c>
      <c r="G94" s="72">
        <v>0</v>
      </c>
      <c r="H94" s="72">
        <v>0.2535981147941212</v>
      </c>
      <c r="I94" s="6"/>
      <c r="J94" s="72">
        <v>0</v>
      </c>
      <c r="K94" s="72">
        <v>0</v>
      </c>
      <c r="L94" s="72">
        <v>0</v>
      </c>
      <c r="M94" s="72">
        <v>0</v>
      </c>
      <c r="N94" s="72">
        <v>0</v>
      </c>
      <c r="O94" s="204"/>
      <c r="P94" s="6">
        <v>17.629300546022822</v>
      </c>
      <c r="Q94" s="6">
        <v>0</v>
      </c>
      <c r="R94" s="6">
        <v>17.629300546022822</v>
      </c>
      <c r="S94" s="6"/>
      <c r="T94" s="6">
        <v>0.2535981147941212</v>
      </c>
      <c r="U94" s="6">
        <v>0.2535981147941212</v>
      </c>
      <c r="V94" s="6">
        <v>17.882898660816945</v>
      </c>
      <c r="W94" s="6">
        <v>17.882898660816945</v>
      </c>
      <c r="X94" s="6">
        <v>0</v>
      </c>
      <c r="Y94" s="6"/>
      <c r="Z94" s="6">
        <v>17.882898660816945</v>
      </c>
      <c r="AA94" s="6">
        <v>0</v>
      </c>
      <c r="AB94" s="6">
        <v>0</v>
      </c>
      <c r="AC94" s="8">
        <v>0</v>
      </c>
      <c r="AD94" s="8">
        <v>0</v>
      </c>
      <c r="AE94" s="204"/>
      <c r="AF94" s="205">
        <v>0.25359811479412286</v>
      </c>
      <c r="AG94" s="205">
        <v>0</v>
      </c>
      <c r="AH94" s="5"/>
    </row>
    <row r="95" spans="1:34" x14ac:dyDescent="0.2">
      <c r="A95" s="5" t="s">
        <v>204</v>
      </c>
      <c r="B95" s="72">
        <v>0</v>
      </c>
      <c r="C95" s="72">
        <v>0</v>
      </c>
      <c r="D95" s="72">
        <v>0</v>
      </c>
      <c r="E95" s="72">
        <v>0</v>
      </c>
      <c r="F95" s="72">
        <v>0</v>
      </c>
      <c r="G95" s="72">
        <v>0</v>
      </c>
      <c r="H95" s="72">
        <v>0</v>
      </c>
      <c r="I95" s="6"/>
      <c r="J95" s="72">
        <v>0</v>
      </c>
      <c r="K95" s="72">
        <v>0</v>
      </c>
      <c r="L95" s="72">
        <v>0</v>
      </c>
      <c r="M95" s="72">
        <v>0</v>
      </c>
      <c r="N95" s="72">
        <v>0</v>
      </c>
      <c r="O95" s="204"/>
      <c r="P95" s="6">
        <v>0</v>
      </c>
      <c r="Q95" s="6">
        <v>0</v>
      </c>
      <c r="R95" s="6">
        <v>0</v>
      </c>
      <c r="S95" s="6"/>
      <c r="T95" s="6">
        <v>0</v>
      </c>
      <c r="U95" s="6">
        <v>0</v>
      </c>
      <c r="V95" s="6">
        <v>0</v>
      </c>
      <c r="W95" s="6">
        <v>0</v>
      </c>
      <c r="X95" s="6">
        <v>0</v>
      </c>
      <c r="Y95" s="6"/>
      <c r="Z95" s="6">
        <v>0</v>
      </c>
      <c r="AA95" s="6">
        <v>0</v>
      </c>
      <c r="AB95" s="6">
        <v>0</v>
      </c>
      <c r="AC95" s="8">
        <v>0</v>
      </c>
      <c r="AD95" s="8">
        <v>0</v>
      </c>
      <c r="AE95" s="204"/>
      <c r="AF95" s="205">
        <v>0</v>
      </c>
      <c r="AG95" s="205">
        <v>0</v>
      </c>
      <c r="AH95" s="5"/>
    </row>
    <row r="96" spans="1:34" x14ac:dyDescent="0.2">
      <c r="A96" s="5" t="s">
        <v>206</v>
      </c>
      <c r="B96" s="72">
        <v>0</v>
      </c>
      <c r="C96" s="72">
        <v>0.5071962295882424</v>
      </c>
      <c r="D96" s="72">
        <v>0</v>
      </c>
      <c r="E96" s="72">
        <v>0</v>
      </c>
      <c r="F96" s="72">
        <v>0</v>
      </c>
      <c r="G96" s="72">
        <v>0</v>
      </c>
      <c r="H96" s="72">
        <v>0.5071962295882424</v>
      </c>
      <c r="I96" s="6"/>
      <c r="J96" s="72">
        <v>0</v>
      </c>
      <c r="K96" s="72">
        <v>0</v>
      </c>
      <c r="L96" s="72">
        <v>0</v>
      </c>
      <c r="M96" s="72">
        <v>0</v>
      </c>
      <c r="N96" s="72">
        <v>0</v>
      </c>
      <c r="O96" s="204"/>
      <c r="P96" s="6">
        <v>35.258601092045645</v>
      </c>
      <c r="Q96" s="6">
        <v>0</v>
      </c>
      <c r="R96" s="6">
        <v>35.258601092045645</v>
      </c>
      <c r="S96" s="6"/>
      <c r="T96" s="6">
        <v>0.5071962295882424</v>
      </c>
      <c r="U96" s="6">
        <v>0.5071962295882424</v>
      </c>
      <c r="V96" s="6">
        <v>35.76579732163389</v>
      </c>
      <c r="W96" s="6">
        <v>35.76579732163389</v>
      </c>
      <c r="X96" s="6">
        <v>0</v>
      </c>
      <c r="Y96" s="6"/>
      <c r="Z96" s="6">
        <v>35.76579732163389</v>
      </c>
      <c r="AA96" s="6">
        <v>0</v>
      </c>
      <c r="AB96" s="6">
        <v>0</v>
      </c>
      <c r="AC96" s="8">
        <v>0</v>
      </c>
      <c r="AD96" s="8">
        <v>0</v>
      </c>
      <c r="AE96" s="204"/>
      <c r="AF96" s="205">
        <v>0.50719622958824573</v>
      </c>
      <c r="AG96" s="205">
        <v>0</v>
      </c>
      <c r="AH96" s="5"/>
    </row>
    <row r="97" spans="1:34" x14ac:dyDescent="0.2">
      <c r="A97" s="5" t="s">
        <v>208</v>
      </c>
      <c r="B97" s="72">
        <v>0</v>
      </c>
      <c r="C97" s="72">
        <v>352.50137956382844</v>
      </c>
      <c r="D97" s="72">
        <v>0</v>
      </c>
      <c r="E97" s="72">
        <v>0</v>
      </c>
      <c r="F97" s="72">
        <v>0</v>
      </c>
      <c r="G97" s="72">
        <v>-0.12000000000625732</v>
      </c>
      <c r="H97" s="72">
        <v>352.38137956382218</v>
      </c>
      <c r="I97" s="6"/>
      <c r="J97" s="72">
        <v>0</v>
      </c>
      <c r="K97" s="72">
        <v>0</v>
      </c>
      <c r="L97" s="72">
        <v>0</v>
      </c>
      <c r="M97" s="72">
        <v>0</v>
      </c>
      <c r="N97" s="72">
        <v>0</v>
      </c>
      <c r="O97" s="204"/>
      <c r="P97" s="6">
        <v>24504.727758971727</v>
      </c>
      <c r="Q97" s="6">
        <v>0</v>
      </c>
      <c r="R97" s="6">
        <v>24504.727758971727</v>
      </c>
      <c r="S97" s="6"/>
      <c r="T97" s="6">
        <v>352.38137956382218</v>
      </c>
      <c r="U97" s="6">
        <v>352.38137956382218</v>
      </c>
      <c r="V97" s="6">
        <v>24857.10913853555</v>
      </c>
      <c r="W97" s="6">
        <v>24857.10913853555</v>
      </c>
      <c r="X97" s="6">
        <v>0</v>
      </c>
      <c r="Y97" s="6"/>
      <c r="Z97" s="6">
        <v>24857.10913853555</v>
      </c>
      <c r="AA97" s="6">
        <v>0</v>
      </c>
      <c r="AB97" s="6">
        <v>0</v>
      </c>
      <c r="AC97" s="8">
        <v>0</v>
      </c>
      <c r="AD97" s="8">
        <v>0</v>
      </c>
      <c r="AE97" s="204"/>
      <c r="AF97" s="205">
        <v>352.38137956382343</v>
      </c>
      <c r="AG97" s="205">
        <v>0</v>
      </c>
      <c r="AH97" s="5"/>
    </row>
    <row r="98" spans="1:34" x14ac:dyDescent="0.2">
      <c r="A98" s="5" t="s">
        <v>209</v>
      </c>
      <c r="B98" s="72">
        <v>0</v>
      </c>
      <c r="C98" s="72">
        <v>0</v>
      </c>
      <c r="D98" s="72">
        <v>0</v>
      </c>
      <c r="E98" s="72">
        <v>0</v>
      </c>
      <c r="F98" s="72">
        <v>0</v>
      </c>
      <c r="G98" s="72">
        <v>0</v>
      </c>
      <c r="H98" s="72">
        <v>0</v>
      </c>
      <c r="I98" s="6"/>
      <c r="J98" s="72">
        <v>0</v>
      </c>
      <c r="K98" s="72">
        <v>0</v>
      </c>
      <c r="L98" s="72">
        <v>0</v>
      </c>
      <c r="M98" s="72">
        <v>0</v>
      </c>
      <c r="N98" s="72">
        <v>0</v>
      </c>
      <c r="O98" s="204"/>
      <c r="P98" s="6">
        <v>0</v>
      </c>
      <c r="Q98" s="6">
        <v>0</v>
      </c>
      <c r="R98" s="6">
        <v>0</v>
      </c>
      <c r="S98" s="6"/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6"/>
      <c r="Z98" s="6">
        <v>0</v>
      </c>
      <c r="AA98" s="6">
        <v>0</v>
      </c>
      <c r="AB98" s="6">
        <v>0</v>
      </c>
      <c r="AC98" s="8">
        <v>0</v>
      </c>
      <c r="AD98" s="8">
        <v>0</v>
      </c>
      <c r="AE98" s="204"/>
      <c r="AF98" s="205">
        <v>0</v>
      </c>
      <c r="AG98" s="205">
        <v>0</v>
      </c>
      <c r="AH98" s="5"/>
    </row>
    <row r="99" spans="1:34" x14ac:dyDescent="0.2">
      <c r="A99" s="5" t="s">
        <v>211</v>
      </c>
      <c r="B99" s="72">
        <v>0</v>
      </c>
      <c r="C99" s="72">
        <v>0</v>
      </c>
      <c r="D99" s="72">
        <v>0</v>
      </c>
      <c r="E99" s="72">
        <v>0</v>
      </c>
      <c r="F99" s="72">
        <v>0</v>
      </c>
      <c r="G99" s="72">
        <v>0</v>
      </c>
      <c r="H99" s="72">
        <v>0</v>
      </c>
      <c r="I99" s="6"/>
      <c r="J99" s="72">
        <v>0</v>
      </c>
      <c r="K99" s="72">
        <v>0</v>
      </c>
      <c r="L99" s="72">
        <v>0</v>
      </c>
      <c r="M99" s="72">
        <v>0</v>
      </c>
      <c r="N99" s="72">
        <v>0</v>
      </c>
      <c r="O99" s="204"/>
      <c r="P99" s="6">
        <v>0</v>
      </c>
      <c r="Q99" s="6">
        <v>0</v>
      </c>
      <c r="R99" s="6">
        <v>0</v>
      </c>
      <c r="S99" s="6"/>
      <c r="T99" s="6">
        <v>0</v>
      </c>
      <c r="U99" s="6">
        <v>0</v>
      </c>
      <c r="V99" s="6">
        <v>0</v>
      </c>
      <c r="W99" s="6">
        <v>0</v>
      </c>
      <c r="X99" s="6">
        <v>0</v>
      </c>
      <c r="Y99" s="6"/>
      <c r="Z99" s="6">
        <v>0</v>
      </c>
      <c r="AA99" s="6">
        <v>0</v>
      </c>
      <c r="AB99" s="6">
        <v>0</v>
      </c>
      <c r="AC99" s="8">
        <v>0</v>
      </c>
      <c r="AD99" s="8">
        <v>0</v>
      </c>
      <c r="AE99" s="204"/>
      <c r="AF99" s="205">
        <v>0</v>
      </c>
      <c r="AG99" s="205">
        <v>0</v>
      </c>
      <c r="AH99" s="5"/>
    </row>
    <row r="100" spans="1:34" x14ac:dyDescent="0.2">
      <c r="A100" s="5" t="s">
        <v>212</v>
      </c>
      <c r="B100" s="72">
        <v>0</v>
      </c>
      <c r="C100" s="72">
        <v>0</v>
      </c>
      <c r="D100" s="72">
        <v>0</v>
      </c>
      <c r="E100" s="72">
        <v>0</v>
      </c>
      <c r="F100" s="72">
        <v>0</v>
      </c>
      <c r="G100" s="72">
        <v>0</v>
      </c>
      <c r="H100" s="72">
        <v>0</v>
      </c>
      <c r="I100" s="6"/>
      <c r="J100" s="72">
        <v>0</v>
      </c>
      <c r="K100" s="72">
        <v>0</v>
      </c>
      <c r="L100" s="72">
        <v>0</v>
      </c>
      <c r="M100" s="72">
        <v>0</v>
      </c>
      <c r="N100" s="72">
        <v>0</v>
      </c>
      <c r="O100" s="204"/>
      <c r="P100" s="6">
        <v>0</v>
      </c>
      <c r="Q100" s="6">
        <v>0</v>
      </c>
      <c r="R100" s="6">
        <v>0</v>
      </c>
      <c r="S100" s="6"/>
      <c r="T100" s="6">
        <v>0</v>
      </c>
      <c r="U100" s="6">
        <v>0</v>
      </c>
      <c r="V100" s="6">
        <v>0</v>
      </c>
      <c r="W100" s="6">
        <v>0</v>
      </c>
      <c r="X100" s="6">
        <v>0</v>
      </c>
      <c r="Y100" s="6"/>
      <c r="Z100" s="6">
        <v>0</v>
      </c>
      <c r="AA100" s="6">
        <v>0</v>
      </c>
      <c r="AB100" s="6">
        <v>0</v>
      </c>
      <c r="AC100" s="8">
        <v>0</v>
      </c>
      <c r="AD100" s="8">
        <v>0</v>
      </c>
      <c r="AE100" s="204"/>
      <c r="AF100" s="205">
        <v>0</v>
      </c>
      <c r="AG100" s="205">
        <v>0</v>
      </c>
      <c r="AH100" s="5"/>
    </row>
    <row r="101" spans="1:34" x14ac:dyDescent="0.2">
      <c r="A101" s="5" t="s">
        <v>213</v>
      </c>
      <c r="B101" s="72">
        <v>0</v>
      </c>
      <c r="C101" s="72">
        <v>0</v>
      </c>
      <c r="D101" s="72">
        <v>0</v>
      </c>
      <c r="E101" s="72">
        <v>0</v>
      </c>
      <c r="F101" s="72">
        <v>0</v>
      </c>
      <c r="G101" s="72">
        <v>0</v>
      </c>
      <c r="H101" s="72">
        <v>0</v>
      </c>
      <c r="I101" s="6"/>
      <c r="J101" s="72">
        <v>0</v>
      </c>
      <c r="K101" s="72">
        <v>0</v>
      </c>
      <c r="L101" s="72">
        <v>0</v>
      </c>
      <c r="M101" s="72">
        <v>0</v>
      </c>
      <c r="N101" s="72">
        <v>0</v>
      </c>
      <c r="O101" s="204"/>
      <c r="P101" s="6">
        <v>0</v>
      </c>
      <c r="Q101" s="6">
        <v>0</v>
      </c>
      <c r="R101" s="6">
        <v>0</v>
      </c>
      <c r="S101" s="6"/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6"/>
      <c r="Z101" s="6">
        <v>0</v>
      </c>
      <c r="AA101" s="6">
        <v>0</v>
      </c>
      <c r="AB101" s="6">
        <v>0</v>
      </c>
      <c r="AC101" s="8">
        <v>0</v>
      </c>
      <c r="AD101" s="8">
        <v>0</v>
      </c>
      <c r="AE101" s="204"/>
      <c r="AF101" s="205">
        <v>0</v>
      </c>
      <c r="AG101" s="205">
        <v>0</v>
      </c>
      <c r="AH101" s="5"/>
    </row>
    <row r="102" spans="1:34" x14ac:dyDescent="0.2">
      <c r="A102" s="5" t="s">
        <v>214</v>
      </c>
      <c r="B102" s="72">
        <v>0</v>
      </c>
      <c r="C102" s="72">
        <v>33.237076121147119</v>
      </c>
      <c r="D102" s="72">
        <v>0</v>
      </c>
      <c r="E102" s="72">
        <v>0</v>
      </c>
      <c r="F102" s="72">
        <v>0</v>
      </c>
      <c r="G102" s="72">
        <v>0.24000000036903657</v>
      </c>
      <c r="H102" s="72">
        <v>33.477076121516156</v>
      </c>
      <c r="I102" s="6"/>
      <c r="J102" s="72">
        <v>0</v>
      </c>
      <c r="K102" s="72">
        <v>0</v>
      </c>
      <c r="L102" s="72">
        <v>0</v>
      </c>
      <c r="M102" s="72">
        <v>0</v>
      </c>
      <c r="N102" s="72">
        <v>0</v>
      </c>
      <c r="O102" s="204"/>
      <c r="P102" s="6">
        <v>211580.12810851086</v>
      </c>
      <c r="Q102" s="6">
        <v>0</v>
      </c>
      <c r="R102" s="6">
        <v>211580.12810851086</v>
      </c>
      <c r="S102" s="6"/>
      <c r="T102" s="6">
        <v>33.477076121516156</v>
      </c>
      <c r="U102" s="6">
        <v>33.477076121516156</v>
      </c>
      <c r="V102" s="6">
        <v>211613.60518463238</v>
      </c>
      <c r="W102" s="6">
        <v>211613.60518463238</v>
      </c>
      <c r="X102" s="6">
        <v>0</v>
      </c>
      <c r="Y102" s="6"/>
      <c r="Z102" s="6">
        <v>211613.60518463238</v>
      </c>
      <c r="AA102" s="6">
        <v>0</v>
      </c>
      <c r="AB102" s="6">
        <v>0</v>
      </c>
      <c r="AC102" s="8">
        <v>0</v>
      </c>
      <c r="AD102" s="8">
        <v>0</v>
      </c>
      <c r="AE102" s="204"/>
      <c r="AF102" s="205">
        <v>33.477076121518621</v>
      </c>
      <c r="AG102" s="205">
        <v>0</v>
      </c>
      <c r="AH102" s="5"/>
    </row>
    <row r="103" spans="1:34" x14ac:dyDescent="0.2">
      <c r="A103" s="5" t="s">
        <v>215</v>
      </c>
      <c r="B103" s="72">
        <v>0</v>
      </c>
      <c r="C103" s="72">
        <v>2.1809437872294422E-2</v>
      </c>
      <c r="D103" s="72">
        <v>0</v>
      </c>
      <c r="E103" s="72">
        <v>0</v>
      </c>
      <c r="F103" s="72">
        <v>0</v>
      </c>
      <c r="G103" s="72">
        <v>0</v>
      </c>
      <c r="H103" s="72">
        <v>2.1809437872294422E-2</v>
      </c>
      <c r="I103" s="6"/>
      <c r="J103" s="72">
        <v>0</v>
      </c>
      <c r="K103" s="72">
        <v>0</v>
      </c>
      <c r="L103" s="72">
        <v>0</v>
      </c>
      <c r="M103" s="72">
        <v>0</v>
      </c>
      <c r="N103" s="72">
        <v>0</v>
      </c>
      <c r="O103" s="204"/>
      <c r="P103" s="6">
        <v>124.92642514865568</v>
      </c>
      <c r="Q103" s="6">
        <v>0</v>
      </c>
      <c r="R103" s="6">
        <v>124.92642514865568</v>
      </c>
      <c r="S103" s="6"/>
      <c r="T103" s="6">
        <v>2.1809437872294422E-2</v>
      </c>
      <c r="U103" s="6">
        <v>2.1809437872294422E-2</v>
      </c>
      <c r="V103" s="6">
        <v>124.94823458652797</v>
      </c>
      <c r="W103" s="6">
        <v>124.94823458652797</v>
      </c>
      <c r="X103" s="6">
        <v>0</v>
      </c>
      <c r="Y103" s="6"/>
      <c r="Z103" s="6">
        <v>124.94823458652797</v>
      </c>
      <c r="AA103" s="6">
        <v>0</v>
      </c>
      <c r="AB103" s="6">
        <v>0</v>
      </c>
      <c r="AC103" s="8">
        <v>0</v>
      </c>
      <c r="AD103" s="8">
        <v>0</v>
      </c>
      <c r="AE103" s="204"/>
      <c r="AF103" s="205">
        <v>2.1809437872292392E-2</v>
      </c>
      <c r="AG103" s="205">
        <v>0</v>
      </c>
      <c r="AH103" s="5"/>
    </row>
    <row r="104" spans="1:34" x14ac:dyDescent="0.2">
      <c r="A104" s="5" t="s">
        <v>217</v>
      </c>
      <c r="B104" s="72">
        <v>0</v>
      </c>
      <c r="C104" s="72">
        <v>20.287849183529694</v>
      </c>
      <c r="D104" s="72">
        <v>0</v>
      </c>
      <c r="E104" s="72">
        <v>0</v>
      </c>
      <c r="F104" s="72">
        <v>0</v>
      </c>
      <c r="G104" s="72">
        <v>-0.11999999979161657</v>
      </c>
      <c r="H104" s="72">
        <v>20.167849183738078</v>
      </c>
      <c r="I104" s="6"/>
      <c r="J104" s="72">
        <v>0</v>
      </c>
      <c r="K104" s="72">
        <v>0</v>
      </c>
      <c r="L104" s="72">
        <v>0</v>
      </c>
      <c r="M104" s="72">
        <v>0</v>
      </c>
      <c r="N104" s="72">
        <v>0</v>
      </c>
      <c r="O104" s="204"/>
      <c r="P104" s="6">
        <v>128073.08027744215</v>
      </c>
      <c r="Q104" s="6">
        <v>0</v>
      </c>
      <c r="R104" s="6">
        <v>128073.08027744215</v>
      </c>
      <c r="S104" s="6"/>
      <c r="T104" s="6">
        <v>20.167849183738078</v>
      </c>
      <c r="U104" s="6">
        <v>20.167849183738078</v>
      </c>
      <c r="V104" s="6">
        <v>128093.24812662588</v>
      </c>
      <c r="W104" s="6">
        <v>128093.24812662588</v>
      </c>
      <c r="X104" s="6">
        <v>0</v>
      </c>
      <c r="Y104" s="6"/>
      <c r="Z104" s="6">
        <v>128093.24812662588</v>
      </c>
      <c r="AA104" s="6">
        <v>0</v>
      </c>
      <c r="AB104" s="6">
        <v>0</v>
      </c>
      <c r="AC104" s="8">
        <v>0</v>
      </c>
      <c r="AD104" s="8">
        <v>0</v>
      </c>
      <c r="AE104" s="204"/>
      <c r="AF104" s="205">
        <v>20.167849183737417</v>
      </c>
      <c r="AG104" s="205">
        <v>0</v>
      </c>
      <c r="AH104" s="5"/>
    </row>
    <row r="105" spans="1:34" x14ac:dyDescent="0.2">
      <c r="A105" s="5" t="s">
        <v>219</v>
      </c>
      <c r="B105" s="72">
        <v>0</v>
      </c>
      <c r="C105" s="72">
        <v>60.320847584929673</v>
      </c>
      <c r="D105" s="72">
        <v>0</v>
      </c>
      <c r="E105" s="72">
        <v>0</v>
      </c>
      <c r="F105" s="72">
        <v>0</v>
      </c>
      <c r="G105" s="72">
        <v>-0.11999999900581315</v>
      </c>
      <c r="H105" s="72">
        <v>60.20084758592386</v>
      </c>
      <c r="I105" s="6"/>
      <c r="J105" s="72">
        <v>0</v>
      </c>
      <c r="K105" s="72">
        <v>0</v>
      </c>
      <c r="L105" s="72">
        <v>0</v>
      </c>
      <c r="M105" s="72">
        <v>0</v>
      </c>
      <c r="N105" s="72">
        <v>0</v>
      </c>
      <c r="O105" s="204"/>
      <c r="P105" s="6">
        <v>373089.42659898242</v>
      </c>
      <c r="Q105" s="6">
        <v>0</v>
      </c>
      <c r="R105" s="6">
        <v>373089.42659898242</v>
      </c>
      <c r="S105" s="6"/>
      <c r="T105" s="6">
        <v>60.20084758592386</v>
      </c>
      <c r="U105" s="6">
        <v>60.20084758592386</v>
      </c>
      <c r="V105" s="6">
        <v>373149.62744656834</v>
      </c>
      <c r="W105" s="6">
        <v>373149.62744656834</v>
      </c>
      <c r="X105" s="6">
        <v>0</v>
      </c>
      <c r="Y105" s="6"/>
      <c r="Z105" s="6">
        <v>373149.62744656834</v>
      </c>
      <c r="AA105" s="6">
        <v>0</v>
      </c>
      <c r="AB105" s="6">
        <v>0</v>
      </c>
      <c r="AC105" s="8">
        <v>0</v>
      </c>
      <c r="AD105" s="8">
        <v>0</v>
      </c>
      <c r="AE105" s="204"/>
      <c r="AF105" s="205">
        <v>60.200847585918382</v>
      </c>
      <c r="AG105" s="205">
        <v>0</v>
      </c>
      <c r="AH105" s="5"/>
    </row>
    <row r="106" spans="1:34" x14ac:dyDescent="0.2">
      <c r="A106" s="5" t="s">
        <v>221</v>
      </c>
      <c r="B106" s="72">
        <v>0</v>
      </c>
      <c r="C106" s="72">
        <v>80.847078996365838</v>
      </c>
      <c r="D106" s="72">
        <v>0</v>
      </c>
      <c r="E106" s="72">
        <v>0</v>
      </c>
      <c r="F106" s="72">
        <v>0</v>
      </c>
      <c r="G106" s="72">
        <v>-0.1699999991687946</v>
      </c>
      <c r="H106" s="72">
        <v>80.677078997197043</v>
      </c>
      <c r="I106" s="6"/>
      <c r="J106" s="72">
        <v>0</v>
      </c>
      <c r="K106" s="72">
        <v>0</v>
      </c>
      <c r="L106" s="72">
        <v>1.8486728865658311</v>
      </c>
      <c r="M106" s="72">
        <v>0.24999999999954525</v>
      </c>
      <c r="N106" s="72">
        <v>2.0986728865653763</v>
      </c>
      <c r="O106" s="204"/>
      <c r="P106" s="6">
        <v>527074.12889174535</v>
      </c>
      <c r="Q106" s="6">
        <v>0</v>
      </c>
      <c r="R106" s="6">
        <v>527074.12889174535</v>
      </c>
      <c r="S106" s="6"/>
      <c r="T106" s="6">
        <v>82.775751883762425</v>
      </c>
      <c r="U106" s="6">
        <v>82.775751883762425</v>
      </c>
      <c r="V106" s="6">
        <v>527156.9046436291</v>
      </c>
      <c r="W106" s="6">
        <v>527154.80597074248</v>
      </c>
      <c r="X106" s="6">
        <v>2.0986728865653763</v>
      </c>
      <c r="Y106" s="6"/>
      <c r="Z106" s="6">
        <v>527154.8059707426</v>
      </c>
      <c r="AA106" s="6">
        <v>2.0986728865653763</v>
      </c>
      <c r="AB106" s="6">
        <v>0</v>
      </c>
      <c r="AC106" s="8">
        <v>0</v>
      </c>
      <c r="AD106" s="8">
        <v>0</v>
      </c>
      <c r="AE106" s="204"/>
      <c r="AF106" s="205">
        <v>80.677078997134231</v>
      </c>
      <c r="AG106" s="205">
        <v>2.0986728865653763</v>
      </c>
      <c r="AH106" s="5"/>
    </row>
    <row r="107" spans="1:34" x14ac:dyDescent="0.2">
      <c r="A107" s="5" t="s">
        <v>223</v>
      </c>
      <c r="B107" s="72">
        <v>0</v>
      </c>
      <c r="C107" s="72">
        <v>88.75934017794242</v>
      </c>
      <c r="D107" s="72">
        <v>0</v>
      </c>
      <c r="E107" s="72">
        <v>0</v>
      </c>
      <c r="F107" s="72">
        <v>0</v>
      </c>
      <c r="G107" s="72">
        <v>-0.11999999993713573</v>
      </c>
      <c r="H107" s="72">
        <v>88.639340178005284</v>
      </c>
      <c r="I107" s="6"/>
      <c r="J107" s="72">
        <v>0</v>
      </c>
      <c r="K107" s="72">
        <v>0</v>
      </c>
      <c r="L107" s="72">
        <v>2.0295969582749085</v>
      </c>
      <c r="M107" s="72">
        <v>-4.0000000002692104E-2</v>
      </c>
      <c r="N107" s="72">
        <v>1.9895969582722164</v>
      </c>
      <c r="O107" s="204"/>
      <c r="P107" s="6">
        <v>579465.68163782847</v>
      </c>
      <c r="Q107" s="6">
        <v>0</v>
      </c>
      <c r="R107" s="6">
        <v>579465.68163782847</v>
      </c>
      <c r="S107" s="6"/>
      <c r="T107" s="6">
        <v>90.6289371362775</v>
      </c>
      <c r="U107" s="6">
        <v>90.6289371362775</v>
      </c>
      <c r="V107" s="6">
        <v>579556.31057496474</v>
      </c>
      <c r="W107" s="6">
        <v>579554.32097800646</v>
      </c>
      <c r="X107" s="6">
        <v>1.9895969582722164</v>
      </c>
      <c r="Y107" s="6"/>
      <c r="Z107" s="6">
        <v>579554.32097800646</v>
      </c>
      <c r="AA107" s="6">
        <v>1.9895969582722164</v>
      </c>
      <c r="AB107" s="6">
        <v>0</v>
      </c>
      <c r="AC107" s="8">
        <v>0</v>
      </c>
      <c r="AD107" s="8">
        <v>0</v>
      </c>
      <c r="AE107" s="204"/>
      <c r="AF107" s="205">
        <v>88.63934017799329</v>
      </c>
      <c r="AG107" s="205">
        <v>1.9895969582722164</v>
      </c>
      <c r="AH107" s="5"/>
    </row>
    <row r="108" spans="1:34" x14ac:dyDescent="0.2">
      <c r="A108" s="5" t="s">
        <v>225</v>
      </c>
      <c r="B108" s="72">
        <v>0</v>
      </c>
      <c r="C108" s="72">
        <v>91.295321325883634</v>
      </c>
      <c r="D108" s="72">
        <v>0</v>
      </c>
      <c r="E108" s="72">
        <v>0</v>
      </c>
      <c r="F108" s="72">
        <v>0</v>
      </c>
      <c r="G108" s="72">
        <v>-1.6999999996041879</v>
      </c>
      <c r="H108" s="72">
        <v>89.595321326279446</v>
      </c>
      <c r="I108" s="6"/>
      <c r="J108" s="72">
        <v>0</v>
      </c>
      <c r="K108" s="72">
        <v>0</v>
      </c>
      <c r="L108" s="72">
        <v>0</v>
      </c>
      <c r="M108" s="72">
        <v>0</v>
      </c>
      <c r="N108" s="72">
        <v>0</v>
      </c>
      <c r="O108" s="204"/>
      <c r="P108" s="6">
        <v>620112.19020644785</v>
      </c>
      <c r="Q108" s="6">
        <v>0</v>
      </c>
      <c r="R108" s="6">
        <v>620112.19020644785</v>
      </c>
      <c r="S108" s="6"/>
      <c r="T108" s="6">
        <v>89.595321326279446</v>
      </c>
      <c r="U108" s="6">
        <v>89.595321326279446</v>
      </c>
      <c r="V108" s="6">
        <v>620201.78552777413</v>
      </c>
      <c r="W108" s="6">
        <v>620201.78552777413</v>
      </c>
      <c r="X108" s="6">
        <v>0</v>
      </c>
      <c r="Y108" s="6"/>
      <c r="Z108" s="6">
        <v>620201.78552777413</v>
      </c>
      <c r="AA108" s="6">
        <v>0</v>
      </c>
      <c r="AB108" s="6">
        <v>0</v>
      </c>
      <c r="AC108" s="8">
        <v>0</v>
      </c>
      <c r="AD108" s="8">
        <v>0</v>
      </c>
      <c r="AE108" s="204"/>
      <c r="AF108" s="205">
        <v>89.595321326283738</v>
      </c>
      <c r="AG108" s="205">
        <v>0</v>
      </c>
      <c r="AH108" s="5"/>
    </row>
    <row r="109" spans="1:34" x14ac:dyDescent="0.2">
      <c r="A109" s="5" t="s">
        <v>226</v>
      </c>
      <c r="B109" s="72">
        <v>0</v>
      </c>
      <c r="C109" s="72">
        <v>24.599017135029758</v>
      </c>
      <c r="D109" s="72">
        <v>0</v>
      </c>
      <c r="E109" s="72">
        <v>0</v>
      </c>
      <c r="F109" s="72">
        <v>0</v>
      </c>
      <c r="G109" s="72">
        <v>0.29999999984283932</v>
      </c>
      <c r="H109" s="72">
        <v>24.899017134872597</v>
      </c>
      <c r="I109" s="6"/>
      <c r="J109" s="72">
        <v>0</v>
      </c>
      <c r="K109" s="72">
        <v>0</v>
      </c>
      <c r="L109" s="72">
        <v>0.56248829986476034</v>
      </c>
      <c r="M109" s="72">
        <v>0</v>
      </c>
      <c r="N109" s="72">
        <v>0.56248829986476034</v>
      </c>
      <c r="O109" s="204"/>
      <c r="P109" s="6">
        <v>172658.57375847717</v>
      </c>
      <c r="Q109" s="6">
        <v>0</v>
      </c>
      <c r="R109" s="6">
        <v>172658.57375847717</v>
      </c>
      <c r="S109" s="6"/>
      <c r="T109" s="6">
        <v>25.461505434737358</v>
      </c>
      <c r="U109" s="6">
        <v>25.461505434737358</v>
      </c>
      <c r="V109" s="6">
        <v>172684.03526391191</v>
      </c>
      <c r="W109" s="6">
        <v>172683.47277561206</v>
      </c>
      <c r="X109" s="6">
        <v>0.56248829986476034</v>
      </c>
      <c r="Y109" s="6"/>
      <c r="Z109" s="6">
        <v>172683.47277561206</v>
      </c>
      <c r="AA109" s="6">
        <v>0.56248829986476034</v>
      </c>
      <c r="AB109" s="6">
        <v>0</v>
      </c>
      <c r="AC109" s="8">
        <v>0</v>
      </c>
      <c r="AD109" s="8">
        <v>0</v>
      </c>
      <c r="AE109" s="204"/>
      <c r="AF109" s="205">
        <v>24.899017134885071</v>
      </c>
      <c r="AG109" s="205">
        <v>0.56248829986476034</v>
      </c>
      <c r="AH109" s="5"/>
    </row>
    <row r="110" spans="1:34" x14ac:dyDescent="0.2">
      <c r="A110" s="5" t="s">
        <v>227</v>
      </c>
      <c r="B110" s="72">
        <v>0</v>
      </c>
      <c r="C110" s="72">
        <v>271.52750151006558</v>
      </c>
      <c r="D110" s="72">
        <v>0</v>
      </c>
      <c r="E110" s="72">
        <v>0</v>
      </c>
      <c r="F110" s="72">
        <v>0</v>
      </c>
      <c r="G110" s="72">
        <v>0.5699999975040555</v>
      </c>
      <c r="H110" s="72">
        <v>272.09750150756963</v>
      </c>
      <c r="I110" s="6"/>
      <c r="J110" s="72">
        <v>0</v>
      </c>
      <c r="K110" s="72">
        <v>0</v>
      </c>
      <c r="L110" s="72">
        <v>0</v>
      </c>
      <c r="M110" s="72">
        <v>0</v>
      </c>
      <c r="N110" s="72">
        <v>0</v>
      </c>
      <c r="O110" s="204"/>
      <c r="P110" s="6">
        <v>1933140.3778974377</v>
      </c>
      <c r="Q110" s="6">
        <v>0</v>
      </c>
      <c r="R110" s="6">
        <v>1933140.3778974377</v>
      </c>
      <c r="S110" s="6"/>
      <c r="T110" s="6">
        <v>272.09750150756963</v>
      </c>
      <c r="U110" s="6">
        <v>272.09750150756963</v>
      </c>
      <c r="V110" s="6">
        <v>1933412.4753989452</v>
      </c>
      <c r="W110" s="6">
        <v>1933412.4753989452</v>
      </c>
      <c r="X110" s="6">
        <v>0</v>
      </c>
      <c r="Y110" s="6"/>
      <c r="Z110" s="6">
        <v>1933412.4753989452</v>
      </c>
      <c r="AA110" s="6">
        <v>0</v>
      </c>
      <c r="AB110" s="6">
        <v>0</v>
      </c>
      <c r="AC110" s="8">
        <v>0</v>
      </c>
      <c r="AD110" s="8">
        <v>0</v>
      </c>
      <c r="AE110" s="204"/>
      <c r="AF110" s="205">
        <v>272.0975015074946</v>
      </c>
      <c r="AG110" s="205">
        <v>0</v>
      </c>
      <c r="AH110" s="5"/>
    </row>
    <row r="111" spans="1:34" x14ac:dyDescent="0.2">
      <c r="A111" s="5" t="s">
        <v>228</v>
      </c>
      <c r="B111" s="72">
        <v>0</v>
      </c>
      <c r="C111" s="72">
        <v>15.418765379482569</v>
      </c>
      <c r="D111" s="72">
        <v>0</v>
      </c>
      <c r="E111" s="72">
        <v>0</v>
      </c>
      <c r="F111" s="72">
        <v>0</v>
      </c>
      <c r="G111" s="72">
        <v>0.95999999987543561</v>
      </c>
      <c r="H111" s="72">
        <v>16.378765379358004</v>
      </c>
      <c r="I111" s="6"/>
      <c r="J111" s="72">
        <v>0</v>
      </c>
      <c r="K111" s="72">
        <v>0</v>
      </c>
      <c r="L111" s="72">
        <v>0</v>
      </c>
      <c r="M111" s="72">
        <v>0</v>
      </c>
      <c r="N111" s="72">
        <v>0</v>
      </c>
      <c r="O111" s="204"/>
      <c r="P111" s="6">
        <v>98091.94660299641</v>
      </c>
      <c r="Q111" s="6">
        <v>0</v>
      </c>
      <c r="R111" s="6">
        <v>98091.94660299641</v>
      </c>
      <c r="S111" s="6"/>
      <c r="T111" s="6">
        <v>16.378765379358004</v>
      </c>
      <c r="U111" s="6">
        <v>16.378765379358004</v>
      </c>
      <c r="V111" s="6">
        <v>98108.325368375765</v>
      </c>
      <c r="W111" s="6">
        <v>98108.325368375765</v>
      </c>
      <c r="X111" s="6">
        <v>0</v>
      </c>
      <c r="Y111" s="6"/>
      <c r="Z111" s="6">
        <v>98108.325368375765</v>
      </c>
      <c r="AA111" s="6">
        <v>0</v>
      </c>
      <c r="AB111" s="6">
        <v>0</v>
      </c>
      <c r="AC111" s="8">
        <v>0</v>
      </c>
      <c r="AD111" s="8">
        <v>0</v>
      </c>
      <c r="AE111" s="204"/>
      <c r="AF111" s="205">
        <v>16.378765379355173</v>
      </c>
      <c r="AG111" s="205">
        <v>0</v>
      </c>
      <c r="AH111" s="5"/>
    </row>
    <row r="112" spans="1:34" x14ac:dyDescent="0.2">
      <c r="A112" s="5" t="s">
        <v>229</v>
      </c>
      <c r="B112" s="72">
        <v>0</v>
      </c>
      <c r="C112" s="72">
        <v>1.7751868035588483</v>
      </c>
      <c r="D112" s="72">
        <v>0</v>
      </c>
      <c r="E112" s="72">
        <v>0</v>
      </c>
      <c r="F112" s="72">
        <v>0</v>
      </c>
      <c r="G112" s="72">
        <v>0</v>
      </c>
      <c r="H112" s="72">
        <v>1.7751868035588483</v>
      </c>
      <c r="I112" s="6"/>
      <c r="J112" s="72">
        <v>0</v>
      </c>
      <c r="K112" s="72">
        <v>0</v>
      </c>
      <c r="L112" s="72">
        <v>0</v>
      </c>
      <c r="M112" s="72">
        <v>0</v>
      </c>
      <c r="N112" s="72">
        <v>0</v>
      </c>
      <c r="O112" s="204"/>
      <c r="P112" s="6">
        <v>398.20409790037115</v>
      </c>
      <c r="Q112" s="6">
        <v>0</v>
      </c>
      <c r="R112" s="6">
        <v>398.20409790037115</v>
      </c>
      <c r="S112" s="6"/>
      <c r="T112" s="6">
        <v>1.7751868035588483</v>
      </c>
      <c r="U112" s="6">
        <v>1.7751868035588483</v>
      </c>
      <c r="V112" s="6">
        <v>399.97928470392998</v>
      </c>
      <c r="W112" s="6">
        <v>399.97928470392998</v>
      </c>
      <c r="X112" s="6">
        <v>0</v>
      </c>
      <c r="Y112" s="6"/>
      <c r="Z112" s="6">
        <v>399.97928470392998</v>
      </c>
      <c r="AA112" s="6">
        <v>0</v>
      </c>
      <c r="AB112" s="6">
        <v>0</v>
      </c>
      <c r="AC112" s="8">
        <v>0</v>
      </c>
      <c r="AD112" s="8">
        <v>0</v>
      </c>
      <c r="AE112" s="204"/>
      <c r="AF112" s="205">
        <v>1.7751868035588245</v>
      </c>
      <c r="AG112" s="205">
        <v>0</v>
      </c>
      <c r="AH112" s="5"/>
    </row>
    <row r="113" spans="1:34" x14ac:dyDescent="0.2">
      <c r="A113" s="5" t="s">
        <v>230</v>
      </c>
      <c r="B113" s="72">
        <v>0</v>
      </c>
      <c r="C113" s="72">
        <v>15.469485002441393</v>
      </c>
      <c r="D113" s="72">
        <v>0</v>
      </c>
      <c r="E113" s="72">
        <v>0</v>
      </c>
      <c r="F113" s="72">
        <v>0</v>
      </c>
      <c r="G113" s="72">
        <v>-0.11999999999989086</v>
      </c>
      <c r="H113" s="72">
        <v>15.349485002441503</v>
      </c>
      <c r="I113" s="6"/>
      <c r="J113" s="72">
        <v>0</v>
      </c>
      <c r="K113" s="72">
        <v>0</v>
      </c>
      <c r="L113" s="72">
        <v>0</v>
      </c>
      <c r="M113" s="72">
        <v>0</v>
      </c>
      <c r="N113" s="72">
        <v>0</v>
      </c>
      <c r="O113" s="204"/>
      <c r="P113" s="6">
        <v>3470.0642817032349</v>
      </c>
      <c r="Q113" s="6">
        <v>0</v>
      </c>
      <c r="R113" s="6">
        <v>3470.0642817032349</v>
      </c>
      <c r="S113" s="6"/>
      <c r="T113" s="6">
        <v>15.349485002441503</v>
      </c>
      <c r="U113" s="6">
        <v>15.349485002441503</v>
      </c>
      <c r="V113" s="6">
        <v>3485.4137667056766</v>
      </c>
      <c r="W113" s="6">
        <v>3485.4137667056766</v>
      </c>
      <c r="X113" s="6">
        <v>0</v>
      </c>
      <c r="Y113" s="6"/>
      <c r="Z113" s="6">
        <v>3485.4137667056766</v>
      </c>
      <c r="AA113" s="6">
        <v>0</v>
      </c>
      <c r="AB113" s="6">
        <v>0</v>
      </c>
      <c r="AC113" s="8">
        <v>0</v>
      </c>
      <c r="AD113" s="8">
        <v>0</v>
      </c>
      <c r="AE113" s="204"/>
      <c r="AF113" s="205">
        <v>15.349485002441725</v>
      </c>
      <c r="AG113" s="205">
        <v>0</v>
      </c>
      <c r="AH113" s="5"/>
    </row>
    <row r="114" spans="1:34" x14ac:dyDescent="0.2">
      <c r="A114" s="5" t="s">
        <v>231</v>
      </c>
      <c r="B114" s="72">
        <v>0</v>
      </c>
      <c r="C114" s="72">
        <v>13.187101969294304</v>
      </c>
      <c r="D114" s="72">
        <v>0</v>
      </c>
      <c r="E114" s="72">
        <v>0</v>
      </c>
      <c r="F114" s="72">
        <v>0</v>
      </c>
      <c r="G114" s="72">
        <v>0</v>
      </c>
      <c r="H114" s="72">
        <v>13.187101969294304</v>
      </c>
      <c r="I114" s="6"/>
      <c r="J114" s="72">
        <v>0</v>
      </c>
      <c r="K114" s="72">
        <v>0</v>
      </c>
      <c r="L114" s="72">
        <v>0</v>
      </c>
      <c r="M114" s="72">
        <v>0</v>
      </c>
      <c r="N114" s="72">
        <v>0</v>
      </c>
      <c r="O114" s="204"/>
      <c r="P114" s="6">
        <v>2958.0875844027573</v>
      </c>
      <c r="Q114" s="6">
        <v>0</v>
      </c>
      <c r="R114" s="6">
        <v>2958.0875844027573</v>
      </c>
      <c r="S114" s="6"/>
      <c r="T114" s="6">
        <v>13.187101969294304</v>
      </c>
      <c r="U114" s="6">
        <v>13.187101969294304</v>
      </c>
      <c r="V114" s="6">
        <v>2971.2746863720517</v>
      </c>
      <c r="W114" s="6">
        <v>2971.2746863720517</v>
      </c>
      <c r="X114" s="6">
        <v>0</v>
      </c>
      <c r="Y114" s="6"/>
      <c r="Z114" s="6">
        <v>2971.2746863720517</v>
      </c>
      <c r="AA114" s="6">
        <v>0</v>
      </c>
      <c r="AB114" s="6">
        <v>0</v>
      </c>
      <c r="AC114" s="8">
        <v>0</v>
      </c>
      <c r="AD114" s="8">
        <v>0</v>
      </c>
      <c r="AE114" s="204"/>
      <c r="AF114" s="205">
        <v>13.187101969294417</v>
      </c>
      <c r="AG114" s="205">
        <v>0</v>
      </c>
      <c r="AH114" s="5"/>
    </row>
    <row r="115" spans="1:34" x14ac:dyDescent="0.2">
      <c r="A115" s="5" t="s">
        <v>232</v>
      </c>
      <c r="B115" s="72">
        <v>0</v>
      </c>
      <c r="C115" s="72">
        <v>0.2535981147941212</v>
      </c>
      <c r="D115" s="72">
        <v>0</v>
      </c>
      <c r="E115" s="72">
        <v>0</v>
      </c>
      <c r="F115" s="72">
        <v>0</v>
      </c>
      <c r="G115" s="72">
        <v>0</v>
      </c>
      <c r="H115" s="72">
        <v>0.2535981147941212</v>
      </c>
      <c r="I115" s="6"/>
      <c r="J115" s="72">
        <v>0</v>
      </c>
      <c r="K115" s="72">
        <v>0</v>
      </c>
      <c r="L115" s="72">
        <v>0</v>
      </c>
      <c r="M115" s="72">
        <v>0</v>
      </c>
      <c r="N115" s="72">
        <v>0</v>
      </c>
      <c r="O115" s="204"/>
      <c r="P115" s="6">
        <v>56.886299700053023</v>
      </c>
      <c r="Q115" s="6">
        <v>0</v>
      </c>
      <c r="R115" s="6">
        <v>56.886299700053023</v>
      </c>
      <c r="S115" s="6"/>
      <c r="T115" s="6">
        <v>0.2535981147941212</v>
      </c>
      <c r="U115" s="6">
        <v>0.2535981147941212</v>
      </c>
      <c r="V115" s="6">
        <v>57.139897814847146</v>
      </c>
      <c r="W115" s="6">
        <v>57.139897814847146</v>
      </c>
      <c r="X115" s="6">
        <v>0</v>
      </c>
      <c r="Y115" s="6"/>
      <c r="Z115" s="6">
        <v>57.139897814847146</v>
      </c>
      <c r="AA115" s="6">
        <v>0</v>
      </c>
      <c r="AB115" s="6">
        <v>0</v>
      </c>
      <c r="AC115" s="8">
        <v>0</v>
      </c>
      <c r="AD115" s="8">
        <v>0</v>
      </c>
      <c r="AE115" s="204"/>
      <c r="AF115" s="205">
        <v>0.25359811479412286</v>
      </c>
      <c r="AG115" s="205">
        <v>0</v>
      </c>
      <c r="AH115" s="5"/>
    </row>
    <row r="116" spans="1:34" x14ac:dyDescent="0.2">
      <c r="A116" s="5" t="s">
        <v>233</v>
      </c>
      <c r="B116" s="72">
        <v>0</v>
      </c>
      <c r="C116" s="72">
        <v>0.2535981147941212</v>
      </c>
      <c r="D116" s="72">
        <v>0</v>
      </c>
      <c r="E116" s="72">
        <v>0</v>
      </c>
      <c r="F116" s="72">
        <v>0</v>
      </c>
      <c r="G116" s="72">
        <v>0</v>
      </c>
      <c r="H116" s="72">
        <v>0.2535981147941212</v>
      </c>
      <c r="I116" s="6"/>
      <c r="J116" s="72">
        <v>0</v>
      </c>
      <c r="K116" s="72">
        <v>0</v>
      </c>
      <c r="L116" s="72">
        <v>0</v>
      </c>
      <c r="M116" s="72">
        <v>0</v>
      </c>
      <c r="N116" s="72">
        <v>0</v>
      </c>
      <c r="O116" s="204"/>
      <c r="P116" s="6">
        <v>56.886299700053023</v>
      </c>
      <c r="Q116" s="6">
        <v>0</v>
      </c>
      <c r="R116" s="6">
        <v>56.886299700053023</v>
      </c>
      <c r="S116" s="6"/>
      <c r="T116" s="6">
        <v>0.2535981147941212</v>
      </c>
      <c r="U116" s="6">
        <v>0.2535981147941212</v>
      </c>
      <c r="V116" s="6">
        <v>57.139897814847146</v>
      </c>
      <c r="W116" s="6">
        <v>57.139897814847146</v>
      </c>
      <c r="X116" s="6">
        <v>0</v>
      </c>
      <c r="Y116" s="6"/>
      <c r="Z116" s="6">
        <v>57.139897814847146</v>
      </c>
      <c r="AA116" s="6">
        <v>0</v>
      </c>
      <c r="AB116" s="6">
        <v>0</v>
      </c>
      <c r="AC116" s="8">
        <v>0</v>
      </c>
      <c r="AD116" s="8">
        <v>0</v>
      </c>
      <c r="AE116" s="204"/>
      <c r="AF116" s="205">
        <v>0.25359811479412286</v>
      </c>
      <c r="AG116" s="205">
        <v>0</v>
      </c>
      <c r="AH116" s="5"/>
    </row>
    <row r="117" spans="1:34" x14ac:dyDescent="0.2">
      <c r="A117" s="5" t="s">
        <v>234</v>
      </c>
      <c r="B117" s="72">
        <v>0</v>
      </c>
      <c r="C117" s="72">
        <v>30.431773775294545</v>
      </c>
      <c r="D117" s="72">
        <v>0</v>
      </c>
      <c r="E117" s="72">
        <v>0</v>
      </c>
      <c r="F117" s="72">
        <v>0</v>
      </c>
      <c r="G117" s="72">
        <v>-0.12000000000716682</v>
      </c>
      <c r="H117" s="72">
        <v>30.311773775287378</v>
      </c>
      <c r="I117" s="6"/>
      <c r="J117" s="72">
        <v>0</v>
      </c>
      <c r="K117" s="72">
        <v>0</v>
      </c>
      <c r="L117" s="72">
        <v>0</v>
      </c>
      <c r="M117" s="72">
        <v>0</v>
      </c>
      <c r="N117" s="72">
        <v>0</v>
      </c>
      <c r="O117" s="204"/>
      <c r="P117" s="6">
        <v>6826.3559640063631</v>
      </c>
      <c r="Q117" s="6">
        <v>0</v>
      </c>
      <c r="R117" s="6">
        <v>6826.3559640063631</v>
      </c>
      <c r="S117" s="6"/>
      <c r="T117" s="6">
        <v>30.311773775287378</v>
      </c>
      <c r="U117" s="6">
        <v>30.311773775287378</v>
      </c>
      <c r="V117" s="6">
        <v>6856.6677377816504</v>
      </c>
      <c r="W117" s="6">
        <v>6856.6677377816504</v>
      </c>
      <c r="X117" s="6">
        <v>0</v>
      </c>
      <c r="Y117" s="6"/>
      <c r="Z117" s="6">
        <v>6856.6677377816504</v>
      </c>
      <c r="AA117" s="6">
        <v>0</v>
      </c>
      <c r="AB117" s="6">
        <v>0</v>
      </c>
      <c r="AC117" s="8">
        <v>0</v>
      </c>
      <c r="AD117" s="8">
        <v>0</v>
      </c>
      <c r="AE117" s="204"/>
      <c r="AF117" s="205">
        <v>30.311773775287293</v>
      </c>
      <c r="AG117" s="205">
        <v>0</v>
      </c>
      <c r="AH117" s="5"/>
    </row>
    <row r="118" spans="1:34" x14ac:dyDescent="0.2">
      <c r="A118" s="5" t="s">
        <v>235</v>
      </c>
      <c r="B118" s="72">
        <v>0</v>
      </c>
      <c r="C118" s="72">
        <v>54.269996565941938</v>
      </c>
      <c r="D118" s="72">
        <v>0</v>
      </c>
      <c r="E118" s="72">
        <v>0</v>
      </c>
      <c r="F118" s="72">
        <v>0</v>
      </c>
      <c r="G118" s="72">
        <v>0.12000000000261934</v>
      </c>
      <c r="H118" s="72">
        <v>54.389996565944557</v>
      </c>
      <c r="I118" s="6"/>
      <c r="J118" s="72">
        <v>0</v>
      </c>
      <c r="K118" s="72">
        <v>0</v>
      </c>
      <c r="L118" s="72">
        <v>0</v>
      </c>
      <c r="M118" s="72">
        <v>0</v>
      </c>
      <c r="N118" s="72">
        <v>0</v>
      </c>
      <c r="O118" s="204"/>
      <c r="P118" s="6">
        <v>12173.668135811349</v>
      </c>
      <c r="Q118" s="6">
        <v>0</v>
      </c>
      <c r="R118" s="6">
        <v>12173.668135811349</v>
      </c>
      <c r="S118" s="6"/>
      <c r="T118" s="6">
        <v>54.389996565944557</v>
      </c>
      <c r="U118" s="6">
        <v>54.389996565944557</v>
      </c>
      <c r="V118" s="6">
        <v>12228.058132377293</v>
      </c>
      <c r="W118" s="6">
        <v>12228.058132377293</v>
      </c>
      <c r="X118" s="6">
        <v>0</v>
      </c>
      <c r="Y118" s="6"/>
      <c r="Z118" s="6">
        <v>12228.058132377293</v>
      </c>
      <c r="AA118" s="6">
        <v>0</v>
      </c>
      <c r="AB118" s="6">
        <v>0</v>
      </c>
      <c r="AC118" s="8">
        <v>0</v>
      </c>
      <c r="AD118" s="8">
        <v>0</v>
      </c>
      <c r="AE118" s="204"/>
      <c r="AF118" s="205">
        <v>54.389996565943875</v>
      </c>
      <c r="AG118" s="205">
        <v>0</v>
      </c>
      <c r="AH118" s="5"/>
    </row>
    <row r="119" spans="1:34" x14ac:dyDescent="0.2">
      <c r="A119" s="5" t="s">
        <v>236</v>
      </c>
      <c r="B119" s="72">
        <v>0</v>
      </c>
      <c r="C119" s="72">
        <v>8.3687377882059995</v>
      </c>
      <c r="D119" s="72">
        <v>0</v>
      </c>
      <c r="E119" s="72">
        <v>0</v>
      </c>
      <c r="F119" s="72">
        <v>0</v>
      </c>
      <c r="G119" s="72">
        <v>0</v>
      </c>
      <c r="H119" s="72">
        <v>8.3687377882059995</v>
      </c>
      <c r="I119" s="6"/>
      <c r="J119" s="72">
        <v>0</v>
      </c>
      <c r="K119" s="72">
        <v>0</v>
      </c>
      <c r="L119" s="72">
        <v>0</v>
      </c>
      <c r="M119" s="72">
        <v>0</v>
      </c>
      <c r="N119" s="72">
        <v>0</v>
      </c>
      <c r="O119" s="204"/>
      <c r="P119" s="6">
        <v>1877.2478901017498</v>
      </c>
      <c r="Q119" s="6">
        <v>0</v>
      </c>
      <c r="R119" s="6">
        <v>1877.2478901017498</v>
      </c>
      <c r="S119" s="6"/>
      <c r="T119" s="6">
        <v>8.3687377882059995</v>
      </c>
      <c r="U119" s="6">
        <v>8.3687377882059995</v>
      </c>
      <c r="V119" s="6">
        <v>1885.6166278899559</v>
      </c>
      <c r="W119" s="6">
        <v>1885.6166278899559</v>
      </c>
      <c r="X119" s="6">
        <v>0</v>
      </c>
      <c r="Y119" s="6"/>
      <c r="Z119" s="6">
        <v>1885.6166278899559</v>
      </c>
      <c r="AA119" s="6">
        <v>0</v>
      </c>
      <c r="AB119" s="6">
        <v>0</v>
      </c>
      <c r="AC119" s="8">
        <v>0</v>
      </c>
      <c r="AD119" s="8">
        <v>0</v>
      </c>
      <c r="AE119" s="204"/>
      <c r="AF119" s="205">
        <v>8.36873778820609</v>
      </c>
      <c r="AG119" s="205">
        <v>0</v>
      </c>
      <c r="AH119" s="5"/>
    </row>
    <row r="120" spans="1:34" x14ac:dyDescent="0.2">
      <c r="A120" s="5" t="s">
        <v>237</v>
      </c>
      <c r="B120" s="72">
        <v>0</v>
      </c>
      <c r="C120" s="72">
        <v>0.2535981147941212</v>
      </c>
      <c r="D120" s="72">
        <v>0</v>
      </c>
      <c r="E120" s="72">
        <v>0</v>
      </c>
      <c r="F120" s="72">
        <v>0</v>
      </c>
      <c r="G120" s="72">
        <v>0</v>
      </c>
      <c r="H120" s="72">
        <v>0.2535981147941212</v>
      </c>
      <c r="I120" s="6"/>
      <c r="J120" s="72">
        <v>0</v>
      </c>
      <c r="K120" s="72">
        <v>0</v>
      </c>
      <c r="L120" s="72">
        <v>0</v>
      </c>
      <c r="M120" s="72">
        <v>0</v>
      </c>
      <c r="N120" s="72">
        <v>0</v>
      </c>
      <c r="O120" s="204"/>
      <c r="P120" s="6">
        <v>52.524410905160785</v>
      </c>
      <c r="Q120" s="6">
        <v>0</v>
      </c>
      <c r="R120" s="6">
        <v>52.524410905160785</v>
      </c>
      <c r="S120" s="6"/>
      <c r="T120" s="6">
        <v>0.2535981147941212</v>
      </c>
      <c r="U120" s="6">
        <v>0.2535981147941212</v>
      </c>
      <c r="V120" s="6">
        <v>52.778009019954908</v>
      </c>
      <c r="W120" s="6">
        <v>52.778009019954908</v>
      </c>
      <c r="X120" s="6">
        <v>0</v>
      </c>
      <c r="Y120" s="6"/>
      <c r="Z120" s="6">
        <v>52.778009019954908</v>
      </c>
      <c r="AA120" s="6">
        <v>0</v>
      </c>
      <c r="AB120" s="6">
        <v>0</v>
      </c>
      <c r="AC120" s="8">
        <v>0</v>
      </c>
      <c r="AD120" s="8">
        <v>0</v>
      </c>
      <c r="AE120" s="204"/>
      <c r="AF120" s="205">
        <v>0.25359811479412286</v>
      </c>
      <c r="AG120" s="205">
        <v>0</v>
      </c>
      <c r="AH120" s="5"/>
    </row>
    <row r="121" spans="1:34" x14ac:dyDescent="0.2">
      <c r="A121" s="5" t="s">
        <v>238</v>
      </c>
      <c r="B121" s="72">
        <v>0</v>
      </c>
      <c r="C121" s="72">
        <v>0.2535981147941212</v>
      </c>
      <c r="D121" s="72">
        <v>0</v>
      </c>
      <c r="E121" s="72">
        <v>0</v>
      </c>
      <c r="F121" s="72">
        <v>0</v>
      </c>
      <c r="G121" s="72">
        <v>0</v>
      </c>
      <c r="H121" s="72">
        <v>0.2535981147941212</v>
      </c>
      <c r="I121" s="6"/>
      <c r="J121" s="72">
        <v>0</v>
      </c>
      <c r="K121" s="72">
        <v>0</v>
      </c>
      <c r="L121" s="72">
        <v>0</v>
      </c>
      <c r="M121" s="72">
        <v>0</v>
      </c>
      <c r="N121" s="72">
        <v>0</v>
      </c>
      <c r="O121" s="204"/>
      <c r="P121" s="6">
        <v>52.524410905160785</v>
      </c>
      <c r="Q121" s="6">
        <v>0</v>
      </c>
      <c r="R121" s="6">
        <v>52.524410905160785</v>
      </c>
      <c r="S121" s="6"/>
      <c r="T121" s="6">
        <v>0.2535981147941212</v>
      </c>
      <c r="U121" s="6">
        <v>0.2535981147941212</v>
      </c>
      <c r="V121" s="6">
        <v>52.778009019954908</v>
      </c>
      <c r="W121" s="6">
        <v>52.778009019954908</v>
      </c>
      <c r="X121" s="6">
        <v>0</v>
      </c>
      <c r="Y121" s="6"/>
      <c r="Z121" s="6">
        <v>52.778009019954908</v>
      </c>
      <c r="AA121" s="6">
        <v>0</v>
      </c>
      <c r="AB121" s="6">
        <v>0</v>
      </c>
      <c r="AC121" s="8">
        <v>0</v>
      </c>
      <c r="AD121" s="8">
        <v>0</v>
      </c>
      <c r="AE121" s="204"/>
      <c r="AF121" s="205">
        <v>0.25359811479412286</v>
      </c>
      <c r="AG121" s="205">
        <v>0</v>
      </c>
      <c r="AH121" s="5"/>
    </row>
    <row r="122" spans="1:34" x14ac:dyDescent="0.2">
      <c r="A122" s="5" t="s">
        <v>239</v>
      </c>
      <c r="B122" s="72">
        <v>0</v>
      </c>
      <c r="C122" s="72">
        <v>0.2535981147941212</v>
      </c>
      <c r="D122" s="72">
        <v>0</v>
      </c>
      <c r="E122" s="72">
        <v>0</v>
      </c>
      <c r="F122" s="72">
        <v>0</v>
      </c>
      <c r="G122" s="72">
        <v>0</v>
      </c>
      <c r="H122" s="72">
        <v>0.2535981147941212</v>
      </c>
      <c r="I122" s="6"/>
      <c r="J122" s="72">
        <v>0</v>
      </c>
      <c r="K122" s="72">
        <v>0</v>
      </c>
      <c r="L122" s="72">
        <v>0</v>
      </c>
      <c r="M122" s="72">
        <v>0</v>
      </c>
      <c r="N122" s="72">
        <v>0</v>
      </c>
      <c r="O122" s="204"/>
      <c r="P122" s="6">
        <v>52.524410905160785</v>
      </c>
      <c r="Q122" s="6">
        <v>0</v>
      </c>
      <c r="R122" s="6">
        <v>52.524410905160785</v>
      </c>
      <c r="S122" s="6"/>
      <c r="T122" s="6">
        <v>0.2535981147941212</v>
      </c>
      <c r="U122" s="6">
        <v>0.2535981147941212</v>
      </c>
      <c r="V122" s="6">
        <v>52.778009019954908</v>
      </c>
      <c r="W122" s="6">
        <v>52.778009019954908</v>
      </c>
      <c r="X122" s="6">
        <v>0</v>
      </c>
      <c r="Y122" s="6"/>
      <c r="Z122" s="6">
        <v>52.778009019954908</v>
      </c>
      <c r="AA122" s="6">
        <v>0</v>
      </c>
      <c r="AB122" s="6">
        <v>0</v>
      </c>
      <c r="AC122" s="8">
        <v>0</v>
      </c>
      <c r="AD122" s="8">
        <v>0</v>
      </c>
      <c r="AE122" s="204"/>
      <c r="AF122" s="205">
        <v>0.25359811479412286</v>
      </c>
      <c r="AG122" s="205">
        <v>0</v>
      </c>
      <c r="AH122" s="5"/>
    </row>
    <row r="123" spans="1:34" x14ac:dyDescent="0.2">
      <c r="A123" s="5" t="s">
        <v>240</v>
      </c>
      <c r="B123" s="72">
        <v>0</v>
      </c>
      <c r="C123" s="72">
        <v>0.2535981147941212</v>
      </c>
      <c r="D123" s="72">
        <v>0</v>
      </c>
      <c r="E123" s="72">
        <v>0</v>
      </c>
      <c r="F123" s="72">
        <v>0</v>
      </c>
      <c r="G123" s="72">
        <v>0</v>
      </c>
      <c r="H123" s="72">
        <v>0.2535981147941212</v>
      </c>
      <c r="I123" s="6"/>
      <c r="J123" s="72">
        <v>0</v>
      </c>
      <c r="K123" s="72">
        <v>0</v>
      </c>
      <c r="L123" s="72">
        <v>0</v>
      </c>
      <c r="M123" s="72">
        <v>0</v>
      </c>
      <c r="N123" s="72">
        <v>0</v>
      </c>
      <c r="O123" s="204"/>
      <c r="P123" s="6">
        <v>52.524410905160785</v>
      </c>
      <c r="Q123" s="6">
        <v>0</v>
      </c>
      <c r="R123" s="6">
        <v>52.524410905160785</v>
      </c>
      <c r="S123" s="6"/>
      <c r="T123" s="6">
        <v>0.2535981147941212</v>
      </c>
      <c r="U123" s="6">
        <v>0.2535981147941212</v>
      </c>
      <c r="V123" s="6">
        <v>52.778009019954908</v>
      </c>
      <c r="W123" s="6">
        <v>52.778009019954908</v>
      </c>
      <c r="X123" s="6">
        <v>0</v>
      </c>
      <c r="Y123" s="6"/>
      <c r="Z123" s="6">
        <v>52.778009019954908</v>
      </c>
      <c r="AA123" s="6">
        <v>0</v>
      </c>
      <c r="AB123" s="6">
        <v>0</v>
      </c>
      <c r="AC123" s="8">
        <v>0</v>
      </c>
      <c r="AD123" s="8">
        <v>0</v>
      </c>
      <c r="AE123" s="204"/>
      <c r="AF123" s="205">
        <v>0.25359811479412286</v>
      </c>
      <c r="AG123" s="205">
        <v>0</v>
      </c>
      <c r="AH123" s="5"/>
    </row>
    <row r="124" spans="1:34" x14ac:dyDescent="0.2">
      <c r="A124" s="5" t="s">
        <v>241</v>
      </c>
      <c r="B124" s="72">
        <v>0</v>
      </c>
      <c r="C124" s="72">
        <v>0.2535981147941212</v>
      </c>
      <c r="D124" s="72">
        <v>0</v>
      </c>
      <c r="E124" s="72">
        <v>0</v>
      </c>
      <c r="F124" s="72">
        <v>0</v>
      </c>
      <c r="G124" s="72">
        <v>0</v>
      </c>
      <c r="H124" s="72">
        <v>0.2535981147941212</v>
      </c>
      <c r="I124" s="6"/>
      <c r="J124" s="72">
        <v>0</v>
      </c>
      <c r="K124" s="72">
        <v>0</v>
      </c>
      <c r="L124" s="72">
        <v>0</v>
      </c>
      <c r="M124" s="72">
        <v>0</v>
      </c>
      <c r="N124" s="72">
        <v>0</v>
      </c>
      <c r="O124" s="204"/>
      <c r="P124" s="6">
        <v>52.524410905160785</v>
      </c>
      <c r="Q124" s="6">
        <v>0</v>
      </c>
      <c r="R124" s="6">
        <v>52.524410905160785</v>
      </c>
      <c r="S124" s="6"/>
      <c r="T124" s="6">
        <v>0.2535981147941212</v>
      </c>
      <c r="U124" s="6">
        <v>0.2535981147941212</v>
      </c>
      <c r="V124" s="6">
        <v>52.778009019954908</v>
      </c>
      <c r="W124" s="6">
        <v>52.778009019954908</v>
      </c>
      <c r="X124" s="6">
        <v>0</v>
      </c>
      <c r="Y124" s="6"/>
      <c r="Z124" s="6">
        <v>52.778009019954908</v>
      </c>
      <c r="AA124" s="6">
        <v>0</v>
      </c>
      <c r="AB124" s="6">
        <v>0</v>
      </c>
      <c r="AC124" s="8">
        <v>0</v>
      </c>
      <c r="AD124" s="8">
        <v>0</v>
      </c>
      <c r="AE124" s="204"/>
      <c r="AF124" s="205">
        <v>0.25359811479412286</v>
      </c>
      <c r="AG124" s="205">
        <v>0</v>
      </c>
      <c r="AH124" s="5"/>
    </row>
    <row r="125" spans="1:34" x14ac:dyDescent="0.2">
      <c r="A125" s="5" t="s">
        <v>242</v>
      </c>
      <c r="B125" s="72">
        <v>0</v>
      </c>
      <c r="C125" s="72">
        <v>0.2535981147941212</v>
      </c>
      <c r="D125" s="72">
        <v>0</v>
      </c>
      <c r="E125" s="72">
        <v>0</v>
      </c>
      <c r="F125" s="72">
        <v>0</v>
      </c>
      <c r="G125" s="72">
        <v>0</v>
      </c>
      <c r="H125" s="72">
        <v>0.2535981147941212</v>
      </c>
      <c r="I125" s="6"/>
      <c r="J125" s="72">
        <v>0</v>
      </c>
      <c r="K125" s="72">
        <v>0</v>
      </c>
      <c r="L125" s="72">
        <v>0</v>
      </c>
      <c r="M125" s="72">
        <v>0</v>
      </c>
      <c r="N125" s="72">
        <v>0</v>
      </c>
      <c r="O125" s="204"/>
      <c r="P125" s="6">
        <v>52.524410905160785</v>
      </c>
      <c r="Q125" s="6">
        <v>0</v>
      </c>
      <c r="R125" s="6">
        <v>52.524410905160785</v>
      </c>
      <c r="S125" s="6"/>
      <c r="T125" s="6">
        <v>0.2535981147941212</v>
      </c>
      <c r="U125" s="6">
        <v>0.2535981147941212</v>
      </c>
      <c r="V125" s="6">
        <v>52.778009019954908</v>
      </c>
      <c r="W125" s="6">
        <v>52.778009019954908</v>
      </c>
      <c r="X125" s="6">
        <v>0</v>
      </c>
      <c r="Y125" s="6"/>
      <c r="Z125" s="6">
        <v>52.778009019954908</v>
      </c>
      <c r="AA125" s="6">
        <v>0</v>
      </c>
      <c r="AB125" s="6">
        <v>0</v>
      </c>
      <c r="AC125" s="8">
        <v>0</v>
      </c>
      <c r="AD125" s="8">
        <v>0</v>
      </c>
      <c r="AE125" s="204"/>
      <c r="AF125" s="205">
        <v>0.25359811479412286</v>
      </c>
      <c r="AG125" s="205">
        <v>0</v>
      </c>
      <c r="AH125" s="5"/>
    </row>
    <row r="126" spans="1:34" x14ac:dyDescent="0.2">
      <c r="A126" s="5" t="s">
        <v>243</v>
      </c>
      <c r="B126" s="72">
        <v>0</v>
      </c>
      <c r="C126" s="72">
        <v>0.2535981147941212</v>
      </c>
      <c r="D126" s="72">
        <v>0</v>
      </c>
      <c r="E126" s="72">
        <v>0</v>
      </c>
      <c r="F126" s="72">
        <v>0</v>
      </c>
      <c r="G126" s="72">
        <v>0</v>
      </c>
      <c r="H126" s="72">
        <v>0.2535981147941212</v>
      </c>
      <c r="I126" s="6"/>
      <c r="J126" s="72">
        <v>0</v>
      </c>
      <c r="K126" s="72">
        <v>0</v>
      </c>
      <c r="L126" s="72">
        <v>0</v>
      </c>
      <c r="M126" s="72">
        <v>0</v>
      </c>
      <c r="N126" s="72">
        <v>0</v>
      </c>
      <c r="O126" s="204"/>
      <c r="P126" s="6">
        <v>52.524410905160785</v>
      </c>
      <c r="Q126" s="6">
        <v>0</v>
      </c>
      <c r="R126" s="6">
        <v>52.524410905160785</v>
      </c>
      <c r="S126" s="6"/>
      <c r="T126" s="6">
        <v>0.2535981147941212</v>
      </c>
      <c r="U126" s="6">
        <v>0.2535981147941212</v>
      </c>
      <c r="V126" s="6">
        <v>52.778009019954908</v>
      </c>
      <c r="W126" s="6">
        <v>52.778009019954908</v>
      </c>
      <c r="X126" s="6">
        <v>0</v>
      </c>
      <c r="Y126" s="6"/>
      <c r="Z126" s="6">
        <v>52.778009019954908</v>
      </c>
      <c r="AA126" s="6">
        <v>0</v>
      </c>
      <c r="AB126" s="6">
        <v>0</v>
      </c>
      <c r="AC126" s="8">
        <v>0</v>
      </c>
      <c r="AD126" s="8">
        <v>0</v>
      </c>
      <c r="AE126" s="204"/>
      <c r="AF126" s="205">
        <v>0.25359811479412286</v>
      </c>
      <c r="AG126" s="205">
        <v>0</v>
      </c>
      <c r="AH126" s="5"/>
    </row>
    <row r="127" spans="1:34" x14ac:dyDescent="0.2">
      <c r="A127" s="5" t="s">
        <v>244</v>
      </c>
      <c r="B127" s="72">
        <v>0</v>
      </c>
      <c r="C127" s="72">
        <v>0.2535981147941212</v>
      </c>
      <c r="D127" s="72">
        <v>0</v>
      </c>
      <c r="E127" s="72">
        <v>0</v>
      </c>
      <c r="F127" s="72">
        <v>0</v>
      </c>
      <c r="G127" s="72">
        <v>0</v>
      </c>
      <c r="H127" s="72">
        <v>0.2535981147941212</v>
      </c>
      <c r="I127" s="6"/>
      <c r="J127" s="72">
        <v>0</v>
      </c>
      <c r="K127" s="72">
        <v>0</v>
      </c>
      <c r="L127" s="72">
        <v>0</v>
      </c>
      <c r="M127" s="72">
        <v>0</v>
      </c>
      <c r="N127" s="72">
        <v>0</v>
      </c>
      <c r="O127" s="204"/>
      <c r="P127" s="6">
        <v>52.524410905160785</v>
      </c>
      <c r="Q127" s="6">
        <v>0</v>
      </c>
      <c r="R127" s="6">
        <v>52.524410905160785</v>
      </c>
      <c r="S127" s="6"/>
      <c r="T127" s="6">
        <v>0.2535981147941212</v>
      </c>
      <c r="U127" s="6">
        <v>0.2535981147941212</v>
      </c>
      <c r="V127" s="6">
        <v>52.778009019954908</v>
      </c>
      <c r="W127" s="6">
        <v>52.778009019954908</v>
      </c>
      <c r="X127" s="6">
        <v>0</v>
      </c>
      <c r="Y127" s="6"/>
      <c r="Z127" s="6">
        <v>52.778009019954908</v>
      </c>
      <c r="AA127" s="6">
        <v>0</v>
      </c>
      <c r="AB127" s="6">
        <v>0</v>
      </c>
      <c r="AC127" s="8">
        <v>0</v>
      </c>
      <c r="AD127" s="8">
        <v>0</v>
      </c>
      <c r="AE127" s="204"/>
      <c r="AF127" s="205">
        <v>0.25359811479412286</v>
      </c>
      <c r="AG127" s="205">
        <v>0</v>
      </c>
      <c r="AH127" s="5"/>
    </row>
    <row r="128" spans="1:34" x14ac:dyDescent="0.2">
      <c r="A128" s="5" t="s">
        <v>245</v>
      </c>
      <c r="B128" s="72">
        <v>0</v>
      </c>
      <c r="C128" s="72">
        <v>2.5613409594206238</v>
      </c>
      <c r="D128" s="72">
        <v>0</v>
      </c>
      <c r="E128" s="72">
        <v>0</v>
      </c>
      <c r="F128" s="72">
        <v>0</v>
      </c>
      <c r="G128" s="72">
        <v>0</v>
      </c>
      <c r="H128" s="72">
        <v>2.5613409594206238</v>
      </c>
      <c r="I128" s="6"/>
      <c r="J128" s="72">
        <v>0</v>
      </c>
      <c r="K128" s="72">
        <v>0</v>
      </c>
      <c r="L128" s="72">
        <v>0</v>
      </c>
      <c r="M128" s="72">
        <v>0</v>
      </c>
      <c r="N128" s="72">
        <v>0</v>
      </c>
      <c r="O128" s="204"/>
      <c r="P128" s="6">
        <v>293.02361777752299</v>
      </c>
      <c r="Q128" s="6">
        <v>0</v>
      </c>
      <c r="R128" s="6">
        <v>293.02361777752299</v>
      </c>
      <c r="S128" s="6"/>
      <c r="T128" s="6">
        <v>2.5613409594206238</v>
      </c>
      <c r="U128" s="6">
        <v>2.5613409594206238</v>
      </c>
      <c r="V128" s="6">
        <v>295.58495873694363</v>
      </c>
      <c r="W128" s="6">
        <v>295.58495873694363</v>
      </c>
      <c r="X128" s="6">
        <v>0</v>
      </c>
      <c r="Y128" s="6"/>
      <c r="Z128" s="6">
        <v>295.58495873694363</v>
      </c>
      <c r="AA128" s="6">
        <v>0</v>
      </c>
      <c r="AB128" s="6">
        <v>0</v>
      </c>
      <c r="AC128" s="8">
        <v>0</v>
      </c>
      <c r="AD128" s="8">
        <v>0</v>
      </c>
      <c r="AE128" s="204"/>
      <c r="AF128" s="205">
        <v>2.5613409594206473</v>
      </c>
      <c r="AG128" s="205">
        <v>0</v>
      </c>
      <c r="AH128" s="5"/>
    </row>
    <row r="129" spans="1:34" x14ac:dyDescent="0.2">
      <c r="A129" s="5" t="s">
        <v>246</v>
      </c>
      <c r="B129" s="72">
        <v>0</v>
      </c>
      <c r="C129" s="72">
        <v>2.5359811479412118</v>
      </c>
      <c r="D129" s="72">
        <v>0</v>
      </c>
      <c r="E129" s="72">
        <v>0</v>
      </c>
      <c r="F129" s="72">
        <v>0</v>
      </c>
      <c r="G129" s="72">
        <v>0</v>
      </c>
      <c r="H129" s="72">
        <v>2.5359811479412118</v>
      </c>
      <c r="I129" s="6"/>
      <c r="J129" s="72">
        <v>0</v>
      </c>
      <c r="K129" s="72">
        <v>0</v>
      </c>
      <c r="L129" s="72">
        <v>0</v>
      </c>
      <c r="M129" s="72">
        <v>0</v>
      </c>
      <c r="N129" s="72">
        <v>0</v>
      </c>
      <c r="O129" s="204"/>
      <c r="P129" s="6">
        <v>436.18887948922452</v>
      </c>
      <c r="Q129" s="6">
        <v>0</v>
      </c>
      <c r="R129" s="6">
        <v>436.18887948922452</v>
      </c>
      <c r="S129" s="6"/>
      <c r="T129" s="6">
        <v>2.5359811479412118</v>
      </c>
      <c r="U129" s="6">
        <v>2.5359811479412118</v>
      </c>
      <c r="V129" s="6">
        <v>438.7248606371657</v>
      </c>
      <c r="W129" s="6">
        <v>438.7248606371657</v>
      </c>
      <c r="X129" s="6">
        <v>0</v>
      </c>
      <c r="Y129" s="6"/>
      <c r="Z129" s="6">
        <v>438.7248606371657</v>
      </c>
      <c r="AA129" s="6">
        <v>0</v>
      </c>
      <c r="AB129" s="6">
        <v>0</v>
      </c>
      <c r="AC129" s="8">
        <v>0</v>
      </c>
      <c r="AD129" s="8">
        <v>0</v>
      </c>
      <c r="AE129" s="204"/>
      <c r="AF129" s="205">
        <v>2.535981147941186</v>
      </c>
      <c r="AG129" s="205">
        <v>0</v>
      </c>
      <c r="AH129" s="5"/>
    </row>
    <row r="130" spans="1:34" x14ac:dyDescent="0.2">
      <c r="A130" s="5" t="s">
        <v>247</v>
      </c>
      <c r="B130" s="72">
        <v>0</v>
      </c>
      <c r="C130" s="72">
        <v>5.4777192795530176</v>
      </c>
      <c r="D130" s="72">
        <v>0</v>
      </c>
      <c r="E130" s="72">
        <v>0</v>
      </c>
      <c r="F130" s="72">
        <v>0</v>
      </c>
      <c r="G130" s="72">
        <v>0</v>
      </c>
      <c r="H130" s="72">
        <v>5.4777192795530176</v>
      </c>
      <c r="I130" s="6"/>
      <c r="J130" s="72">
        <v>0</v>
      </c>
      <c r="K130" s="72">
        <v>0</v>
      </c>
      <c r="L130" s="72">
        <v>0</v>
      </c>
      <c r="M130" s="72">
        <v>0</v>
      </c>
      <c r="N130" s="72">
        <v>0</v>
      </c>
      <c r="O130" s="204"/>
      <c r="P130" s="6">
        <v>410.51721145271097</v>
      </c>
      <c r="Q130" s="6">
        <v>0</v>
      </c>
      <c r="R130" s="6">
        <v>410.51721145271097</v>
      </c>
      <c r="S130" s="6"/>
      <c r="T130" s="6">
        <v>5.4777192795530176</v>
      </c>
      <c r="U130" s="6">
        <v>5.4777192795530176</v>
      </c>
      <c r="V130" s="6">
        <v>415.99493073226398</v>
      </c>
      <c r="W130" s="6">
        <v>415.99493073226398</v>
      </c>
      <c r="X130" s="6">
        <v>0</v>
      </c>
      <c r="Y130" s="6"/>
      <c r="Z130" s="6">
        <v>415.99493073226398</v>
      </c>
      <c r="AA130" s="6">
        <v>0</v>
      </c>
      <c r="AB130" s="6">
        <v>0</v>
      </c>
      <c r="AC130" s="8">
        <v>0</v>
      </c>
      <c r="AD130" s="8">
        <v>0</v>
      </c>
      <c r="AE130" s="204"/>
      <c r="AF130" s="205">
        <v>5.4777192795530141</v>
      </c>
      <c r="AG130" s="205">
        <v>0</v>
      </c>
      <c r="AH130" s="5"/>
    </row>
    <row r="131" spans="1:34" x14ac:dyDescent="0.2">
      <c r="A131" s="5" t="s">
        <v>248</v>
      </c>
      <c r="B131" s="72">
        <v>0</v>
      </c>
      <c r="C131" s="72">
        <v>253.59811479412119</v>
      </c>
      <c r="D131" s="72">
        <v>0</v>
      </c>
      <c r="E131" s="72">
        <v>0</v>
      </c>
      <c r="F131" s="72">
        <v>70156.642239794295</v>
      </c>
      <c r="G131" s="72">
        <v>0.36000000010244548</v>
      </c>
      <c r="H131" s="72">
        <v>70410.600354588518</v>
      </c>
      <c r="I131" s="6"/>
      <c r="J131" s="72">
        <v>0</v>
      </c>
      <c r="K131" s="72">
        <v>889.64126206598473</v>
      </c>
      <c r="L131" s="72">
        <v>-2498.6275537307774</v>
      </c>
      <c r="M131" s="72">
        <v>0.36000000005151378</v>
      </c>
      <c r="N131" s="72">
        <v>-1608.6262916647411</v>
      </c>
      <c r="O131" s="204"/>
      <c r="P131" s="6">
        <v>150904.66296720359</v>
      </c>
      <c r="Q131" s="6">
        <v>65340.236984277246</v>
      </c>
      <c r="R131" s="6">
        <v>216244.89995148085</v>
      </c>
      <c r="S131" s="6"/>
      <c r="T131" s="6">
        <v>68801.974062923779</v>
      </c>
      <c r="U131" s="6">
        <v>68801.974062923779</v>
      </c>
      <c r="V131" s="6">
        <v>285046.8740144046</v>
      </c>
      <c r="W131" s="6">
        <v>221315.2633217921</v>
      </c>
      <c r="X131" s="6">
        <v>63731.610692612507</v>
      </c>
      <c r="Y131" s="6"/>
      <c r="Z131" s="6">
        <v>221315.26332179212</v>
      </c>
      <c r="AA131" s="6">
        <v>63731.610692612507</v>
      </c>
      <c r="AB131" s="6">
        <v>0</v>
      </c>
      <c r="AC131" s="8">
        <v>0</v>
      </c>
      <c r="AD131" s="8">
        <v>0</v>
      </c>
      <c r="AE131" s="204"/>
      <c r="AF131" s="205">
        <v>70410.600354588503</v>
      </c>
      <c r="AG131" s="205">
        <v>-1608.6262916647393</v>
      </c>
      <c r="AH131" s="5"/>
    </row>
    <row r="132" spans="1:34" x14ac:dyDescent="0.2">
      <c r="A132" s="5" t="s">
        <v>249</v>
      </c>
      <c r="B132" s="72">
        <v>0</v>
      </c>
      <c r="C132" s="72">
        <v>43.11167951500061</v>
      </c>
      <c r="D132" s="72">
        <v>0</v>
      </c>
      <c r="E132" s="72">
        <v>0</v>
      </c>
      <c r="F132" s="72">
        <v>606.15801673028022</v>
      </c>
      <c r="G132" s="72">
        <v>-0.24000000000705768</v>
      </c>
      <c r="H132" s="72">
        <v>649.02969624527373</v>
      </c>
      <c r="I132" s="6"/>
      <c r="J132" s="72">
        <v>0</v>
      </c>
      <c r="K132" s="72">
        <v>1382.1795359452262</v>
      </c>
      <c r="L132" s="72">
        <v>-424.76668413423209</v>
      </c>
      <c r="M132" s="72">
        <v>0.11999999999716238</v>
      </c>
      <c r="N132" s="72">
        <v>957.53285181099136</v>
      </c>
      <c r="O132" s="204"/>
      <c r="P132" s="6">
        <v>7262.5651450990599</v>
      </c>
      <c r="Q132" s="6">
        <v>1022.148867780523</v>
      </c>
      <c r="R132" s="6">
        <v>8284.7140128795836</v>
      </c>
      <c r="S132" s="6"/>
      <c r="T132" s="6">
        <v>1606.5625480562651</v>
      </c>
      <c r="U132" s="6">
        <v>1606.5625480562651</v>
      </c>
      <c r="V132" s="6">
        <v>9891.2765609358485</v>
      </c>
      <c r="W132" s="6">
        <v>7911.5948413443339</v>
      </c>
      <c r="X132" s="6">
        <v>1979.6817195915144</v>
      </c>
      <c r="Y132" s="6"/>
      <c r="Z132" s="6">
        <v>7911.5948413443339</v>
      </c>
      <c r="AA132" s="6">
        <v>1979.6817195915144</v>
      </c>
      <c r="AB132" s="6">
        <v>0</v>
      </c>
      <c r="AC132" s="8">
        <v>0</v>
      </c>
      <c r="AD132" s="8">
        <v>0</v>
      </c>
      <c r="AE132" s="204"/>
      <c r="AF132" s="205">
        <v>649.02969624527395</v>
      </c>
      <c r="AG132" s="205">
        <v>957.53285181099136</v>
      </c>
      <c r="AH132" s="5"/>
    </row>
    <row r="133" spans="1:34" x14ac:dyDescent="0.2">
      <c r="A133" s="5" t="s">
        <v>250</v>
      </c>
      <c r="B133" s="72">
        <v>0</v>
      </c>
      <c r="C133" s="72">
        <v>25.816288086041538</v>
      </c>
      <c r="D133" s="72">
        <v>0</v>
      </c>
      <c r="E133" s="72">
        <v>0</v>
      </c>
      <c r="F133" s="72">
        <v>377.50095027804838</v>
      </c>
      <c r="G133" s="72">
        <v>0.10999999989144271</v>
      </c>
      <c r="H133" s="72">
        <v>403.42723836398136</v>
      </c>
      <c r="I133" s="6"/>
      <c r="J133" s="72">
        <v>0</v>
      </c>
      <c r="K133" s="72">
        <v>0</v>
      </c>
      <c r="L133" s="72">
        <v>-48.168858236843043</v>
      </c>
      <c r="M133" s="72">
        <v>0</v>
      </c>
      <c r="N133" s="72">
        <v>-48.168858236843043</v>
      </c>
      <c r="O133" s="204"/>
      <c r="P133" s="6">
        <v>9896.9932528566496</v>
      </c>
      <c r="Q133" s="6">
        <v>83.132264502798563</v>
      </c>
      <c r="R133" s="6">
        <v>9980.1255173594491</v>
      </c>
      <c r="S133" s="6"/>
      <c r="T133" s="6">
        <v>355.25838012713831</v>
      </c>
      <c r="U133" s="6">
        <v>355.25838012713831</v>
      </c>
      <c r="V133" s="6">
        <v>10335.383897486587</v>
      </c>
      <c r="W133" s="6">
        <v>10300.420491220631</v>
      </c>
      <c r="X133" s="6">
        <v>34.96340626595552</v>
      </c>
      <c r="Y133" s="6"/>
      <c r="Z133" s="6">
        <v>10300.420491220631</v>
      </c>
      <c r="AA133" s="6">
        <v>34.96340626595552</v>
      </c>
      <c r="AB133" s="6">
        <v>0</v>
      </c>
      <c r="AC133" s="8">
        <v>0</v>
      </c>
      <c r="AD133" s="8">
        <v>0</v>
      </c>
      <c r="AE133" s="204"/>
      <c r="AF133" s="205">
        <v>403.42723836398181</v>
      </c>
      <c r="AG133" s="205">
        <v>-48.168858236843043</v>
      </c>
      <c r="AH133" s="5"/>
    </row>
    <row r="134" spans="1:34" x14ac:dyDescent="0.2">
      <c r="A134" s="5" t="s">
        <v>251</v>
      </c>
      <c r="B134" s="72">
        <v>0</v>
      </c>
      <c r="C134" s="72">
        <v>1934.9536158791448</v>
      </c>
      <c r="D134" s="72">
        <v>0</v>
      </c>
      <c r="E134" s="72">
        <v>0</v>
      </c>
      <c r="F134" s="72">
        <v>0</v>
      </c>
      <c r="G134" s="72">
        <v>-0.67999999990570359</v>
      </c>
      <c r="H134" s="72">
        <v>1934.2736158792391</v>
      </c>
      <c r="I134" s="6"/>
      <c r="J134" s="72">
        <v>0</v>
      </c>
      <c r="K134" s="72">
        <v>0</v>
      </c>
      <c r="L134" s="72">
        <v>-352.34994129540689</v>
      </c>
      <c r="M134" s="72">
        <v>0.36000000000149157</v>
      </c>
      <c r="N134" s="72">
        <v>-351.9899412954054</v>
      </c>
      <c r="O134" s="204"/>
      <c r="P134" s="6">
        <v>81309.23755967294</v>
      </c>
      <c r="Q134" s="6">
        <v>1151.0752848250982</v>
      </c>
      <c r="R134" s="6">
        <v>82460.312844498039</v>
      </c>
      <c r="S134" s="6"/>
      <c r="T134" s="6">
        <v>1582.2836745838335</v>
      </c>
      <c r="U134" s="6">
        <v>1582.2836745838335</v>
      </c>
      <c r="V134" s="6">
        <v>84042.596519081868</v>
      </c>
      <c r="W134" s="6">
        <v>83243.511175552179</v>
      </c>
      <c r="X134" s="6">
        <v>799.08534352969275</v>
      </c>
      <c r="Y134" s="6"/>
      <c r="Z134" s="6">
        <v>83243.511175552179</v>
      </c>
      <c r="AA134" s="6">
        <v>799.08534352969275</v>
      </c>
      <c r="AB134" s="6">
        <v>0</v>
      </c>
      <c r="AC134" s="8">
        <v>0</v>
      </c>
      <c r="AD134" s="8">
        <v>0</v>
      </c>
      <c r="AE134" s="204"/>
      <c r="AF134" s="205">
        <v>1934.2736158792395</v>
      </c>
      <c r="AG134" s="205">
        <v>-351.9899412954054</v>
      </c>
      <c r="AH134" s="5"/>
    </row>
    <row r="135" spans="1:34" x14ac:dyDescent="0.2">
      <c r="A135" s="5" t="s">
        <v>252</v>
      </c>
      <c r="B135" s="72">
        <v>0</v>
      </c>
      <c r="C135" s="72">
        <v>0</v>
      </c>
      <c r="D135" s="72">
        <v>0</v>
      </c>
      <c r="E135" s="72">
        <v>0</v>
      </c>
      <c r="F135" s="72">
        <v>0</v>
      </c>
      <c r="G135" s="72">
        <v>0</v>
      </c>
      <c r="H135" s="72">
        <v>0</v>
      </c>
      <c r="I135" s="6"/>
      <c r="J135" s="72">
        <v>0</v>
      </c>
      <c r="K135" s="72">
        <v>0</v>
      </c>
      <c r="L135" s="72">
        <v>0</v>
      </c>
      <c r="M135" s="72">
        <v>0</v>
      </c>
      <c r="N135" s="72">
        <v>0</v>
      </c>
      <c r="O135" s="204"/>
      <c r="P135" s="6">
        <v>0</v>
      </c>
      <c r="Q135" s="6">
        <v>0</v>
      </c>
      <c r="R135" s="6">
        <v>0</v>
      </c>
      <c r="S135" s="6"/>
      <c r="T135" s="6">
        <v>0</v>
      </c>
      <c r="U135" s="6">
        <v>0</v>
      </c>
      <c r="V135" s="6">
        <v>0</v>
      </c>
      <c r="W135" s="6">
        <v>0</v>
      </c>
      <c r="X135" s="6">
        <v>0</v>
      </c>
      <c r="Y135" s="6"/>
      <c r="Z135" s="6">
        <v>0</v>
      </c>
      <c r="AA135" s="6">
        <v>0</v>
      </c>
      <c r="AB135" s="6">
        <v>0</v>
      </c>
      <c r="AC135" s="8">
        <v>0</v>
      </c>
      <c r="AD135" s="8">
        <v>0</v>
      </c>
      <c r="AE135" s="204"/>
      <c r="AF135" s="205">
        <v>0</v>
      </c>
      <c r="AG135" s="205">
        <v>0</v>
      </c>
      <c r="AH135" s="5"/>
    </row>
    <row r="136" spans="1:34" x14ac:dyDescent="0.2">
      <c r="A136" s="5" t="s">
        <v>253</v>
      </c>
      <c r="B136" s="72">
        <v>0</v>
      </c>
      <c r="C136" s="72">
        <v>45.647660662941817</v>
      </c>
      <c r="D136" s="72">
        <v>0</v>
      </c>
      <c r="E136" s="72">
        <v>0</v>
      </c>
      <c r="F136" s="72">
        <v>0</v>
      </c>
      <c r="G136" s="72">
        <v>-0.23999999999932697</v>
      </c>
      <c r="H136" s="72">
        <v>45.40766066294249</v>
      </c>
      <c r="I136" s="6"/>
      <c r="J136" s="72">
        <v>0</v>
      </c>
      <c r="K136" s="72">
        <v>0</v>
      </c>
      <c r="L136" s="72">
        <v>0</v>
      </c>
      <c r="M136" s="72">
        <v>0</v>
      </c>
      <c r="N136" s="72">
        <v>0</v>
      </c>
      <c r="O136" s="204"/>
      <c r="P136" s="6">
        <v>1370.9145144925424</v>
      </c>
      <c r="Q136" s="6">
        <v>0</v>
      </c>
      <c r="R136" s="6">
        <v>1370.9145144925424</v>
      </c>
      <c r="S136" s="6"/>
      <c r="T136" s="6">
        <v>45.40766066294249</v>
      </c>
      <c r="U136" s="6">
        <v>45.40766066294249</v>
      </c>
      <c r="V136" s="6">
        <v>1416.322175155485</v>
      </c>
      <c r="W136" s="6">
        <v>1416.322175155485</v>
      </c>
      <c r="X136" s="6">
        <v>0</v>
      </c>
      <c r="Y136" s="6"/>
      <c r="Z136" s="6">
        <v>1416.322175155485</v>
      </c>
      <c r="AA136" s="6">
        <v>0</v>
      </c>
      <c r="AB136" s="6">
        <v>0</v>
      </c>
      <c r="AC136" s="8">
        <v>0</v>
      </c>
      <c r="AD136" s="8">
        <v>0</v>
      </c>
      <c r="AE136" s="204"/>
      <c r="AF136" s="205">
        <v>45.40766066294259</v>
      </c>
      <c r="AG136" s="205">
        <v>0</v>
      </c>
      <c r="AH136" s="5"/>
    </row>
    <row r="137" spans="1:34" x14ac:dyDescent="0.2">
      <c r="A137" s="5" t="s">
        <v>254</v>
      </c>
      <c r="B137" s="72">
        <v>0</v>
      </c>
      <c r="C137" s="72">
        <v>98.903264769707278</v>
      </c>
      <c r="D137" s="72">
        <v>0</v>
      </c>
      <c r="E137" s="72">
        <v>0</v>
      </c>
      <c r="F137" s="72">
        <v>-14.965293040316467</v>
      </c>
      <c r="G137" s="72">
        <v>0.11999999999943611</v>
      </c>
      <c r="H137" s="72">
        <v>84.057971729390246</v>
      </c>
      <c r="I137" s="6"/>
      <c r="J137" s="72">
        <v>0</v>
      </c>
      <c r="K137" s="72">
        <v>0</v>
      </c>
      <c r="L137" s="72">
        <v>-18.010023211691831</v>
      </c>
      <c r="M137" s="72">
        <v>0</v>
      </c>
      <c r="N137" s="72">
        <v>-18.010023211691831</v>
      </c>
      <c r="O137" s="204"/>
      <c r="P137" s="6">
        <v>2970.3147814005083</v>
      </c>
      <c r="Q137" s="6">
        <v>54.469384558843672</v>
      </c>
      <c r="R137" s="6">
        <v>3024.7841659593519</v>
      </c>
      <c r="S137" s="6"/>
      <c r="T137" s="6">
        <v>66.047948517698416</v>
      </c>
      <c r="U137" s="6">
        <v>66.047948517698416</v>
      </c>
      <c r="V137" s="6">
        <v>3090.8321144770503</v>
      </c>
      <c r="W137" s="6">
        <v>3054.3727531298982</v>
      </c>
      <c r="X137" s="6">
        <v>36.459361347151841</v>
      </c>
      <c r="Y137" s="6"/>
      <c r="Z137" s="6">
        <v>3054.3727531298987</v>
      </c>
      <c r="AA137" s="6">
        <v>36.459361347151841</v>
      </c>
      <c r="AB137" s="6">
        <v>0</v>
      </c>
      <c r="AC137" s="8">
        <v>0</v>
      </c>
      <c r="AD137" s="8">
        <v>0</v>
      </c>
      <c r="AE137" s="204"/>
      <c r="AF137" s="205">
        <v>84.057971729389919</v>
      </c>
      <c r="AG137" s="205">
        <v>-18.010023211691831</v>
      </c>
      <c r="AH137" s="5"/>
    </row>
    <row r="138" spans="1:34" x14ac:dyDescent="0.2">
      <c r="A138" s="5" t="s">
        <v>255</v>
      </c>
      <c r="B138" s="72">
        <v>0</v>
      </c>
      <c r="C138" s="72">
        <v>849.55368456030612</v>
      </c>
      <c r="D138" s="72">
        <v>0</v>
      </c>
      <c r="E138" s="72">
        <v>0</v>
      </c>
      <c r="F138" s="72">
        <v>-128.54802996169272</v>
      </c>
      <c r="G138" s="72">
        <v>-0.65999999990890501</v>
      </c>
      <c r="H138" s="72">
        <v>720.34565459870453</v>
      </c>
      <c r="I138" s="6"/>
      <c r="J138" s="72">
        <v>0</v>
      </c>
      <c r="K138" s="72">
        <v>744.82226969297847</v>
      </c>
      <c r="L138" s="72">
        <v>-154.70148143376318</v>
      </c>
      <c r="M138" s="72">
        <v>0.47999999999092324</v>
      </c>
      <c r="N138" s="72">
        <v>590.60078825920618</v>
      </c>
      <c r="O138" s="204"/>
      <c r="P138" s="6">
        <v>64821.931928877755</v>
      </c>
      <c r="Q138" s="6">
        <v>7866.758412615045</v>
      </c>
      <c r="R138" s="6">
        <v>72688.690341492795</v>
      </c>
      <c r="S138" s="6"/>
      <c r="T138" s="6">
        <v>1310.9464428579108</v>
      </c>
      <c r="U138" s="6">
        <v>1310.9464428579108</v>
      </c>
      <c r="V138" s="6">
        <v>73999.636784350703</v>
      </c>
      <c r="W138" s="6">
        <v>65542.277583476447</v>
      </c>
      <c r="X138" s="6">
        <v>8457.3592008742507</v>
      </c>
      <c r="Y138" s="6"/>
      <c r="Z138" s="6">
        <v>65542.277583476462</v>
      </c>
      <c r="AA138" s="6">
        <v>8457.3592008742507</v>
      </c>
      <c r="AB138" s="6">
        <v>0</v>
      </c>
      <c r="AC138" s="8">
        <v>0</v>
      </c>
      <c r="AD138" s="8">
        <v>0</v>
      </c>
      <c r="AE138" s="204"/>
      <c r="AF138" s="205">
        <v>720.34565459869191</v>
      </c>
      <c r="AG138" s="205">
        <v>590.60078825920573</v>
      </c>
      <c r="AH138" s="5"/>
    </row>
    <row r="139" spans="1:34" x14ac:dyDescent="0.2">
      <c r="A139" s="5" t="s">
        <v>256</v>
      </c>
      <c r="B139" s="72">
        <v>0</v>
      </c>
      <c r="C139" s="72">
        <v>301.09704169506011</v>
      </c>
      <c r="D139" s="72">
        <v>0</v>
      </c>
      <c r="E139" s="72">
        <v>0</v>
      </c>
      <c r="F139" s="72">
        <v>8045.4608801191016</v>
      </c>
      <c r="G139" s="72">
        <v>-9.0000000491272658E-2</v>
      </c>
      <c r="H139" s="72">
        <v>8346.4679218136698</v>
      </c>
      <c r="I139" s="6"/>
      <c r="J139" s="72">
        <v>0</v>
      </c>
      <c r="K139" s="72">
        <v>0</v>
      </c>
      <c r="L139" s="72">
        <v>-54.828975792927466</v>
      </c>
      <c r="M139" s="72">
        <v>1.0499999999883585</v>
      </c>
      <c r="N139" s="72">
        <v>-53.778975792939107</v>
      </c>
      <c r="O139" s="204"/>
      <c r="P139" s="6">
        <v>166332.88856586633</v>
      </c>
      <c r="Q139" s="6">
        <v>22390.743516189312</v>
      </c>
      <c r="R139" s="6">
        <v>188723.63208205564</v>
      </c>
      <c r="S139" s="6"/>
      <c r="T139" s="6">
        <v>8292.6889460207312</v>
      </c>
      <c r="U139" s="6">
        <v>8292.6889460207312</v>
      </c>
      <c r="V139" s="6">
        <v>197016.32102807637</v>
      </c>
      <c r="W139" s="6">
        <v>174679.35648767999</v>
      </c>
      <c r="X139" s="6">
        <v>22336.964540396373</v>
      </c>
      <c r="Y139" s="6"/>
      <c r="Z139" s="6">
        <v>174679.35648767999</v>
      </c>
      <c r="AA139" s="6">
        <v>22336.964540396373</v>
      </c>
      <c r="AB139" s="6">
        <v>0</v>
      </c>
      <c r="AC139" s="8">
        <v>0</v>
      </c>
      <c r="AD139" s="8">
        <v>0</v>
      </c>
      <c r="AE139" s="204"/>
      <c r="AF139" s="205">
        <v>8346.4679218136589</v>
      </c>
      <c r="AG139" s="205">
        <v>-53.778975792938581</v>
      </c>
      <c r="AH139" s="5"/>
    </row>
    <row r="140" spans="1:34" x14ac:dyDescent="0.2">
      <c r="A140" s="5" t="s">
        <v>257</v>
      </c>
      <c r="B140" s="72">
        <v>0</v>
      </c>
      <c r="C140" s="72">
        <v>2.5359811479412118</v>
      </c>
      <c r="D140" s="72">
        <v>0</v>
      </c>
      <c r="E140" s="72">
        <v>0</v>
      </c>
      <c r="F140" s="72">
        <v>0</v>
      </c>
      <c r="G140" s="72">
        <v>0</v>
      </c>
      <c r="H140" s="72">
        <v>2.5359811479412118</v>
      </c>
      <c r="I140" s="6"/>
      <c r="J140" s="72">
        <v>0</v>
      </c>
      <c r="K140" s="72">
        <v>0</v>
      </c>
      <c r="L140" s="72">
        <v>0</v>
      </c>
      <c r="M140" s="72">
        <v>0</v>
      </c>
      <c r="N140" s="72">
        <v>0</v>
      </c>
      <c r="O140" s="204"/>
      <c r="P140" s="6">
        <v>941.40766993970351</v>
      </c>
      <c r="Q140" s="6">
        <v>0</v>
      </c>
      <c r="R140" s="6">
        <v>941.40766993970351</v>
      </c>
      <c r="S140" s="6"/>
      <c r="T140" s="6">
        <v>2.5359811479412118</v>
      </c>
      <c r="U140" s="6">
        <v>2.5359811479412118</v>
      </c>
      <c r="V140" s="6">
        <v>943.94365108764475</v>
      </c>
      <c r="W140" s="6">
        <v>943.94365108764475</v>
      </c>
      <c r="X140" s="6">
        <v>0</v>
      </c>
      <c r="Y140" s="6"/>
      <c r="Z140" s="6">
        <v>943.94365108764475</v>
      </c>
      <c r="AA140" s="6">
        <v>0</v>
      </c>
      <c r="AB140" s="6">
        <v>0</v>
      </c>
      <c r="AC140" s="8">
        <v>0</v>
      </c>
      <c r="AD140" s="8">
        <v>0</v>
      </c>
      <c r="AE140" s="204"/>
      <c r="AF140" s="205">
        <v>2.5359811479412429</v>
      </c>
      <c r="AG140" s="205">
        <v>0</v>
      </c>
      <c r="AH140" s="5"/>
    </row>
    <row r="141" spans="1:34" x14ac:dyDescent="0.2">
      <c r="A141" s="5" t="s">
        <v>258</v>
      </c>
      <c r="B141" s="72">
        <v>0</v>
      </c>
      <c r="C141" s="72">
        <v>184.08687152905256</v>
      </c>
      <c r="D141" s="72">
        <v>0</v>
      </c>
      <c r="E141" s="72">
        <v>0</v>
      </c>
      <c r="F141" s="72">
        <v>5487.1848306491893</v>
      </c>
      <c r="G141" s="72">
        <v>0.48000000003958121</v>
      </c>
      <c r="H141" s="72">
        <v>5671.7517021782814</v>
      </c>
      <c r="I141" s="6"/>
      <c r="J141" s="72">
        <v>0</v>
      </c>
      <c r="K141" s="72">
        <v>0</v>
      </c>
      <c r="L141" s="72">
        <v>-33.521732947095124</v>
      </c>
      <c r="M141" s="72">
        <v>0.11999999999852662</v>
      </c>
      <c r="N141" s="72">
        <v>-33.401732947096598</v>
      </c>
      <c r="O141" s="204"/>
      <c r="P141" s="6">
        <v>57120.768781472114</v>
      </c>
      <c r="Q141" s="6">
        <v>1001.8675504172775</v>
      </c>
      <c r="R141" s="6">
        <v>58122.636331889393</v>
      </c>
      <c r="S141" s="6"/>
      <c r="T141" s="6">
        <v>5638.3499692311852</v>
      </c>
      <c r="U141" s="6">
        <v>5638.3499692311852</v>
      </c>
      <c r="V141" s="6">
        <v>63760.986301120574</v>
      </c>
      <c r="W141" s="6">
        <v>62792.520483650391</v>
      </c>
      <c r="X141" s="6">
        <v>968.46581747018092</v>
      </c>
      <c r="Y141" s="6"/>
      <c r="Z141" s="6">
        <v>62792.520483650398</v>
      </c>
      <c r="AA141" s="6">
        <v>968.46581747018092</v>
      </c>
      <c r="AB141" s="6">
        <v>0</v>
      </c>
      <c r="AC141" s="8">
        <v>0</v>
      </c>
      <c r="AD141" s="8">
        <v>0</v>
      </c>
      <c r="AE141" s="204"/>
      <c r="AF141" s="205">
        <v>5671.7517021782769</v>
      </c>
      <c r="AG141" s="205">
        <v>-33.401732947096548</v>
      </c>
      <c r="AH141" s="5"/>
    </row>
    <row r="142" spans="1:34" x14ac:dyDescent="0.2">
      <c r="A142" s="5" t="s">
        <v>259</v>
      </c>
      <c r="B142" s="72">
        <v>0</v>
      </c>
      <c r="C142" s="72">
        <v>362.64530415559329</v>
      </c>
      <c r="D142" s="72">
        <v>0</v>
      </c>
      <c r="E142" s="72">
        <v>0</v>
      </c>
      <c r="F142" s="72">
        <v>11980.045677952476</v>
      </c>
      <c r="G142" s="72">
        <v>-0.3600000001169974</v>
      </c>
      <c r="H142" s="72">
        <v>12342.330982107953</v>
      </c>
      <c r="I142" s="6"/>
      <c r="J142" s="72">
        <v>0</v>
      </c>
      <c r="K142" s="72">
        <v>0</v>
      </c>
      <c r="L142" s="72">
        <v>-813.60875253596976</v>
      </c>
      <c r="M142" s="72">
        <v>0</v>
      </c>
      <c r="N142" s="72">
        <v>-813.60875253596976</v>
      </c>
      <c r="O142" s="204"/>
      <c r="P142" s="6">
        <v>210155.90183457272</v>
      </c>
      <c r="Q142" s="6">
        <v>87397.799117926945</v>
      </c>
      <c r="R142" s="6">
        <v>297553.70095249964</v>
      </c>
      <c r="S142" s="6"/>
      <c r="T142" s="6">
        <v>11528.722229571984</v>
      </c>
      <c r="U142" s="6">
        <v>11528.722229571984</v>
      </c>
      <c r="V142" s="6">
        <v>309082.42318207165</v>
      </c>
      <c r="W142" s="6">
        <v>222498.23281668068</v>
      </c>
      <c r="X142" s="6">
        <v>86584.190365390969</v>
      </c>
      <c r="Y142" s="6"/>
      <c r="Z142" s="6">
        <v>222498.23281668068</v>
      </c>
      <c r="AA142" s="6">
        <v>86584.190365390969</v>
      </c>
      <c r="AB142" s="6">
        <v>0</v>
      </c>
      <c r="AC142" s="8">
        <v>0</v>
      </c>
      <c r="AD142" s="8">
        <v>0</v>
      </c>
      <c r="AE142" s="204"/>
      <c r="AF142" s="205">
        <v>12342.33098210796</v>
      </c>
      <c r="AG142" s="205">
        <v>-813.60875253597624</v>
      </c>
      <c r="AH142" s="5"/>
    </row>
    <row r="143" spans="1:34" x14ac:dyDescent="0.2">
      <c r="A143" s="5" t="s">
        <v>260</v>
      </c>
      <c r="B143" s="72">
        <v>0</v>
      </c>
      <c r="C143" s="72">
        <v>523.83226591873677</v>
      </c>
      <c r="D143" s="72">
        <v>0</v>
      </c>
      <c r="E143" s="72">
        <v>0</v>
      </c>
      <c r="F143" s="72">
        <v>16682.124697329535</v>
      </c>
      <c r="G143" s="72">
        <v>0.24000000004889444</v>
      </c>
      <c r="H143" s="72">
        <v>17206.19696324832</v>
      </c>
      <c r="I143" s="6"/>
      <c r="J143" s="72">
        <v>0</v>
      </c>
      <c r="K143" s="72">
        <v>0</v>
      </c>
      <c r="L143" s="72">
        <v>-977.38304100219034</v>
      </c>
      <c r="M143" s="72">
        <v>-0.47999999999683496</v>
      </c>
      <c r="N143" s="72">
        <v>-977.86304100218717</v>
      </c>
      <c r="O143" s="204"/>
      <c r="P143" s="6">
        <v>129990.45119417355</v>
      </c>
      <c r="Q143" s="6">
        <v>2279.9625721736825</v>
      </c>
      <c r="R143" s="6">
        <v>132270.41376634725</v>
      </c>
      <c r="S143" s="6"/>
      <c r="T143" s="6">
        <v>16228.333922246133</v>
      </c>
      <c r="U143" s="6">
        <v>16228.333922246133</v>
      </c>
      <c r="V143" s="6">
        <v>148498.74768859337</v>
      </c>
      <c r="W143" s="6">
        <v>147196.64815742188</v>
      </c>
      <c r="X143" s="6">
        <v>1302.0995311714953</v>
      </c>
      <c r="Y143" s="6"/>
      <c r="Z143" s="6">
        <v>147196.64815742188</v>
      </c>
      <c r="AA143" s="6">
        <v>1302.0995311714953</v>
      </c>
      <c r="AB143" s="6">
        <v>0</v>
      </c>
      <c r="AC143" s="8">
        <v>0</v>
      </c>
      <c r="AD143" s="8">
        <v>0</v>
      </c>
      <c r="AE143" s="204"/>
      <c r="AF143" s="205">
        <v>17206.196963248323</v>
      </c>
      <c r="AG143" s="205">
        <v>-977.86304100218717</v>
      </c>
      <c r="AH143" s="5"/>
    </row>
    <row r="144" spans="1:34" x14ac:dyDescent="0.2">
      <c r="A144" s="5" t="s">
        <v>261</v>
      </c>
      <c r="B144" s="72">
        <v>0</v>
      </c>
      <c r="C144" s="72">
        <v>37.786119104324058</v>
      </c>
      <c r="D144" s="72">
        <v>0</v>
      </c>
      <c r="E144" s="72">
        <v>0</v>
      </c>
      <c r="F144" s="72">
        <v>0</v>
      </c>
      <c r="G144" s="72">
        <v>0.83000000000515683</v>
      </c>
      <c r="H144" s="72">
        <v>38.616119104329215</v>
      </c>
      <c r="I144" s="6"/>
      <c r="J144" s="72">
        <v>0</v>
      </c>
      <c r="K144" s="72">
        <v>0</v>
      </c>
      <c r="L144" s="72">
        <v>0</v>
      </c>
      <c r="M144" s="72">
        <v>0</v>
      </c>
      <c r="N144" s="72">
        <v>0</v>
      </c>
      <c r="O144" s="204"/>
      <c r="P144" s="6">
        <v>1352.7893770271144</v>
      </c>
      <c r="Q144" s="6">
        <v>0</v>
      </c>
      <c r="R144" s="6">
        <v>1352.7893770271144</v>
      </c>
      <c r="S144" s="6"/>
      <c r="T144" s="6">
        <v>38.616119104329215</v>
      </c>
      <c r="U144" s="6">
        <v>38.616119104329215</v>
      </c>
      <c r="V144" s="6">
        <v>1391.4054961314437</v>
      </c>
      <c r="W144" s="6">
        <v>1391.4054961314437</v>
      </c>
      <c r="X144" s="6">
        <v>0</v>
      </c>
      <c r="Y144" s="6"/>
      <c r="Z144" s="6">
        <v>1391.4054961314437</v>
      </c>
      <c r="AA144" s="6">
        <v>0</v>
      </c>
      <c r="AB144" s="6">
        <v>0</v>
      </c>
      <c r="AC144" s="8">
        <v>0</v>
      </c>
      <c r="AD144" s="8">
        <v>0</v>
      </c>
      <c r="AE144" s="204"/>
      <c r="AF144" s="205">
        <v>38.6161191043293</v>
      </c>
      <c r="AG144" s="205">
        <v>0</v>
      </c>
      <c r="AH144" s="5"/>
    </row>
    <row r="145" spans="1:34" x14ac:dyDescent="0.2">
      <c r="A145" s="5" t="s">
        <v>262</v>
      </c>
      <c r="B145" s="72">
        <v>0</v>
      </c>
      <c r="C145" s="72">
        <v>0</v>
      </c>
      <c r="D145" s="72">
        <v>0</v>
      </c>
      <c r="E145" s="72">
        <v>0</v>
      </c>
      <c r="F145" s="72">
        <v>0</v>
      </c>
      <c r="G145" s="72">
        <v>0</v>
      </c>
      <c r="H145" s="72">
        <v>0</v>
      </c>
      <c r="I145" s="6"/>
      <c r="J145" s="72">
        <v>0</v>
      </c>
      <c r="K145" s="72">
        <v>0</v>
      </c>
      <c r="L145" s="72">
        <v>0</v>
      </c>
      <c r="M145" s="72">
        <v>0</v>
      </c>
      <c r="N145" s="72">
        <v>0</v>
      </c>
      <c r="O145" s="204"/>
      <c r="P145" s="6">
        <v>0</v>
      </c>
      <c r="Q145" s="6">
        <v>0</v>
      </c>
      <c r="R145" s="6">
        <v>0</v>
      </c>
      <c r="S145" s="6"/>
      <c r="T145" s="6">
        <v>0</v>
      </c>
      <c r="U145" s="6">
        <v>0</v>
      </c>
      <c r="V145" s="6">
        <v>0</v>
      </c>
      <c r="W145" s="6">
        <v>0</v>
      </c>
      <c r="X145" s="6">
        <v>0</v>
      </c>
      <c r="Y145" s="6"/>
      <c r="Z145" s="6">
        <v>0</v>
      </c>
      <c r="AA145" s="6">
        <v>0</v>
      </c>
      <c r="AB145" s="6">
        <v>0</v>
      </c>
      <c r="AC145" s="8">
        <v>0</v>
      </c>
      <c r="AD145" s="8">
        <v>0</v>
      </c>
      <c r="AE145" s="204"/>
      <c r="AF145" s="205">
        <v>0</v>
      </c>
      <c r="AG145" s="205">
        <v>0</v>
      </c>
      <c r="AH145" s="5"/>
    </row>
    <row r="146" spans="1:34" x14ac:dyDescent="0.2">
      <c r="A146" s="5" t="s">
        <v>263</v>
      </c>
      <c r="B146" s="72">
        <v>0</v>
      </c>
      <c r="C146" s="72">
        <v>27.895792627353334</v>
      </c>
      <c r="D146" s="72">
        <v>0</v>
      </c>
      <c r="E146" s="72">
        <v>0</v>
      </c>
      <c r="F146" s="72">
        <v>0</v>
      </c>
      <c r="G146" s="72">
        <v>0</v>
      </c>
      <c r="H146" s="72">
        <v>27.895792627353334</v>
      </c>
      <c r="I146" s="6"/>
      <c r="J146" s="72">
        <v>0</v>
      </c>
      <c r="K146" s="72">
        <v>0</v>
      </c>
      <c r="L146" s="72">
        <v>0</v>
      </c>
      <c r="M146" s="72">
        <v>0</v>
      </c>
      <c r="N146" s="72">
        <v>0</v>
      </c>
      <c r="O146" s="204"/>
      <c r="P146" s="6">
        <v>549.46206158983841</v>
      </c>
      <c r="Q146" s="6">
        <v>0</v>
      </c>
      <c r="R146" s="6">
        <v>549.46206158983841</v>
      </c>
      <c r="S146" s="6"/>
      <c r="T146" s="6">
        <v>27.895792627353334</v>
      </c>
      <c r="U146" s="6">
        <v>27.895792627353334</v>
      </c>
      <c r="V146" s="6">
        <v>577.35785421719174</v>
      </c>
      <c r="W146" s="6">
        <v>577.35785421719174</v>
      </c>
      <c r="X146" s="6">
        <v>0</v>
      </c>
      <c r="Y146" s="6"/>
      <c r="Z146" s="6">
        <v>577.35785421719174</v>
      </c>
      <c r="AA146" s="6">
        <v>0</v>
      </c>
      <c r="AB146" s="6">
        <v>0</v>
      </c>
      <c r="AC146" s="8">
        <v>0</v>
      </c>
      <c r="AD146" s="8">
        <v>0</v>
      </c>
      <c r="AE146" s="204"/>
      <c r="AF146" s="205">
        <v>27.89579262735333</v>
      </c>
      <c r="AG146" s="205">
        <v>0</v>
      </c>
      <c r="AH146" s="5"/>
    </row>
    <row r="147" spans="1:34" x14ac:dyDescent="0.2">
      <c r="A147" s="5" t="s">
        <v>264</v>
      </c>
      <c r="B147" s="72">
        <v>0</v>
      </c>
      <c r="C147" s="72">
        <v>44.633268203765333</v>
      </c>
      <c r="D147" s="72">
        <v>0</v>
      </c>
      <c r="E147" s="72">
        <v>0</v>
      </c>
      <c r="F147" s="72">
        <v>-27.089451374398525</v>
      </c>
      <c r="G147" s="72">
        <v>0.12000000000261934</v>
      </c>
      <c r="H147" s="72">
        <v>17.663816829369427</v>
      </c>
      <c r="I147" s="6"/>
      <c r="J147" s="72">
        <v>0</v>
      </c>
      <c r="K147" s="72">
        <v>0</v>
      </c>
      <c r="L147" s="72">
        <v>0</v>
      </c>
      <c r="M147" s="72">
        <v>0</v>
      </c>
      <c r="N147" s="72">
        <v>0</v>
      </c>
      <c r="O147" s="204"/>
      <c r="P147" s="6">
        <v>5245.8982573237399</v>
      </c>
      <c r="Q147" s="6">
        <v>0</v>
      </c>
      <c r="R147" s="6">
        <v>5245.8982573237399</v>
      </c>
      <c r="S147" s="6"/>
      <c r="T147" s="6">
        <v>17.663816829369427</v>
      </c>
      <c r="U147" s="6">
        <v>17.663816829369427</v>
      </c>
      <c r="V147" s="6">
        <v>5263.5620741531093</v>
      </c>
      <c r="W147" s="6">
        <v>5263.5620741531093</v>
      </c>
      <c r="X147" s="6">
        <v>0</v>
      </c>
      <c r="Y147" s="6"/>
      <c r="Z147" s="6">
        <v>5263.5620741531093</v>
      </c>
      <c r="AA147" s="6">
        <v>0</v>
      </c>
      <c r="AB147" s="6">
        <v>0</v>
      </c>
      <c r="AC147" s="8">
        <v>0</v>
      </c>
      <c r="AD147" s="8">
        <v>0</v>
      </c>
      <c r="AE147" s="204"/>
      <c r="AF147" s="205">
        <v>17.663816829369352</v>
      </c>
      <c r="AG147" s="205">
        <v>0</v>
      </c>
      <c r="AH147" s="5"/>
    </row>
    <row r="148" spans="1:34" x14ac:dyDescent="0.2">
      <c r="A148" s="5" t="s">
        <v>265</v>
      </c>
      <c r="B148" s="72">
        <v>0</v>
      </c>
      <c r="C148" s="72">
        <v>7.1007472142353931</v>
      </c>
      <c r="D148" s="72">
        <v>0</v>
      </c>
      <c r="E148" s="72">
        <v>0</v>
      </c>
      <c r="F148" s="72">
        <v>-0.79384259879513963</v>
      </c>
      <c r="G148" s="72">
        <v>0</v>
      </c>
      <c r="H148" s="72">
        <v>6.3069046154402537</v>
      </c>
      <c r="I148" s="6"/>
      <c r="J148" s="72">
        <v>0</v>
      </c>
      <c r="K148" s="72">
        <v>0</v>
      </c>
      <c r="L148" s="72">
        <v>0</v>
      </c>
      <c r="M148" s="72">
        <v>0</v>
      </c>
      <c r="N148" s="72">
        <v>0</v>
      </c>
      <c r="O148" s="204"/>
      <c r="P148" s="6">
        <v>162.83698618805857</v>
      </c>
      <c r="Q148" s="6">
        <v>0</v>
      </c>
      <c r="R148" s="6">
        <v>162.83698618805857</v>
      </c>
      <c r="S148" s="6"/>
      <c r="T148" s="6">
        <v>6.3069046154402537</v>
      </c>
      <c r="U148" s="6">
        <v>6.3069046154402537</v>
      </c>
      <c r="V148" s="6">
        <v>169.14389080349883</v>
      </c>
      <c r="W148" s="6">
        <v>169.14389080349883</v>
      </c>
      <c r="X148" s="6">
        <v>0</v>
      </c>
      <c r="Y148" s="6"/>
      <c r="Z148" s="6">
        <v>169.14389080349883</v>
      </c>
      <c r="AA148" s="6">
        <v>0</v>
      </c>
      <c r="AB148" s="6">
        <v>0</v>
      </c>
      <c r="AC148" s="8">
        <v>0</v>
      </c>
      <c r="AD148" s="8">
        <v>0</v>
      </c>
      <c r="AE148" s="204"/>
      <c r="AF148" s="205">
        <v>6.3069046154402599</v>
      </c>
      <c r="AG148" s="205">
        <v>0</v>
      </c>
      <c r="AH148" s="5"/>
    </row>
    <row r="149" spans="1:34" x14ac:dyDescent="0.2">
      <c r="A149" s="5" t="s">
        <v>266</v>
      </c>
      <c r="B149" s="72">
        <v>0</v>
      </c>
      <c r="C149" s="72">
        <v>34.235745497206359</v>
      </c>
      <c r="D149" s="72">
        <v>0</v>
      </c>
      <c r="E149" s="72">
        <v>0</v>
      </c>
      <c r="F149" s="72">
        <v>-16.724432632060068</v>
      </c>
      <c r="G149" s="72">
        <v>-0.12000000000307409</v>
      </c>
      <c r="H149" s="72">
        <v>17.391312865143217</v>
      </c>
      <c r="I149" s="6"/>
      <c r="J149" s="72">
        <v>0</v>
      </c>
      <c r="K149" s="72">
        <v>0</v>
      </c>
      <c r="L149" s="72">
        <v>0</v>
      </c>
      <c r="M149" s="72">
        <v>0</v>
      </c>
      <c r="N149" s="72">
        <v>0</v>
      </c>
      <c r="O149" s="204"/>
      <c r="P149" s="6">
        <v>664.35415651181756</v>
      </c>
      <c r="Q149" s="6">
        <v>0</v>
      </c>
      <c r="R149" s="6">
        <v>664.35415651181756</v>
      </c>
      <c r="S149" s="6"/>
      <c r="T149" s="6">
        <v>17.391312865143217</v>
      </c>
      <c r="U149" s="6">
        <v>17.391312865143217</v>
      </c>
      <c r="V149" s="6">
        <v>681.74546937696073</v>
      </c>
      <c r="W149" s="6">
        <v>681.74546937696073</v>
      </c>
      <c r="X149" s="6">
        <v>0</v>
      </c>
      <c r="Y149" s="6"/>
      <c r="Z149" s="6">
        <v>681.74546937696073</v>
      </c>
      <c r="AA149" s="6">
        <v>0</v>
      </c>
      <c r="AB149" s="6">
        <v>0</v>
      </c>
      <c r="AC149" s="8">
        <v>0</v>
      </c>
      <c r="AD149" s="8">
        <v>0</v>
      </c>
      <c r="AE149" s="204"/>
      <c r="AF149" s="205">
        <v>17.391312865143163</v>
      </c>
      <c r="AG149" s="205">
        <v>0</v>
      </c>
      <c r="AH149" s="5"/>
    </row>
    <row r="150" spans="1:34" x14ac:dyDescent="0.2">
      <c r="A150" s="5" t="s">
        <v>267</v>
      </c>
      <c r="B150" s="72">
        <v>0</v>
      </c>
      <c r="C150" s="72">
        <v>2.7895792627353333</v>
      </c>
      <c r="D150" s="72">
        <v>0</v>
      </c>
      <c r="E150" s="72">
        <v>0</v>
      </c>
      <c r="F150" s="72">
        <v>-0.50586246850058225</v>
      </c>
      <c r="G150" s="72">
        <v>0</v>
      </c>
      <c r="H150" s="72">
        <v>2.2837167942347509</v>
      </c>
      <c r="I150" s="6"/>
      <c r="J150" s="72">
        <v>0</v>
      </c>
      <c r="K150" s="72">
        <v>0</v>
      </c>
      <c r="L150" s="72">
        <v>0</v>
      </c>
      <c r="M150" s="72">
        <v>0</v>
      </c>
      <c r="N150" s="72">
        <v>0</v>
      </c>
      <c r="O150" s="204"/>
      <c r="P150" s="6">
        <v>97.960752518621675</v>
      </c>
      <c r="Q150" s="6">
        <v>0</v>
      </c>
      <c r="R150" s="6">
        <v>97.960752518621675</v>
      </c>
      <c r="S150" s="6"/>
      <c r="T150" s="6">
        <v>2.2837167942347509</v>
      </c>
      <c r="U150" s="6">
        <v>2.2837167942347509</v>
      </c>
      <c r="V150" s="6">
        <v>100.24446931285642</v>
      </c>
      <c r="W150" s="6">
        <v>100.24446931285642</v>
      </c>
      <c r="X150" s="6">
        <v>0</v>
      </c>
      <c r="Y150" s="6"/>
      <c r="Z150" s="6">
        <v>100.24446931285642</v>
      </c>
      <c r="AA150" s="6">
        <v>0</v>
      </c>
      <c r="AB150" s="6">
        <v>0</v>
      </c>
      <c r="AC150" s="8">
        <v>0</v>
      </c>
      <c r="AD150" s="8">
        <v>0</v>
      </c>
      <c r="AE150" s="204"/>
      <c r="AF150" s="205">
        <v>2.2837167942347492</v>
      </c>
      <c r="AG150" s="205">
        <v>0</v>
      </c>
      <c r="AH150" s="5"/>
    </row>
    <row r="151" spans="1:34" x14ac:dyDescent="0.2">
      <c r="A151" s="5" t="s">
        <v>268</v>
      </c>
      <c r="B151" s="72">
        <v>0</v>
      </c>
      <c r="C151" s="72">
        <v>665.18785510497992</v>
      </c>
      <c r="D151" s="72">
        <v>0</v>
      </c>
      <c r="E151" s="72">
        <v>0</v>
      </c>
      <c r="F151" s="72">
        <v>-221.55649895905839</v>
      </c>
      <c r="G151" s="72">
        <v>-0.35000000000582077</v>
      </c>
      <c r="H151" s="72">
        <v>443.28135614591571</v>
      </c>
      <c r="I151" s="6"/>
      <c r="J151" s="72">
        <v>0</v>
      </c>
      <c r="K151" s="72">
        <v>0</v>
      </c>
      <c r="L151" s="72">
        <v>0</v>
      </c>
      <c r="M151" s="72">
        <v>0</v>
      </c>
      <c r="N151" s="72">
        <v>0</v>
      </c>
      <c r="O151" s="204"/>
      <c r="P151" s="6">
        <v>42904.628658758855</v>
      </c>
      <c r="Q151" s="6">
        <v>0</v>
      </c>
      <c r="R151" s="6">
        <v>42904.628658758855</v>
      </c>
      <c r="S151" s="6"/>
      <c r="T151" s="6">
        <v>443.28135614591571</v>
      </c>
      <c r="U151" s="6">
        <v>443.28135614591571</v>
      </c>
      <c r="V151" s="6">
        <v>43347.910014904774</v>
      </c>
      <c r="W151" s="6">
        <v>43347.910014904774</v>
      </c>
      <c r="X151" s="6">
        <v>0</v>
      </c>
      <c r="Y151" s="6"/>
      <c r="Z151" s="6">
        <v>43347.910014904774</v>
      </c>
      <c r="AA151" s="6">
        <v>0</v>
      </c>
      <c r="AB151" s="6">
        <v>0</v>
      </c>
      <c r="AC151" s="8">
        <v>0</v>
      </c>
      <c r="AD151" s="8">
        <v>0</v>
      </c>
      <c r="AE151" s="204"/>
      <c r="AF151" s="205">
        <v>443.28135614591883</v>
      </c>
      <c r="AG151" s="205">
        <v>0</v>
      </c>
      <c r="AH151" s="5"/>
    </row>
    <row r="152" spans="1:34" x14ac:dyDescent="0.2">
      <c r="A152" s="5" t="s">
        <v>269</v>
      </c>
      <c r="B152" s="72">
        <v>0</v>
      </c>
      <c r="C152" s="72">
        <v>164.58517650138467</v>
      </c>
      <c r="D152" s="72">
        <v>0</v>
      </c>
      <c r="E152" s="72">
        <v>0</v>
      </c>
      <c r="F152" s="72">
        <v>-10.068150969091825</v>
      </c>
      <c r="G152" s="72">
        <v>0</v>
      </c>
      <c r="H152" s="72">
        <v>154.51702553229285</v>
      </c>
      <c r="I152" s="6"/>
      <c r="J152" s="72">
        <v>0</v>
      </c>
      <c r="K152" s="72">
        <v>0</v>
      </c>
      <c r="L152" s="72">
        <v>0</v>
      </c>
      <c r="M152" s="72">
        <v>0</v>
      </c>
      <c r="N152" s="72">
        <v>0</v>
      </c>
      <c r="O152" s="204"/>
      <c r="P152" s="6">
        <v>4183.3480410966586</v>
      </c>
      <c r="Q152" s="6">
        <v>0</v>
      </c>
      <c r="R152" s="6">
        <v>4183.3480410966586</v>
      </c>
      <c r="S152" s="6"/>
      <c r="T152" s="6">
        <v>154.51702553229285</v>
      </c>
      <c r="U152" s="6">
        <v>154.51702553229285</v>
      </c>
      <c r="V152" s="6">
        <v>4337.8650666289514</v>
      </c>
      <c r="W152" s="6">
        <v>4337.8650666289514</v>
      </c>
      <c r="X152" s="6">
        <v>0</v>
      </c>
      <c r="Y152" s="6"/>
      <c r="Z152" s="6">
        <v>4337.8650666289514</v>
      </c>
      <c r="AA152" s="6">
        <v>0</v>
      </c>
      <c r="AB152" s="6">
        <v>0</v>
      </c>
      <c r="AC152" s="8">
        <v>0</v>
      </c>
      <c r="AD152" s="8">
        <v>0</v>
      </c>
      <c r="AE152" s="204"/>
      <c r="AF152" s="205">
        <v>154.51702553229279</v>
      </c>
      <c r="AG152" s="205">
        <v>0</v>
      </c>
      <c r="AH152" s="5"/>
    </row>
    <row r="153" spans="1:34" x14ac:dyDescent="0.2">
      <c r="A153" s="5" t="s">
        <v>270</v>
      </c>
      <c r="B153" s="72">
        <v>0</v>
      </c>
      <c r="C153" s="72">
        <v>34.996539841588728</v>
      </c>
      <c r="D153" s="72">
        <v>0</v>
      </c>
      <c r="E153" s="72">
        <v>0</v>
      </c>
      <c r="F153" s="72">
        <v>-2.6606411474675404</v>
      </c>
      <c r="G153" s="72">
        <v>0</v>
      </c>
      <c r="H153" s="72">
        <v>32.335898694121184</v>
      </c>
      <c r="I153" s="6"/>
      <c r="J153" s="72">
        <v>0</v>
      </c>
      <c r="K153" s="72">
        <v>0</v>
      </c>
      <c r="L153" s="72">
        <v>0</v>
      </c>
      <c r="M153" s="72">
        <v>0</v>
      </c>
      <c r="N153" s="72">
        <v>0</v>
      </c>
      <c r="O153" s="204"/>
      <c r="P153" s="6">
        <v>845.02909383722476</v>
      </c>
      <c r="Q153" s="6">
        <v>0</v>
      </c>
      <c r="R153" s="6">
        <v>845.02909383722476</v>
      </c>
      <c r="S153" s="6"/>
      <c r="T153" s="6">
        <v>32.335898694121184</v>
      </c>
      <c r="U153" s="6">
        <v>32.335898694121184</v>
      </c>
      <c r="V153" s="6">
        <v>877.36499253134593</v>
      </c>
      <c r="W153" s="6">
        <v>877.36499253134593</v>
      </c>
      <c r="X153" s="6">
        <v>0</v>
      </c>
      <c r="Y153" s="6"/>
      <c r="Z153" s="6">
        <v>877.36499253134593</v>
      </c>
      <c r="AA153" s="6">
        <v>0</v>
      </c>
      <c r="AB153" s="6">
        <v>0</v>
      </c>
      <c r="AC153" s="8">
        <v>0</v>
      </c>
      <c r="AD153" s="8">
        <v>0</v>
      </c>
      <c r="AE153" s="204"/>
      <c r="AF153" s="205">
        <v>32.33589869412117</v>
      </c>
      <c r="AG153" s="205">
        <v>0</v>
      </c>
      <c r="AH153" s="5"/>
    </row>
    <row r="154" spans="1:34" x14ac:dyDescent="0.2">
      <c r="A154" s="5" t="s">
        <v>271</v>
      </c>
      <c r="B154" s="72">
        <v>0</v>
      </c>
      <c r="C154" s="72">
        <v>6.3399528698530299</v>
      </c>
      <c r="D154" s="72">
        <v>0</v>
      </c>
      <c r="E154" s="72">
        <v>0</v>
      </c>
      <c r="F154" s="72">
        <v>0</v>
      </c>
      <c r="G154" s="72">
        <v>0.12000000000944056</v>
      </c>
      <c r="H154" s="72">
        <v>6.4599528698624704</v>
      </c>
      <c r="I154" s="6"/>
      <c r="J154" s="72">
        <v>0</v>
      </c>
      <c r="K154" s="72">
        <v>0</v>
      </c>
      <c r="L154" s="72">
        <v>0</v>
      </c>
      <c r="M154" s="72">
        <v>0</v>
      </c>
      <c r="N154" s="72">
        <v>0</v>
      </c>
      <c r="O154" s="204"/>
      <c r="P154" s="6">
        <v>4836.4915746124607</v>
      </c>
      <c r="Q154" s="6">
        <v>0</v>
      </c>
      <c r="R154" s="6">
        <v>4836.4915746124607</v>
      </c>
      <c r="S154" s="6"/>
      <c r="T154" s="6">
        <v>6.4599528698624704</v>
      </c>
      <c r="U154" s="6">
        <v>6.4599528698624704</v>
      </c>
      <c r="V154" s="6">
        <v>4842.9515274823234</v>
      </c>
      <c r="W154" s="6">
        <v>4842.9515274823234</v>
      </c>
      <c r="X154" s="6">
        <v>0</v>
      </c>
      <c r="Y154" s="6"/>
      <c r="Z154" s="6">
        <v>4842.9515274823234</v>
      </c>
      <c r="AA154" s="6">
        <v>0</v>
      </c>
      <c r="AB154" s="6">
        <v>0</v>
      </c>
      <c r="AC154" s="8">
        <v>0</v>
      </c>
      <c r="AD154" s="8">
        <v>0</v>
      </c>
      <c r="AE154" s="204"/>
      <c r="AF154" s="205">
        <v>6.4599528698627182</v>
      </c>
      <c r="AG154" s="205">
        <v>0</v>
      </c>
      <c r="AH154" s="5"/>
    </row>
    <row r="155" spans="1:34" x14ac:dyDescent="0.2">
      <c r="A155" s="5" t="s">
        <v>272</v>
      </c>
      <c r="B155" s="72">
        <v>0</v>
      </c>
      <c r="C155" s="72">
        <v>0</v>
      </c>
      <c r="D155" s="72">
        <v>0</v>
      </c>
      <c r="E155" s="72">
        <v>0</v>
      </c>
      <c r="F155" s="72">
        <v>0</v>
      </c>
      <c r="G155" s="72">
        <v>0</v>
      </c>
      <c r="H155" s="72">
        <v>0</v>
      </c>
      <c r="I155" s="6"/>
      <c r="J155" s="72">
        <v>0</v>
      </c>
      <c r="K155" s="72">
        <v>0</v>
      </c>
      <c r="L155" s="72">
        <v>0</v>
      </c>
      <c r="M155" s="72">
        <v>0</v>
      </c>
      <c r="N155" s="72">
        <v>0</v>
      </c>
      <c r="O155" s="204"/>
      <c r="P155" s="6">
        <v>0</v>
      </c>
      <c r="Q155" s="6">
        <v>0</v>
      </c>
      <c r="R155" s="6">
        <v>0</v>
      </c>
      <c r="S155" s="6"/>
      <c r="T155" s="6">
        <v>0</v>
      </c>
      <c r="U155" s="6">
        <v>0</v>
      </c>
      <c r="V155" s="6">
        <v>0</v>
      </c>
      <c r="W155" s="6">
        <v>0</v>
      </c>
      <c r="X155" s="6">
        <v>0</v>
      </c>
      <c r="Y155" s="6"/>
      <c r="Z155" s="6">
        <v>0</v>
      </c>
      <c r="AA155" s="6">
        <v>0</v>
      </c>
      <c r="AB155" s="6">
        <v>0</v>
      </c>
      <c r="AC155" s="8">
        <v>0</v>
      </c>
      <c r="AD155" s="8">
        <v>0</v>
      </c>
      <c r="AE155" s="204"/>
      <c r="AF155" s="205">
        <v>0</v>
      </c>
      <c r="AG155" s="205">
        <v>0</v>
      </c>
      <c r="AH155" s="5"/>
    </row>
    <row r="156" spans="1:34" x14ac:dyDescent="0.2">
      <c r="A156" s="5" t="s">
        <v>273</v>
      </c>
      <c r="B156" s="72">
        <v>0</v>
      </c>
      <c r="C156" s="72">
        <v>1.2679905739706059</v>
      </c>
      <c r="D156" s="72">
        <v>0</v>
      </c>
      <c r="E156" s="72">
        <v>0</v>
      </c>
      <c r="F156" s="72">
        <v>0</v>
      </c>
      <c r="G156" s="72">
        <v>-0.12000000000034561</v>
      </c>
      <c r="H156" s="72">
        <v>1.1479905739702603</v>
      </c>
      <c r="I156" s="6"/>
      <c r="J156" s="72">
        <v>0</v>
      </c>
      <c r="K156" s="72">
        <v>0</v>
      </c>
      <c r="L156" s="72">
        <v>0</v>
      </c>
      <c r="M156" s="72">
        <v>0</v>
      </c>
      <c r="N156" s="72">
        <v>0</v>
      </c>
      <c r="O156" s="204"/>
      <c r="P156" s="6">
        <v>698.81093401502835</v>
      </c>
      <c r="Q156" s="6">
        <v>0</v>
      </c>
      <c r="R156" s="6">
        <v>698.81093401502835</v>
      </c>
      <c r="S156" s="6"/>
      <c r="T156" s="6">
        <v>1.1479905739702603</v>
      </c>
      <c r="U156" s="6">
        <v>1.1479905739702603</v>
      </c>
      <c r="V156" s="6">
        <v>699.95892458899857</v>
      </c>
      <c r="W156" s="6">
        <v>699.95892458899857</v>
      </c>
      <c r="X156" s="6">
        <v>0</v>
      </c>
      <c r="Y156" s="6"/>
      <c r="Z156" s="6">
        <v>699.95892458899857</v>
      </c>
      <c r="AA156" s="6">
        <v>0</v>
      </c>
      <c r="AB156" s="6">
        <v>0</v>
      </c>
      <c r="AC156" s="8">
        <v>0</v>
      </c>
      <c r="AD156" s="8">
        <v>0</v>
      </c>
      <c r="AE156" s="204"/>
      <c r="AF156" s="205">
        <v>1.147990573970219</v>
      </c>
      <c r="AG156" s="205">
        <v>0</v>
      </c>
      <c r="AH156" s="5"/>
    </row>
    <row r="157" spans="1:34" x14ac:dyDescent="0.2">
      <c r="A157" s="5" t="s">
        <v>274</v>
      </c>
      <c r="B157" s="72">
        <v>0</v>
      </c>
      <c r="C157" s="72">
        <v>1.2679905739706059</v>
      </c>
      <c r="D157" s="72">
        <v>0</v>
      </c>
      <c r="E157" s="72">
        <v>0</v>
      </c>
      <c r="F157" s="72">
        <v>0</v>
      </c>
      <c r="G157" s="72">
        <v>0</v>
      </c>
      <c r="H157" s="72">
        <v>1.2679905739706059</v>
      </c>
      <c r="I157" s="6"/>
      <c r="J157" s="72">
        <v>0</v>
      </c>
      <c r="K157" s="72">
        <v>0</v>
      </c>
      <c r="L157" s="72">
        <v>0</v>
      </c>
      <c r="M157" s="72">
        <v>0</v>
      </c>
      <c r="N157" s="72">
        <v>0</v>
      </c>
      <c r="O157" s="204"/>
      <c r="P157" s="6">
        <v>698.81093401502835</v>
      </c>
      <c r="Q157" s="6">
        <v>0</v>
      </c>
      <c r="R157" s="6">
        <v>698.81093401502835</v>
      </c>
      <c r="S157" s="6"/>
      <c r="T157" s="6">
        <v>1.2679905739706059</v>
      </c>
      <c r="U157" s="6">
        <v>1.2679905739706059</v>
      </c>
      <c r="V157" s="6">
        <v>700.07892458899892</v>
      </c>
      <c r="W157" s="6">
        <v>700.07892458899892</v>
      </c>
      <c r="X157" s="6">
        <v>0</v>
      </c>
      <c r="Y157" s="6"/>
      <c r="Z157" s="6">
        <v>700.07892458899892</v>
      </c>
      <c r="AA157" s="6">
        <v>0</v>
      </c>
      <c r="AB157" s="6">
        <v>0</v>
      </c>
      <c r="AC157" s="8">
        <v>0</v>
      </c>
      <c r="AD157" s="8">
        <v>0</v>
      </c>
      <c r="AE157" s="204"/>
      <c r="AF157" s="205">
        <v>1.2679905739705646</v>
      </c>
      <c r="AG157" s="205">
        <v>0</v>
      </c>
      <c r="AH157" s="5"/>
    </row>
    <row r="158" spans="1:34" x14ac:dyDescent="0.2">
      <c r="A158" s="5" t="s">
        <v>275</v>
      </c>
      <c r="B158" s="72">
        <v>0</v>
      </c>
      <c r="C158" s="72">
        <v>0.5071962295882424</v>
      </c>
      <c r="D158" s="72">
        <v>0</v>
      </c>
      <c r="E158" s="72">
        <v>0</v>
      </c>
      <c r="F158" s="72">
        <v>0</v>
      </c>
      <c r="G158" s="72">
        <v>0</v>
      </c>
      <c r="H158" s="72">
        <v>0.5071962295882424</v>
      </c>
      <c r="I158" s="6"/>
      <c r="J158" s="72">
        <v>0</v>
      </c>
      <c r="K158" s="72">
        <v>0</v>
      </c>
      <c r="L158" s="72">
        <v>0</v>
      </c>
      <c r="M158" s="72">
        <v>0</v>
      </c>
      <c r="N158" s="72">
        <v>0</v>
      </c>
      <c r="O158" s="204"/>
      <c r="P158" s="6">
        <v>279.52437360601135</v>
      </c>
      <c r="Q158" s="6">
        <v>0</v>
      </c>
      <c r="R158" s="6">
        <v>279.52437360601135</v>
      </c>
      <c r="S158" s="6"/>
      <c r="T158" s="6">
        <v>0.5071962295882424</v>
      </c>
      <c r="U158" s="6">
        <v>0.5071962295882424</v>
      </c>
      <c r="V158" s="6">
        <v>280.03156983559961</v>
      </c>
      <c r="W158" s="6">
        <v>280.03156983559961</v>
      </c>
      <c r="X158" s="6">
        <v>0</v>
      </c>
      <c r="Y158" s="6"/>
      <c r="Z158" s="6">
        <v>280.03156983559961</v>
      </c>
      <c r="AA158" s="6">
        <v>0</v>
      </c>
      <c r="AB158" s="6">
        <v>0</v>
      </c>
      <c r="AC158" s="8">
        <v>0</v>
      </c>
      <c r="AD158" s="8">
        <v>0</v>
      </c>
      <c r="AE158" s="204"/>
      <c r="AF158" s="205">
        <v>0.50719622958825994</v>
      </c>
      <c r="AG158" s="205">
        <v>0</v>
      </c>
      <c r="AH158" s="5"/>
    </row>
    <row r="159" spans="1:34" x14ac:dyDescent="0.2">
      <c r="A159" s="5" t="s">
        <v>276</v>
      </c>
      <c r="B159" s="72">
        <v>0</v>
      </c>
      <c r="C159" s="72">
        <v>2.0287849183529696</v>
      </c>
      <c r="D159" s="72">
        <v>0</v>
      </c>
      <c r="E159" s="72">
        <v>0</v>
      </c>
      <c r="F159" s="72">
        <v>0</v>
      </c>
      <c r="G159" s="72">
        <v>-0.23999999999864485</v>
      </c>
      <c r="H159" s="72">
        <v>1.7887849183543247</v>
      </c>
      <c r="I159" s="6"/>
      <c r="J159" s="72">
        <v>0</v>
      </c>
      <c r="K159" s="72">
        <v>0</v>
      </c>
      <c r="L159" s="72">
        <v>0</v>
      </c>
      <c r="M159" s="72">
        <v>0</v>
      </c>
      <c r="N159" s="72">
        <v>0</v>
      </c>
      <c r="O159" s="204"/>
      <c r="P159" s="6">
        <v>1118.0974944240454</v>
      </c>
      <c r="Q159" s="6">
        <v>0</v>
      </c>
      <c r="R159" s="6">
        <v>1118.0974944240454</v>
      </c>
      <c r="S159" s="6"/>
      <c r="T159" s="6">
        <v>1.7887849183543247</v>
      </c>
      <c r="U159" s="6">
        <v>1.7887849183543247</v>
      </c>
      <c r="V159" s="6">
        <v>1119.8862793423998</v>
      </c>
      <c r="W159" s="6">
        <v>1119.8862793423998</v>
      </c>
      <c r="X159" s="6">
        <v>0</v>
      </c>
      <c r="Y159" s="6"/>
      <c r="Z159" s="6">
        <v>1119.8862793423998</v>
      </c>
      <c r="AA159" s="6">
        <v>0</v>
      </c>
      <c r="AB159" s="6">
        <v>0</v>
      </c>
      <c r="AC159" s="8">
        <v>0</v>
      </c>
      <c r="AD159" s="8">
        <v>0</v>
      </c>
      <c r="AE159" s="204"/>
      <c r="AF159" s="205">
        <v>1.7887849183543949</v>
      </c>
      <c r="AG159" s="205">
        <v>0</v>
      </c>
      <c r="AH159" s="5"/>
    </row>
    <row r="160" spans="1:34" x14ac:dyDescent="0.2">
      <c r="A160" s="5" t="s">
        <v>277</v>
      </c>
      <c r="B160" s="72">
        <v>0</v>
      </c>
      <c r="C160" s="72">
        <v>1.2679905739706059</v>
      </c>
      <c r="D160" s="72">
        <v>0</v>
      </c>
      <c r="E160" s="72">
        <v>0</v>
      </c>
      <c r="F160" s="72">
        <v>0</v>
      </c>
      <c r="G160" s="72">
        <v>0</v>
      </c>
      <c r="H160" s="72">
        <v>1.2679905739706059</v>
      </c>
      <c r="I160" s="6"/>
      <c r="J160" s="72">
        <v>0</v>
      </c>
      <c r="K160" s="72">
        <v>0</v>
      </c>
      <c r="L160" s="72">
        <v>0</v>
      </c>
      <c r="M160" s="72">
        <v>0</v>
      </c>
      <c r="N160" s="72">
        <v>0</v>
      </c>
      <c r="O160" s="204"/>
      <c r="P160" s="6">
        <v>698.81093401502835</v>
      </c>
      <c r="Q160" s="6">
        <v>0</v>
      </c>
      <c r="R160" s="6">
        <v>698.81093401502835</v>
      </c>
      <c r="S160" s="6"/>
      <c r="T160" s="6">
        <v>1.2679905739706059</v>
      </c>
      <c r="U160" s="6">
        <v>1.2679905739706059</v>
      </c>
      <c r="V160" s="6">
        <v>700.07892458899892</v>
      </c>
      <c r="W160" s="6">
        <v>700.07892458899892</v>
      </c>
      <c r="X160" s="6">
        <v>0</v>
      </c>
      <c r="Y160" s="6"/>
      <c r="Z160" s="6">
        <v>700.07892458899892</v>
      </c>
      <c r="AA160" s="6">
        <v>0</v>
      </c>
      <c r="AB160" s="6">
        <v>0</v>
      </c>
      <c r="AC160" s="8">
        <v>0</v>
      </c>
      <c r="AD160" s="8">
        <v>0</v>
      </c>
      <c r="AE160" s="204"/>
      <c r="AF160" s="205">
        <v>1.2679905739705646</v>
      </c>
      <c r="AG160" s="205">
        <v>0</v>
      </c>
      <c r="AH160" s="5"/>
    </row>
    <row r="161" spans="1:34" x14ac:dyDescent="0.2">
      <c r="A161" s="5" t="s">
        <v>278</v>
      </c>
      <c r="B161" s="72">
        <v>0</v>
      </c>
      <c r="C161" s="72">
        <v>2.5359811479412118</v>
      </c>
      <c r="D161" s="72">
        <v>0</v>
      </c>
      <c r="E161" s="72">
        <v>0</v>
      </c>
      <c r="F161" s="72">
        <v>0</v>
      </c>
      <c r="G161" s="72">
        <v>0</v>
      </c>
      <c r="H161" s="72">
        <v>2.5359811479412118</v>
      </c>
      <c r="I161" s="6"/>
      <c r="J161" s="72">
        <v>0</v>
      </c>
      <c r="K161" s="72">
        <v>0</v>
      </c>
      <c r="L161" s="72">
        <v>0</v>
      </c>
      <c r="M161" s="72">
        <v>0</v>
      </c>
      <c r="N161" s="72">
        <v>0</v>
      </c>
      <c r="O161" s="204"/>
      <c r="P161" s="6">
        <v>43.618887948922449</v>
      </c>
      <c r="Q161" s="6">
        <v>0</v>
      </c>
      <c r="R161" s="6">
        <v>43.618887948922449</v>
      </c>
      <c r="S161" s="6"/>
      <c r="T161" s="6">
        <v>2.5359811479412118</v>
      </c>
      <c r="U161" s="6">
        <v>2.5359811479412118</v>
      </c>
      <c r="V161" s="6">
        <v>46.154869096863663</v>
      </c>
      <c r="W161" s="6">
        <v>46.154869096863663</v>
      </c>
      <c r="X161" s="6">
        <v>0</v>
      </c>
      <c r="Y161" s="6"/>
      <c r="Z161" s="6">
        <v>46.154869096863663</v>
      </c>
      <c r="AA161" s="6">
        <v>0</v>
      </c>
      <c r="AB161" s="6">
        <v>0</v>
      </c>
      <c r="AC161" s="8">
        <v>0</v>
      </c>
      <c r="AD161" s="8">
        <v>0</v>
      </c>
      <c r="AE161" s="204"/>
      <c r="AF161" s="205">
        <v>2.5359811479412144</v>
      </c>
      <c r="AG161" s="205">
        <v>0</v>
      </c>
      <c r="AH161" s="5"/>
    </row>
    <row r="162" spans="1:34" x14ac:dyDescent="0.2">
      <c r="A162" s="5" t="s">
        <v>279</v>
      </c>
      <c r="B162" s="72">
        <v>0</v>
      </c>
      <c r="C162" s="72">
        <v>0</v>
      </c>
      <c r="D162" s="72">
        <v>0</v>
      </c>
      <c r="E162" s="72">
        <v>0</v>
      </c>
      <c r="F162" s="72">
        <v>0</v>
      </c>
      <c r="G162" s="72">
        <v>0</v>
      </c>
      <c r="H162" s="72">
        <v>0</v>
      </c>
      <c r="I162" s="6"/>
      <c r="J162" s="72">
        <v>0</v>
      </c>
      <c r="K162" s="72">
        <v>0</v>
      </c>
      <c r="L162" s="72">
        <v>0</v>
      </c>
      <c r="M162" s="72">
        <v>0</v>
      </c>
      <c r="N162" s="72">
        <v>0</v>
      </c>
      <c r="O162" s="204"/>
      <c r="P162" s="6">
        <v>0</v>
      </c>
      <c r="Q162" s="6">
        <v>0</v>
      </c>
      <c r="R162" s="6">
        <v>0</v>
      </c>
      <c r="S162" s="6"/>
      <c r="T162" s="6">
        <v>0</v>
      </c>
      <c r="U162" s="6">
        <v>0</v>
      </c>
      <c r="V162" s="6">
        <v>0</v>
      </c>
      <c r="W162" s="6">
        <v>0</v>
      </c>
      <c r="X162" s="6">
        <v>0</v>
      </c>
      <c r="Y162" s="6"/>
      <c r="Z162" s="6">
        <v>0</v>
      </c>
      <c r="AA162" s="6">
        <v>0</v>
      </c>
      <c r="AB162" s="6">
        <v>0</v>
      </c>
      <c r="AC162" s="8">
        <v>0</v>
      </c>
      <c r="AD162" s="8">
        <v>0</v>
      </c>
      <c r="AE162" s="204"/>
      <c r="AF162" s="205">
        <v>0</v>
      </c>
      <c r="AG162" s="205">
        <v>0</v>
      </c>
      <c r="AH162" s="5"/>
    </row>
    <row r="163" spans="1:34" x14ac:dyDescent="0.2">
      <c r="A163" s="5" t="s">
        <v>280</v>
      </c>
      <c r="B163" s="72">
        <v>0</v>
      </c>
      <c r="C163" s="72">
        <v>2.5359811479412118</v>
      </c>
      <c r="D163" s="72">
        <v>0</v>
      </c>
      <c r="E163" s="72">
        <v>0</v>
      </c>
      <c r="F163" s="72">
        <v>0</v>
      </c>
      <c r="G163" s="72">
        <v>0</v>
      </c>
      <c r="H163" s="72">
        <v>2.5359811479412118</v>
      </c>
      <c r="I163" s="6"/>
      <c r="J163" s="72">
        <v>0</v>
      </c>
      <c r="K163" s="72">
        <v>0</v>
      </c>
      <c r="L163" s="72">
        <v>0</v>
      </c>
      <c r="M163" s="72">
        <v>0</v>
      </c>
      <c r="N163" s="72">
        <v>0</v>
      </c>
      <c r="O163" s="204"/>
      <c r="P163" s="6">
        <v>43.618887948922449</v>
      </c>
      <c r="Q163" s="6">
        <v>0</v>
      </c>
      <c r="R163" s="6">
        <v>43.618887948922449</v>
      </c>
      <c r="S163" s="6"/>
      <c r="T163" s="6">
        <v>2.5359811479412118</v>
      </c>
      <c r="U163" s="6">
        <v>2.5359811479412118</v>
      </c>
      <c r="V163" s="6">
        <v>46.154869096863663</v>
      </c>
      <c r="W163" s="6">
        <v>46.154869096863663</v>
      </c>
      <c r="X163" s="6">
        <v>0</v>
      </c>
      <c r="Y163" s="6"/>
      <c r="Z163" s="6">
        <v>46.154869096863663</v>
      </c>
      <c r="AA163" s="6">
        <v>0</v>
      </c>
      <c r="AB163" s="6">
        <v>0</v>
      </c>
      <c r="AC163" s="8">
        <v>0</v>
      </c>
      <c r="AD163" s="8">
        <v>0</v>
      </c>
      <c r="AE163" s="204"/>
      <c r="AF163" s="205">
        <v>2.5359811479412144</v>
      </c>
      <c r="AG163" s="205">
        <v>0</v>
      </c>
      <c r="AH163" s="5"/>
    </row>
    <row r="164" spans="1:34" x14ac:dyDescent="0.2">
      <c r="A164" s="5" t="s">
        <v>281</v>
      </c>
      <c r="B164" s="72">
        <v>0</v>
      </c>
      <c r="C164" s="72">
        <v>2.5359811479412118</v>
      </c>
      <c r="D164" s="72">
        <v>0</v>
      </c>
      <c r="E164" s="72">
        <v>0</v>
      </c>
      <c r="F164" s="72">
        <v>0</v>
      </c>
      <c r="G164" s="72">
        <v>0</v>
      </c>
      <c r="H164" s="72">
        <v>2.5359811479412118</v>
      </c>
      <c r="I164" s="6"/>
      <c r="J164" s="72">
        <v>0</v>
      </c>
      <c r="K164" s="72">
        <v>0</v>
      </c>
      <c r="L164" s="72">
        <v>0</v>
      </c>
      <c r="M164" s="72">
        <v>0</v>
      </c>
      <c r="N164" s="72">
        <v>0</v>
      </c>
      <c r="O164" s="204"/>
      <c r="P164" s="6">
        <v>43.618887948922449</v>
      </c>
      <c r="Q164" s="6">
        <v>0</v>
      </c>
      <c r="R164" s="6">
        <v>43.618887948922449</v>
      </c>
      <c r="S164" s="6"/>
      <c r="T164" s="6">
        <v>2.5359811479412118</v>
      </c>
      <c r="U164" s="6">
        <v>2.5359811479412118</v>
      </c>
      <c r="V164" s="6">
        <v>46.154869096863663</v>
      </c>
      <c r="W164" s="6">
        <v>46.154869096863663</v>
      </c>
      <c r="X164" s="6">
        <v>0</v>
      </c>
      <c r="Y164" s="6"/>
      <c r="Z164" s="6">
        <v>46.154869096863663</v>
      </c>
      <c r="AA164" s="6">
        <v>0</v>
      </c>
      <c r="AB164" s="6">
        <v>0</v>
      </c>
      <c r="AC164" s="8">
        <v>0</v>
      </c>
      <c r="AD164" s="8">
        <v>0</v>
      </c>
      <c r="AE164" s="204"/>
      <c r="AF164" s="205">
        <v>2.5359811479412144</v>
      </c>
      <c r="AG164" s="205">
        <v>0</v>
      </c>
      <c r="AH164" s="5"/>
    </row>
    <row r="165" spans="1:34" x14ac:dyDescent="0.2">
      <c r="A165" s="5" t="s">
        <v>282</v>
      </c>
      <c r="B165" s="72">
        <v>0</v>
      </c>
      <c r="C165" s="72">
        <v>380.39717219118182</v>
      </c>
      <c r="D165" s="72">
        <v>0</v>
      </c>
      <c r="E165" s="72">
        <v>0</v>
      </c>
      <c r="F165" s="72">
        <v>0</v>
      </c>
      <c r="G165" s="72">
        <v>-0.23999999999705324</v>
      </c>
      <c r="H165" s="72">
        <v>380.15717219118477</v>
      </c>
      <c r="I165" s="6"/>
      <c r="J165" s="72">
        <v>0</v>
      </c>
      <c r="K165" s="72">
        <v>0</v>
      </c>
      <c r="L165" s="72">
        <v>0</v>
      </c>
      <c r="M165" s="72">
        <v>0</v>
      </c>
      <c r="N165" s="72">
        <v>0</v>
      </c>
      <c r="O165" s="204"/>
      <c r="P165" s="6">
        <v>6542.8331923383676</v>
      </c>
      <c r="Q165" s="6">
        <v>0</v>
      </c>
      <c r="R165" s="6">
        <v>6542.8331923383676</v>
      </c>
      <c r="S165" s="6"/>
      <c r="T165" s="6">
        <v>380.15717219118477</v>
      </c>
      <c r="U165" s="6">
        <v>380.15717219118477</v>
      </c>
      <c r="V165" s="6">
        <v>6922.9903645295526</v>
      </c>
      <c r="W165" s="6">
        <v>6922.9903645295526</v>
      </c>
      <c r="X165" s="6">
        <v>0</v>
      </c>
      <c r="Y165" s="6"/>
      <c r="Z165" s="6">
        <v>6922.9903645295526</v>
      </c>
      <c r="AA165" s="6">
        <v>0</v>
      </c>
      <c r="AB165" s="6">
        <v>0</v>
      </c>
      <c r="AC165" s="8">
        <v>0</v>
      </c>
      <c r="AD165" s="8">
        <v>0</v>
      </c>
      <c r="AE165" s="204"/>
      <c r="AF165" s="205">
        <v>380.15717219118505</v>
      </c>
      <c r="AG165" s="205">
        <v>0</v>
      </c>
      <c r="AH165" s="5"/>
    </row>
    <row r="166" spans="1:34" x14ac:dyDescent="0.2">
      <c r="A166" s="5" t="s">
        <v>283</v>
      </c>
      <c r="B166" s="72">
        <v>0</v>
      </c>
      <c r="C166" s="72">
        <v>2.5359811479412118</v>
      </c>
      <c r="D166" s="72">
        <v>0</v>
      </c>
      <c r="E166" s="72">
        <v>0</v>
      </c>
      <c r="F166" s="72">
        <v>0</v>
      </c>
      <c r="G166" s="72">
        <v>0</v>
      </c>
      <c r="H166" s="72">
        <v>2.5359811479412118</v>
      </c>
      <c r="I166" s="6"/>
      <c r="J166" s="72">
        <v>0</v>
      </c>
      <c r="K166" s="72">
        <v>0</v>
      </c>
      <c r="L166" s="72">
        <v>0</v>
      </c>
      <c r="M166" s="72">
        <v>0</v>
      </c>
      <c r="N166" s="72">
        <v>0</v>
      </c>
      <c r="O166" s="204"/>
      <c r="P166" s="6">
        <v>43.618887948922449</v>
      </c>
      <c r="Q166" s="6">
        <v>0</v>
      </c>
      <c r="R166" s="6">
        <v>43.618887948922449</v>
      </c>
      <c r="S166" s="6"/>
      <c r="T166" s="6">
        <v>2.5359811479412118</v>
      </c>
      <c r="U166" s="6">
        <v>2.5359811479412118</v>
      </c>
      <c r="V166" s="6">
        <v>46.154869096863663</v>
      </c>
      <c r="W166" s="6">
        <v>46.154869096863663</v>
      </c>
      <c r="X166" s="6">
        <v>0</v>
      </c>
      <c r="Y166" s="6"/>
      <c r="Z166" s="6">
        <v>46.154869096863663</v>
      </c>
      <c r="AA166" s="6">
        <v>0</v>
      </c>
      <c r="AB166" s="6">
        <v>0</v>
      </c>
      <c r="AC166" s="8">
        <v>0</v>
      </c>
      <c r="AD166" s="8">
        <v>0</v>
      </c>
      <c r="AE166" s="204"/>
      <c r="AF166" s="205">
        <v>2.5359811479412144</v>
      </c>
      <c r="AG166" s="205">
        <v>0</v>
      </c>
      <c r="AH166" s="5"/>
    </row>
    <row r="167" spans="1:34" x14ac:dyDescent="0.2">
      <c r="A167" s="5" t="s">
        <v>284</v>
      </c>
      <c r="B167" s="72">
        <v>0</v>
      </c>
      <c r="C167" s="72">
        <v>0</v>
      </c>
      <c r="D167" s="72">
        <v>0</v>
      </c>
      <c r="E167" s="72">
        <v>0</v>
      </c>
      <c r="F167" s="72">
        <v>0</v>
      </c>
      <c r="G167" s="72">
        <v>0</v>
      </c>
      <c r="H167" s="72">
        <v>0</v>
      </c>
      <c r="I167" s="6"/>
      <c r="J167" s="72">
        <v>0</v>
      </c>
      <c r="K167" s="72">
        <v>0</v>
      </c>
      <c r="L167" s="72">
        <v>0</v>
      </c>
      <c r="M167" s="72">
        <v>0</v>
      </c>
      <c r="N167" s="72">
        <v>0</v>
      </c>
      <c r="O167" s="204"/>
      <c r="P167" s="6">
        <v>0</v>
      </c>
      <c r="Q167" s="6">
        <v>0</v>
      </c>
      <c r="R167" s="6">
        <v>0</v>
      </c>
      <c r="S167" s="6"/>
      <c r="T167" s="6">
        <v>0</v>
      </c>
      <c r="U167" s="6">
        <v>0</v>
      </c>
      <c r="V167" s="6">
        <v>0</v>
      </c>
      <c r="W167" s="6">
        <v>0</v>
      </c>
      <c r="X167" s="6">
        <v>0</v>
      </c>
      <c r="Y167" s="6"/>
      <c r="Z167" s="6">
        <v>0</v>
      </c>
      <c r="AA167" s="6">
        <v>0</v>
      </c>
      <c r="AB167" s="6">
        <v>0</v>
      </c>
      <c r="AC167" s="8">
        <v>0</v>
      </c>
      <c r="AD167" s="8">
        <v>0</v>
      </c>
      <c r="AE167" s="204"/>
      <c r="AF167" s="205">
        <v>0</v>
      </c>
      <c r="AG167" s="205">
        <v>0</v>
      </c>
      <c r="AH167" s="5"/>
    </row>
    <row r="168" spans="1:34" x14ac:dyDescent="0.2">
      <c r="A168" s="5" t="s">
        <v>285</v>
      </c>
      <c r="B168" s="72">
        <v>0</v>
      </c>
      <c r="C168" s="72">
        <v>45.647660662941817</v>
      </c>
      <c r="D168" s="72">
        <v>0</v>
      </c>
      <c r="E168" s="72">
        <v>0</v>
      </c>
      <c r="F168" s="72">
        <v>0</v>
      </c>
      <c r="G168" s="72">
        <v>-0.77999999997337</v>
      </c>
      <c r="H168" s="72">
        <v>44.867660662968447</v>
      </c>
      <c r="I168" s="6"/>
      <c r="J168" s="72">
        <v>0</v>
      </c>
      <c r="K168" s="72">
        <v>0</v>
      </c>
      <c r="L168" s="72">
        <v>0</v>
      </c>
      <c r="M168" s="72">
        <v>0</v>
      </c>
      <c r="N168" s="72">
        <v>0</v>
      </c>
      <c r="O168" s="204"/>
      <c r="P168" s="6">
        <v>12832.131598473625</v>
      </c>
      <c r="Q168" s="6">
        <v>0</v>
      </c>
      <c r="R168" s="6">
        <v>12832.131598473625</v>
      </c>
      <c r="S168" s="6"/>
      <c r="T168" s="6">
        <v>44.867660662968447</v>
      </c>
      <c r="U168" s="6">
        <v>44.867660662968447</v>
      </c>
      <c r="V168" s="6">
        <v>12876.999259136594</v>
      </c>
      <c r="W168" s="6">
        <v>12876.999259136594</v>
      </c>
      <c r="X168" s="6">
        <v>0</v>
      </c>
      <c r="Y168" s="6"/>
      <c r="Z168" s="6">
        <v>12876.999259136594</v>
      </c>
      <c r="AA168" s="6">
        <v>0</v>
      </c>
      <c r="AB168" s="6">
        <v>0</v>
      </c>
      <c r="AC168" s="8">
        <v>0</v>
      </c>
      <c r="AD168" s="8">
        <v>0</v>
      </c>
      <c r="AE168" s="204"/>
      <c r="AF168" s="205">
        <v>44.867660662968774</v>
      </c>
      <c r="AG168" s="205">
        <v>0</v>
      </c>
      <c r="AH168" s="5"/>
    </row>
    <row r="169" spans="1:34" x14ac:dyDescent="0.2">
      <c r="A169" s="5" t="s">
        <v>286</v>
      </c>
      <c r="B169" s="72">
        <v>0</v>
      </c>
      <c r="C169" s="72">
        <v>234.70530884007397</v>
      </c>
      <c r="D169" s="72">
        <v>0</v>
      </c>
      <c r="E169" s="72">
        <v>0</v>
      </c>
      <c r="F169" s="72">
        <v>5939.9984185611993</v>
      </c>
      <c r="G169" s="72">
        <v>1.4899999999906868</v>
      </c>
      <c r="H169" s="72">
        <v>6176.1937274012644</v>
      </c>
      <c r="I169" s="6"/>
      <c r="J169" s="72">
        <v>0</v>
      </c>
      <c r="K169" s="72">
        <v>0</v>
      </c>
      <c r="L169" s="72">
        <v>-42.739216647292317</v>
      </c>
      <c r="M169" s="72">
        <v>-0.15999999999485226</v>
      </c>
      <c r="N169" s="72">
        <v>-42.899216647287169</v>
      </c>
      <c r="O169" s="204"/>
      <c r="P169" s="6">
        <v>80218.747162051004</v>
      </c>
      <c r="Q169" s="6">
        <v>1471.0446904008586</v>
      </c>
      <c r="R169" s="6">
        <v>81689.791852451861</v>
      </c>
      <c r="S169" s="6"/>
      <c r="T169" s="6">
        <v>6133.2945107539772</v>
      </c>
      <c r="U169" s="6">
        <v>6133.2945107539772</v>
      </c>
      <c r="V169" s="6">
        <v>87823.086363205832</v>
      </c>
      <c r="W169" s="6">
        <v>86394.940889452264</v>
      </c>
      <c r="X169" s="6">
        <v>1428.1454737535714</v>
      </c>
      <c r="Y169" s="6"/>
      <c r="Z169" s="6">
        <v>86394.940889452264</v>
      </c>
      <c r="AA169" s="6">
        <v>1428.1454737535714</v>
      </c>
      <c r="AB169" s="6">
        <v>0</v>
      </c>
      <c r="AC169" s="8">
        <v>0</v>
      </c>
      <c r="AD169" s="8">
        <v>0</v>
      </c>
      <c r="AE169" s="204"/>
      <c r="AF169" s="205">
        <v>6176.1937274012598</v>
      </c>
      <c r="AG169" s="205">
        <v>-42.899216647287176</v>
      </c>
      <c r="AH169" s="5"/>
    </row>
    <row r="170" spans="1:34" x14ac:dyDescent="0.2">
      <c r="A170" s="5" t="s">
        <v>287</v>
      </c>
      <c r="B170" s="72">
        <v>0</v>
      </c>
      <c r="C170" s="72">
        <v>2.5359811479412118</v>
      </c>
      <c r="D170" s="72">
        <v>0</v>
      </c>
      <c r="E170" s="72">
        <v>0</v>
      </c>
      <c r="F170" s="72">
        <v>0</v>
      </c>
      <c r="G170" s="72">
        <v>0</v>
      </c>
      <c r="H170" s="72">
        <v>2.5359811479412118</v>
      </c>
      <c r="I170" s="6"/>
      <c r="J170" s="72">
        <v>0</v>
      </c>
      <c r="K170" s="72">
        <v>0</v>
      </c>
      <c r="L170" s="72">
        <v>0</v>
      </c>
      <c r="M170" s="72">
        <v>0</v>
      </c>
      <c r="N170" s="72">
        <v>0</v>
      </c>
      <c r="O170" s="204"/>
      <c r="P170" s="6">
        <v>654.28331923383666</v>
      </c>
      <c r="Q170" s="6">
        <v>0</v>
      </c>
      <c r="R170" s="6">
        <v>654.28331923383666</v>
      </c>
      <c r="S170" s="6"/>
      <c r="T170" s="6">
        <v>2.5359811479412118</v>
      </c>
      <c r="U170" s="6">
        <v>2.5359811479412118</v>
      </c>
      <c r="V170" s="6">
        <v>656.81930038177791</v>
      </c>
      <c r="W170" s="6">
        <v>656.81930038177791</v>
      </c>
      <c r="X170" s="6">
        <v>0</v>
      </c>
      <c r="Y170" s="6"/>
      <c r="Z170" s="6">
        <v>656.81930038177791</v>
      </c>
      <c r="AA170" s="6">
        <v>0</v>
      </c>
      <c r="AB170" s="6">
        <v>0</v>
      </c>
      <c r="AC170" s="8">
        <v>0</v>
      </c>
      <c r="AD170" s="8">
        <v>0</v>
      </c>
      <c r="AE170" s="204"/>
      <c r="AF170" s="205">
        <v>2.5359811479412429</v>
      </c>
      <c r="AG170" s="205">
        <v>0</v>
      </c>
      <c r="AH170" s="5"/>
    </row>
    <row r="171" spans="1:34" x14ac:dyDescent="0.2">
      <c r="A171" s="5" t="s">
        <v>288</v>
      </c>
      <c r="B171" s="72">
        <v>0</v>
      </c>
      <c r="C171" s="72">
        <v>5.097322107361836</v>
      </c>
      <c r="D171" s="72">
        <v>0</v>
      </c>
      <c r="E171" s="72">
        <v>0</v>
      </c>
      <c r="F171" s="72">
        <v>0</v>
      </c>
      <c r="G171" s="72">
        <v>-0.48000000000115506</v>
      </c>
      <c r="H171" s="72">
        <v>4.6173221073606809</v>
      </c>
      <c r="I171" s="6"/>
      <c r="J171" s="72">
        <v>0</v>
      </c>
      <c r="K171" s="72">
        <v>0</v>
      </c>
      <c r="L171" s="72">
        <v>0</v>
      </c>
      <c r="M171" s="72">
        <v>0</v>
      </c>
      <c r="N171" s="72">
        <v>0</v>
      </c>
      <c r="O171" s="204"/>
      <c r="P171" s="6">
        <v>1315.1094716600119</v>
      </c>
      <c r="Q171" s="6">
        <v>0</v>
      </c>
      <c r="R171" s="6">
        <v>1315.1094716600119</v>
      </c>
      <c r="S171" s="6"/>
      <c r="T171" s="6">
        <v>4.6173221073606809</v>
      </c>
      <c r="U171" s="6">
        <v>4.6173221073606809</v>
      </c>
      <c r="V171" s="6">
        <v>1319.7267937673726</v>
      </c>
      <c r="W171" s="6">
        <v>1319.7267937673726</v>
      </c>
      <c r="X171" s="6">
        <v>0</v>
      </c>
      <c r="Y171" s="6"/>
      <c r="Z171" s="6">
        <v>1319.7267937673726</v>
      </c>
      <c r="AA171" s="6">
        <v>0</v>
      </c>
      <c r="AB171" s="6">
        <v>0</v>
      </c>
      <c r="AC171" s="8">
        <v>0</v>
      </c>
      <c r="AD171" s="8">
        <v>0</v>
      </c>
      <c r="AE171" s="204"/>
      <c r="AF171" s="205">
        <v>4.6173221073606783</v>
      </c>
      <c r="AG171" s="205">
        <v>0</v>
      </c>
      <c r="AH171" s="5"/>
    </row>
    <row r="172" spans="1:34" x14ac:dyDescent="0.2">
      <c r="A172" s="5" t="s">
        <v>289</v>
      </c>
      <c r="B172" s="72">
        <v>0</v>
      </c>
      <c r="C172" s="72">
        <v>7.6079434438236362</v>
      </c>
      <c r="D172" s="72">
        <v>0</v>
      </c>
      <c r="E172" s="72">
        <v>0</v>
      </c>
      <c r="F172" s="72">
        <v>0</v>
      </c>
      <c r="G172" s="72">
        <v>0</v>
      </c>
      <c r="H172" s="72">
        <v>7.6079434438236362</v>
      </c>
      <c r="I172" s="6"/>
      <c r="J172" s="72">
        <v>0</v>
      </c>
      <c r="K172" s="72">
        <v>0</v>
      </c>
      <c r="L172" s="72">
        <v>0</v>
      </c>
      <c r="M172" s="72">
        <v>0</v>
      </c>
      <c r="N172" s="72">
        <v>0</v>
      </c>
      <c r="O172" s="204"/>
      <c r="P172" s="6">
        <v>2502.1535789227491</v>
      </c>
      <c r="Q172" s="6">
        <v>0</v>
      </c>
      <c r="R172" s="6">
        <v>2502.1535789227491</v>
      </c>
      <c r="S172" s="6"/>
      <c r="T172" s="6">
        <v>7.6079434438236362</v>
      </c>
      <c r="U172" s="6">
        <v>7.6079434438236362</v>
      </c>
      <c r="V172" s="6">
        <v>2509.761522366573</v>
      </c>
      <c r="W172" s="6">
        <v>2509.761522366573</v>
      </c>
      <c r="X172" s="6">
        <v>0</v>
      </c>
      <c r="Y172" s="6"/>
      <c r="Z172" s="6">
        <v>2509.761522366573</v>
      </c>
      <c r="AA172" s="6">
        <v>0</v>
      </c>
      <c r="AB172" s="6">
        <v>0</v>
      </c>
      <c r="AC172" s="8">
        <v>0</v>
      </c>
      <c r="AD172" s="8">
        <v>0</v>
      </c>
      <c r="AE172" s="204"/>
      <c r="AF172" s="205">
        <v>7.6079434438238422</v>
      </c>
      <c r="AG172" s="205">
        <v>0</v>
      </c>
      <c r="AH172" s="5"/>
    </row>
    <row r="173" spans="1:34" x14ac:dyDescent="0.2">
      <c r="A173" s="5" t="s">
        <v>290</v>
      </c>
      <c r="B173" s="72">
        <v>0</v>
      </c>
      <c r="C173" s="72">
        <v>5.0719622958824235</v>
      </c>
      <c r="D173" s="72">
        <v>0</v>
      </c>
      <c r="E173" s="72">
        <v>0</v>
      </c>
      <c r="F173" s="72">
        <v>0</v>
      </c>
      <c r="G173" s="72">
        <v>-0.35999999999717147</v>
      </c>
      <c r="H173" s="72">
        <v>4.7119622958852521</v>
      </c>
      <c r="I173" s="6"/>
      <c r="J173" s="72">
        <v>0</v>
      </c>
      <c r="K173" s="72">
        <v>0</v>
      </c>
      <c r="L173" s="72">
        <v>0</v>
      </c>
      <c r="M173" s="72">
        <v>0</v>
      </c>
      <c r="N173" s="72">
        <v>0</v>
      </c>
      <c r="O173" s="204"/>
      <c r="P173" s="6">
        <v>1308.5666384676733</v>
      </c>
      <c r="Q173" s="6">
        <v>0</v>
      </c>
      <c r="R173" s="6">
        <v>1308.5666384676733</v>
      </c>
      <c r="S173" s="6"/>
      <c r="T173" s="6">
        <v>4.7119622958852521</v>
      </c>
      <c r="U173" s="6">
        <v>4.7119622958852521</v>
      </c>
      <c r="V173" s="6">
        <v>1313.2786007635586</v>
      </c>
      <c r="W173" s="6">
        <v>1313.2786007635586</v>
      </c>
      <c r="X173" s="6">
        <v>0</v>
      </c>
      <c r="Y173" s="6"/>
      <c r="Z173" s="6">
        <v>1313.2786007635586</v>
      </c>
      <c r="AA173" s="6">
        <v>0</v>
      </c>
      <c r="AB173" s="6">
        <v>0</v>
      </c>
      <c r="AC173" s="8">
        <v>0</v>
      </c>
      <c r="AD173" s="8">
        <v>0</v>
      </c>
      <c r="AE173" s="204"/>
      <c r="AF173" s="205">
        <v>4.7119622958853142</v>
      </c>
      <c r="AG173" s="205">
        <v>0</v>
      </c>
      <c r="AH173" s="5"/>
    </row>
    <row r="174" spans="1:34" x14ac:dyDescent="0.2">
      <c r="A174" s="5" t="s">
        <v>291</v>
      </c>
      <c r="B174" s="72">
        <v>0</v>
      </c>
      <c r="C174" s="72">
        <v>0.2535981147941212</v>
      </c>
      <c r="D174" s="72">
        <v>0</v>
      </c>
      <c r="E174" s="72">
        <v>0</v>
      </c>
      <c r="F174" s="72">
        <v>0</v>
      </c>
      <c r="G174" s="72">
        <v>0</v>
      </c>
      <c r="H174" s="72">
        <v>0.2535981147941212</v>
      </c>
      <c r="I174" s="6"/>
      <c r="J174" s="72">
        <v>0</v>
      </c>
      <c r="K174" s="72">
        <v>0</v>
      </c>
      <c r="L174" s="72">
        <v>0</v>
      </c>
      <c r="M174" s="72">
        <v>0</v>
      </c>
      <c r="N174" s="72">
        <v>0</v>
      </c>
      <c r="O174" s="204"/>
      <c r="P174" s="6">
        <v>3.6349073290768712</v>
      </c>
      <c r="Q174" s="6">
        <v>0</v>
      </c>
      <c r="R174" s="6">
        <v>3.6349073290768712</v>
      </c>
      <c r="S174" s="6"/>
      <c r="T174" s="6">
        <v>0.2535981147941212</v>
      </c>
      <c r="U174" s="6">
        <v>0.2535981147941212</v>
      </c>
      <c r="V174" s="6">
        <v>3.8885054438709923</v>
      </c>
      <c r="W174" s="6">
        <v>3.8885054438709923</v>
      </c>
      <c r="X174" s="6">
        <v>0</v>
      </c>
      <c r="Y174" s="6"/>
      <c r="Z174" s="6">
        <v>3.8885054438709923</v>
      </c>
      <c r="AA174" s="6">
        <v>0</v>
      </c>
      <c r="AB174" s="6">
        <v>0</v>
      </c>
      <c r="AC174" s="8">
        <v>0</v>
      </c>
      <c r="AD174" s="8">
        <v>0</v>
      </c>
      <c r="AE174" s="204"/>
      <c r="AF174" s="205">
        <v>0.25359811479412109</v>
      </c>
      <c r="AG174" s="205">
        <v>0</v>
      </c>
      <c r="AH174" s="5"/>
    </row>
    <row r="175" spans="1:34" x14ac:dyDescent="0.2">
      <c r="A175" s="5" t="s">
        <v>292</v>
      </c>
      <c r="B175" s="72">
        <v>0</v>
      </c>
      <c r="C175" s="72">
        <v>0</v>
      </c>
      <c r="D175" s="72">
        <v>0</v>
      </c>
      <c r="E175" s="72">
        <v>0</v>
      </c>
      <c r="F175" s="72">
        <v>0</v>
      </c>
      <c r="G175" s="72">
        <v>0</v>
      </c>
      <c r="H175" s="72">
        <v>0</v>
      </c>
      <c r="I175" s="6"/>
      <c r="J175" s="72">
        <v>0</v>
      </c>
      <c r="K175" s="72">
        <v>0</v>
      </c>
      <c r="L175" s="72">
        <v>0</v>
      </c>
      <c r="M175" s="72">
        <v>0</v>
      </c>
      <c r="N175" s="72">
        <v>0</v>
      </c>
      <c r="O175" s="204"/>
      <c r="P175" s="6">
        <v>0</v>
      </c>
      <c r="Q175" s="6">
        <v>0</v>
      </c>
      <c r="R175" s="6">
        <v>0</v>
      </c>
      <c r="S175" s="6"/>
      <c r="T175" s="6">
        <v>0</v>
      </c>
      <c r="U175" s="6">
        <v>0</v>
      </c>
      <c r="V175" s="6">
        <v>0</v>
      </c>
      <c r="W175" s="6">
        <v>0</v>
      </c>
      <c r="X175" s="6">
        <v>0</v>
      </c>
      <c r="Y175" s="6"/>
      <c r="Z175" s="6">
        <v>0</v>
      </c>
      <c r="AA175" s="6">
        <v>0</v>
      </c>
      <c r="AB175" s="6">
        <v>0</v>
      </c>
      <c r="AC175" s="8">
        <v>0</v>
      </c>
      <c r="AD175" s="8">
        <v>0</v>
      </c>
      <c r="AE175" s="204"/>
      <c r="AF175" s="205">
        <v>0</v>
      </c>
      <c r="AG175" s="205">
        <v>0</v>
      </c>
      <c r="AH175" s="5"/>
    </row>
    <row r="176" spans="1:34" x14ac:dyDescent="0.2">
      <c r="A176" s="5" t="s">
        <v>293</v>
      </c>
      <c r="B176" s="72">
        <v>0</v>
      </c>
      <c r="C176" s="72">
        <v>3.5503736071176966</v>
      </c>
      <c r="D176" s="72">
        <v>0</v>
      </c>
      <c r="E176" s="72">
        <v>0</v>
      </c>
      <c r="F176" s="72">
        <v>0</v>
      </c>
      <c r="G176" s="72">
        <v>0</v>
      </c>
      <c r="H176" s="72">
        <v>3.5503736071176966</v>
      </c>
      <c r="I176" s="6"/>
      <c r="J176" s="72">
        <v>0</v>
      </c>
      <c r="K176" s="72">
        <v>0</v>
      </c>
      <c r="L176" s="72">
        <v>0</v>
      </c>
      <c r="M176" s="72">
        <v>0</v>
      </c>
      <c r="N176" s="72">
        <v>0</v>
      </c>
      <c r="O176" s="204"/>
      <c r="P176" s="6">
        <v>50.888702607076198</v>
      </c>
      <c r="Q176" s="6">
        <v>0</v>
      </c>
      <c r="R176" s="6">
        <v>50.888702607076198</v>
      </c>
      <c r="S176" s="6"/>
      <c r="T176" s="6">
        <v>3.5503736071176966</v>
      </c>
      <c r="U176" s="6">
        <v>3.5503736071176966</v>
      </c>
      <c r="V176" s="6">
        <v>54.439076214193896</v>
      </c>
      <c r="W176" s="6">
        <v>54.439076214193896</v>
      </c>
      <c r="X176" s="6">
        <v>0</v>
      </c>
      <c r="Y176" s="6"/>
      <c r="Z176" s="6">
        <v>54.439076214193896</v>
      </c>
      <c r="AA176" s="6">
        <v>0</v>
      </c>
      <c r="AB176" s="6">
        <v>0</v>
      </c>
      <c r="AC176" s="8">
        <v>0</v>
      </c>
      <c r="AD176" s="8">
        <v>0</v>
      </c>
      <c r="AE176" s="204"/>
      <c r="AF176" s="205">
        <v>3.5503736071176988</v>
      </c>
      <c r="AG176" s="205">
        <v>0</v>
      </c>
      <c r="AH176" s="5"/>
    </row>
    <row r="177" spans="1:34" x14ac:dyDescent="0.2">
      <c r="A177" s="5" t="s">
        <v>294</v>
      </c>
      <c r="B177" s="72">
        <v>0</v>
      </c>
      <c r="C177" s="72">
        <v>4.8183641810883033</v>
      </c>
      <c r="D177" s="72">
        <v>0</v>
      </c>
      <c r="E177" s="72">
        <v>0</v>
      </c>
      <c r="F177" s="72">
        <v>0</v>
      </c>
      <c r="G177" s="72">
        <v>0</v>
      </c>
      <c r="H177" s="72">
        <v>4.8183641810883033</v>
      </c>
      <c r="I177" s="6"/>
      <c r="J177" s="72">
        <v>0</v>
      </c>
      <c r="K177" s="72">
        <v>0</v>
      </c>
      <c r="L177" s="72">
        <v>0</v>
      </c>
      <c r="M177" s="72">
        <v>0</v>
      </c>
      <c r="N177" s="72">
        <v>0</v>
      </c>
      <c r="O177" s="204"/>
      <c r="P177" s="6">
        <v>69.063239252460548</v>
      </c>
      <c r="Q177" s="6">
        <v>0</v>
      </c>
      <c r="R177" s="6">
        <v>69.063239252460548</v>
      </c>
      <c r="S177" s="6"/>
      <c r="T177" s="6">
        <v>4.8183641810883033</v>
      </c>
      <c r="U177" s="6">
        <v>4.8183641810883033</v>
      </c>
      <c r="V177" s="6">
        <v>73.881603433548847</v>
      </c>
      <c r="W177" s="6">
        <v>73.881603433548847</v>
      </c>
      <c r="X177" s="6">
        <v>0</v>
      </c>
      <c r="Y177" s="6"/>
      <c r="Z177" s="6">
        <v>73.881603433548847</v>
      </c>
      <c r="AA177" s="6">
        <v>0</v>
      </c>
      <c r="AB177" s="6">
        <v>0</v>
      </c>
      <c r="AC177" s="8">
        <v>0</v>
      </c>
      <c r="AD177" s="8">
        <v>0</v>
      </c>
      <c r="AE177" s="204"/>
      <c r="AF177" s="205">
        <v>4.8183641810882989</v>
      </c>
      <c r="AG177" s="205">
        <v>0</v>
      </c>
      <c r="AH177" s="5"/>
    </row>
    <row r="178" spans="1:34" x14ac:dyDescent="0.2">
      <c r="A178" s="5" t="s">
        <v>295</v>
      </c>
      <c r="B178" s="72">
        <v>0</v>
      </c>
      <c r="C178" s="72">
        <v>37.532520989529935</v>
      </c>
      <c r="D178" s="72">
        <v>0</v>
      </c>
      <c r="E178" s="72">
        <v>0</v>
      </c>
      <c r="F178" s="72">
        <v>0</v>
      </c>
      <c r="G178" s="72">
        <v>0</v>
      </c>
      <c r="H178" s="72">
        <v>37.532520989529935</v>
      </c>
      <c r="I178" s="6"/>
      <c r="J178" s="72">
        <v>0</v>
      </c>
      <c r="K178" s="72">
        <v>0</v>
      </c>
      <c r="L178" s="72">
        <v>0</v>
      </c>
      <c r="M178" s="72">
        <v>0</v>
      </c>
      <c r="N178" s="72">
        <v>0</v>
      </c>
      <c r="O178" s="204"/>
      <c r="P178" s="6">
        <v>80.140646213280064</v>
      </c>
      <c r="Q178" s="6">
        <v>0</v>
      </c>
      <c r="R178" s="6">
        <v>80.140646213280064</v>
      </c>
      <c r="S178" s="6"/>
      <c r="T178" s="6">
        <v>37.532520989529935</v>
      </c>
      <c r="U178" s="6">
        <v>37.532520989529935</v>
      </c>
      <c r="V178" s="6">
        <v>117.67316720280999</v>
      </c>
      <c r="W178" s="6">
        <v>117.67316720280999</v>
      </c>
      <c r="X178" s="6">
        <v>0</v>
      </c>
      <c r="Y178" s="6"/>
      <c r="Z178" s="6">
        <v>117.67316720280999</v>
      </c>
      <c r="AA178" s="6">
        <v>0</v>
      </c>
      <c r="AB178" s="6">
        <v>0</v>
      </c>
      <c r="AC178" s="8">
        <v>0</v>
      </c>
      <c r="AD178" s="8">
        <v>0</v>
      </c>
      <c r="AE178" s="204"/>
      <c r="AF178" s="205">
        <v>37.532520989529928</v>
      </c>
      <c r="AG178" s="205">
        <v>0</v>
      </c>
      <c r="AH178" s="5"/>
    </row>
    <row r="179" spans="1:34" x14ac:dyDescent="0.2">
      <c r="A179" s="5" t="s">
        <v>296</v>
      </c>
      <c r="B179" s="72">
        <v>0</v>
      </c>
      <c r="C179" s="72">
        <v>60.102753206206721</v>
      </c>
      <c r="D179" s="72">
        <v>0</v>
      </c>
      <c r="E179" s="72">
        <v>0</v>
      </c>
      <c r="F179" s="72">
        <v>0</v>
      </c>
      <c r="G179" s="72">
        <v>-0.35999999999557986</v>
      </c>
      <c r="H179" s="72">
        <v>59.742753206211141</v>
      </c>
      <c r="I179" s="6"/>
      <c r="J179" s="72">
        <v>0</v>
      </c>
      <c r="K179" s="72">
        <v>0</v>
      </c>
      <c r="L179" s="72">
        <v>0</v>
      </c>
      <c r="M179" s="72">
        <v>0</v>
      </c>
      <c r="N179" s="72">
        <v>0</v>
      </c>
      <c r="O179" s="204"/>
      <c r="P179" s="6">
        <v>861.47303699121835</v>
      </c>
      <c r="Q179" s="6">
        <v>0</v>
      </c>
      <c r="R179" s="6">
        <v>861.47303699121835</v>
      </c>
      <c r="S179" s="6"/>
      <c r="T179" s="6">
        <v>59.742753206211141</v>
      </c>
      <c r="U179" s="6">
        <v>59.742753206211141</v>
      </c>
      <c r="V179" s="6">
        <v>921.21579019742944</v>
      </c>
      <c r="W179" s="6">
        <v>921.21579019742944</v>
      </c>
      <c r="X179" s="6">
        <v>0</v>
      </c>
      <c r="Y179" s="6"/>
      <c r="Z179" s="6">
        <v>921.21579019742944</v>
      </c>
      <c r="AA179" s="6">
        <v>0</v>
      </c>
      <c r="AB179" s="6">
        <v>0</v>
      </c>
      <c r="AC179" s="8">
        <v>0</v>
      </c>
      <c r="AD179" s="8">
        <v>0</v>
      </c>
      <c r="AE179" s="204"/>
      <c r="AF179" s="205">
        <v>59.742753206211091</v>
      </c>
      <c r="AG179" s="205">
        <v>0</v>
      </c>
      <c r="AH179" s="5"/>
    </row>
    <row r="180" spans="1:34" x14ac:dyDescent="0.2">
      <c r="A180" s="5" t="s">
        <v>297</v>
      </c>
      <c r="B180" s="72">
        <v>0</v>
      </c>
      <c r="C180" s="72">
        <v>5.5791585254706666</v>
      </c>
      <c r="D180" s="72">
        <v>0</v>
      </c>
      <c r="E180" s="72">
        <v>0</v>
      </c>
      <c r="F180" s="72">
        <v>0</v>
      </c>
      <c r="G180" s="72">
        <v>0</v>
      </c>
      <c r="H180" s="72">
        <v>5.5791585254706666</v>
      </c>
      <c r="I180" s="6"/>
      <c r="J180" s="72">
        <v>0</v>
      </c>
      <c r="K180" s="72">
        <v>0</v>
      </c>
      <c r="L180" s="72">
        <v>-1.0159500273262059</v>
      </c>
      <c r="M180" s="72">
        <v>0</v>
      </c>
      <c r="N180" s="72">
        <v>-1.0159500273262059</v>
      </c>
      <c r="O180" s="204"/>
      <c r="P180" s="6">
        <v>212.69419084775768</v>
      </c>
      <c r="Q180" s="6">
        <v>3.900368320308496</v>
      </c>
      <c r="R180" s="6">
        <v>216.59455916806618</v>
      </c>
      <c r="S180" s="6"/>
      <c r="T180" s="6">
        <v>4.5632084981444603</v>
      </c>
      <c r="U180" s="6">
        <v>4.5632084981444603</v>
      </c>
      <c r="V180" s="6">
        <v>221.15776766621065</v>
      </c>
      <c r="W180" s="6">
        <v>218.27334937322834</v>
      </c>
      <c r="X180" s="6">
        <v>2.8844182929822901</v>
      </c>
      <c r="Y180" s="6"/>
      <c r="Z180" s="6">
        <v>218.27334937322834</v>
      </c>
      <c r="AA180" s="6">
        <v>2.8844182929822901</v>
      </c>
      <c r="AB180" s="6">
        <v>0</v>
      </c>
      <c r="AC180" s="8">
        <v>0</v>
      </c>
      <c r="AD180" s="8">
        <v>0</v>
      </c>
      <c r="AE180" s="204"/>
      <c r="AF180" s="205">
        <v>5.5791585254706604</v>
      </c>
      <c r="AG180" s="205">
        <v>-1.0159500273262059</v>
      </c>
      <c r="AH180" s="5"/>
    </row>
    <row r="181" spans="1:34" x14ac:dyDescent="0.2">
      <c r="A181" s="5" t="s">
        <v>298</v>
      </c>
      <c r="B181" s="72">
        <v>0</v>
      </c>
      <c r="C181" s="72">
        <v>0</v>
      </c>
      <c r="D181" s="72">
        <v>0</v>
      </c>
      <c r="E181" s="72">
        <v>0</v>
      </c>
      <c r="F181" s="72">
        <v>0</v>
      </c>
      <c r="G181" s="72">
        <v>0</v>
      </c>
      <c r="H181" s="72">
        <v>0</v>
      </c>
      <c r="I181" s="6"/>
      <c r="J181" s="72">
        <v>0</v>
      </c>
      <c r="K181" s="72">
        <v>0</v>
      </c>
      <c r="L181" s="72">
        <v>0</v>
      </c>
      <c r="M181" s="72">
        <v>0</v>
      </c>
      <c r="N181" s="72">
        <v>0</v>
      </c>
      <c r="O181" s="204"/>
      <c r="P181" s="6">
        <v>0</v>
      </c>
      <c r="Q181" s="6">
        <v>0</v>
      </c>
      <c r="R181" s="6">
        <v>0</v>
      </c>
      <c r="S181" s="6"/>
      <c r="T181" s="6">
        <v>0</v>
      </c>
      <c r="U181" s="6">
        <v>0</v>
      </c>
      <c r="V181" s="6">
        <v>0</v>
      </c>
      <c r="W181" s="6">
        <v>0</v>
      </c>
      <c r="X181" s="6">
        <v>0</v>
      </c>
      <c r="Y181" s="6"/>
      <c r="Z181" s="6">
        <v>0</v>
      </c>
      <c r="AA181" s="6">
        <v>0</v>
      </c>
      <c r="AB181" s="6">
        <v>0</v>
      </c>
      <c r="AC181" s="8">
        <v>0</v>
      </c>
      <c r="AD181" s="8">
        <v>0</v>
      </c>
      <c r="AE181" s="204"/>
      <c r="AF181" s="205">
        <v>0</v>
      </c>
      <c r="AG181" s="205">
        <v>0</v>
      </c>
      <c r="AH181" s="5"/>
    </row>
    <row r="182" spans="1:34" x14ac:dyDescent="0.2">
      <c r="A182" s="5" t="s">
        <v>299</v>
      </c>
      <c r="B182" s="72">
        <v>0</v>
      </c>
      <c r="C182" s="72">
        <v>22.570232216676786</v>
      </c>
      <c r="D182" s="72">
        <v>0</v>
      </c>
      <c r="E182" s="72">
        <v>0</v>
      </c>
      <c r="F182" s="72">
        <v>0</v>
      </c>
      <c r="G182" s="72">
        <v>0.24000000000000909</v>
      </c>
      <c r="H182" s="72">
        <v>22.810232216676795</v>
      </c>
      <c r="I182" s="6"/>
      <c r="J182" s="72">
        <v>0</v>
      </c>
      <c r="K182" s="72">
        <v>0</v>
      </c>
      <c r="L182" s="72">
        <v>0</v>
      </c>
      <c r="M182" s="72">
        <v>0</v>
      </c>
      <c r="N182" s="72">
        <v>0</v>
      </c>
      <c r="O182" s="204"/>
      <c r="P182" s="6">
        <v>724.03836301682986</v>
      </c>
      <c r="Q182" s="6">
        <v>0</v>
      </c>
      <c r="R182" s="6">
        <v>724.03836301682986</v>
      </c>
      <c r="S182" s="6"/>
      <c r="T182" s="6">
        <v>22.810232216676795</v>
      </c>
      <c r="U182" s="6">
        <v>22.810232216676795</v>
      </c>
      <c r="V182" s="6">
        <v>746.84859523350667</v>
      </c>
      <c r="W182" s="6">
        <v>746.84859523350667</v>
      </c>
      <c r="X182" s="6">
        <v>0</v>
      </c>
      <c r="Y182" s="6"/>
      <c r="Z182" s="6">
        <v>746.84859523350667</v>
      </c>
      <c r="AA182" s="6">
        <v>0</v>
      </c>
      <c r="AB182" s="6">
        <v>0</v>
      </c>
      <c r="AC182" s="8">
        <v>0</v>
      </c>
      <c r="AD182" s="8">
        <v>0</v>
      </c>
      <c r="AE182" s="204"/>
      <c r="AF182" s="205">
        <v>22.810232216676809</v>
      </c>
      <c r="AG182" s="205">
        <v>0</v>
      </c>
      <c r="AH182" s="5"/>
    </row>
    <row r="183" spans="1:34" x14ac:dyDescent="0.2">
      <c r="A183" s="5" t="s">
        <v>300</v>
      </c>
      <c r="B183" s="72">
        <v>0</v>
      </c>
      <c r="C183" s="72">
        <v>300.51376603103364</v>
      </c>
      <c r="D183" s="72">
        <v>0</v>
      </c>
      <c r="E183" s="72">
        <v>0</v>
      </c>
      <c r="F183" s="72">
        <v>11656.287578128125</v>
      </c>
      <c r="G183" s="72">
        <v>0.23999999999159627</v>
      </c>
      <c r="H183" s="72">
        <v>11957.041344159152</v>
      </c>
      <c r="I183" s="6"/>
      <c r="J183" s="72">
        <v>0</v>
      </c>
      <c r="K183" s="72">
        <v>0</v>
      </c>
      <c r="L183" s="72">
        <v>-560.70822210863457</v>
      </c>
      <c r="M183" s="72">
        <v>0</v>
      </c>
      <c r="N183" s="72">
        <v>-560.70822210863457</v>
      </c>
      <c r="O183" s="204"/>
      <c r="P183" s="6">
        <v>11779.828216250513</v>
      </c>
      <c r="Q183" s="6">
        <v>181.8623588087631</v>
      </c>
      <c r="R183" s="6">
        <v>11961.690575059276</v>
      </c>
      <c r="S183" s="6"/>
      <c r="T183" s="6">
        <v>11396.333122050517</v>
      </c>
      <c r="U183" s="6">
        <v>11396.333122050517</v>
      </c>
      <c r="V183" s="6">
        <v>23358.023697109791</v>
      </c>
      <c r="W183" s="6">
        <v>23358.023697109791</v>
      </c>
      <c r="X183" s="6">
        <v>0</v>
      </c>
      <c r="Y183" s="6"/>
      <c r="Z183" s="6">
        <v>23736.869560409665</v>
      </c>
      <c r="AA183" s="6">
        <v>-378.84586329987144</v>
      </c>
      <c r="AB183" s="6">
        <v>0</v>
      </c>
      <c r="AC183" s="8">
        <v>0</v>
      </c>
      <c r="AD183" s="8">
        <v>0</v>
      </c>
      <c r="AE183" s="204"/>
      <c r="AF183" s="205">
        <v>11578.195480859278</v>
      </c>
      <c r="AG183" s="205">
        <v>-181.8623588087631</v>
      </c>
      <c r="AH183" s="5"/>
    </row>
    <row r="184" spans="1:34" x14ac:dyDescent="0.2">
      <c r="A184" s="5" t="s">
        <v>301</v>
      </c>
      <c r="B184" s="72">
        <v>0</v>
      </c>
      <c r="C184" s="72">
        <v>93.831302473824834</v>
      </c>
      <c r="D184" s="72">
        <v>0</v>
      </c>
      <c r="E184" s="72">
        <v>0</v>
      </c>
      <c r="F184" s="72">
        <v>-10.798013694293143</v>
      </c>
      <c r="G184" s="72">
        <v>0</v>
      </c>
      <c r="H184" s="72">
        <v>83.033288779531688</v>
      </c>
      <c r="I184" s="6"/>
      <c r="J184" s="72">
        <v>0</v>
      </c>
      <c r="K184" s="72">
        <v>0</v>
      </c>
      <c r="L184" s="72">
        <v>-17.086432277758917</v>
      </c>
      <c r="M184" s="72">
        <v>0</v>
      </c>
      <c r="N184" s="72">
        <v>-17.086432277758917</v>
      </c>
      <c r="O184" s="204"/>
      <c r="P184" s="6">
        <v>3470.642058721186</v>
      </c>
      <c r="Q184" s="6">
        <v>63.644344413034474</v>
      </c>
      <c r="R184" s="6">
        <v>3534.2864031342206</v>
      </c>
      <c r="S184" s="6"/>
      <c r="T184" s="6">
        <v>65.946856501772771</v>
      </c>
      <c r="U184" s="6">
        <v>65.946856501772771</v>
      </c>
      <c r="V184" s="6">
        <v>3600.2332596359934</v>
      </c>
      <c r="W184" s="6">
        <v>3553.6753475007176</v>
      </c>
      <c r="X184" s="6">
        <v>46.557912135275558</v>
      </c>
      <c r="Y184" s="6"/>
      <c r="Z184" s="6">
        <v>3553.6753475007176</v>
      </c>
      <c r="AA184" s="6">
        <v>46.557912135275558</v>
      </c>
      <c r="AB184" s="6">
        <v>0</v>
      </c>
      <c r="AC184" s="8">
        <v>0</v>
      </c>
      <c r="AD184" s="8">
        <v>0</v>
      </c>
      <c r="AE184" s="204"/>
      <c r="AF184" s="205">
        <v>83.033288779531631</v>
      </c>
      <c r="AG184" s="205">
        <v>-17.086432277758917</v>
      </c>
      <c r="AH184" s="5"/>
    </row>
    <row r="185" spans="1:34" x14ac:dyDescent="0.2">
      <c r="A185" s="5" t="s">
        <v>302</v>
      </c>
      <c r="B185" s="72">
        <v>0</v>
      </c>
      <c r="C185" s="72">
        <v>27.642194512559211</v>
      </c>
      <c r="D185" s="72">
        <v>0</v>
      </c>
      <c r="E185" s="72">
        <v>0</v>
      </c>
      <c r="F185" s="72">
        <v>-3.5518574601524655</v>
      </c>
      <c r="G185" s="72">
        <v>0</v>
      </c>
      <c r="H185" s="72">
        <v>24.090337052406745</v>
      </c>
      <c r="I185" s="6"/>
      <c r="J185" s="72">
        <v>0</v>
      </c>
      <c r="K185" s="72">
        <v>0</v>
      </c>
      <c r="L185" s="72">
        <v>-46.542122414150988</v>
      </c>
      <c r="M185" s="72">
        <v>0</v>
      </c>
      <c r="N185" s="72">
        <v>-46.542122414150988</v>
      </c>
      <c r="O185" s="204"/>
      <c r="P185" s="6">
        <v>511.22295248866214</v>
      </c>
      <c r="Q185" s="6">
        <v>0</v>
      </c>
      <c r="R185" s="6">
        <v>511.22295248866214</v>
      </c>
      <c r="S185" s="6"/>
      <c r="T185" s="6">
        <v>-22.451785361744243</v>
      </c>
      <c r="U185" s="6">
        <v>-22.451785361744243</v>
      </c>
      <c r="V185" s="6">
        <v>488.77116712691793</v>
      </c>
      <c r="W185" s="6">
        <v>488.77116712691793</v>
      </c>
      <c r="X185" s="6">
        <v>0</v>
      </c>
      <c r="Y185" s="6"/>
      <c r="Z185" s="6">
        <v>535.31328954106891</v>
      </c>
      <c r="AA185" s="6">
        <v>-46.542122414150988</v>
      </c>
      <c r="AB185" s="6">
        <v>0</v>
      </c>
      <c r="AC185" s="8">
        <v>0</v>
      </c>
      <c r="AD185" s="8">
        <v>0</v>
      </c>
      <c r="AE185" s="204"/>
      <c r="AF185" s="205">
        <v>-22.451785361744214</v>
      </c>
      <c r="AG185" s="205">
        <v>0</v>
      </c>
      <c r="AH185" s="5"/>
    </row>
    <row r="186" spans="1:34" x14ac:dyDescent="0.2">
      <c r="A186" s="5" t="s">
        <v>303</v>
      </c>
      <c r="B186" s="72">
        <v>0</v>
      </c>
      <c r="C186" s="72">
        <v>24.091820905441516</v>
      </c>
      <c r="D186" s="72">
        <v>0</v>
      </c>
      <c r="E186" s="72">
        <v>0</v>
      </c>
      <c r="F186" s="72">
        <v>-3.0320830501552578</v>
      </c>
      <c r="G186" s="72">
        <v>0</v>
      </c>
      <c r="H186" s="72">
        <v>21.059737855286258</v>
      </c>
      <c r="I186" s="6"/>
      <c r="J186" s="72">
        <v>0</v>
      </c>
      <c r="K186" s="72">
        <v>0</v>
      </c>
      <c r="L186" s="72">
        <v>0</v>
      </c>
      <c r="M186" s="72">
        <v>0</v>
      </c>
      <c r="N186" s="72">
        <v>0</v>
      </c>
      <c r="O186" s="204"/>
      <c r="P186" s="6">
        <v>474.43898925733447</v>
      </c>
      <c r="Q186" s="6">
        <v>0</v>
      </c>
      <c r="R186" s="6">
        <v>474.43898925733447</v>
      </c>
      <c r="S186" s="6"/>
      <c r="T186" s="6">
        <v>21.059737855286258</v>
      </c>
      <c r="U186" s="6">
        <v>21.059737855286258</v>
      </c>
      <c r="V186" s="6">
        <v>495.49872711262071</v>
      </c>
      <c r="W186" s="6">
        <v>495.49872711262071</v>
      </c>
      <c r="X186" s="6">
        <v>0</v>
      </c>
      <c r="Y186" s="6"/>
      <c r="Z186" s="6">
        <v>495.49872711262071</v>
      </c>
      <c r="AA186" s="6">
        <v>0</v>
      </c>
      <c r="AB186" s="6">
        <v>0</v>
      </c>
      <c r="AC186" s="8">
        <v>0</v>
      </c>
      <c r="AD186" s="8">
        <v>0</v>
      </c>
      <c r="AE186" s="204"/>
      <c r="AF186" s="205">
        <v>21.059737855286244</v>
      </c>
      <c r="AG186" s="205">
        <v>0</v>
      </c>
      <c r="AH186" s="5"/>
    </row>
    <row r="187" spans="1:34" x14ac:dyDescent="0.2">
      <c r="A187" s="5" t="s">
        <v>304</v>
      </c>
      <c r="B187" s="72">
        <v>0</v>
      </c>
      <c r="C187" s="72">
        <v>284.28348668420989</v>
      </c>
      <c r="D187" s="72">
        <v>0</v>
      </c>
      <c r="E187" s="72">
        <v>0</v>
      </c>
      <c r="F187" s="72">
        <v>0</v>
      </c>
      <c r="G187" s="72">
        <v>58299.399999999936</v>
      </c>
      <c r="H187" s="72">
        <v>58583.683486684145</v>
      </c>
      <c r="I187" s="6"/>
      <c r="J187" s="72">
        <v>0</v>
      </c>
      <c r="K187" s="72">
        <v>0</v>
      </c>
      <c r="L187" s="72">
        <v>-530.42524639981389</v>
      </c>
      <c r="M187" s="72">
        <v>0</v>
      </c>
      <c r="N187" s="72">
        <v>-530.42524639981389</v>
      </c>
      <c r="O187" s="204"/>
      <c r="P187" s="6">
        <v>94973.580592782833</v>
      </c>
      <c r="Q187" s="6">
        <v>167.89004617509278</v>
      </c>
      <c r="R187" s="6">
        <v>95141.470638957922</v>
      </c>
      <c r="S187" s="6"/>
      <c r="T187" s="6">
        <v>58053.258240284333</v>
      </c>
      <c r="U187" s="6">
        <v>58053.258240284333</v>
      </c>
      <c r="V187" s="6">
        <v>153194.72887924226</v>
      </c>
      <c r="W187" s="6">
        <v>153194.72887924226</v>
      </c>
      <c r="X187" s="6">
        <v>0</v>
      </c>
      <c r="Y187" s="6"/>
      <c r="Z187" s="6">
        <v>153557.26407946699</v>
      </c>
      <c r="AA187" s="6">
        <v>-362.53520022472111</v>
      </c>
      <c r="AB187" s="6">
        <v>0</v>
      </c>
      <c r="AC187" s="8">
        <v>0</v>
      </c>
      <c r="AD187" s="8">
        <v>0</v>
      </c>
      <c r="AE187" s="204"/>
      <c r="AF187" s="205">
        <v>58221.148286459429</v>
      </c>
      <c r="AG187" s="205">
        <v>-167.89004617509278</v>
      </c>
      <c r="AH187" s="5"/>
    </row>
    <row r="188" spans="1:34" x14ac:dyDescent="0.2">
      <c r="A188" s="5" t="s">
        <v>305</v>
      </c>
      <c r="B188" s="72">
        <v>0</v>
      </c>
      <c r="C188" s="72">
        <v>8.6223359030001205</v>
      </c>
      <c r="D188" s="72">
        <v>0</v>
      </c>
      <c r="E188" s="72">
        <v>0</v>
      </c>
      <c r="F188" s="72">
        <v>0</v>
      </c>
      <c r="G188" s="72">
        <v>0</v>
      </c>
      <c r="H188" s="72">
        <v>8.6223359030001205</v>
      </c>
      <c r="I188" s="6"/>
      <c r="J188" s="72">
        <v>0</v>
      </c>
      <c r="K188" s="72">
        <v>0</v>
      </c>
      <c r="L188" s="72">
        <v>-1.5701045876859545</v>
      </c>
      <c r="M188" s="72">
        <v>0</v>
      </c>
      <c r="N188" s="72">
        <v>-1.5701045876859545</v>
      </c>
      <c r="O188" s="204"/>
      <c r="P188" s="6">
        <v>267.45183508074228</v>
      </c>
      <c r="Q188" s="6">
        <v>4.9045094301798482</v>
      </c>
      <c r="R188" s="6">
        <v>272.35634451092216</v>
      </c>
      <c r="S188" s="6"/>
      <c r="T188" s="6">
        <v>7.0522313153141658</v>
      </c>
      <c r="U188" s="6">
        <v>7.0522313153141658</v>
      </c>
      <c r="V188" s="6">
        <v>279.4085758262363</v>
      </c>
      <c r="W188" s="6">
        <v>276.07417098374242</v>
      </c>
      <c r="X188" s="6">
        <v>3.3344048424938935</v>
      </c>
      <c r="Y188" s="6"/>
      <c r="Z188" s="6">
        <v>276.07417098374242</v>
      </c>
      <c r="AA188" s="6">
        <v>3.3344048424938935</v>
      </c>
      <c r="AB188" s="6">
        <v>0</v>
      </c>
      <c r="AC188" s="8">
        <v>0</v>
      </c>
      <c r="AD188" s="8">
        <v>0</v>
      </c>
      <c r="AE188" s="204"/>
      <c r="AF188" s="205">
        <v>8.6223359030001347</v>
      </c>
      <c r="AG188" s="205">
        <v>-1.5701045876859547</v>
      </c>
      <c r="AH188" s="5"/>
    </row>
    <row r="189" spans="1:34" x14ac:dyDescent="0.2">
      <c r="A189" s="5" t="s">
        <v>306</v>
      </c>
      <c r="B189" s="72">
        <v>0</v>
      </c>
      <c r="C189" s="72">
        <v>5.5791585254706666</v>
      </c>
      <c r="D189" s="72">
        <v>0</v>
      </c>
      <c r="E189" s="72">
        <v>0</v>
      </c>
      <c r="F189" s="72">
        <v>0</v>
      </c>
      <c r="G189" s="72">
        <v>0</v>
      </c>
      <c r="H189" s="72">
        <v>5.5791585254706666</v>
      </c>
      <c r="I189" s="6"/>
      <c r="J189" s="72">
        <v>0</v>
      </c>
      <c r="K189" s="72">
        <v>0</v>
      </c>
      <c r="L189" s="72">
        <v>-1.0159500273262059</v>
      </c>
      <c r="M189" s="72">
        <v>0</v>
      </c>
      <c r="N189" s="72">
        <v>-1.0159500273262059</v>
      </c>
      <c r="O189" s="204"/>
      <c r="P189" s="6">
        <v>108.00275477338216</v>
      </c>
      <c r="Q189" s="6">
        <v>1.980545503124107</v>
      </c>
      <c r="R189" s="6">
        <v>109.98330027650627</v>
      </c>
      <c r="S189" s="6"/>
      <c r="T189" s="6">
        <v>4.5632084981444603</v>
      </c>
      <c r="U189" s="6">
        <v>4.5632084981444603</v>
      </c>
      <c r="V189" s="6">
        <v>114.54650877465073</v>
      </c>
      <c r="W189" s="6">
        <v>113.58191329885283</v>
      </c>
      <c r="X189" s="6">
        <v>0.96459547579790117</v>
      </c>
      <c r="Y189" s="6"/>
      <c r="Z189" s="6">
        <v>113.58191329885283</v>
      </c>
      <c r="AA189" s="6">
        <v>0.96459547579790117</v>
      </c>
      <c r="AB189" s="6">
        <v>0</v>
      </c>
      <c r="AC189" s="8">
        <v>0</v>
      </c>
      <c r="AD189" s="8">
        <v>0</v>
      </c>
      <c r="AE189" s="204"/>
      <c r="AF189" s="205">
        <v>5.5791585254706604</v>
      </c>
      <c r="AG189" s="205">
        <v>-1.0159500273262059</v>
      </c>
      <c r="AH189" s="5"/>
    </row>
    <row r="190" spans="1:34" x14ac:dyDescent="0.2">
      <c r="A190" s="5" t="s">
        <v>307</v>
      </c>
      <c r="B190" s="72">
        <v>0</v>
      </c>
      <c r="C190" s="72">
        <v>291.6378320132394</v>
      </c>
      <c r="D190" s="72">
        <v>0</v>
      </c>
      <c r="E190" s="72">
        <v>0</v>
      </c>
      <c r="F190" s="72">
        <v>-44.890144584799572</v>
      </c>
      <c r="G190" s="72">
        <v>-0.25000000003637979</v>
      </c>
      <c r="H190" s="72">
        <v>246.49768742840345</v>
      </c>
      <c r="I190" s="6"/>
      <c r="J190" s="72">
        <v>0</v>
      </c>
      <c r="K190" s="72">
        <v>0</v>
      </c>
      <c r="L190" s="72">
        <v>-53.106478701142578</v>
      </c>
      <c r="M190" s="72">
        <v>0</v>
      </c>
      <c r="N190" s="72">
        <v>-53.106478701142578</v>
      </c>
      <c r="O190" s="204"/>
      <c r="P190" s="6">
        <v>9245.6241380306237</v>
      </c>
      <c r="Q190" s="6">
        <v>169.54548380339256</v>
      </c>
      <c r="R190" s="6">
        <v>9415.1696218340167</v>
      </c>
      <c r="S190" s="6"/>
      <c r="T190" s="6">
        <v>193.39120872726087</v>
      </c>
      <c r="U190" s="6">
        <v>193.39120872726087</v>
      </c>
      <c r="V190" s="6">
        <v>9608.5608305612768</v>
      </c>
      <c r="W190" s="6">
        <v>9492.1218254590276</v>
      </c>
      <c r="X190" s="6">
        <v>116.43900510224998</v>
      </c>
      <c r="Y190" s="6"/>
      <c r="Z190" s="6">
        <v>9492.1218254590276</v>
      </c>
      <c r="AA190" s="6">
        <v>116.43900510224998</v>
      </c>
      <c r="AB190" s="6">
        <v>0</v>
      </c>
      <c r="AC190" s="8">
        <v>0</v>
      </c>
      <c r="AD190" s="8">
        <v>0</v>
      </c>
      <c r="AE190" s="204"/>
      <c r="AF190" s="205">
        <v>246.49768742840388</v>
      </c>
      <c r="AG190" s="205">
        <v>-53.106478701142578</v>
      </c>
      <c r="AH190" s="5"/>
    </row>
    <row r="191" spans="1:34" x14ac:dyDescent="0.2">
      <c r="A191" s="5" t="s">
        <v>308</v>
      </c>
      <c r="B191" s="72">
        <v>0</v>
      </c>
      <c r="C191" s="72">
        <v>115.13354411653103</v>
      </c>
      <c r="D191" s="72">
        <v>0</v>
      </c>
      <c r="E191" s="72">
        <v>0</v>
      </c>
      <c r="F191" s="72">
        <v>-17.30765047746025</v>
      </c>
      <c r="G191" s="72">
        <v>0.12000000000489308</v>
      </c>
      <c r="H191" s="72">
        <v>97.945893639075678</v>
      </c>
      <c r="I191" s="6"/>
      <c r="J191" s="72">
        <v>0</v>
      </c>
      <c r="K191" s="72">
        <v>0</v>
      </c>
      <c r="L191" s="72">
        <v>0</v>
      </c>
      <c r="M191" s="72">
        <v>0</v>
      </c>
      <c r="N191" s="72">
        <v>0</v>
      </c>
      <c r="O191" s="204"/>
      <c r="P191" s="6">
        <v>3594.517838077717</v>
      </c>
      <c r="Q191" s="6">
        <v>0</v>
      </c>
      <c r="R191" s="6">
        <v>3594.517838077717</v>
      </c>
      <c r="S191" s="6"/>
      <c r="T191" s="6">
        <v>97.945893639075678</v>
      </c>
      <c r="U191" s="6">
        <v>97.945893639075678</v>
      </c>
      <c r="V191" s="6">
        <v>3692.4637317167926</v>
      </c>
      <c r="W191" s="6">
        <v>3692.4637317167926</v>
      </c>
      <c r="X191" s="6">
        <v>0</v>
      </c>
      <c r="Y191" s="6"/>
      <c r="Z191" s="6">
        <v>3692.4637317167926</v>
      </c>
      <c r="AA191" s="6">
        <v>0</v>
      </c>
      <c r="AB191" s="6">
        <v>0</v>
      </c>
      <c r="AC191" s="8">
        <v>0</v>
      </c>
      <c r="AD191" s="8">
        <v>0</v>
      </c>
      <c r="AE191" s="204"/>
      <c r="AF191" s="205">
        <v>97.945893639075621</v>
      </c>
      <c r="AG191" s="205">
        <v>0</v>
      </c>
      <c r="AH191" s="5"/>
    </row>
    <row r="192" spans="1:34" x14ac:dyDescent="0.2">
      <c r="A192" s="5" t="s">
        <v>309</v>
      </c>
      <c r="B192" s="72">
        <v>0</v>
      </c>
      <c r="C192" s="72">
        <v>44.633268203765333</v>
      </c>
      <c r="D192" s="72">
        <v>0</v>
      </c>
      <c r="E192" s="72">
        <v>0</v>
      </c>
      <c r="F192" s="72">
        <v>-6.8148038127318227</v>
      </c>
      <c r="G192" s="72">
        <v>-0.13999999999759893</v>
      </c>
      <c r="H192" s="72">
        <v>37.678464391035909</v>
      </c>
      <c r="I192" s="6"/>
      <c r="J192" s="72">
        <v>0</v>
      </c>
      <c r="K192" s="72">
        <v>0</v>
      </c>
      <c r="L192" s="72">
        <v>-8.127600218609647</v>
      </c>
      <c r="M192" s="72">
        <v>0</v>
      </c>
      <c r="N192" s="72">
        <v>-8.127600218609647</v>
      </c>
      <c r="O192" s="204"/>
      <c r="P192" s="6">
        <v>1172.8409539170632</v>
      </c>
      <c r="Q192" s="6">
        <v>21.507459527622245</v>
      </c>
      <c r="R192" s="6">
        <v>1194.3484134446853</v>
      </c>
      <c r="S192" s="6"/>
      <c r="T192" s="6">
        <v>29.550864172426262</v>
      </c>
      <c r="U192" s="6">
        <v>29.550864172426262</v>
      </c>
      <c r="V192" s="6">
        <v>1223.8992776171117</v>
      </c>
      <c r="W192" s="6">
        <v>1210.5194183080991</v>
      </c>
      <c r="X192" s="6">
        <v>13.379859309012598</v>
      </c>
      <c r="Y192" s="6"/>
      <c r="Z192" s="6">
        <v>1210.5194183080991</v>
      </c>
      <c r="AA192" s="6">
        <v>13.379859309012598</v>
      </c>
      <c r="AB192" s="6">
        <v>0</v>
      </c>
      <c r="AC192" s="8">
        <v>0</v>
      </c>
      <c r="AD192" s="8">
        <v>0</v>
      </c>
      <c r="AE192" s="204"/>
      <c r="AF192" s="205">
        <v>37.678464391035959</v>
      </c>
      <c r="AG192" s="205">
        <v>-8.127600218609647</v>
      </c>
      <c r="AH192" s="5"/>
    </row>
    <row r="193" spans="1:34" x14ac:dyDescent="0.2">
      <c r="A193" s="5" t="s">
        <v>310</v>
      </c>
      <c r="B193" s="72">
        <v>0</v>
      </c>
      <c r="C193" s="72">
        <v>580.11202754442218</v>
      </c>
      <c r="D193" s="72">
        <v>0</v>
      </c>
      <c r="E193" s="72">
        <v>41278.301121540251</v>
      </c>
      <c r="F193" s="72">
        <v>8435.5241861136237</v>
      </c>
      <c r="G193" s="72">
        <v>0.35000000055879354</v>
      </c>
      <c r="H193" s="72">
        <v>50294.287335198853</v>
      </c>
      <c r="I193" s="6"/>
      <c r="J193" s="72">
        <v>0</v>
      </c>
      <c r="K193" s="72">
        <v>15997.713556247245</v>
      </c>
      <c r="L193" s="72">
        <v>-4519.806113003252</v>
      </c>
      <c r="M193" s="72">
        <v>0.68000000006577466</v>
      </c>
      <c r="N193" s="72">
        <v>11478.587443244058</v>
      </c>
      <c r="O193" s="204"/>
      <c r="P193" s="6">
        <v>402071.14494851377</v>
      </c>
      <c r="Q193" s="6">
        <v>17142.610820137219</v>
      </c>
      <c r="R193" s="6">
        <v>419213.75576865097</v>
      </c>
      <c r="S193" s="6"/>
      <c r="T193" s="6">
        <v>61772.874778442914</v>
      </c>
      <c r="U193" s="6">
        <v>61772.874778442914</v>
      </c>
      <c r="V193" s="6">
        <v>480986.63054709387</v>
      </c>
      <c r="W193" s="6">
        <v>452365.43228371261</v>
      </c>
      <c r="X193" s="6">
        <v>28621.198263381277</v>
      </c>
      <c r="Y193" s="6"/>
      <c r="Z193" s="6">
        <v>452365.43228371261</v>
      </c>
      <c r="AA193" s="6">
        <v>28621.198263381277</v>
      </c>
      <c r="AB193" s="6">
        <v>0</v>
      </c>
      <c r="AC193" s="8">
        <v>0</v>
      </c>
      <c r="AD193" s="8">
        <v>0</v>
      </c>
      <c r="AE193" s="204"/>
      <c r="AF193" s="205">
        <v>50294.287335198838</v>
      </c>
      <c r="AG193" s="205">
        <v>11478.587443244058</v>
      </c>
      <c r="AH193" s="5"/>
    </row>
    <row r="194" spans="1:34" x14ac:dyDescent="0.2">
      <c r="A194" s="5" t="s">
        <v>311</v>
      </c>
      <c r="B194" s="72">
        <v>0</v>
      </c>
      <c r="C194" s="72">
        <v>2.5359811479412118</v>
      </c>
      <c r="D194" s="72">
        <v>0</v>
      </c>
      <c r="E194" s="72">
        <v>0</v>
      </c>
      <c r="F194" s="72">
        <v>0</v>
      </c>
      <c r="G194" s="72">
        <v>0</v>
      </c>
      <c r="H194" s="72">
        <v>2.5359811479412118</v>
      </c>
      <c r="I194" s="6"/>
      <c r="J194" s="72">
        <v>0</v>
      </c>
      <c r="K194" s="72">
        <v>0</v>
      </c>
      <c r="L194" s="72">
        <v>0</v>
      </c>
      <c r="M194" s="72">
        <v>0</v>
      </c>
      <c r="N194" s="72">
        <v>0</v>
      </c>
      <c r="O194" s="204"/>
      <c r="P194" s="6">
        <v>412.56198185022481</v>
      </c>
      <c r="Q194" s="6">
        <v>0</v>
      </c>
      <c r="R194" s="6">
        <v>412.56198185022481</v>
      </c>
      <c r="S194" s="6"/>
      <c r="T194" s="6">
        <v>2.5359811479412118</v>
      </c>
      <c r="U194" s="6">
        <v>2.5359811479412118</v>
      </c>
      <c r="V194" s="6">
        <v>415.097962998166</v>
      </c>
      <c r="W194" s="6">
        <v>415.097962998166</v>
      </c>
      <c r="X194" s="6">
        <v>0</v>
      </c>
      <c r="Y194" s="6"/>
      <c r="Z194" s="6">
        <v>415.097962998166</v>
      </c>
      <c r="AA194" s="6">
        <v>0</v>
      </c>
      <c r="AB194" s="6">
        <v>0</v>
      </c>
      <c r="AC194" s="8">
        <v>0</v>
      </c>
      <c r="AD194" s="8">
        <v>0</v>
      </c>
      <c r="AE194" s="204"/>
      <c r="AF194" s="205">
        <v>2.535981147941186</v>
      </c>
      <c r="AG194" s="205">
        <v>0</v>
      </c>
      <c r="AH194" s="5"/>
    </row>
    <row r="195" spans="1:34" x14ac:dyDescent="0.2">
      <c r="A195" s="5" t="s">
        <v>312</v>
      </c>
      <c r="B195" s="72">
        <v>0</v>
      </c>
      <c r="C195" s="72">
        <v>183.97579555477276</v>
      </c>
      <c r="D195" s="72">
        <v>0</v>
      </c>
      <c r="E195" s="72">
        <v>0</v>
      </c>
      <c r="F195" s="72">
        <v>0</v>
      </c>
      <c r="G195" s="72">
        <v>-0.21000000000640284</v>
      </c>
      <c r="H195" s="72">
        <v>183.76579555476636</v>
      </c>
      <c r="I195" s="6"/>
      <c r="J195" s="72">
        <v>0</v>
      </c>
      <c r="K195" s="72">
        <v>0</v>
      </c>
      <c r="L195" s="72">
        <v>-343.26793943238334</v>
      </c>
      <c r="M195" s="72">
        <v>-0.12999999999897227</v>
      </c>
      <c r="N195" s="72">
        <v>-343.39793943238232</v>
      </c>
      <c r="O195" s="204"/>
      <c r="P195" s="6">
        <v>47361.799506576601</v>
      </c>
      <c r="Q195" s="6">
        <v>815.37439493849524</v>
      </c>
      <c r="R195" s="6">
        <v>48177.173901515096</v>
      </c>
      <c r="S195" s="6"/>
      <c r="T195" s="6">
        <v>-159.63214387761596</v>
      </c>
      <c r="U195" s="6">
        <v>-159.63214387761596</v>
      </c>
      <c r="V195" s="6">
        <v>48017.541757637482</v>
      </c>
      <c r="W195" s="6">
        <v>47545.56530213137</v>
      </c>
      <c r="X195" s="6">
        <v>471.97645550611293</v>
      </c>
      <c r="Y195" s="6"/>
      <c r="Z195" s="6">
        <v>47545.56530213137</v>
      </c>
      <c r="AA195" s="6">
        <v>471.97645550611293</v>
      </c>
      <c r="AB195" s="6">
        <v>0</v>
      </c>
      <c r="AC195" s="8">
        <v>0</v>
      </c>
      <c r="AD195" s="8">
        <v>0</v>
      </c>
      <c r="AE195" s="204"/>
      <c r="AF195" s="205">
        <v>183.76579555476928</v>
      </c>
      <c r="AG195" s="205">
        <v>-343.39793943238232</v>
      </c>
      <c r="AH195" s="5"/>
    </row>
    <row r="196" spans="1:34" x14ac:dyDescent="0.2">
      <c r="A196" s="5" t="s">
        <v>313</v>
      </c>
      <c r="B196" s="72">
        <v>0</v>
      </c>
      <c r="C196" s="72">
        <v>309.38970004882782</v>
      </c>
      <c r="D196" s="72">
        <v>0</v>
      </c>
      <c r="E196" s="72">
        <v>0</v>
      </c>
      <c r="F196" s="72">
        <v>77821.37772243371</v>
      </c>
      <c r="G196" s="72">
        <v>0.2399999999688589</v>
      </c>
      <c r="H196" s="72">
        <v>78131.007422482508</v>
      </c>
      <c r="I196" s="6"/>
      <c r="J196" s="72">
        <v>0</v>
      </c>
      <c r="K196" s="72">
        <v>0</v>
      </c>
      <c r="L196" s="72">
        <v>-694.1277469187994</v>
      </c>
      <c r="M196" s="72">
        <v>-0.35999999999512511</v>
      </c>
      <c r="N196" s="72">
        <v>-694.48774691879453</v>
      </c>
      <c r="O196" s="204"/>
      <c r="P196" s="6">
        <v>127937.59789486068</v>
      </c>
      <c r="Q196" s="6">
        <v>32423.156828043451</v>
      </c>
      <c r="R196" s="6">
        <v>160360.75472290412</v>
      </c>
      <c r="S196" s="6"/>
      <c r="T196" s="6">
        <v>77436.519675563715</v>
      </c>
      <c r="U196" s="6">
        <v>77436.519675563715</v>
      </c>
      <c r="V196" s="6">
        <v>237797.27439846785</v>
      </c>
      <c r="W196" s="6">
        <v>206068.6053173432</v>
      </c>
      <c r="X196" s="6">
        <v>31728.669081124655</v>
      </c>
      <c r="Y196" s="6"/>
      <c r="Z196" s="6">
        <v>206068.6053173432</v>
      </c>
      <c r="AA196" s="6">
        <v>31728.669081124655</v>
      </c>
      <c r="AB196" s="6">
        <v>0</v>
      </c>
      <c r="AC196" s="8">
        <v>0</v>
      </c>
      <c r="AD196" s="8">
        <v>0</v>
      </c>
      <c r="AE196" s="204"/>
      <c r="AF196" s="205">
        <v>78131.007422482522</v>
      </c>
      <c r="AG196" s="205">
        <v>-694.48774691879589</v>
      </c>
      <c r="AH196" s="5"/>
    </row>
    <row r="197" spans="1:34" x14ac:dyDescent="0.2">
      <c r="A197" s="5" t="s">
        <v>314</v>
      </c>
      <c r="B197" s="72">
        <v>0</v>
      </c>
      <c r="C197" s="72">
        <v>247.25816192426817</v>
      </c>
      <c r="D197" s="72">
        <v>0</v>
      </c>
      <c r="E197" s="72">
        <v>0</v>
      </c>
      <c r="F197" s="72">
        <v>2771.0335453055131</v>
      </c>
      <c r="G197" s="72">
        <v>0</v>
      </c>
      <c r="H197" s="72">
        <v>3018.2917072297814</v>
      </c>
      <c r="I197" s="6"/>
      <c r="J197" s="72">
        <v>0</v>
      </c>
      <c r="K197" s="72">
        <v>0</v>
      </c>
      <c r="L197" s="72">
        <v>-461.34220806406643</v>
      </c>
      <c r="M197" s="72">
        <v>0.36000000000308319</v>
      </c>
      <c r="N197" s="72">
        <v>-460.98220806406334</v>
      </c>
      <c r="O197" s="204"/>
      <c r="P197" s="6">
        <v>116950.39068748058</v>
      </c>
      <c r="Q197" s="6">
        <v>792.32249725818053</v>
      </c>
      <c r="R197" s="6">
        <v>117742.71318473876</v>
      </c>
      <c r="S197" s="6"/>
      <c r="T197" s="6">
        <v>2557.3094991657181</v>
      </c>
      <c r="U197" s="6">
        <v>2557.3094991657181</v>
      </c>
      <c r="V197" s="6">
        <v>120300.02268390448</v>
      </c>
      <c r="W197" s="6">
        <v>119968.68239471035</v>
      </c>
      <c r="X197" s="6">
        <v>331.34028919411719</v>
      </c>
      <c r="Y197" s="6"/>
      <c r="Z197" s="6">
        <v>119968.68239471037</v>
      </c>
      <c r="AA197" s="6">
        <v>331.34028919411719</v>
      </c>
      <c r="AB197" s="6">
        <v>0</v>
      </c>
      <c r="AC197" s="8">
        <v>0</v>
      </c>
      <c r="AD197" s="8">
        <v>0</v>
      </c>
      <c r="AE197" s="204"/>
      <c r="AF197" s="205">
        <v>3018.2917072297714</v>
      </c>
      <c r="AG197" s="205">
        <v>-460.98220806406334</v>
      </c>
      <c r="AH197" s="5"/>
    </row>
    <row r="198" spans="1:34" x14ac:dyDescent="0.2">
      <c r="A198" s="5" t="s">
        <v>315</v>
      </c>
      <c r="B198" s="72">
        <v>0</v>
      </c>
      <c r="C198" s="72">
        <v>137.75449595616664</v>
      </c>
      <c r="D198" s="72">
        <v>0</v>
      </c>
      <c r="E198" s="72">
        <v>0</v>
      </c>
      <c r="F198" s="72">
        <v>2566.3304174203049</v>
      </c>
      <c r="G198" s="72">
        <v>0.12000000002444722</v>
      </c>
      <c r="H198" s="72">
        <v>2704.2049133764958</v>
      </c>
      <c r="I198" s="6"/>
      <c r="J198" s="72">
        <v>0</v>
      </c>
      <c r="K198" s="72">
        <v>0</v>
      </c>
      <c r="L198" s="72">
        <v>94.221122719684047</v>
      </c>
      <c r="M198" s="72">
        <v>0.35999999999012289</v>
      </c>
      <c r="N198" s="72">
        <v>94.58112271967417</v>
      </c>
      <c r="O198" s="204"/>
      <c r="P198" s="6">
        <v>75200.060588834676</v>
      </c>
      <c r="Q198" s="6">
        <v>5736.6410431770692</v>
      </c>
      <c r="R198" s="6">
        <v>80936.70163201174</v>
      </c>
      <c r="S198" s="6"/>
      <c r="T198" s="6">
        <v>2798.7860360961699</v>
      </c>
      <c r="U198" s="6">
        <v>2798.7860360961699</v>
      </c>
      <c r="V198" s="6">
        <v>83735.487668107904</v>
      </c>
      <c r="W198" s="6">
        <v>77904.265502211158</v>
      </c>
      <c r="X198" s="6">
        <v>5831.2221658967437</v>
      </c>
      <c r="Y198" s="6"/>
      <c r="Z198" s="6">
        <v>77904.265502211172</v>
      </c>
      <c r="AA198" s="6">
        <v>5831.2221658967437</v>
      </c>
      <c r="AB198" s="6">
        <v>0</v>
      </c>
      <c r="AC198" s="8">
        <v>0</v>
      </c>
      <c r="AD198" s="8">
        <v>0</v>
      </c>
      <c r="AE198" s="204"/>
      <c r="AF198" s="205">
        <v>2704.2049133764813</v>
      </c>
      <c r="AG198" s="205">
        <v>94.581122719674568</v>
      </c>
      <c r="AH198" s="5"/>
    </row>
    <row r="199" spans="1:34" x14ac:dyDescent="0.2">
      <c r="A199" s="5" t="s">
        <v>316</v>
      </c>
      <c r="B199" s="72">
        <v>0</v>
      </c>
      <c r="C199" s="72">
        <v>938.6028873834581</v>
      </c>
      <c r="D199" s="72">
        <v>0</v>
      </c>
      <c r="E199" s="72">
        <v>0</v>
      </c>
      <c r="F199" s="72">
        <v>-11939.501392942124</v>
      </c>
      <c r="G199" s="72">
        <v>4.1999999991385266</v>
      </c>
      <c r="H199" s="72">
        <v>-10996.698505559527</v>
      </c>
      <c r="I199" s="6"/>
      <c r="J199" s="72">
        <v>0</v>
      </c>
      <c r="K199" s="72">
        <v>-140.26980998424116</v>
      </c>
      <c r="L199" s="72">
        <v>-170.91710599946344</v>
      </c>
      <c r="M199" s="72">
        <v>0.22999999998319254</v>
      </c>
      <c r="N199" s="72">
        <v>-310.95691598372139</v>
      </c>
      <c r="O199" s="204"/>
      <c r="P199" s="6">
        <v>338548.44804971584</v>
      </c>
      <c r="Q199" s="6">
        <v>3901.5133254576494</v>
      </c>
      <c r="R199" s="6">
        <v>342449.96137517347</v>
      </c>
      <c r="S199" s="6"/>
      <c r="T199" s="6">
        <v>-11307.655421543248</v>
      </c>
      <c r="U199" s="6">
        <v>-11307.655421543248</v>
      </c>
      <c r="V199" s="6">
        <v>331142.30595363025</v>
      </c>
      <c r="W199" s="6">
        <v>327551.74954415631</v>
      </c>
      <c r="X199" s="6">
        <v>3590.5564094739279</v>
      </c>
      <c r="Y199" s="6"/>
      <c r="Z199" s="6">
        <v>327551.74954415631</v>
      </c>
      <c r="AA199" s="6">
        <v>3590.5564094739279</v>
      </c>
      <c r="AB199" s="6">
        <v>0</v>
      </c>
      <c r="AC199" s="8">
        <v>0</v>
      </c>
      <c r="AD199" s="8">
        <v>0</v>
      </c>
      <c r="AE199" s="204"/>
      <c r="AF199" s="205">
        <v>-10996.698505559529</v>
      </c>
      <c r="AG199" s="205">
        <v>-310.9569159837215</v>
      </c>
      <c r="AH199" s="5"/>
    </row>
    <row r="200" spans="1:34" x14ac:dyDescent="0.2">
      <c r="A200" s="5" t="s">
        <v>317</v>
      </c>
      <c r="B200" s="72">
        <v>0</v>
      </c>
      <c r="C200" s="72">
        <v>2.5359811479412118</v>
      </c>
      <c r="D200" s="72">
        <v>0</v>
      </c>
      <c r="E200" s="72">
        <v>0</v>
      </c>
      <c r="F200" s="72">
        <v>0</v>
      </c>
      <c r="G200" s="72">
        <v>0</v>
      </c>
      <c r="H200" s="72">
        <v>2.5359811479412118</v>
      </c>
      <c r="I200" s="6"/>
      <c r="J200" s="72">
        <v>0</v>
      </c>
      <c r="K200" s="72">
        <v>0</v>
      </c>
      <c r="L200" s="72">
        <v>0</v>
      </c>
      <c r="M200" s="72">
        <v>0</v>
      </c>
      <c r="N200" s="72">
        <v>0</v>
      </c>
      <c r="O200" s="204"/>
      <c r="P200" s="6">
        <v>214.45953241553534</v>
      </c>
      <c r="Q200" s="6">
        <v>0</v>
      </c>
      <c r="R200" s="6">
        <v>214.45953241553534</v>
      </c>
      <c r="S200" s="6"/>
      <c r="T200" s="6">
        <v>2.5359811479412118</v>
      </c>
      <c r="U200" s="6">
        <v>2.5359811479412118</v>
      </c>
      <c r="V200" s="6">
        <v>216.99551356347655</v>
      </c>
      <c r="W200" s="6">
        <v>216.99551356347655</v>
      </c>
      <c r="X200" s="6">
        <v>0</v>
      </c>
      <c r="Y200" s="6"/>
      <c r="Z200" s="6">
        <v>216.99551356347655</v>
      </c>
      <c r="AA200" s="6">
        <v>0</v>
      </c>
      <c r="AB200" s="6">
        <v>0</v>
      </c>
      <c r="AC200" s="8">
        <v>0</v>
      </c>
      <c r="AD200" s="8">
        <v>0</v>
      </c>
      <c r="AE200" s="204"/>
      <c r="AF200" s="205">
        <v>2.5359811479412144</v>
      </c>
      <c r="AG200" s="205">
        <v>0</v>
      </c>
      <c r="AH200" s="5"/>
    </row>
    <row r="201" spans="1:34" x14ac:dyDescent="0.2">
      <c r="A201" s="5" t="s">
        <v>318</v>
      </c>
      <c r="B201" s="72">
        <v>0</v>
      </c>
      <c r="C201" s="72">
        <v>456.47660662941814</v>
      </c>
      <c r="D201" s="72">
        <v>0</v>
      </c>
      <c r="E201" s="72">
        <v>0</v>
      </c>
      <c r="F201" s="72">
        <v>-21534.939983330416</v>
      </c>
      <c r="G201" s="72">
        <v>-0.12000000014086254</v>
      </c>
      <c r="H201" s="72">
        <v>-21078.583376701139</v>
      </c>
      <c r="I201" s="6"/>
      <c r="J201" s="72">
        <v>0</v>
      </c>
      <c r="K201" s="72">
        <v>-68.218293098006242</v>
      </c>
      <c r="L201" s="72">
        <v>-83.123184053962305</v>
      </c>
      <c r="M201" s="72">
        <v>0.12000000000307409</v>
      </c>
      <c r="N201" s="72">
        <v>-151.22147715196547</v>
      </c>
      <c r="O201" s="204"/>
      <c r="P201" s="6">
        <v>326767.29692927329</v>
      </c>
      <c r="Q201" s="6">
        <v>878.31481238992183</v>
      </c>
      <c r="R201" s="6">
        <v>327645.61174166319</v>
      </c>
      <c r="S201" s="6"/>
      <c r="T201" s="6">
        <v>-21229.804853853104</v>
      </c>
      <c r="U201" s="6">
        <v>-21229.804853853104</v>
      </c>
      <c r="V201" s="6">
        <v>306415.80688781006</v>
      </c>
      <c r="W201" s="6">
        <v>305688.71355257212</v>
      </c>
      <c r="X201" s="6">
        <v>727.09333523795635</v>
      </c>
      <c r="Y201" s="6"/>
      <c r="Z201" s="6">
        <v>305688.71355257212</v>
      </c>
      <c r="AA201" s="6">
        <v>727.09333523795635</v>
      </c>
      <c r="AB201" s="6">
        <v>0</v>
      </c>
      <c r="AC201" s="8">
        <v>0</v>
      </c>
      <c r="AD201" s="8">
        <v>0</v>
      </c>
      <c r="AE201" s="204"/>
      <c r="AF201" s="205">
        <v>-21078.583376701165</v>
      </c>
      <c r="AG201" s="205">
        <v>-151.22147715196547</v>
      </c>
      <c r="AH201" s="5"/>
    </row>
    <row r="202" spans="1:34" x14ac:dyDescent="0.2">
      <c r="A202" s="5" t="s">
        <v>319</v>
      </c>
      <c r="B202" s="72">
        <v>0</v>
      </c>
      <c r="C202" s="72">
        <v>1284.2208533174298</v>
      </c>
      <c r="D202" s="72">
        <v>0</v>
      </c>
      <c r="E202" s="72">
        <v>0</v>
      </c>
      <c r="F202" s="72">
        <v>112381.94540326569</v>
      </c>
      <c r="G202" s="72">
        <v>0</v>
      </c>
      <c r="H202" s="72">
        <v>113666.16625658312</v>
      </c>
      <c r="I202" s="6"/>
      <c r="J202" s="72">
        <v>0</v>
      </c>
      <c r="K202" s="72">
        <v>-284.24192027006899</v>
      </c>
      <c r="L202" s="72">
        <v>-233.85322447181395</v>
      </c>
      <c r="M202" s="72">
        <v>0.35999999999148713</v>
      </c>
      <c r="N202" s="72">
        <v>-517.73514474189142</v>
      </c>
      <c r="O202" s="204"/>
      <c r="P202" s="6">
        <v>325696.10357815772</v>
      </c>
      <c r="Q202" s="6">
        <v>4970.5986163452144</v>
      </c>
      <c r="R202" s="6">
        <v>330666.70219450293</v>
      </c>
      <c r="S202" s="6"/>
      <c r="T202" s="6">
        <v>113148.43111184123</v>
      </c>
      <c r="U202" s="6">
        <v>113148.43111184123</v>
      </c>
      <c r="V202" s="6">
        <v>443815.13330634416</v>
      </c>
      <c r="W202" s="6">
        <v>439362.26983474084</v>
      </c>
      <c r="X202" s="6">
        <v>4452.863471603323</v>
      </c>
      <c r="Y202" s="6"/>
      <c r="Z202" s="6">
        <v>439362.26983474084</v>
      </c>
      <c r="AA202" s="6">
        <v>4452.863471603323</v>
      </c>
      <c r="AB202" s="6">
        <v>0</v>
      </c>
      <c r="AC202" s="8">
        <v>0</v>
      </c>
      <c r="AD202" s="8">
        <v>0</v>
      </c>
      <c r="AE202" s="204"/>
      <c r="AF202" s="205">
        <v>113666.16625658312</v>
      </c>
      <c r="AG202" s="205">
        <v>-517.73514474189142</v>
      </c>
      <c r="AH202" s="5"/>
    </row>
    <row r="203" spans="1:34" x14ac:dyDescent="0.2">
      <c r="A203" s="5" t="s">
        <v>320</v>
      </c>
      <c r="B203" s="72">
        <v>0</v>
      </c>
      <c r="C203" s="72">
        <v>38039.717219118174</v>
      </c>
      <c r="D203" s="72">
        <v>0</v>
      </c>
      <c r="E203" s="72">
        <v>-21476.709309575446</v>
      </c>
      <c r="F203" s="72">
        <v>-69875.407083693324</v>
      </c>
      <c r="G203" s="72">
        <v>0.50999998394399881</v>
      </c>
      <c r="H203" s="72">
        <v>-53311.889174166652</v>
      </c>
      <c r="I203" s="6"/>
      <c r="J203" s="72">
        <v>0</v>
      </c>
      <c r="K203" s="72">
        <v>-28537.663821128037</v>
      </c>
      <c r="L203" s="72">
        <v>-4163.4744124450053</v>
      </c>
      <c r="M203" s="72">
        <v>-0.75000000096042641</v>
      </c>
      <c r="N203" s="72">
        <v>-32701.888233574002</v>
      </c>
      <c r="O203" s="204"/>
      <c r="P203" s="6">
        <v>2833833.4485486988</v>
      </c>
      <c r="Q203" s="6">
        <v>216804.91913309661</v>
      </c>
      <c r="R203" s="6">
        <v>3050638.3676817953</v>
      </c>
      <c r="S203" s="6"/>
      <c r="T203" s="6">
        <v>-86013.77740774065</v>
      </c>
      <c r="U203" s="6">
        <v>-86013.77740774065</v>
      </c>
      <c r="V203" s="6">
        <v>2964624.5902740546</v>
      </c>
      <c r="W203" s="6">
        <v>2780521.5593745317</v>
      </c>
      <c r="X203" s="6">
        <v>184103.03089952262</v>
      </c>
      <c r="Y203" s="6"/>
      <c r="Z203" s="6">
        <v>2780521.5593745322</v>
      </c>
      <c r="AA203" s="6">
        <v>184103.03089952262</v>
      </c>
      <c r="AB203" s="6">
        <v>0</v>
      </c>
      <c r="AC203" s="8">
        <v>0</v>
      </c>
      <c r="AD203" s="8">
        <v>0</v>
      </c>
      <c r="AE203" s="204"/>
      <c r="AF203" s="205">
        <v>-53311.889174167067</v>
      </c>
      <c r="AG203" s="205">
        <v>-32701.888233573991</v>
      </c>
      <c r="AH203" s="5"/>
    </row>
    <row r="204" spans="1:34" x14ac:dyDescent="0.2">
      <c r="A204" s="5" t="s">
        <v>321</v>
      </c>
      <c r="B204" s="72">
        <v>0</v>
      </c>
      <c r="C204" s="72">
        <v>2.5359811479412118</v>
      </c>
      <c r="D204" s="72">
        <v>0</v>
      </c>
      <c r="E204" s="72">
        <v>0</v>
      </c>
      <c r="F204" s="72">
        <v>0</v>
      </c>
      <c r="G204" s="72">
        <v>0</v>
      </c>
      <c r="H204" s="72">
        <v>2.5359811479412118</v>
      </c>
      <c r="I204" s="6"/>
      <c r="J204" s="72">
        <v>0</v>
      </c>
      <c r="K204" s="72">
        <v>0</v>
      </c>
      <c r="L204" s="72">
        <v>0</v>
      </c>
      <c r="M204" s="72">
        <v>0</v>
      </c>
      <c r="N204" s="72">
        <v>0</v>
      </c>
      <c r="O204" s="204"/>
      <c r="P204" s="6">
        <v>145.39629316307483</v>
      </c>
      <c r="Q204" s="6">
        <v>0</v>
      </c>
      <c r="R204" s="6">
        <v>145.39629316307483</v>
      </c>
      <c r="S204" s="6"/>
      <c r="T204" s="6">
        <v>2.5359811479412118</v>
      </c>
      <c r="U204" s="6">
        <v>2.5359811479412118</v>
      </c>
      <c r="V204" s="6">
        <v>147.93227431101604</v>
      </c>
      <c r="W204" s="6">
        <v>147.93227431101604</v>
      </c>
      <c r="X204" s="6">
        <v>0</v>
      </c>
      <c r="Y204" s="6"/>
      <c r="Z204" s="6">
        <v>147.93227431101604</v>
      </c>
      <c r="AA204" s="6">
        <v>0</v>
      </c>
      <c r="AB204" s="6">
        <v>0</v>
      </c>
      <c r="AC204" s="8">
        <v>0</v>
      </c>
      <c r="AD204" s="8">
        <v>0</v>
      </c>
      <c r="AE204" s="204"/>
      <c r="AF204" s="205">
        <v>2.5359811479412144</v>
      </c>
      <c r="AG204" s="205">
        <v>0</v>
      </c>
      <c r="AH204" s="5"/>
    </row>
    <row r="205" spans="1:34" x14ac:dyDescent="0.2">
      <c r="A205" s="5" t="s">
        <v>322</v>
      </c>
      <c r="B205" s="72">
        <v>0</v>
      </c>
      <c r="C205" s="72">
        <v>1.0143924591764848</v>
      </c>
      <c r="D205" s="72">
        <v>0</v>
      </c>
      <c r="E205" s="72">
        <v>0</v>
      </c>
      <c r="F205" s="72">
        <v>0</v>
      </c>
      <c r="G205" s="72">
        <v>0</v>
      </c>
      <c r="H205" s="72">
        <v>1.0143924591764848</v>
      </c>
      <c r="I205" s="6"/>
      <c r="J205" s="72">
        <v>0</v>
      </c>
      <c r="K205" s="72">
        <v>0</v>
      </c>
      <c r="L205" s="72">
        <v>0</v>
      </c>
      <c r="M205" s="72">
        <v>0</v>
      </c>
      <c r="N205" s="72">
        <v>0</v>
      </c>
      <c r="O205" s="204"/>
      <c r="P205" s="6">
        <v>8.7237775897844898</v>
      </c>
      <c r="Q205" s="6">
        <v>0</v>
      </c>
      <c r="R205" s="6">
        <v>8.7237775897844898</v>
      </c>
      <c r="S205" s="6"/>
      <c r="T205" s="6">
        <v>1.0143924591764848</v>
      </c>
      <c r="U205" s="6">
        <v>1.0143924591764848</v>
      </c>
      <c r="V205" s="6">
        <v>9.7381700489609742</v>
      </c>
      <c r="W205" s="6">
        <v>9.7381700489609742</v>
      </c>
      <c r="X205" s="6">
        <v>0</v>
      </c>
      <c r="Y205" s="6"/>
      <c r="Z205" s="6">
        <v>9.7381700489609742</v>
      </c>
      <c r="AA205" s="6">
        <v>0</v>
      </c>
      <c r="AB205" s="6">
        <v>0</v>
      </c>
      <c r="AC205" s="8">
        <v>0</v>
      </c>
      <c r="AD205" s="8">
        <v>0</v>
      </c>
      <c r="AE205" s="204"/>
      <c r="AF205" s="205">
        <v>1.0143924591764844</v>
      </c>
      <c r="AG205" s="205">
        <v>0</v>
      </c>
      <c r="AH205" s="5"/>
    </row>
    <row r="206" spans="1:34" x14ac:dyDescent="0.2">
      <c r="A206" s="5" t="s">
        <v>323</v>
      </c>
      <c r="B206" s="72">
        <v>0</v>
      </c>
      <c r="C206" s="72">
        <v>0</v>
      </c>
      <c r="D206" s="72">
        <v>0</v>
      </c>
      <c r="E206" s="72">
        <v>0</v>
      </c>
      <c r="F206" s="72">
        <v>0</v>
      </c>
      <c r="G206" s="72">
        <v>0</v>
      </c>
      <c r="H206" s="72">
        <v>0</v>
      </c>
      <c r="I206" s="6"/>
      <c r="J206" s="72">
        <v>0</v>
      </c>
      <c r="K206" s="72">
        <v>0</v>
      </c>
      <c r="L206" s="72">
        <v>0</v>
      </c>
      <c r="M206" s="72">
        <v>0</v>
      </c>
      <c r="N206" s="72">
        <v>0</v>
      </c>
      <c r="O206" s="204"/>
      <c r="P206" s="6">
        <v>0</v>
      </c>
      <c r="Q206" s="6">
        <v>0</v>
      </c>
      <c r="R206" s="6">
        <v>0</v>
      </c>
      <c r="S206" s="6"/>
      <c r="T206" s="6">
        <v>0</v>
      </c>
      <c r="U206" s="6">
        <v>0</v>
      </c>
      <c r="V206" s="6">
        <v>0</v>
      </c>
      <c r="W206" s="6">
        <v>0</v>
      </c>
      <c r="X206" s="6">
        <v>0</v>
      </c>
      <c r="Y206" s="6"/>
      <c r="Z206" s="6">
        <v>0</v>
      </c>
      <c r="AA206" s="6">
        <v>0</v>
      </c>
      <c r="AB206" s="6">
        <v>0</v>
      </c>
      <c r="AC206" s="8">
        <v>0</v>
      </c>
      <c r="AD206" s="8">
        <v>0</v>
      </c>
      <c r="AE206" s="204"/>
      <c r="AF206" s="205">
        <v>0</v>
      </c>
      <c r="AG206" s="205">
        <v>0</v>
      </c>
      <c r="AH206" s="5"/>
    </row>
    <row r="207" spans="1:34" x14ac:dyDescent="0.2">
      <c r="A207" s="5" t="s">
        <v>324</v>
      </c>
      <c r="B207" s="72">
        <v>0</v>
      </c>
      <c r="C207" s="72">
        <v>0.5071962295882424</v>
      </c>
      <c r="D207" s="72">
        <v>0</v>
      </c>
      <c r="E207" s="72">
        <v>0</v>
      </c>
      <c r="F207" s="72">
        <v>0</v>
      </c>
      <c r="G207" s="72">
        <v>0</v>
      </c>
      <c r="H207" s="72">
        <v>0.5071962295882424</v>
      </c>
      <c r="I207" s="6"/>
      <c r="J207" s="72">
        <v>0</v>
      </c>
      <c r="K207" s="72">
        <v>0</v>
      </c>
      <c r="L207" s="72">
        <v>0</v>
      </c>
      <c r="M207" s="72">
        <v>0</v>
      </c>
      <c r="N207" s="72">
        <v>0</v>
      </c>
      <c r="O207" s="204"/>
      <c r="P207" s="6">
        <v>4.3618887948922449</v>
      </c>
      <c r="Q207" s="6">
        <v>0</v>
      </c>
      <c r="R207" s="6">
        <v>4.3618887948922449</v>
      </c>
      <c r="S207" s="6"/>
      <c r="T207" s="6">
        <v>0.5071962295882424</v>
      </c>
      <c r="U207" s="6">
        <v>0.5071962295882424</v>
      </c>
      <c r="V207" s="6">
        <v>4.8690850244804871</v>
      </c>
      <c r="W207" s="6">
        <v>4.8690850244804871</v>
      </c>
      <c r="X207" s="6">
        <v>0</v>
      </c>
      <c r="Y207" s="6"/>
      <c r="Z207" s="6">
        <v>4.8690850244804871</v>
      </c>
      <c r="AA207" s="6">
        <v>0</v>
      </c>
      <c r="AB207" s="6">
        <v>0</v>
      </c>
      <c r="AC207" s="8">
        <v>0</v>
      </c>
      <c r="AD207" s="8">
        <v>0</v>
      </c>
      <c r="AE207" s="204"/>
      <c r="AF207" s="205">
        <v>0.50719622958824218</v>
      </c>
      <c r="AG207" s="205">
        <v>0</v>
      </c>
      <c r="AH207" s="5"/>
    </row>
    <row r="208" spans="1:34" x14ac:dyDescent="0.2">
      <c r="A208" s="5" t="s">
        <v>325</v>
      </c>
      <c r="B208" s="72">
        <v>0</v>
      </c>
      <c r="C208" s="72">
        <v>0.5071962295882424</v>
      </c>
      <c r="D208" s="72">
        <v>0</v>
      </c>
      <c r="E208" s="72">
        <v>0</v>
      </c>
      <c r="F208" s="72">
        <v>0</v>
      </c>
      <c r="G208" s="72">
        <v>0</v>
      </c>
      <c r="H208" s="72">
        <v>0.5071962295882424</v>
      </c>
      <c r="I208" s="6"/>
      <c r="J208" s="72">
        <v>0</v>
      </c>
      <c r="K208" s="72">
        <v>0</v>
      </c>
      <c r="L208" s="72">
        <v>0</v>
      </c>
      <c r="M208" s="72">
        <v>0</v>
      </c>
      <c r="N208" s="72">
        <v>0</v>
      </c>
      <c r="O208" s="204"/>
      <c r="P208" s="6">
        <v>4.3618887948922449</v>
      </c>
      <c r="Q208" s="6">
        <v>0</v>
      </c>
      <c r="R208" s="6">
        <v>4.3618887948922449</v>
      </c>
      <c r="S208" s="6"/>
      <c r="T208" s="6">
        <v>0.5071962295882424</v>
      </c>
      <c r="U208" s="6">
        <v>0.5071962295882424</v>
      </c>
      <c r="V208" s="6">
        <v>4.8690850244804871</v>
      </c>
      <c r="W208" s="6">
        <v>4.8690850244804871</v>
      </c>
      <c r="X208" s="6">
        <v>0</v>
      </c>
      <c r="Y208" s="6"/>
      <c r="Z208" s="6">
        <v>4.8690850244804871</v>
      </c>
      <c r="AA208" s="6">
        <v>0</v>
      </c>
      <c r="AB208" s="6">
        <v>0</v>
      </c>
      <c r="AC208" s="8">
        <v>0</v>
      </c>
      <c r="AD208" s="8">
        <v>0</v>
      </c>
      <c r="AE208" s="204"/>
      <c r="AF208" s="205">
        <v>0.50719622958824218</v>
      </c>
      <c r="AG208" s="205">
        <v>0</v>
      </c>
      <c r="AH208" s="5"/>
    </row>
    <row r="209" spans="1:34" x14ac:dyDescent="0.2">
      <c r="A209" s="5" t="s">
        <v>326</v>
      </c>
      <c r="B209" s="72">
        <v>0</v>
      </c>
      <c r="C209" s="72">
        <v>0.2535981147941212</v>
      </c>
      <c r="D209" s="72">
        <v>0</v>
      </c>
      <c r="E209" s="72">
        <v>0</v>
      </c>
      <c r="F209" s="72">
        <v>0</v>
      </c>
      <c r="G209" s="72">
        <v>0</v>
      </c>
      <c r="H209" s="72">
        <v>0.2535981147941212</v>
      </c>
      <c r="I209" s="6"/>
      <c r="J209" s="72">
        <v>0</v>
      </c>
      <c r="K209" s="72">
        <v>0</v>
      </c>
      <c r="L209" s="72">
        <v>0</v>
      </c>
      <c r="M209" s="72">
        <v>0</v>
      </c>
      <c r="N209" s="72">
        <v>0</v>
      </c>
      <c r="O209" s="204"/>
      <c r="P209" s="6">
        <v>2.1809443974461225</v>
      </c>
      <c r="Q209" s="6">
        <v>0</v>
      </c>
      <c r="R209" s="6">
        <v>2.1809443974461225</v>
      </c>
      <c r="S209" s="6"/>
      <c r="T209" s="6">
        <v>0.2535981147941212</v>
      </c>
      <c r="U209" s="6">
        <v>0.2535981147941212</v>
      </c>
      <c r="V209" s="6">
        <v>2.4345425122402435</v>
      </c>
      <c r="W209" s="6">
        <v>2.4345425122402435</v>
      </c>
      <c r="X209" s="6">
        <v>0</v>
      </c>
      <c r="Y209" s="6"/>
      <c r="Z209" s="6">
        <v>2.4345425122402435</v>
      </c>
      <c r="AA209" s="6">
        <v>0</v>
      </c>
      <c r="AB209" s="6">
        <v>0</v>
      </c>
      <c r="AC209" s="8">
        <v>0</v>
      </c>
      <c r="AD209" s="8">
        <v>0</v>
      </c>
      <c r="AE209" s="204"/>
      <c r="AF209" s="205">
        <v>0.25359811479412109</v>
      </c>
      <c r="AG209" s="205">
        <v>0</v>
      </c>
      <c r="AH209" s="5"/>
    </row>
    <row r="210" spans="1:34" x14ac:dyDescent="0.2">
      <c r="A210" s="5" t="s">
        <v>327</v>
      </c>
      <c r="B210" s="72">
        <v>0</v>
      </c>
      <c r="C210" s="72">
        <v>0.2535981147941212</v>
      </c>
      <c r="D210" s="72">
        <v>0</v>
      </c>
      <c r="E210" s="72">
        <v>0</v>
      </c>
      <c r="F210" s="72">
        <v>0</v>
      </c>
      <c r="G210" s="72">
        <v>0</v>
      </c>
      <c r="H210" s="72">
        <v>0.2535981147941212</v>
      </c>
      <c r="I210" s="6"/>
      <c r="J210" s="72">
        <v>0</v>
      </c>
      <c r="K210" s="72">
        <v>0</v>
      </c>
      <c r="L210" s="72">
        <v>0</v>
      </c>
      <c r="M210" s="72">
        <v>0</v>
      </c>
      <c r="N210" s="72">
        <v>0</v>
      </c>
      <c r="O210" s="204"/>
      <c r="P210" s="6">
        <v>2.1809443974461225</v>
      </c>
      <c r="Q210" s="6">
        <v>0</v>
      </c>
      <c r="R210" s="6">
        <v>2.1809443974461225</v>
      </c>
      <c r="S210" s="6"/>
      <c r="T210" s="6">
        <v>0.2535981147941212</v>
      </c>
      <c r="U210" s="6">
        <v>0.2535981147941212</v>
      </c>
      <c r="V210" s="6">
        <v>2.4345425122402435</v>
      </c>
      <c r="W210" s="6">
        <v>2.4345425122402435</v>
      </c>
      <c r="X210" s="6">
        <v>0</v>
      </c>
      <c r="Y210" s="6"/>
      <c r="Z210" s="6">
        <v>2.4345425122402435</v>
      </c>
      <c r="AA210" s="6">
        <v>0</v>
      </c>
      <c r="AB210" s="6">
        <v>0</v>
      </c>
      <c r="AC210" s="8">
        <v>0</v>
      </c>
      <c r="AD210" s="8">
        <v>0</v>
      </c>
      <c r="AE210" s="204"/>
      <c r="AF210" s="205">
        <v>0.25359811479412109</v>
      </c>
      <c r="AG210" s="205">
        <v>0</v>
      </c>
      <c r="AH210" s="5"/>
    </row>
    <row r="211" spans="1:34" x14ac:dyDescent="0.2">
      <c r="A211" s="5" t="s">
        <v>328</v>
      </c>
      <c r="B211" s="72">
        <v>0</v>
      </c>
      <c r="C211" s="72">
        <v>0.2535981147941212</v>
      </c>
      <c r="D211" s="72">
        <v>0</v>
      </c>
      <c r="E211" s="72">
        <v>0</v>
      </c>
      <c r="F211" s="72">
        <v>0</v>
      </c>
      <c r="G211" s="72">
        <v>0</v>
      </c>
      <c r="H211" s="72">
        <v>0.2535981147941212</v>
      </c>
      <c r="I211" s="6"/>
      <c r="J211" s="72">
        <v>0</v>
      </c>
      <c r="K211" s="72">
        <v>0</v>
      </c>
      <c r="L211" s="72">
        <v>0</v>
      </c>
      <c r="M211" s="72">
        <v>0</v>
      </c>
      <c r="N211" s="72">
        <v>0</v>
      </c>
      <c r="O211" s="204"/>
      <c r="P211" s="6">
        <v>2.1809443974461225</v>
      </c>
      <c r="Q211" s="6">
        <v>0</v>
      </c>
      <c r="R211" s="6">
        <v>2.1809443974461225</v>
      </c>
      <c r="S211" s="6"/>
      <c r="T211" s="6">
        <v>0.2535981147941212</v>
      </c>
      <c r="U211" s="6">
        <v>0.2535981147941212</v>
      </c>
      <c r="V211" s="6">
        <v>2.4345425122402435</v>
      </c>
      <c r="W211" s="6">
        <v>2.4345425122402435</v>
      </c>
      <c r="X211" s="6">
        <v>0</v>
      </c>
      <c r="Y211" s="6"/>
      <c r="Z211" s="6">
        <v>2.4345425122402435</v>
      </c>
      <c r="AA211" s="6">
        <v>0</v>
      </c>
      <c r="AB211" s="6">
        <v>0</v>
      </c>
      <c r="AC211" s="8">
        <v>0</v>
      </c>
      <c r="AD211" s="8">
        <v>0</v>
      </c>
      <c r="AE211" s="204"/>
      <c r="AF211" s="205">
        <v>0.25359811479412109</v>
      </c>
      <c r="AG211" s="205">
        <v>0</v>
      </c>
      <c r="AH211" s="5"/>
    </row>
    <row r="212" spans="1:34" x14ac:dyDescent="0.2">
      <c r="A212" s="5" t="s">
        <v>329</v>
      </c>
      <c r="B212" s="72">
        <v>0</v>
      </c>
      <c r="C212" s="72">
        <v>4.0575698367059392</v>
      </c>
      <c r="D212" s="72">
        <v>0</v>
      </c>
      <c r="E212" s="72">
        <v>0</v>
      </c>
      <c r="F212" s="72">
        <v>0</v>
      </c>
      <c r="G212" s="72">
        <v>0</v>
      </c>
      <c r="H212" s="72">
        <v>4.0575698367059392</v>
      </c>
      <c r="I212" s="6"/>
      <c r="J212" s="72">
        <v>0</v>
      </c>
      <c r="K212" s="72">
        <v>0</v>
      </c>
      <c r="L212" s="72">
        <v>0</v>
      </c>
      <c r="M212" s="72">
        <v>0</v>
      </c>
      <c r="N212" s="72">
        <v>0</v>
      </c>
      <c r="O212" s="204"/>
      <c r="P212" s="6">
        <v>34.895110359137959</v>
      </c>
      <c r="Q212" s="6">
        <v>0</v>
      </c>
      <c r="R212" s="6">
        <v>34.895110359137959</v>
      </c>
      <c r="S212" s="6"/>
      <c r="T212" s="6">
        <v>4.0575698367059392</v>
      </c>
      <c r="U212" s="6">
        <v>4.0575698367059392</v>
      </c>
      <c r="V212" s="6">
        <v>38.952680195843897</v>
      </c>
      <c r="W212" s="6">
        <v>38.952680195843897</v>
      </c>
      <c r="X212" s="6">
        <v>0</v>
      </c>
      <c r="Y212" s="6"/>
      <c r="Z212" s="6">
        <v>38.952680195843897</v>
      </c>
      <c r="AA212" s="6">
        <v>0</v>
      </c>
      <c r="AB212" s="6">
        <v>0</v>
      </c>
      <c r="AC212" s="8">
        <v>0</v>
      </c>
      <c r="AD212" s="8">
        <v>0</v>
      </c>
      <c r="AE212" s="204"/>
      <c r="AF212" s="205">
        <v>4.0575698367059374</v>
      </c>
      <c r="AG212" s="205">
        <v>0</v>
      </c>
      <c r="AH212" s="5"/>
    </row>
    <row r="213" spans="1:34" x14ac:dyDescent="0.2">
      <c r="A213" s="5" t="s">
        <v>330</v>
      </c>
      <c r="B213" s="72">
        <v>0</v>
      </c>
      <c r="C213" s="72">
        <v>0.2535981147941212</v>
      </c>
      <c r="D213" s="72">
        <v>0</v>
      </c>
      <c r="E213" s="72">
        <v>0</v>
      </c>
      <c r="F213" s="72">
        <v>0</v>
      </c>
      <c r="G213" s="72">
        <v>0</v>
      </c>
      <c r="H213" s="72">
        <v>0.2535981147941212</v>
      </c>
      <c r="I213" s="6"/>
      <c r="J213" s="72">
        <v>0</v>
      </c>
      <c r="K213" s="72">
        <v>0</v>
      </c>
      <c r="L213" s="72">
        <v>0</v>
      </c>
      <c r="M213" s="72">
        <v>0</v>
      </c>
      <c r="N213" s="72">
        <v>0</v>
      </c>
      <c r="O213" s="204"/>
      <c r="P213" s="6">
        <v>2.1809443974461225</v>
      </c>
      <c r="Q213" s="6">
        <v>0</v>
      </c>
      <c r="R213" s="6">
        <v>2.1809443974461225</v>
      </c>
      <c r="S213" s="6"/>
      <c r="T213" s="6">
        <v>0.2535981147941212</v>
      </c>
      <c r="U213" s="6">
        <v>0.2535981147941212</v>
      </c>
      <c r="V213" s="6">
        <v>2.4345425122402435</v>
      </c>
      <c r="W213" s="6">
        <v>2.4345425122402435</v>
      </c>
      <c r="X213" s="6">
        <v>0</v>
      </c>
      <c r="Y213" s="6"/>
      <c r="Z213" s="6">
        <v>2.4345425122402435</v>
      </c>
      <c r="AA213" s="6">
        <v>0</v>
      </c>
      <c r="AB213" s="6">
        <v>0</v>
      </c>
      <c r="AC213" s="8">
        <v>0</v>
      </c>
      <c r="AD213" s="8">
        <v>0</v>
      </c>
      <c r="AE213" s="204"/>
      <c r="AF213" s="205">
        <v>0.25359811479412109</v>
      </c>
      <c r="AG213" s="205">
        <v>0</v>
      </c>
      <c r="AH213" s="5"/>
    </row>
    <row r="214" spans="1:34" x14ac:dyDescent="0.2">
      <c r="A214" s="5" t="s">
        <v>331</v>
      </c>
      <c r="B214" s="72">
        <v>0</v>
      </c>
      <c r="C214" s="72">
        <v>0.2535981147941212</v>
      </c>
      <c r="D214" s="72">
        <v>0</v>
      </c>
      <c r="E214" s="72">
        <v>0</v>
      </c>
      <c r="F214" s="72">
        <v>0</v>
      </c>
      <c r="G214" s="72">
        <v>0</v>
      </c>
      <c r="H214" s="72">
        <v>0.2535981147941212</v>
      </c>
      <c r="I214" s="6"/>
      <c r="J214" s="72">
        <v>0</v>
      </c>
      <c r="K214" s="72">
        <v>0</v>
      </c>
      <c r="L214" s="72">
        <v>0</v>
      </c>
      <c r="M214" s="72">
        <v>0</v>
      </c>
      <c r="N214" s="72">
        <v>0</v>
      </c>
      <c r="O214" s="204"/>
      <c r="P214" s="6">
        <v>2.1809443974461225</v>
      </c>
      <c r="Q214" s="6">
        <v>0</v>
      </c>
      <c r="R214" s="6">
        <v>2.1809443974461225</v>
      </c>
      <c r="S214" s="6"/>
      <c r="T214" s="6">
        <v>0.2535981147941212</v>
      </c>
      <c r="U214" s="6">
        <v>0.2535981147941212</v>
      </c>
      <c r="V214" s="6">
        <v>2.4345425122402435</v>
      </c>
      <c r="W214" s="6">
        <v>2.4345425122402435</v>
      </c>
      <c r="X214" s="6">
        <v>0</v>
      </c>
      <c r="Y214" s="6"/>
      <c r="Z214" s="6">
        <v>2.4345425122402435</v>
      </c>
      <c r="AA214" s="6">
        <v>0</v>
      </c>
      <c r="AB214" s="6">
        <v>0</v>
      </c>
      <c r="AC214" s="8">
        <v>0</v>
      </c>
      <c r="AD214" s="8">
        <v>0</v>
      </c>
      <c r="AE214" s="204"/>
      <c r="AF214" s="205">
        <v>0.25359811479412109</v>
      </c>
      <c r="AG214" s="205">
        <v>0</v>
      </c>
      <c r="AH214" s="5"/>
    </row>
    <row r="215" spans="1:34" x14ac:dyDescent="0.2">
      <c r="A215" s="5" t="s">
        <v>332</v>
      </c>
      <c r="B215" s="72">
        <v>0</v>
      </c>
      <c r="C215" s="72">
        <v>121.92997359301347</v>
      </c>
      <c r="D215" s="72">
        <v>0</v>
      </c>
      <c r="E215" s="72">
        <v>8213.9563254504719</v>
      </c>
      <c r="F215" s="72">
        <v>0</v>
      </c>
      <c r="G215" s="72">
        <v>0.39000000014493708</v>
      </c>
      <c r="H215" s="72">
        <v>8336.2762990436295</v>
      </c>
      <c r="I215" s="6"/>
      <c r="J215" s="72">
        <v>0</v>
      </c>
      <c r="K215" s="72">
        <v>0</v>
      </c>
      <c r="L215" s="72">
        <v>-949.98864673914522</v>
      </c>
      <c r="M215" s="72">
        <v>-1.0800000000526779</v>
      </c>
      <c r="N215" s="72">
        <v>-951.0686467391979</v>
      </c>
      <c r="O215" s="204"/>
      <c r="P215" s="6">
        <v>80271.783421877466</v>
      </c>
      <c r="Q215" s="6">
        <v>25143.129533104482</v>
      </c>
      <c r="R215" s="6">
        <v>105414.91295498195</v>
      </c>
      <c r="S215" s="6"/>
      <c r="T215" s="6">
        <v>7385.2076523044316</v>
      </c>
      <c r="U215" s="6">
        <v>7385.2076523044316</v>
      </c>
      <c r="V215" s="6">
        <v>112800.12060728639</v>
      </c>
      <c r="W215" s="6">
        <v>88608.059720921097</v>
      </c>
      <c r="X215" s="6">
        <v>24192.060886365285</v>
      </c>
      <c r="Y215" s="6"/>
      <c r="Z215" s="6">
        <v>88608.059720921097</v>
      </c>
      <c r="AA215" s="6">
        <v>24192.060886365285</v>
      </c>
      <c r="AB215" s="6">
        <v>0</v>
      </c>
      <c r="AC215" s="8">
        <v>0</v>
      </c>
      <c r="AD215" s="8">
        <v>0</v>
      </c>
      <c r="AE215" s="204"/>
      <c r="AF215" s="205">
        <v>8336.2762990436313</v>
      </c>
      <c r="AG215" s="205">
        <v>-951.06864673919699</v>
      </c>
      <c r="AH215" s="5"/>
    </row>
    <row r="216" spans="1:34" x14ac:dyDescent="0.2">
      <c r="A216" s="5" t="s">
        <v>333</v>
      </c>
      <c r="B216" s="72">
        <v>0</v>
      </c>
      <c r="C216" s="72">
        <v>2.5359811479412118</v>
      </c>
      <c r="D216" s="72">
        <v>0</v>
      </c>
      <c r="E216" s="72">
        <v>0</v>
      </c>
      <c r="F216" s="72">
        <v>0</v>
      </c>
      <c r="G216" s="72">
        <v>0</v>
      </c>
      <c r="H216" s="72">
        <v>2.5359811479412118</v>
      </c>
      <c r="I216" s="6"/>
      <c r="J216" s="72">
        <v>0</v>
      </c>
      <c r="K216" s="72">
        <v>0</v>
      </c>
      <c r="L216" s="72">
        <v>0</v>
      </c>
      <c r="M216" s="72">
        <v>0</v>
      </c>
      <c r="N216" s="72">
        <v>0</v>
      </c>
      <c r="O216" s="204"/>
      <c r="P216" s="6">
        <v>806.94942705506537</v>
      </c>
      <c r="Q216" s="6">
        <v>0</v>
      </c>
      <c r="R216" s="6">
        <v>806.94942705506537</v>
      </c>
      <c r="S216" s="6"/>
      <c r="T216" s="6">
        <v>2.5359811479412118</v>
      </c>
      <c r="U216" s="6">
        <v>2.5359811479412118</v>
      </c>
      <c r="V216" s="6">
        <v>809.48540820300661</v>
      </c>
      <c r="W216" s="6">
        <v>809.48540820300661</v>
      </c>
      <c r="X216" s="6">
        <v>0</v>
      </c>
      <c r="Y216" s="6"/>
      <c r="Z216" s="6">
        <v>809.48540820300661</v>
      </c>
      <c r="AA216" s="6">
        <v>0</v>
      </c>
      <c r="AB216" s="6">
        <v>0</v>
      </c>
      <c r="AC216" s="8">
        <v>0</v>
      </c>
      <c r="AD216" s="8">
        <v>0</v>
      </c>
      <c r="AE216" s="204"/>
      <c r="AF216" s="205">
        <v>2.5359811479412429</v>
      </c>
      <c r="AG216" s="205">
        <v>0</v>
      </c>
      <c r="AH216" s="5"/>
    </row>
    <row r="217" spans="1:34" x14ac:dyDescent="0.2">
      <c r="A217" s="5" t="s">
        <v>334</v>
      </c>
      <c r="B217" s="72">
        <v>0</v>
      </c>
      <c r="C217" s="72">
        <v>67.507818158195064</v>
      </c>
      <c r="D217" s="72">
        <v>0</v>
      </c>
      <c r="E217" s="72">
        <v>0</v>
      </c>
      <c r="F217" s="72">
        <v>0</v>
      </c>
      <c r="G217" s="72">
        <v>-0.59999999994397513</v>
      </c>
      <c r="H217" s="72">
        <v>66.907818158251089</v>
      </c>
      <c r="I217" s="6"/>
      <c r="J217" s="72">
        <v>0</v>
      </c>
      <c r="K217" s="72">
        <v>0</v>
      </c>
      <c r="L217" s="72">
        <v>-12.292995330647093</v>
      </c>
      <c r="M217" s="72">
        <v>0</v>
      </c>
      <c r="N217" s="72">
        <v>-12.292995330647093</v>
      </c>
      <c r="O217" s="204"/>
      <c r="P217" s="6">
        <v>33648.892327132999</v>
      </c>
      <c r="Q217" s="6">
        <v>605.15798332630425</v>
      </c>
      <c r="R217" s="6">
        <v>34254.050310459301</v>
      </c>
      <c r="S217" s="6"/>
      <c r="T217" s="6">
        <v>54.614822827603994</v>
      </c>
      <c r="U217" s="6">
        <v>54.614822827603994</v>
      </c>
      <c r="V217" s="6">
        <v>34308.665133286908</v>
      </c>
      <c r="W217" s="6">
        <v>33715.80014529125</v>
      </c>
      <c r="X217" s="6">
        <v>592.8649879956572</v>
      </c>
      <c r="Y217" s="6"/>
      <c r="Z217" s="6">
        <v>33715.80014529125</v>
      </c>
      <c r="AA217" s="6">
        <v>592.8649879956572</v>
      </c>
      <c r="AB217" s="6">
        <v>0</v>
      </c>
      <c r="AC217" s="8">
        <v>0</v>
      </c>
      <c r="AD217" s="8">
        <v>0</v>
      </c>
      <c r="AE217" s="204"/>
      <c r="AF217" s="205">
        <v>66.907818158251757</v>
      </c>
      <c r="AG217" s="205">
        <v>-12.292995330647045</v>
      </c>
      <c r="AH217" s="5"/>
    </row>
    <row r="218" spans="1:34" x14ac:dyDescent="0.2">
      <c r="A218" s="5" t="s">
        <v>335</v>
      </c>
      <c r="B218" s="72">
        <v>0</v>
      </c>
      <c r="C218" s="72">
        <v>84.980728267510017</v>
      </c>
      <c r="D218" s="72">
        <v>0</v>
      </c>
      <c r="E218" s="72">
        <v>0</v>
      </c>
      <c r="F218" s="72">
        <v>0</v>
      </c>
      <c r="G218" s="72">
        <v>-0.12000000003172318</v>
      </c>
      <c r="H218" s="72">
        <v>84.860728267478294</v>
      </c>
      <c r="I218" s="6"/>
      <c r="J218" s="72">
        <v>0</v>
      </c>
      <c r="K218" s="72">
        <v>0</v>
      </c>
      <c r="L218" s="72">
        <v>-15.474766098045981</v>
      </c>
      <c r="M218" s="72">
        <v>0</v>
      </c>
      <c r="N218" s="72">
        <v>-15.474766098045981</v>
      </c>
      <c r="O218" s="204"/>
      <c r="P218" s="6">
        <v>50500.947308716321</v>
      </c>
      <c r="Q218" s="6">
        <v>19510.151544718377</v>
      </c>
      <c r="R218" s="6">
        <v>70011.098853434698</v>
      </c>
      <c r="S218" s="6"/>
      <c r="T218" s="6">
        <v>69.385962169432318</v>
      </c>
      <c r="U218" s="6">
        <v>69.385962169432318</v>
      </c>
      <c r="V218" s="6">
        <v>70080.484815604126</v>
      </c>
      <c r="W218" s="6">
        <v>50585.808036983799</v>
      </c>
      <c r="X218" s="6">
        <v>19494.676778620331</v>
      </c>
      <c r="Y218" s="6"/>
      <c r="Z218" s="6">
        <v>50585.808036983799</v>
      </c>
      <c r="AA218" s="6">
        <v>19494.676778620331</v>
      </c>
      <c r="AB218" s="6">
        <v>0</v>
      </c>
      <c r="AC218" s="8">
        <v>0</v>
      </c>
      <c r="AD218" s="8">
        <v>0</v>
      </c>
      <c r="AE218" s="204"/>
      <c r="AF218" s="205">
        <v>84.860728267478407</v>
      </c>
      <c r="AG218" s="205">
        <v>-15.47476609804653</v>
      </c>
      <c r="AH218" s="5"/>
    </row>
    <row r="219" spans="1:34" x14ac:dyDescent="0.2">
      <c r="A219" s="5" t="s">
        <v>336</v>
      </c>
      <c r="B219" s="72">
        <v>0</v>
      </c>
      <c r="C219" s="72">
        <v>81.810751832583506</v>
      </c>
      <c r="D219" s="72">
        <v>0</v>
      </c>
      <c r="E219" s="72">
        <v>0</v>
      </c>
      <c r="F219" s="72">
        <v>0</v>
      </c>
      <c r="G219" s="72">
        <v>0.48000000000320142</v>
      </c>
      <c r="H219" s="72">
        <v>82.290751832586707</v>
      </c>
      <c r="I219" s="6"/>
      <c r="J219" s="72">
        <v>0</v>
      </c>
      <c r="K219" s="72">
        <v>0</v>
      </c>
      <c r="L219" s="72">
        <v>-14.897521764337911</v>
      </c>
      <c r="M219" s="72">
        <v>0</v>
      </c>
      <c r="N219" s="72">
        <v>-14.897521764337911</v>
      </c>
      <c r="O219" s="204"/>
      <c r="P219" s="6">
        <v>35298.902330385557</v>
      </c>
      <c r="Q219" s="6">
        <v>647.30832488813621</v>
      </c>
      <c r="R219" s="6">
        <v>35946.210655273695</v>
      </c>
      <c r="S219" s="6"/>
      <c r="T219" s="6">
        <v>67.393230068248798</v>
      </c>
      <c r="U219" s="6">
        <v>67.393230068248798</v>
      </c>
      <c r="V219" s="6">
        <v>36013.603885341945</v>
      </c>
      <c r="W219" s="6">
        <v>35381.193082218146</v>
      </c>
      <c r="X219" s="6">
        <v>632.41080312379825</v>
      </c>
      <c r="Y219" s="6"/>
      <c r="Z219" s="6">
        <v>35381.193082218146</v>
      </c>
      <c r="AA219" s="6">
        <v>632.41080312379825</v>
      </c>
      <c r="AB219" s="6">
        <v>0</v>
      </c>
      <c r="AC219" s="8">
        <v>0</v>
      </c>
      <c r="AD219" s="8">
        <v>0</v>
      </c>
      <c r="AE219" s="204"/>
      <c r="AF219" s="205">
        <v>82.290751832588285</v>
      </c>
      <c r="AG219" s="205">
        <v>-14.897521764337966</v>
      </c>
      <c r="AH219" s="5"/>
    </row>
    <row r="220" spans="1:34" x14ac:dyDescent="0.2">
      <c r="A220" s="5" t="s">
        <v>337</v>
      </c>
      <c r="B220" s="72">
        <v>0</v>
      </c>
      <c r="C220" s="72">
        <v>114.44882920658691</v>
      </c>
      <c r="D220" s="72">
        <v>0</v>
      </c>
      <c r="E220" s="72">
        <v>0</v>
      </c>
      <c r="F220" s="72">
        <v>0</v>
      </c>
      <c r="G220" s="72">
        <v>2.3400000000183354</v>
      </c>
      <c r="H220" s="72">
        <v>116.78882920660524</v>
      </c>
      <c r="I220" s="6"/>
      <c r="J220" s="72">
        <v>0</v>
      </c>
      <c r="K220" s="72">
        <v>0</v>
      </c>
      <c r="L220" s="72">
        <v>0</v>
      </c>
      <c r="M220" s="72">
        <v>0</v>
      </c>
      <c r="N220" s="72">
        <v>0</v>
      </c>
      <c r="O220" s="204"/>
      <c r="P220" s="6">
        <v>34498.113596920339</v>
      </c>
      <c r="Q220" s="6">
        <v>0</v>
      </c>
      <c r="R220" s="6">
        <v>34498.113596920339</v>
      </c>
      <c r="S220" s="6"/>
      <c r="T220" s="6">
        <v>116.78882920660524</v>
      </c>
      <c r="U220" s="6">
        <v>116.78882920660524</v>
      </c>
      <c r="V220" s="6">
        <v>34614.902426126944</v>
      </c>
      <c r="W220" s="6">
        <v>34614.902426126944</v>
      </c>
      <c r="X220" s="6">
        <v>0</v>
      </c>
      <c r="Y220" s="6"/>
      <c r="Z220" s="6">
        <v>34614.902426126944</v>
      </c>
      <c r="AA220" s="6">
        <v>0</v>
      </c>
      <c r="AB220" s="6">
        <v>0</v>
      </c>
      <c r="AC220" s="8">
        <v>0</v>
      </c>
      <c r="AD220" s="8">
        <v>0</v>
      </c>
      <c r="AE220" s="204"/>
      <c r="AF220" s="205">
        <v>116.78882920660544</v>
      </c>
      <c r="AG220" s="205">
        <v>0</v>
      </c>
      <c r="AH220" s="5"/>
    </row>
    <row r="221" spans="1:34" x14ac:dyDescent="0.2">
      <c r="A221" s="5" t="s">
        <v>338</v>
      </c>
      <c r="B221" s="72">
        <v>0</v>
      </c>
      <c r="C221" s="72">
        <v>59.722356034015547</v>
      </c>
      <c r="D221" s="72">
        <v>0</v>
      </c>
      <c r="E221" s="72">
        <v>0</v>
      </c>
      <c r="F221" s="72">
        <v>0</v>
      </c>
      <c r="G221" s="72">
        <v>-0.18999999994412065</v>
      </c>
      <c r="H221" s="72">
        <v>59.532356034071427</v>
      </c>
      <c r="I221" s="6"/>
      <c r="J221" s="72">
        <v>0</v>
      </c>
      <c r="K221" s="72">
        <v>0</v>
      </c>
      <c r="L221" s="72">
        <v>-10.875283247060066</v>
      </c>
      <c r="M221" s="72">
        <v>0</v>
      </c>
      <c r="N221" s="72">
        <v>-10.875283247060066</v>
      </c>
      <c r="O221" s="204"/>
      <c r="P221" s="6">
        <v>18436.306656685254</v>
      </c>
      <c r="Q221" s="6">
        <v>338.0834527760959</v>
      </c>
      <c r="R221" s="6">
        <v>18774.39010946135</v>
      </c>
      <c r="S221" s="6"/>
      <c r="T221" s="6">
        <v>48.657072787011359</v>
      </c>
      <c r="U221" s="6">
        <v>48.657072787011359</v>
      </c>
      <c r="V221" s="6">
        <v>18823.047182248363</v>
      </c>
      <c r="W221" s="6">
        <v>18495.839012719327</v>
      </c>
      <c r="X221" s="6">
        <v>327.20816952903584</v>
      </c>
      <c r="Y221" s="6"/>
      <c r="Z221" s="6">
        <v>18495.839012719327</v>
      </c>
      <c r="AA221" s="6">
        <v>327.20816952903584</v>
      </c>
      <c r="AB221" s="6">
        <v>0</v>
      </c>
      <c r="AC221" s="8">
        <v>0</v>
      </c>
      <c r="AD221" s="8">
        <v>0</v>
      </c>
      <c r="AE221" s="204"/>
      <c r="AF221" s="205">
        <v>59.532356034073018</v>
      </c>
      <c r="AG221" s="205">
        <v>-10.875283247060054</v>
      </c>
      <c r="AH221" s="5"/>
    </row>
    <row r="222" spans="1:34" x14ac:dyDescent="0.2">
      <c r="A222" s="5" t="s">
        <v>339</v>
      </c>
      <c r="B222" s="72">
        <v>0</v>
      </c>
      <c r="C222" s="72">
        <v>20.313208995009106</v>
      </c>
      <c r="D222" s="72">
        <v>0</v>
      </c>
      <c r="E222" s="72">
        <v>0</v>
      </c>
      <c r="F222" s="72">
        <v>0</v>
      </c>
      <c r="G222" s="72">
        <v>-0.35999999998239218</v>
      </c>
      <c r="H222" s="72">
        <v>19.953208995026714</v>
      </c>
      <c r="I222" s="6"/>
      <c r="J222" s="72">
        <v>0</v>
      </c>
      <c r="K222" s="72">
        <v>0</v>
      </c>
      <c r="L222" s="72">
        <v>-3.6989816904013222</v>
      </c>
      <c r="M222" s="72">
        <v>0</v>
      </c>
      <c r="N222" s="72">
        <v>-3.6989816904013222</v>
      </c>
      <c r="O222" s="204"/>
      <c r="P222" s="6">
        <v>10128.532041729775</v>
      </c>
      <c r="Q222" s="6">
        <v>1151.2899026141565</v>
      </c>
      <c r="R222" s="6">
        <v>11279.821944343932</v>
      </c>
      <c r="S222" s="6"/>
      <c r="T222" s="6">
        <v>16.254227304625392</v>
      </c>
      <c r="U222" s="6">
        <v>16.254227304625392</v>
      </c>
      <c r="V222" s="6">
        <v>11296.076171648558</v>
      </c>
      <c r="W222" s="6">
        <v>10148.485250724803</v>
      </c>
      <c r="X222" s="6">
        <v>1147.5909209237552</v>
      </c>
      <c r="Y222" s="6"/>
      <c r="Z222" s="6">
        <v>10148.485250724802</v>
      </c>
      <c r="AA222" s="6">
        <v>1147.5909209237552</v>
      </c>
      <c r="AB222" s="6">
        <v>0</v>
      </c>
      <c r="AC222" s="8">
        <v>0</v>
      </c>
      <c r="AD222" s="8">
        <v>0</v>
      </c>
      <c r="AE222" s="204"/>
      <c r="AF222" s="205">
        <v>19.953208995028035</v>
      </c>
      <c r="AG222" s="205">
        <v>-3.6989816904012969</v>
      </c>
      <c r="AH222" s="5"/>
    </row>
    <row r="223" spans="1:34" x14ac:dyDescent="0.2">
      <c r="A223" s="5" t="s">
        <v>340</v>
      </c>
      <c r="B223" s="72">
        <v>0</v>
      </c>
      <c r="C223" s="72">
        <v>178.53307281506133</v>
      </c>
      <c r="D223" s="72">
        <v>0</v>
      </c>
      <c r="E223" s="72">
        <v>30439.651363159071</v>
      </c>
      <c r="F223" s="72">
        <v>9669.5860399410249</v>
      </c>
      <c r="G223" s="72">
        <v>0.71999999943363946</v>
      </c>
      <c r="H223" s="72">
        <v>40288.490475914594</v>
      </c>
      <c r="I223" s="6"/>
      <c r="J223" s="72">
        <v>0</v>
      </c>
      <c r="K223" s="72">
        <v>4923.3955229333278</v>
      </c>
      <c r="L223" s="72">
        <v>-1390.9983512985821</v>
      </c>
      <c r="M223" s="72">
        <v>0</v>
      </c>
      <c r="N223" s="72">
        <v>3532.397171634746</v>
      </c>
      <c r="O223" s="204"/>
      <c r="P223" s="6">
        <v>85527.035219705533</v>
      </c>
      <c r="Q223" s="6">
        <v>15473.962450935924</v>
      </c>
      <c r="R223" s="6">
        <v>101000.99767064146</v>
      </c>
      <c r="S223" s="6"/>
      <c r="T223" s="6">
        <v>43820.887647549338</v>
      </c>
      <c r="U223" s="6">
        <v>43820.887647549338</v>
      </c>
      <c r="V223" s="6">
        <v>144821.88531819079</v>
      </c>
      <c r="W223" s="6">
        <v>125815.52569562012</v>
      </c>
      <c r="X223" s="6">
        <v>19006.359622570671</v>
      </c>
      <c r="Y223" s="6"/>
      <c r="Z223" s="6">
        <v>125815.52569562013</v>
      </c>
      <c r="AA223" s="6">
        <v>19006.359622570671</v>
      </c>
      <c r="AB223" s="6">
        <v>0</v>
      </c>
      <c r="AC223" s="8">
        <v>0</v>
      </c>
      <c r="AD223" s="8">
        <v>0</v>
      </c>
      <c r="AE223" s="204"/>
      <c r="AF223" s="205">
        <v>40288.490475914587</v>
      </c>
      <c r="AG223" s="205">
        <v>3532.3971716347478</v>
      </c>
      <c r="AH223" s="5"/>
    </row>
    <row r="224" spans="1:34" x14ac:dyDescent="0.2">
      <c r="A224" s="5" t="s">
        <v>341</v>
      </c>
      <c r="B224" s="72">
        <v>0</v>
      </c>
      <c r="C224" s="72">
        <v>2.5359811479412118</v>
      </c>
      <c r="D224" s="72">
        <v>0</v>
      </c>
      <c r="E224" s="72">
        <v>0</v>
      </c>
      <c r="F224" s="72">
        <v>0</v>
      </c>
      <c r="G224" s="72">
        <v>0</v>
      </c>
      <c r="H224" s="72">
        <v>2.5359811479412118</v>
      </c>
      <c r="I224" s="6"/>
      <c r="J224" s="72">
        <v>0</v>
      </c>
      <c r="K224" s="72">
        <v>0</v>
      </c>
      <c r="L224" s="72">
        <v>0</v>
      </c>
      <c r="M224" s="72">
        <v>0</v>
      </c>
      <c r="N224" s="72">
        <v>0</v>
      </c>
      <c r="O224" s="204"/>
      <c r="P224" s="6">
        <v>1174.0750672918293</v>
      </c>
      <c r="Q224" s="6">
        <v>0</v>
      </c>
      <c r="R224" s="6">
        <v>1174.0750672918293</v>
      </c>
      <c r="S224" s="6"/>
      <c r="T224" s="6">
        <v>2.5359811479412118</v>
      </c>
      <c r="U224" s="6">
        <v>2.5359811479412118</v>
      </c>
      <c r="V224" s="6">
        <v>1176.6110484397705</v>
      </c>
      <c r="W224" s="6">
        <v>1176.6110484397705</v>
      </c>
      <c r="X224" s="6">
        <v>0</v>
      </c>
      <c r="Y224" s="6"/>
      <c r="Z224" s="6">
        <v>1176.6110484397705</v>
      </c>
      <c r="AA224" s="6">
        <v>0</v>
      </c>
      <c r="AB224" s="6">
        <v>0</v>
      </c>
      <c r="AC224" s="8">
        <v>0</v>
      </c>
      <c r="AD224" s="8">
        <v>0</v>
      </c>
      <c r="AE224" s="204"/>
      <c r="AF224" s="205">
        <v>2.5359811479411292</v>
      </c>
      <c r="AG224" s="205">
        <v>0</v>
      </c>
      <c r="AH224" s="5"/>
    </row>
    <row r="225" spans="1:34" x14ac:dyDescent="0.2">
      <c r="A225" s="5" t="s">
        <v>342</v>
      </c>
      <c r="B225" s="72">
        <v>0</v>
      </c>
      <c r="C225" s="72">
        <v>68.344691937015668</v>
      </c>
      <c r="D225" s="72">
        <v>0</v>
      </c>
      <c r="E225" s="72">
        <v>0</v>
      </c>
      <c r="F225" s="72">
        <v>3209.5353858789831</v>
      </c>
      <c r="G225" s="72">
        <v>0.12000000004991307</v>
      </c>
      <c r="H225" s="72">
        <v>3278.0000778160488</v>
      </c>
      <c r="I225" s="6"/>
      <c r="J225" s="72">
        <v>0</v>
      </c>
      <c r="K225" s="72">
        <v>0</v>
      </c>
      <c r="L225" s="72">
        <v>-12.445387834746022</v>
      </c>
      <c r="M225" s="72">
        <v>0</v>
      </c>
      <c r="N225" s="72">
        <v>-12.445387834746022</v>
      </c>
      <c r="O225" s="204"/>
      <c r="P225" s="6">
        <v>32925.020959565118</v>
      </c>
      <c r="Q225" s="6">
        <v>566.83274966177862</v>
      </c>
      <c r="R225" s="6">
        <v>33491.853709226896</v>
      </c>
      <c r="S225" s="6"/>
      <c r="T225" s="6">
        <v>3265.554689981303</v>
      </c>
      <c r="U225" s="6">
        <v>3265.554689981303</v>
      </c>
      <c r="V225" s="6">
        <v>36757.408399208201</v>
      </c>
      <c r="W225" s="6">
        <v>36203.021037381171</v>
      </c>
      <c r="X225" s="6">
        <v>554.38736182703258</v>
      </c>
      <c r="Y225" s="6"/>
      <c r="Z225" s="6">
        <v>36203.021037381164</v>
      </c>
      <c r="AA225" s="6">
        <v>554.38736182703258</v>
      </c>
      <c r="AB225" s="6">
        <v>0</v>
      </c>
      <c r="AC225" s="8">
        <v>0</v>
      </c>
      <c r="AD225" s="8">
        <v>0</v>
      </c>
      <c r="AE225" s="204"/>
      <c r="AF225" s="205">
        <v>3278.0000778160538</v>
      </c>
      <c r="AG225" s="205">
        <v>-12.445387834746043</v>
      </c>
      <c r="AH225" s="5"/>
    </row>
    <row r="226" spans="1:34" x14ac:dyDescent="0.2">
      <c r="A226" s="5" t="s">
        <v>343</v>
      </c>
      <c r="B226" s="72">
        <v>0</v>
      </c>
      <c r="C226" s="72">
        <v>8.089779861932465</v>
      </c>
      <c r="D226" s="72">
        <v>0</v>
      </c>
      <c r="E226" s="72">
        <v>0</v>
      </c>
      <c r="F226" s="72">
        <v>0</v>
      </c>
      <c r="G226" s="72">
        <v>0</v>
      </c>
      <c r="H226" s="72">
        <v>8.089779861932465</v>
      </c>
      <c r="I226" s="6"/>
      <c r="J226" s="72">
        <v>0</v>
      </c>
      <c r="K226" s="72">
        <v>0</v>
      </c>
      <c r="L226" s="72">
        <v>-1.4731275396229986</v>
      </c>
      <c r="M226" s="72">
        <v>0</v>
      </c>
      <c r="N226" s="72">
        <v>-1.4731275396229986</v>
      </c>
      <c r="O226" s="204"/>
      <c r="P226" s="6">
        <v>5244.9137368923584</v>
      </c>
      <c r="Q226" s="6">
        <v>63.710913210250638</v>
      </c>
      <c r="R226" s="6">
        <v>5308.6246501026089</v>
      </c>
      <c r="S226" s="6"/>
      <c r="T226" s="6">
        <v>6.6166523223094664</v>
      </c>
      <c r="U226" s="6">
        <v>6.6166523223094664</v>
      </c>
      <c r="V226" s="6">
        <v>5315.2413024249181</v>
      </c>
      <c r="W226" s="6">
        <v>5253.0035167542901</v>
      </c>
      <c r="X226" s="6">
        <v>62.237785670627638</v>
      </c>
      <c r="Y226" s="6"/>
      <c r="Z226" s="6">
        <v>5253.003516754291</v>
      </c>
      <c r="AA226" s="6">
        <v>62.237785670627638</v>
      </c>
      <c r="AB226" s="6">
        <v>0</v>
      </c>
      <c r="AC226" s="8">
        <v>0</v>
      </c>
      <c r="AD226" s="8">
        <v>0</v>
      </c>
      <c r="AE226" s="204"/>
      <c r="AF226" s="205">
        <v>8.0897798619316745</v>
      </c>
      <c r="AG226" s="205">
        <v>-1.4731275396230004</v>
      </c>
      <c r="AH226" s="5"/>
    </row>
    <row r="227" spans="1:34" x14ac:dyDescent="0.2">
      <c r="A227" s="5" t="s">
        <v>344</v>
      </c>
      <c r="B227" s="72">
        <v>0</v>
      </c>
      <c r="C227" s="72">
        <v>48.183641810883032</v>
      </c>
      <c r="D227" s="72">
        <v>0</v>
      </c>
      <c r="E227" s="72">
        <v>0</v>
      </c>
      <c r="F227" s="72">
        <v>1829.170956368434</v>
      </c>
      <c r="G227" s="72">
        <v>0.48000000001047738</v>
      </c>
      <c r="H227" s="72">
        <v>1877.8345981793275</v>
      </c>
      <c r="I227" s="6"/>
      <c r="J227" s="72">
        <v>0</v>
      </c>
      <c r="K227" s="72">
        <v>0</v>
      </c>
      <c r="L227" s="72">
        <v>-8.7741138723626868</v>
      </c>
      <c r="M227" s="72">
        <v>0</v>
      </c>
      <c r="N227" s="72">
        <v>-8.7741138723626868</v>
      </c>
      <c r="O227" s="204"/>
      <c r="P227" s="6">
        <v>26722.107675321837</v>
      </c>
      <c r="Q227" s="6">
        <v>468.69139071085624</v>
      </c>
      <c r="R227" s="6">
        <v>27190.799066032694</v>
      </c>
      <c r="S227" s="6"/>
      <c r="T227" s="6">
        <v>1869.0604843069648</v>
      </c>
      <c r="U227" s="6">
        <v>1869.0604843069648</v>
      </c>
      <c r="V227" s="6">
        <v>29059.859550339657</v>
      </c>
      <c r="W227" s="6">
        <v>28599.942273501165</v>
      </c>
      <c r="X227" s="6">
        <v>459.91727683849354</v>
      </c>
      <c r="Y227" s="6"/>
      <c r="Z227" s="6">
        <v>28599.942273501165</v>
      </c>
      <c r="AA227" s="6">
        <v>459.91727683849354</v>
      </c>
      <c r="AB227" s="6">
        <v>0</v>
      </c>
      <c r="AC227" s="8">
        <v>0</v>
      </c>
      <c r="AD227" s="8">
        <v>0</v>
      </c>
      <c r="AE227" s="204"/>
      <c r="AF227" s="205">
        <v>1877.8345981793282</v>
      </c>
      <c r="AG227" s="205">
        <v>-8.7741138723627046</v>
      </c>
      <c r="AH227" s="5"/>
    </row>
    <row r="228" spans="1:34" x14ac:dyDescent="0.2">
      <c r="A228" s="5" t="s">
        <v>345</v>
      </c>
      <c r="B228" s="72">
        <v>0</v>
      </c>
      <c r="C228" s="72">
        <v>2536.0955206909844</v>
      </c>
      <c r="D228" s="72">
        <v>0</v>
      </c>
      <c r="E228" s="72">
        <v>0</v>
      </c>
      <c r="F228" s="72">
        <v>0</v>
      </c>
      <c r="G228" s="72">
        <v>0</v>
      </c>
      <c r="H228" s="72">
        <v>2536.0955206909844</v>
      </c>
      <c r="I228" s="6"/>
      <c r="J228" s="72">
        <v>0</v>
      </c>
      <c r="K228" s="72">
        <v>0</v>
      </c>
      <c r="L228" s="72">
        <v>-461.81629394201741</v>
      </c>
      <c r="M228" s="72">
        <v>0</v>
      </c>
      <c r="N228" s="72">
        <v>-461.81629394201741</v>
      </c>
      <c r="O228" s="204"/>
      <c r="P228" s="6">
        <v>61099.060796266924</v>
      </c>
      <c r="Q228" s="6">
        <v>744.39451923925094</v>
      </c>
      <c r="R228" s="6">
        <v>61843.455315506173</v>
      </c>
      <c r="S228" s="6"/>
      <c r="T228" s="6">
        <v>2074.2792267489667</v>
      </c>
      <c r="U228" s="6">
        <v>2074.2792267489667</v>
      </c>
      <c r="V228" s="6">
        <v>63917.734542255137</v>
      </c>
      <c r="W228" s="6">
        <v>63635.156316957902</v>
      </c>
      <c r="X228" s="6">
        <v>282.57822529723353</v>
      </c>
      <c r="Y228" s="6"/>
      <c r="Z228" s="6">
        <v>63635.156316957909</v>
      </c>
      <c r="AA228" s="6">
        <v>282.57822529723353</v>
      </c>
      <c r="AB228" s="6">
        <v>0</v>
      </c>
      <c r="AC228" s="8">
        <v>0</v>
      </c>
      <c r="AD228" s="8">
        <v>0</v>
      </c>
      <c r="AE228" s="204"/>
      <c r="AF228" s="205">
        <v>2536.0955206909784</v>
      </c>
      <c r="AG228" s="205">
        <v>-461.81629394201741</v>
      </c>
      <c r="AH228" s="5"/>
    </row>
    <row r="229" spans="1:34" x14ac:dyDescent="0.2">
      <c r="A229" s="5" t="s">
        <v>346</v>
      </c>
      <c r="B229" s="72">
        <v>0</v>
      </c>
      <c r="C229" s="72">
        <v>2.5359811479412118</v>
      </c>
      <c r="D229" s="72">
        <v>0</v>
      </c>
      <c r="E229" s="72">
        <v>0</v>
      </c>
      <c r="F229" s="72">
        <v>0</v>
      </c>
      <c r="G229" s="72">
        <v>0</v>
      </c>
      <c r="H229" s="72">
        <v>2.5359811479412118</v>
      </c>
      <c r="I229" s="6"/>
      <c r="J229" s="72">
        <v>0</v>
      </c>
      <c r="K229" s="72">
        <v>0</v>
      </c>
      <c r="L229" s="72">
        <v>0</v>
      </c>
      <c r="M229" s="72">
        <v>0</v>
      </c>
      <c r="N229" s="72">
        <v>0</v>
      </c>
      <c r="O229" s="204"/>
      <c r="P229" s="6">
        <v>79.967961239691164</v>
      </c>
      <c r="Q229" s="6">
        <v>0</v>
      </c>
      <c r="R229" s="6">
        <v>79.967961239691164</v>
      </c>
      <c r="S229" s="6"/>
      <c r="T229" s="6">
        <v>2.5359811479412118</v>
      </c>
      <c r="U229" s="6">
        <v>2.5359811479412118</v>
      </c>
      <c r="V229" s="6">
        <v>82.503942387632378</v>
      </c>
      <c r="W229" s="6">
        <v>82.503942387632378</v>
      </c>
      <c r="X229" s="6">
        <v>0</v>
      </c>
      <c r="Y229" s="6"/>
      <c r="Z229" s="6">
        <v>82.503942387632378</v>
      </c>
      <c r="AA229" s="6">
        <v>0</v>
      </c>
      <c r="AB229" s="6">
        <v>0</v>
      </c>
      <c r="AC229" s="8">
        <v>0</v>
      </c>
      <c r="AD229" s="8">
        <v>0</v>
      </c>
      <c r="AE229" s="204"/>
      <c r="AF229" s="205">
        <v>2.5359811479412144</v>
      </c>
      <c r="AG229" s="205">
        <v>0</v>
      </c>
      <c r="AH229" s="5"/>
    </row>
    <row r="230" spans="1:34" x14ac:dyDescent="0.2">
      <c r="A230" s="5" t="s">
        <v>347</v>
      </c>
      <c r="B230" s="72">
        <v>-811040.01283232332</v>
      </c>
      <c r="C230" s="72">
        <v>2226.5914478923842</v>
      </c>
      <c r="D230" s="72">
        <v>0</v>
      </c>
      <c r="E230" s="72">
        <v>-428.24272455854987</v>
      </c>
      <c r="F230" s="72">
        <v>-187.06593605888082</v>
      </c>
      <c r="G230" s="72">
        <v>-0.29999999985739123</v>
      </c>
      <c r="H230" s="72">
        <v>-809429.03004504822</v>
      </c>
      <c r="I230" s="6"/>
      <c r="J230" s="72">
        <v>0</v>
      </c>
      <c r="K230" s="72">
        <v>-1145.9758820513534</v>
      </c>
      <c r="L230" s="72">
        <v>-405.45641999654941</v>
      </c>
      <c r="M230" s="72">
        <v>0</v>
      </c>
      <c r="N230" s="72">
        <v>-1551.4323020479028</v>
      </c>
      <c r="O230" s="204"/>
      <c r="P230" s="6">
        <v>43798.286970781737</v>
      </c>
      <c r="Q230" s="6">
        <v>2281.5966187788831</v>
      </c>
      <c r="R230" s="6">
        <v>46079.883589560617</v>
      </c>
      <c r="S230" s="6"/>
      <c r="T230" s="6">
        <v>-810980.46234709607</v>
      </c>
      <c r="U230" s="6">
        <v>-46079.883589560617</v>
      </c>
      <c r="V230" s="6">
        <v>0</v>
      </c>
      <c r="W230" s="6">
        <v>0</v>
      </c>
      <c r="X230" s="6">
        <v>0</v>
      </c>
      <c r="Y230" s="6"/>
      <c r="Z230" s="6">
        <v>-765630.74307426647</v>
      </c>
      <c r="AA230" s="6">
        <v>730.16431673098032</v>
      </c>
      <c r="AB230" s="6">
        <v>-764900.57875753543</v>
      </c>
      <c r="AC230" s="8">
        <v>-764900.57875753543</v>
      </c>
      <c r="AD230" s="8">
        <v>0</v>
      </c>
      <c r="AE230" s="204"/>
      <c r="AF230" s="205">
        <v>-43798.286970781737</v>
      </c>
      <c r="AG230" s="205">
        <v>-2281.5966187788831</v>
      </c>
      <c r="AH230" s="5"/>
    </row>
    <row r="231" spans="1:34" x14ac:dyDescent="0.2">
      <c r="A231" s="5" t="s">
        <v>348</v>
      </c>
      <c r="B231" s="72">
        <v>0</v>
      </c>
      <c r="C231" s="72">
        <v>8251.2617583031151</v>
      </c>
      <c r="D231" s="72">
        <v>0</v>
      </c>
      <c r="E231" s="72">
        <v>0</v>
      </c>
      <c r="F231" s="72">
        <v>28895.847328742926</v>
      </c>
      <c r="G231" s="72">
        <v>0.68999999959487468</v>
      </c>
      <c r="H231" s="72">
        <v>37147.799087045634</v>
      </c>
      <c r="I231" s="6"/>
      <c r="J231" s="72">
        <v>0</v>
      </c>
      <c r="K231" s="72">
        <v>7234.0613928723951</v>
      </c>
      <c r="L231" s="72">
        <v>-1502.5329663161949</v>
      </c>
      <c r="M231" s="72">
        <v>0.2399999999688589</v>
      </c>
      <c r="N231" s="72">
        <v>5731.7684265561693</v>
      </c>
      <c r="O231" s="204"/>
      <c r="P231" s="6">
        <v>464846.23611312837</v>
      </c>
      <c r="Q231" s="6">
        <v>39324.746987903098</v>
      </c>
      <c r="R231" s="6">
        <v>504170.98310103145</v>
      </c>
      <c r="S231" s="6"/>
      <c r="T231" s="6">
        <v>42879.567513601804</v>
      </c>
      <c r="U231" s="6">
        <v>42879.567513601804</v>
      </c>
      <c r="V231" s="6">
        <v>547050.55061463325</v>
      </c>
      <c r="W231" s="6">
        <v>501994.03520017397</v>
      </c>
      <c r="X231" s="6">
        <v>45056.515414459267</v>
      </c>
      <c r="Y231" s="6"/>
      <c r="Z231" s="6">
        <v>501994.03520017402</v>
      </c>
      <c r="AA231" s="6">
        <v>45056.515414459267</v>
      </c>
      <c r="AB231" s="6">
        <v>0</v>
      </c>
      <c r="AC231" s="8">
        <v>0</v>
      </c>
      <c r="AD231" s="8">
        <v>0</v>
      </c>
      <c r="AE231" s="204"/>
      <c r="AF231" s="205">
        <v>37147.799087045598</v>
      </c>
      <c r="AG231" s="205">
        <v>5731.7684265561693</v>
      </c>
      <c r="AH231" s="5"/>
    </row>
    <row r="232" spans="1:34" x14ac:dyDescent="0.2">
      <c r="A232" s="5" t="s">
        <v>349</v>
      </c>
      <c r="B232" s="72">
        <v>0</v>
      </c>
      <c r="C232" s="72">
        <v>272.61797340368025</v>
      </c>
      <c r="D232" s="72">
        <v>0</v>
      </c>
      <c r="E232" s="72">
        <v>0</v>
      </c>
      <c r="F232" s="72">
        <v>0</v>
      </c>
      <c r="G232" s="72">
        <v>-5.6600000000107684</v>
      </c>
      <c r="H232" s="72">
        <v>266.95797340366948</v>
      </c>
      <c r="I232" s="6"/>
      <c r="J232" s="72">
        <v>0</v>
      </c>
      <c r="K232" s="72">
        <v>0</v>
      </c>
      <c r="L232" s="72">
        <v>0</v>
      </c>
      <c r="M232" s="72">
        <v>0</v>
      </c>
      <c r="N232" s="72">
        <v>0</v>
      </c>
      <c r="O232" s="204"/>
      <c r="P232" s="6">
        <v>114251.86837570844</v>
      </c>
      <c r="Q232" s="6">
        <v>0</v>
      </c>
      <c r="R232" s="6">
        <v>114251.86837570844</v>
      </c>
      <c r="S232" s="6"/>
      <c r="T232" s="6">
        <v>266.95797340366948</v>
      </c>
      <c r="U232" s="6">
        <v>266.95797340366948</v>
      </c>
      <c r="V232" s="6">
        <v>114518.8263491121</v>
      </c>
      <c r="W232" s="6">
        <v>114518.8263491121</v>
      </c>
      <c r="X232" s="6">
        <v>0</v>
      </c>
      <c r="Y232" s="6"/>
      <c r="Z232" s="6">
        <v>114518.8263491121</v>
      </c>
      <c r="AA232" s="6">
        <v>0</v>
      </c>
      <c r="AB232" s="6">
        <v>0</v>
      </c>
      <c r="AC232" s="8">
        <v>0</v>
      </c>
      <c r="AD232" s="8">
        <v>0</v>
      </c>
      <c r="AE232" s="204"/>
      <c r="AF232" s="205">
        <v>266.95797340366698</v>
      </c>
      <c r="AG232" s="205">
        <v>0</v>
      </c>
      <c r="AH232" s="5"/>
    </row>
    <row r="233" spans="1:34" x14ac:dyDescent="0.2">
      <c r="A233" s="5" t="s">
        <v>350</v>
      </c>
      <c r="B233" s="72">
        <v>0</v>
      </c>
      <c r="C233" s="72">
        <v>2.2823830331470907</v>
      </c>
      <c r="D233" s="72">
        <v>0</v>
      </c>
      <c r="E233" s="72">
        <v>0</v>
      </c>
      <c r="F233" s="72">
        <v>0</v>
      </c>
      <c r="G233" s="72">
        <v>0</v>
      </c>
      <c r="H233" s="72">
        <v>2.2823830331470907</v>
      </c>
      <c r="I233" s="6"/>
      <c r="J233" s="72">
        <v>0</v>
      </c>
      <c r="K233" s="72">
        <v>0</v>
      </c>
      <c r="L233" s="72">
        <v>0</v>
      </c>
      <c r="M233" s="72">
        <v>0</v>
      </c>
      <c r="N233" s="72">
        <v>0</v>
      </c>
      <c r="O233" s="204"/>
      <c r="P233" s="6">
        <v>116.13528916400601</v>
      </c>
      <c r="Q233" s="6">
        <v>0</v>
      </c>
      <c r="R233" s="6">
        <v>116.13528916400601</v>
      </c>
      <c r="S233" s="6"/>
      <c r="T233" s="6">
        <v>2.2823830331470907</v>
      </c>
      <c r="U233" s="6">
        <v>2.2823830331470907</v>
      </c>
      <c r="V233" s="6">
        <v>118.4176721971531</v>
      </c>
      <c r="W233" s="6">
        <v>118.4176721971531</v>
      </c>
      <c r="X233" s="6">
        <v>0</v>
      </c>
      <c r="Y233" s="6"/>
      <c r="Z233" s="6">
        <v>118.4176721971531</v>
      </c>
      <c r="AA233" s="6">
        <v>0</v>
      </c>
      <c r="AB233" s="6">
        <v>0</v>
      </c>
      <c r="AC233" s="8">
        <v>0</v>
      </c>
      <c r="AD233" s="8">
        <v>0</v>
      </c>
      <c r="AE233" s="204"/>
      <c r="AF233" s="205">
        <v>2.2823830331470845</v>
      </c>
      <c r="AG233" s="205">
        <v>0</v>
      </c>
      <c r="AH233" s="5"/>
    </row>
    <row r="234" spans="1:34" x14ac:dyDescent="0.2">
      <c r="A234" s="5" t="s">
        <v>351</v>
      </c>
      <c r="B234" s="72">
        <v>0</v>
      </c>
      <c r="C234" s="72">
        <v>178.78667092985546</v>
      </c>
      <c r="D234" s="72">
        <v>0</v>
      </c>
      <c r="E234" s="72">
        <v>0</v>
      </c>
      <c r="F234" s="72">
        <v>0</v>
      </c>
      <c r="G234" s="72">
        <v>0.64999999999372449</v>
      </c>
      <c r="H234" s="72">
        <v>179.43667092984919</v>
      </c>
      <c r="I234" s="6"/>
      <c r="J234" s="72">
        <v>0</v>
      </c>
      <c r="K234" s="72">
        <v>0</v>
      </c>
      <c r="L234" s="72">
        <v>0</v>
      </c>
      <c r="M234" s="72">
        <v>0</v>
      </c>
      <c r="N234" s="72">
        <v>0</v>
      </c>
      <c r="O234" s="204"/>
      <c r="P234" s="6">
        <v>15539.831846566783</v>
      </c>
      <c r="Q234" s="6">
        <v>0</v>
      </c>
      <c r="R234" s="6">
        <v>15539.831846566783</v>
      </c>
      <c r="S234" s="6"/>
      <c r="T234" s="6">
        <v>179.43667092984919</v>
      </c>
      <c r="U234" s="6">
        <v>179.43667092984919</v>
      </c>
      <c r="V234" s="6">
        <v>15719.268517496632</v>
      </c>
      <c r="W234" s="6">
        <v>15719.268517496632</v>
      </c>
      <c r="X234" s="6">
        <v>0</v>
      </c>
      <c r="Y234" s="6"/>
      <c r="Z234" s="6">
        <v>15719.268517496632</v>
      </c>
      <c r="AA234" s="6">
        <v>0</v>
      </c>
      <c r="AB234" s="6">
        <v>0</v>
      </c>
      <c r="AC234" s="8">
        <v>0</v>
      </c>
      <c r="AD234" s="8">
        <v>0</v>
      </c>
      <c r="AE234" s="204"/>
      <c r="AF234" s="205">
        <v>179.43667092984833</v>
      </c>
      <c r="AG234" s="205">
        <v>0</v>
      </c>
      <c r="AH234" s="5"/>
    </row>
    <row r="235" spans="1:34" x14ac:dyDescent="0.2">
      <c r="A235" s="5" t="s">
        <v>352</v>
      </c>
      <c r="B235" s="72">
        <v>0</v>
      </c>
      <c r="C235" s="72">
        <v>103.97522706558969</v>
      </c>
      <c r="D235" s="72">
        <v>0</v>
      </c>
      <c r="E235" s="72">
        <v>0</v>
      </c>
      <c r="F235" s="72">
        <v>0</v>
      </c>
      <c r="G235" s="72">
        <v>-4.0000000000418368E-2</v>
      </c>
      <c r="H235" s="72">
        <v>103.93522706558927</v>
      </c>
      <c r="I235" s="6"/>
      <c r="J235" s="72">
        <v>0</v>
      </c>
      <c r="K235" s="72">
        <v>0</v>
      </c>
      <c r="L235" s="72">
        <v>0</v>
      </c>
      <c r="M235" s="72">
        <v>0</v>
      </c>
      <c r="N235" s="72">
        <v>0</v>
      </c>
      <c r="O235" s="204"/>
      <c r="P235" s="6">
        <v>9037.3490171523135</v>
      </c>
      <c r="Q235" s="6">
        <v>0</v>
      </c>
      <c r="R235" s="6">
        <v>9037.3490171523135</v>
      </c>
      <c r="S235" s="6"/>
      <c r="T235" s="6">
        <v>103.93522706558927</v>
      </c>
      <c r="U235" s="6">
        <v>103.93522706558927</v>
      </c>
      <c r="V235" s="6">
        <v>9141.2842442179026</v>
      </c>
      <c r="W235" s="6">
        <v>9141.2842442179026</v>
      </c>
      <c r="X235" s="6">
        <v>0</v>
      </c>
      <c r="Y235" s="6"/>
      <c r="Z235" s="6">
        <v>9141.2842442179026</v>
      </c>
      <c r="AA235" s="6">
        <v>0</v>
      </c>
      <c r="AB235" s="6">
        <v>0</v>
      </c>
      <c r="AC235" s="8">
        <v>0</v>
      </c>
      <c r="AD235" s="8">
        <v>0</v>
      </c>
      <c r="AE235" s="204"/>
      <c r="AF235" s="205">
        <v>103.93522706558906</v>
      </c>
      <c r="AG235" s="205">
        <v>0</v>
      </c>
      <c r="AH235" s="5"/>
    </row>
    <row r="236" spans="1:34" x14ac:dyDescent="0.2">
      <c r="A236" s="5" t="s">
        <v>353</v>
      </c>
      <c r="B236" s="72">
        <v>0</v>
      </c>
      <c r="C236" s="72">
        <v>2.2823830331470907</v>
      </c>
      <c r="D236" s="72">
        <v>0</v>
      </c>
      <c r="E236" s="72">
        <v>0</v>
      </c>
      <c r="F236" s="72">
        <v>0</v>
      </c>
      <c r="G236" s="72">
        <v>0</v>
      </c>
      <c r="H236" s="72">
        <v>2.2823830331470907</v>
      </c>
      <c r="I236" s="6"/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204"/>
      <c r="P236" s="6">
        <v>116.13528916400601</v>
      </c>
      <c r="Q236" s="6">
        <v>0</v>
      </c>
      <c r="R236" s="6">
        <v>116.13528916400601</v>
      </c>
      <c r="S236" s="6"/>
      <c r="T236" s="6">
        <v>2.2823830331470907</v>
      </c>
      <c r="U236" s="6">
        <v>2.2823830331470907</v>
      </c>
      <c r="V236" s="6">
        <v>118.4176721971531</v>
      </c>
      <c r="W236" s="6">
        <v>118.4176721971531</v>
      </c>
      <c r="X236" s="6">
        <v>0</v>
      </c>
      <c r="Y236" s="6"/>
      <c r="Z236" s="6">
        <v>118.4176721971531</v>
      </c>
      <c r="AA236" s="6">
        <v>0</v>
      </c>
      <c r="AB236" s="6">
        <v>0</v>
      </c>
      <c r="AC236" s="8">
        <v>0</v>
      </c>
      <c r="AD236" s="8">
        <v>0</v>
      </c>
      <c r="AE236" s="204"/>
      <c r="AF236" s="205">
        <v>2.2823830331470845</v>
      </c>
      <c r="AG236" s="205">
        <v>0</v>
      </c>
      <c r="AH236" s="5"/>
    </row>
    <row r="237" spans="1:34" x14ac:dyDescent="0.2">
      <c r="A237" s="5" t="s">
        <v>354</v>
      </c>
      <c r="B237" s="72">
        <v>0</v>
      </c>
      <c r="C237" s="72">
        <v>131.87101969294304</v>
      </c>
      <c r="D237" s="72">
        <v>0</v>
      </c>
      <c r="E237" s="72">
        <v>1338.7025661578234</v>
      </c>
      <c r="F237" s="72">
        <v>0</v>
      </c>
      <c r="G237" s="72">
        <v>2.3900000000039654</v>
      </c>
      <c r="H237" s="72">
        <v>1472.9635858507704</v>
      </c>
      <c r="I237" s="6"/>
      <c r="J237" s="72">
        <v>0</v>
      </c>
      <c r="K237" s="72">
        <v>3636.5989658030262</v>
      </c>
      <c r="L237" s="72">
        <v>-1003.428599745106</v>
      </c>
      <c r="M237" s="72">
        <v>1.7700000000045293</v>
      </c>
      <c r="N237" s="72">
        <v>2634.9403660579246</v>
      </c>
      <c r="O237" s="204"/>
      <c r="P237" s="6">
        <v>8501.2366012592665</v>
      </c>
      <c r="Q237" s="6">
        <v>439.25499620149134</v>
      </c>
      <c r="R237" s="6">
        <v>8940.4915974607575</v>
      </c>
      <c r="S237" s="6"/>
      <c r="T237" s="6">
        <v>4107.9039519086946</v>
      </c>
      <c r="U237" s="6">
        <v>4107.9039519086946</v>
      </c>
      <c r="V237" s="6">
        <v>13048.395549369452</v>
      </c>
      <c r="W237" s="6">
        <v>9974.2001871100365</v>
      </c>
      <c r="X237" s="6">
        <v>3074.195362259416</v>
      </c>
      <c r="Y237" s="6"/>
      <c r="Z237" s="6">
        <v>9974.2001871100365</v>
      </c>
      <c r="AA237" s="6">
        <v>3074.195362259416</v>
      </c>
      <c r="AB237" s="6">
        <v>0</v>
      </c>
      <c r="AC237" s="8">
        <v>0</v>
      </c>
      <c r="AD237" s="8">
        <v>0</v>
      </c>
      <c r="AE237" s="204"/>
      <c r="AF237" s="205">
        <v>1472.96358585077</v>
      </c>
      <c r="AG237" s="205">
        <v>2634.9403660579246</v>
      </c>
      <c r="AH237" s="5"/>
    </row>
    <row r="238" spans="1:34" x14ac:dyDescent="0.2">
      <c r="A238" s="5" t="s">
        <v>355</v>
      </c>
      <c r="B238" s="72">
        <v>0</v>
      </c>
      <c r="C238" s="72">
        <v>313.65014837736913</v>
      </c>
      <c r="D238" s="72">
        <v>0</v>
      </c>
      <c r="E238" s="72">
        <v>0</v>
      </c>
      <c r="F238" s="72">
        <v>0</v>
      </c>
      <c r="G238" s="72">
        <v>0</v>
      </c>
      <c r="H238" s="72">
        <v>313.65014837736913</v>
      </c>
      <c r="I238" s="6"/>
      <c r="J238" s="72">
        <v>0</v>
      </c>
      <c r="K238" s="72">
        <v>0</v>
      </c>
      <c r="L238" s="72">
        <v>0</v>
      </c>
      <c r="M238" s="72">
        <v>0</v>
      </c>
      <c r="N238" s="72">
        <v>0</v>
      </c>
      <c r="O238" s="204"/>
      <c r="P238" s="6">
        <v>3371.740038451705</v>
      </c>
      <c r="Q238" s="6">
        <v>0</v>
      </c>
      <c r="R238" s="6">
        <v>3371.740038451705</v>
      </c>
      <c r="S238" s="6"/>
      <c r="T238" s="6">
        <v>313.65014837736913</v>
      </c>
      <c r="U238" s="6">
        <v>313.65014837736913</v>
      </c>
      <c r="V238" s="6">
        <v>3685.3901868290741</v>
      </c>
      <c r="W238" s="6">
        <v>3685.3901868290741</v>
      </c>
      <c r="X238" s="6">
        <v>0</v>
      </c>
      <c r="Y238" s="6"/>
      <c r="Z238" s="6">
        <v>3685.3901868290741</v>
      </c>
      <c r="AA238" s="6">
        <v>0</v>
      </c>
      <c r="AB238" s="6">
        <v>0</v>
      </c>
      <c r="AC238" s="8">
        <v>0</v>
      </c>
      <c r="AD238" s="8">
        <v>0</v>
      </c>
      <c r="AE238" s="204"/>
      <c r="AF238" s="205">
        <v>313.65014837736908</v>
      </c>
      <c r="AG238" s="205">
        <v>0</v>
      </c>
      <c r="AH238" s="5"/>
    </row>
    <row r="239" spans="1:34" x14ac:dyDescent="0.2">
      <c r="A239" s="5" t="s">
        <v>356</v>
      </c>
      <c r="B239" s="72">
        <v>0</v>
      </c>
      <c r="C239" s="72">
        <v>69.181565715836271</v>
      </c>
      <c r="D239" s="72">
        <v>0</v>
      </c>
      <c r="E239" s="72">
        <v>0</v>
      </c>
      <c r="F239" s="72">
        <v>0</v>
      </c>
      <c r="G239" s="72">
        <v>0</v>
      </c>
      <c r="H239" s="72">
        <v>69.181565715836271</v>
      </c>
      <c r="I239" s="6"/>
      <c r="J239" s="72">
        <v>0</v>
      </c>
      <c r="K239" s="72">
        <v>0</v>
      </c>
      <c r="L239" s="72">
        <v>0</v>
      </c>
      <c r="M239" s="72">
        <v>0</v>
      </c>
      <c r="N239" s="72">
        <v>0</v>
      </c>
      <c r="O239" s="204"/>
      <c r="P239" s="6">
        <v>743.70203952912789</v>
      </c>
      <c r="Q239" s="6">
        <v>0</v>
      </c>
      <c r="R239" s="6">
        <v>743.70203952912789</v>
      </c>
      <c r="S239" s="6"/>
      <c r="T239" s="6">
        <v>69.181565715836271</v>
      </c>
      <c r="U239" s="6">
        <v>69.181565715836271</v>
      </c>
      <c r="V239" s="6">
        <v>812.8836052449642</v>
      </c>
      <c r="W239" s="6">
        <v>812.8836052449642</v>
      </c>
      <c r="X239" s="6">
        <v>0</v>
      </c>
      <c r="Y239" s="6"/>
      <c r="Z239" s="6">
        <v>812.8836052449642</v>
      </c>
      <c r="AA239" s="6">
        <v>0</v>
      </c>
      <c r="AB239" s="6">
        <v>0</v>
      </c>
      <c r="AC239" s="8">
        <v>0</v>
      </c>
      <c r="AD239" s="8">
        <v>0</v>
      </c>
      <c r="AE239" s="204"/>
      <c r="AF239" s="205">
        <v>69.181565715836314</v>
      </c>
      <c r="AG239" s="205">
        <v>0</v>
      </c>
      <c r="AH239" s="5"/>
    </row>
    <row r="240" spans="1:34" x14ac:dyDescent="0.2">
      <c r="A240" s="5" t="s">
        <v>357</v>
      </c>
      <c r="B240" s="72">
        <v>0</v>
      </c>
      <c r="C240" s="72">
        <v>2.5359811479412118</v>
      </c>
      <c r="D240" s="72">
        <v>0</v>
      </c>
      <c r="E240" s="72">
        <v>0</v>
      </c>
      <c r="F240" s="72">
        <v>0</v>
      </c>
      <c r="G240" s="72">
        <v>0</v>
      </c>
      <c r="H240" s="72">
        <v>2.5359811479412118</v>
      </c>
      <c r="I240" s="6"/>
      <c r="J240" s="72">
        <v>0</v>
      </c>
      <c r="K240" s="72">
        <v>0</v>
      </c>
      <c r="L240" s="72">
        <v>0</v>
      </c>
      <c r="M240" s="72">
        <v>0</v>
      </c>
      <c r="N240" s="72">
        <v>0</v>
      </c>
      <c r="O240" s="204"/>
      <c r="P240" s="6">
        <v>36.349073290768708</v>
      </c>
      <c r="Q240" s="6">
        <v>0</v>
      </c>
      <c r="R240" s="6">
        <v>36.349073290768708</v>
      </c>
      <c r="S240" s="6"/>
      <c r="T240" s="6">
        <v>2.5359811479412118</v>
      </c>
      <c r="U240" s="6">
        <v>2.5359811479412118</v>
      </c>
      <c r="V240" s="6">
        <v>38.885054438709922</v>
      </c>
      <c r="W240" s="6">
        <v>38.885054438709922</v>
      </c>
      <c r="X240" s="6">
        <v>0</v>
      </c>
      <c r="Y240" s="6"/>
      <c r="Z240" s="6">
        <v>38.885054438709922</v>
      </c>
      <c r="AA240" s="6">
        <v>0</v>
      </c>
      <c r="AB240" s="6">
        <v>0</v>
      </c>
      <c r="AC240" s="8">
        <v>0</v>
      </c>
      <c r="AD240" s="8">
        <v>0</v>
      </c>
      <c r="AE240" s="204"/>
      <c r="AF240" s="205">
        <v>2.5359811479412144</v>
      </c>
      <c r="AG240" s="205">
        <v>0</v>
      </c>
      <c r="AH240" s="5"/>
    </row>
    <row r="241" spans="1:34" x14ac:dyDescent="0.2">
      <c r="A241" s="5" t="s">
        <v>358</v>
      </c>
      <c r="B241" s="72">
        <v>0</v>
      </c>
      <c r="C241" s="72">
        <v>0</v>
      </c>
      <c r="D241" s="72">
        <v>0</v>
      </c>
      <c r="E241" s="72">
        <v>0</v>
      </c>
      <c r="F241" s="72">
        <v>0</v>
      </c>
      <c r="G241" s="72">
        <v>0</v>
      </c>
      <c r="H241" s="72">
        <v>0</v>
      </c>
      <c r="I241" s="6"/>
      <c r="J241" s="72">
        <v>0</v>
      </c>
      <c r="K241" s="72">
        <v>0</v>
      </c>
      <c r="L241" s="72">
        <v>0</v>
      </c>
      <c r="M241" s="72">
        <v>0</v>
      </c>
      <c r="N241" s="72">
        <v>0</v>
      </c>
      <c r="O241" s="204"/>
      <c r="P241" s="6">
        <v>0</v>
      </c>
      <c r="Q241" s="6">
        <v>0</v>
      </c>
      <c r="R241" s="6">
        <v>0</v>
      </c>
      <c r="S241" s="6"/>
      <c r="T241" s="6">
        <v>0</v>
      </c>
      <c r="U241" s="6">
        <v>0</v>
      </c>
      <c r="V241" s="6">
        <v>0</v>
      </c>
      <c r="W241" s="6">
        <v>0</v>
      </c>
      <c r="X241" s="6">
        <v>0</v>
      </c>
      <c r="Y241" s="6"/>
      <c r="Z241" s="6">
        <v>0</v>
      </c>
      <c r="AA241" s="6">
        <v>0</v>
      </c>
      <c r="AB241" s="6">
        <v>0</v>
      </c>
      <c r="AC241" s="8">
        <v>0</v>
      </c>
      <c r="AD241" s="8">
        <v>0</v>
      </c>
      <c r="AE241" s="204"/>
      <c r="AF241" s="205">
        <v>0</v>
      </c>
      <c r="AG241" s="205">
        <v>0</v>
      </c>
      <c r="AH241" s="5"/>
    </row>
    <row r="242" spans="1:34" x14ac:dyDescent="0.2">
      <c r="A242" s="5" t="s">
        <v>359</v>
      </c>
      <c r="B242" s="72">
        <v>0</v>
      </c>
      <c r="C242" s="72">
        <v>2.5359811479412118</v>
      </c>
      <c r="D242" s="72">
        <v>0</v>
      </c>
      <c r="E242" s="72">
        <v>0</v>
      </c>
      <c r="F242" s="72">
        <v>0</v>
      </c>
      <c r="G242" s="72">
        <v>0</v>
      </c>
      <c r="H242" s="72">
        <v>2.5359811479412118</v>
      </c>
      <c r="I242" s="6"/>
      <c r="J242" s="72">
        <v>0</v>
      </c>
      <c r="K242" s="72">
        <v>0</v>
      </c>
      <c r="L242" s="72">
        <v>0</v>
      </c>
      <c r="M242" s="72">
        <v>0</v>
      </c>
      <c r="N242" s="72">
        <v>0</v>
      </c>
      <c r="O242" s="204"/>
      <c r="P242" s="6">
        <v>36.349073290768708</v>
      </c>
      <c r="Q242" s="6">
        <v>0</v>
      </c>
      <c r="R242" s="6">
        <v>36.349073290768708</v>
      </c>
      <c r="S242" s="6"/>
      <c r="T242" s="6">
        <v>2.5359811479412118</v>
      </c>
      <c r="U242" s="6">
        <v>2.5359811479412118</v>
      </c>
      <c r="V242" s="6">
        <v>38.885054438709922</v>
      </c>
      <c r="W242" s="6">
        <v>38.885054438709922</v>
      </c>
      <c r="X242" s="6">
        <v>0</v>
      </c>
      <c r="Y242" s="6"/>
      <c r="Z242" s="6">
        <v>38.885054438709922</v>
      </c>
      <c r="AA242" s="6">
        <v>0</v>
      </c>
      <c r="AB242" s="6">
        <v>0</v>
      </c>
      <c r="AC242" s="8">
        <v>0</v>
      </c>
      <c r="AD242" s="8">
        <v>0</v>
      </c>
      <c r="AE242" s="204"/>
      <c r="AF242" s="205">
        <v>2.5359811479412144</v>
      </c>
      <c r="AG242" s="205">
        <v>0</v>
      </c>
      <c r="AH242" s="5"/>
    </row>
    <row r="243" spans="1:34" x14ac:dyDescent="0.2">
      <c r="A243" s="5" t="s">
        <v>360</v>
      </c>
      <c r="B243" s="72">
        <v>0</v>
      </c>
      <c r="C243" s="72">
        <v>2.5359811479412118</v>
      </c>
      <c r="D243" s="72">
        <v>0</v>
      </c>
      <c r="E243" s="72">
        <v>0</v>
      </c>
      <c r="F243" s="72">
        <v>0</v>
      </c>
      <c r="G243" s="72">
        <v>0</v>
      </c>
      <c r="H243" s="72">
        <v>2.5359811479412118</v>
      </c>
      <c r="I243" s="6"/>
      <c r="J243" s="72">
        <v>0</v>
      </c>
      <c r="K243" s="72">
        <v>0</v>
      </c>
      <c r="L243" s="72">
        <v>0</v>
      </c>
      <c r="M243" s="72">
        <v>0</v>
      </c>
      <c r="N243" s="72">
        <v>0</v>
      </c>
      <c r="O243" s="204"/>
      <c r="P243" s="6">
        <v>36.349073290768708</v>
      </c>
      <c r="Q243" s="6">
        <v>0</v>
      </c>
      <c r="R243" s="6">
        <v>36.349073290768708</v>
      </c>
      <c r="S243" s="6"/>
      <c r="T243" s="6">
        <v>2.5359811479412118</v>
      </c>
      <c r="U243" s="6">
        <v>2.5359811479412118</v>
      </c>
      <c r="V243" s="6">
        <v>38.885054438709922</v>
      </c>
      <c r="W243" s="6">
        <v>38.885054438709922</v>
      </c>
      <c r="X243" s="6">
        <v>0</v>
      </c>
      <c r="Y243" s="6"/>
      <c r="Z243" s="6">
        <v>38.885054438709922</v>
      </c>
      <c r="AA243" s="6">
        <v>0</v>
      </c>
      <c r="AB243" s="6">
        <v>0</v>
      </c>
      <c r="AC243" s="8">
        <v>0</v>
      </c>
      <c r="AD243" s="8">
        <v>0</v>
      </c>
      <c r="AE243" s="204"/>
      <c r="AF243" s="205">
        <v>2.5359811479412144</v>
      </c>
      <c r="AG243" s="205">
        <v>0</v>
      </c>
      <c r="AH243" s="5"/>
    </row>
    <row r="244" spans="1:34" x14ac:dyDescent="0.2">
      <c r="A244" s="5" t="s">
        <v>361</v>
      </c>
      <c r="B244" s="72">
        <v>0</v>
      </c>
      <c r="C244" s="72">
        <v>2.5359811479412118</v>
      </c>
      <c r="D244" s="72">
        <v>0</v>
      </c>
      <c r="E244" s="72">
        <v>0</v>
      </c>
      <c r="F244" s="72">
        <v>0</v>
      </c>
      <c r="G244" s="72">
        <v>0</v>
      </c>
      <c r="H244" s="72">
        <v>2.5359811479412118</v>
      </c>
      <c r="I244" s="6"/>
      <c r="J244" s="72">
        <v>0</v>
      </c>
      <c r="K244" s="72">
        <v>0</v>
      </c>
      <c r="L244" s="72">
        <v>0</v>
      </c>
      <c r="M244" s="72">
        <v>0</v>
      </c>
      <c r="N244" s="72">
        <v>0</v>
      </c>
      <c r="O244" s="204"/>
      <c r="P244" s="6">
        <v>36.349073290768708</v>
      </c>
      <c r="Q244" s="6">
        <v>0</v>
      </c>
      <c r="R244" s="6">
        <v>36.349073290768708</v>
      </c>
      <c r="S244" s="6"/>
      <c r="T244" s="6">
        <v>2.5359811479412118</v>
      </c>
      <c r="U244" s="6">
        <v>2.5359811479412118</v>
      </c>
      <c r="V244" s="6">
        <v>38.885054438709922</v>
      </c>
      <c r="W244" s="6">
        <v>38.885054438709922</v>
      </c>
      <c r="X244" s="6">
        <v>0</v>
      </c>
      <c r="Y244" s="6"/>
      <c r="Z244" s="6">
        <v>38.885054438709922</v>
      </c>
      <c r="AA244" s="6">
        <v>0</v>
      </c>
      <c r="AB244" s="6">
        <v>0</v>
      </c>
      <c r="AC244" s="8">
        <v>0</v>
      </c>
      <c r="AD244" s="8">
        <v>0</v>
      </c>
      <c r="AE244" s="204"/>
      <c r="AF244" s="205">
        <v>2.5359811479412144</v>
      </c>
      <c r="AG244" s="205">
        <v>0</v>
      </c>
      <c r="AH244" s="5"/>
    </row>
    <row r="245" spans="1:34" x14ac:dyDescent="0.2">
      <c r="A245" s="5" t="s">
        <v>362</v>
      </c>
      <c r="B245" s="72">
        <v>0</v>
      </c>
      <c r="C245" s="72">
        <v>2.5359811479412118</v>
      </c>
      <c r="D245" s="72">
        <v>0</v>
      </c>
      <c r="E245" s="72">
        <v>0</v>
      </c>
      <c r="F245" s="72">
        <v>0</v>
      </c>
      <c r="G245" s="72">
        <v>0</v>
      </c>
      <c r="H245" s="72">
        <v>2.5359811479412118</v>
      </c>
      <c r="I245" s="6"/>
      <c r="J245" s="72">
        <v>0</v>
      </c>
      <c r="K245" s="72">
        <v>0</v>
      </c>
      <c r="L245" s="72">
        <v>0</v>
      </c>
      <c r="M245" s="72">
        <v>0</v>
      </c>
      <c r="N245" s="72">
        <v>0</v>
      </c>
      <c r="O245" s="204"/>
      <c r="P245" s="6">
        <v>36.349073290768708</v>
      </c>
      <c r="Q245" s="6">
        <v>0</v>
      </c>
      <c r="R245" s="6">
        <v>36.349073290768708</v>
      </c>
      <c r="S245" s="6"/>
      <c r="T245" s="6">
        <v>2.5359811479412118</v>
      </c>
      <c r="U245" s="6">
        <v>2.5359811479412118</v>
      </c>
      <c r="V245" s="6">
        <v>38.885054438709922</v>
      </c>
      <c r="W245" s="6">
        <v>38.885054438709922</v>
      </c>
      <c r="X245" s="6">
        <v>0</v>
      </c>
      <c r="Y245" s="6"/>
      <c r="Z245" s="6">
        <v>38.885054438709922</v>
      </c>
      <c r="AA245" s="6">
        <v>0</v>
      </c>
      <c r="AB245" s="6">
        <v>0</v>
      </c>
      <c r="AC245" s="8">
        <v>0</v>
      </c>
      <c r="AD245" s="8">
        <v>0</v>
      </c>
      <c r="AE245" s="204"/>
      <c r="AF245" s="205">
        <v>2.5359811479412144</v>
      </c>
      <c r="AG245" s="205">
        <v>0</v>
      </c>
      <c r="AH245" s="5"/>
    </row>
    <row r="246" spans="1:34" x14ac:dyDescent="0.2">
      <c r="A246" s="5" t="s">
        <v>363</v>
      </c>
      <c r="B246" s="72">
        <v>0</v>
      </c>
      <c r="C246" s="72">
        <v>2.5359811479412118</v>
      </c>
      <c r="D246" s="72">
        <v>0</v>
      </c>
      <c r="E246" s="72">
        <v>0</v>
      </c>
      <c r="F246" s="72">
        <v>0</v>
      </c>
      <c r="G246" s="72">
        <v>0</v>
      </c>
      <c r="H246" s="72">
        <v>2.5359811479412118</v>
      </c>
      <c r="I246" s="6"/>
      <c r="J246" s="72">
        <v>0</v>
      </c>
      <c r="K246" s="72">
        <v>0</v>
      </c>
      <c r="L246" s="72">
        <v>0</v>
      </c>
      <c r="M246" s="72">
        <v>0</v>
      </c>
      <c r="N246" s="72">
        <v>0</v>
      </c>
      <c r="O246" s="204"/>
      <c r="P246" s="6">
        <v>36.349073290768708</v>
      </c>
      <c r="Q246" s="6">
        <v>0</v>
      </c>
      <c r="R246" s="6">
        <v>36.349073290768708</v>
      </c>
      <c r="S246" s="6"/>
      <c r="T246" s="6">
        <v>2.5359811479412118</v>
      </c>
      <c r="U246" s="6">
        <v>2.5359811479412118</v>
      </c>
      <c r="V246" s="6">
        <v>38.885054438709922</v>
      </c>
      <c r="W246" s="6">
        <v>38.885054438709922</v>
      </c>
      <c r="X246" s="6">
        <v>0</v>
      </c>
      <c r="Y246" s="6"/>
      <c r="Z246" s="6">
        <v>38.885054438709922</v>
      </c>
      <c r="AA246" s="6">
        <v>0</v>
      </c>
      <c r="AB246" s="6">
        <v>0</v>
      </c>
      <c r="AC246" s="8">
        <v>0</v>
      </c>
      <c r="AD246" s="8">
        <v>0</v>
      </c>
      <c r="AE246" s="204"/>
      <c r="AF246" s="205">
        <v>2.5359811479412144</v>
      </c>
      <c r="AG246" s="205">
        <v>0</v>
      </c>
      <c r="AH246" s="5"/>
    </row>
    <row r="247" spans="1:34" x14ac:dyDescent="0.2">
      <c r="A247" s="5" t="s">
        <v>364</v>
      </c>
      <c r="B247" s="72">
        <v>0</v>
      </c>
      <c r="C247" s="72">
        <v>2.5359811479412118</v>
      </c>
      <c r="D247" s="72">
        <v>0</v>
      </c>
      <c r="E247" s="72">
        <v>0</v>
      </c>
      <c r="F247" s="72">
        <v>0</v>
      </c>
      <c r="G247" s="72">
        <v>0</v>
      </c>
      <c r="H247" s="72">
        <v>2.5359811479412118</v>
      </c>
      <c r="I247" s="6"/>
      <c r="J247" s="72">
        <v>0</v>
      </c>
      <c r="K247" s="72">
        <v>0</v>
      </c>
      <c r="L247" s="72">
        <v>0</v>
      </c>
      <c r="M247" s="72">
        <v>0</v>
      </c>
      <c r="N247" s="72">
        <v>0</v>
      </c>
      <c r="O247" s="204"/>
      <c r="P247" s="6">
        <v>36.349073290768708</v>
      </c>
      <c r="Q247" s="6">
        <v>0</v>
      </c>
      <c r="R247" s="6">
        <v>36.349073290768708</v>
      </c>
      <c r="S247" s="6"/>
      <c r="T247" s="6">
        <v>2.5359811479412118</v>
      </c>
      <c r="U247" s="6">
        <v>2.5359811479412118</v>
      </c>
      <c r="V247" s="6">
        <v>38.885054438709922</v>
      </c>
      <c r="W247" s="6">
        <v>38.885054438709922</v>
      </c>
      <c r="X247" s="6">
        <v>0</v>
      </c>
      <c r="Y247" s="6"/>
      <c r="Z247" s="6">
        <v>38.885054438709922</v>
      </c>
      <c r="AA247" s="6">
        <v>0</v>
      </c>
      <c r="AB247" s="6">
        <v>0</v>
      </c>
      <c r="AC247" s="8">
        <v>0</v>
      </c>
      <c r="AD247" s="8">
        <v>0</v>
      </c>
      <c r="AE247" s="204"/>
      <c r="AF247" s="205">
        <v>2.5359811479412144</v>
      </c>
      <c r="AG247" s="205">
        <v>0</v>
      </c>
      <c r="AH247" s="5"/>
    </row>
    <row r="248" spans="1:34" x14ac:dyDescent="0.2">
      <c r="A248" s="5" t="s">
        <v>365</v>
      </c>
      <c r="B248" s="72">
        <v>0</v>
      </c>
      <c r="C248" s="72">
        <v>2.5359811479412118</v>
      </c>
      <c r="D248" s="72">
        <v>0</v>
      </c>
      <c r="E248" s="72">
        <v>0</v>
      </c>
      <c r="F248" s="72">
        <v>0</v>
      </c>
      <c r="G248" s="72">
        <v>0</v>
      </c>
      <c r="H248" s="72">
        <v>2.5359811479412118</v>
      </c>
      <c r="I248" s="6"/>
      <c r="J248" s="72">
        <v>0</v>
      </c>
      <c r="K248" s="72">
        <v>0</v>
      </c>
      <c r="L248" s="72">
        <v>0</v>
      </c>
      <c r="M248" s="72">
        <v>0</v>
      </c>
      <c r="N248" s="72">
        <v>0</v>
      </c>
      <c r="O248" s="204"/>
      <c r="P248" s="6">
        <v>36.349073290768708</v>
      </c>
      <c r="Q248" s="6">
        <v>0</v>
      </c>
      <c r="R248" s="6">
        <v>36.349073290768708</v>
      </c>
      <c r="S248" s="6"/>
      <c r="T248" s="6">
        <v>2.5359811479412118</v>
      </c>
      <c r="U248" s="6">
        <v>2.5359811479412118</v>
      </c>
      <c r="V248" s="6">
        <v>38.885054438709922</v>
      </c>
      <c r="W248" s="6">
        <v>38.885054438709922</v>
      </c>
      <c r="X248" s="6">
        <v>0</v>
      </c>
      <c r="Y248" s="6"/>
      <c r="Z248" s="6">
        <v>38.885054438709922</v>
      </c>
      <c r="AA248" s="6">
        <v>0</v>
      </c>
      <c r="AB248" s="6">
        <v>0</v>
      </c>
      <c r="AC248" s="8">
        <v>0</v>
      </c>
      <c r="AD248" s="8">
        <v>0</v>
      </c>
      <c r="AE248" s="204"/>
      <c r="AF248" s="205">
        <v>2.5359811479412144</v>
      </c>
      <c r="AG248" s="205">
        <v>0</v>
      </c>
      <c r="AH248" s="5"/>
    </row>
    <row r="249" spans="1:34" x14ac:dyDescent="0.2">
      <c r="A249" s="5" t="s">
        <v>366</v>
      </c>
      <c r="B249" s="72">
        <v>0</v>
      </c>
      <c r="C249" s="72">
        <v>2.5359811479412118</v>
      </c>
      <c r="D249" s="72">
        <v>0</v>
      </c>
      <c r="E249" s="72">
        <v>0</v>
      </c>
      <c r="F249" s="72">
        <v>0</v>
      </c>
      <c r="G249" s="72">
        <v>0</v>
      </c>
      <c r="H249" s="72">
        <v>2.5359811479412118</v>
      </c>
      <c r="I249" s="6"/>
      <c r="J249" s="72">
        <v>0</v>
      </c>
      <c r="K249" s="72">
        <v>0</v>
      </c>
      <c r="L249" s="72">
        <v>0</v>
      </c>
      <c r="M249" s="72">
        <v>0</v>
      </c>
      <c r="N249" s="72">
        <v>0</v>
      </c>
      <c r="O249" s="204"/>
      <c r="P249" s="6">
        <v>36.349073290768708</v>
      </c>
      <c r="Q249" s="6">
        <v>0</v>
      </c>
      <c r="R249" s="6">
        <v>36.349073290768708</v>
      </c>
      <c r="S249" s="6"/>
      <c r="T249" s="6">
        <v>2.5359811479412118</v>
      </c>
      <c r="U249" s="6">
        <v>2.5359811479412118</v>
      </c>
      <c r="V249" s="6">
        <v>38.885054438709922</v>
      </c>
      <c r="W249" s="6">
        <v>38.885054438709922</v>
      </c>
      <c r="X249" s="6">
        <v>0</v>
      </c>
      <c r="Y249" s="6"/>
      <c r="Z249" s="6">
        <v>38.885054438709922</v>
      </c>
      <c r="AA249" s="6">
        <v>0</v>
      </c>
      <c r="AB249" s="6">
        <v>0</v>
      </c>
      <c r="AC249" s="8">
        <v>0</v>
      </c>
      <c r="AD249" s="8">
        <v>0</v>
      </c>
      <c r="AE249" s="204"/>
      <c r="AF249" s="205">
        <v>2.5359811479412144</v>
      </c>
      <c r="AG249" s="205">
        <v>0</v>
      </c>
      <c r="AH249" s="5"/>
    </row>
    <row r="250" spans="1:34" x14ac:dyDescent="0.2">
      <c r="A250" s="5" t="s">
        <v>367</v>
      </c>
      <c r="B250" s="72">
        <v>0</v>
      </c>
      <c r="C250" s="72">
        <v>23.077428446265031</v>
      </c>
      <c r="D250" s="72">
        <v>0</v>
      </c>
      <c r="E250" s="72">
        <v>0</v>
      </c>
      <c r="F250" s="72">
        <v>0</v>
      </c>
      <c r="G250" s="72">
        <v>-2.5600000000154068</v>
      </c>
      <c r="H250" s="72">
        <v>20.517428446249625</v>
      </c>
      <c r="I250" s="6"/>
      <c r="J250" s="72">
        <v>0</v>
      </c>
      <c r="K250" s="72">
        <v>0</v>
      </c>
      <c r="L250" s="72">
        <v>-4.2023387493947606</v>
      </c>
      <c r="M250" s="72">
        <v>0</v>
      </c>
      <c r="N250" s="72">
        <v>-4.2023387493947606</v>
      </c>
      <c r="O250" s="204"/>
      <c r="P250" s="6">
        <v>10135.021177223152</v>
      </c>
      <c r="Q250" s="6">
        <v>185.85517247902615</v>
      </c>
      <c r="R250" s="6">
        <v>10320.876349702179</v>
      </c>
      <c r="S250" s="6"/>
      <c r="T250" s="6">
        <v>16.315089696854862</v>
      </c>
      <c r="U250" s="6">
        <v>16.315089696854862</v>
      </c>
      <c r="V250" s="6">
        <v>10337.191439399034</v>
      </c>
      <c r="W250" s="6">
        <v>10155.538605669402</v>
      </c>
      <c r="X250" s="6">
        <v>181.6528337296314</v>
      </c>
      <c r="Y250" s="6"/>
      <c r="Z250" s="6">
        <v>10155.538605669402</v>
      </c>
      <c r="AA250" s="6">
        <v>181.6528337296314</v>
      </c>
      <c r="AB250" s="6">
        <v>0</v>
      </c>
      <c r="AC250" s="8">
        <v>0</v>
      </c>
      <c r="AD250" s="8">
        <v>0</v>
      </c>
      <c r="AE250" s="204"/>
      <c r="AF250" s="205">
        <v>20.517428446250051</v>
      </c>
      <c r="AG250" s="205">
        <v>-4.2023387493947553</v>
      </c>
      <c r="AH250" s="5"/>
    </row>
    <row r="251" spans="1:34" x14ac:dyDescent="0.2">
      <c r="A251" s="5" t="s">
        <v>368</v>
      </c>
      <c r="B251" s="72">
        <v>0</v>
      </c>
      <c r="C251" s="72">
        <v>0.2535981147941212</v>
      </c>
      <c r="D251" s="72">
        <v>0</v>
      </c>
      <c r="E251" s="72">
        <v>0</v>
      </c>
      <c r="F251" s="72">
        <v>0</v>
      </c>
      <c r="G251" s="72">
        <v>0</v>
      </c>
      <c r="H251" s="72">
        <v>0.2535981147941212</v>
      </c>
      <c r="I251" s="6"/>
      <c r="J251" s="72">
        <v>0</v>
      </c>
      <c r="K251" s="72">
        <v>0</v>
      </c>
      <c r="L251" s="72">
        <v>0</v>
      </c>
      <c r="M251" s="72">
        <v>0</v>
      </c>
      <c r="N251" s="72">
        <v>0</v>
      </c>
      <c r="O251" s="204"/>
      <c r="P251" s="6">
        <v>92.690136891460185</v>
      </c>
      <c r="Q251" s="6">
        <v>0</v>
      </c>
      <c r="R251" s="6">
        <v>92.690136891460185</v>
      </c>
      <c r="S251" s="6"/>
      <c r="T251" s="6">
        <v>0.2535981147941212</v>
      </c>
      <c r="U251" s="6">
        <v>0.2535981147941212</v>
      </c>
      <c r="V251" s="6">
        <v>92.9437350062543</v>
      </c>
      <c r="W251" s="6">
        <v>92.9437350062543</v>
      </c>
      <c r="X251" s="6">
        <v>0</v>
      </c>
      <c r="Y251" s="6"/>
      <c r="Z251" s="6">
        <v>92.9437350062543</v>
      </c>
      <c r="AA251" s="6">
        <v>0</v>
      </c>
      <c r="AB251" s="6">
        <v>0</v>
      </c>
      <c r="AC251" s="8">
        <v>0</v>
      </c>
      <c r="AD251" s="8">
        <v>0</v>
      </c>
      <c r="AE251" s="204"/>
      <c r="AF251" s="205">
        <v>0.25359811479411576</v>
      </c>
      <c r="AG251" s="205">
        <v>0</v>
      </c>
      <c r="AH251" s="5"/>
    </row>
    <row r="252" spans="1:34" x14ac:dyDescent="0.2">
      <c r="A252" s="5" t="s">
        <v>369</v>
      </c>
      <c r="B252" s="72">
        <v>0</v>
      </c>
      <c r="C252" s="72">
        <v>15.976681232029636</v>
      </c>
      <c r="D252" s="72">
        <v>0</v>
      </c>
      <c r="E252" s="72">
        <v>0</v>
      </c>
      <c r="F252" s="72">
        <v>0</v>
      </c>
      <c r="G252" s="72">
        <v>-0.43999999999959982</v>
      </c>
      <c r="H252" s="72">
        <v>15.536681232030036</v>
      </c>
      <c r="I252" s="6"/>
      <c r="J252" s="72">
        <v>0</v>
      </c>
      <c r="K252" s="72">
        <v>0</v>
      </c>
      <c r="L252" s="72">
        <v>0</v>
      </c>
      <c r="M252" s="72">
        <v>0</v>
      </c>
      <c r="N252" s="72">
        <v>0</v>
      </c>
      <c r="O252" s="204"/>
      <c r="P252" s="6">
        <v>5575.1715516084132</v>
      </c>
      <c r="Q252" s="6">
        <v>0</v>
      </c>
      <c r="R252" s="6">
        <v>5575.1715516084132</v>
      </c>
      <c r="S252" s="6"/>
      <c r="T252" s="6">
        <v>15.536681232030036</v>
      </c>
      <c r="U252" s="6">
        <v>15.536681232030036</v>
      </c>
      <c r="V252" s="6">
        <v>5590.7082328404431</v>
      </c>
      <c r="W252" s="6">
        <v>5590.7082328404431</v>
      </c>
      <c r="X252" s="6">
        <v>0</v>
      </c>
      <c r="Y252" s="6"/>
      <c r="Z252" s="6">
        <v>5590.7082328404431</v>
      </c>
      <c r="AA252" s="6">
        <v>0</v>
      </c>
      <c r="AB252" s="6">
        <v>0</v>
      </c>
      <c r="AC252" s="8">
        <v>0</v>
      </c>
      <c r="AD252" s="8">
        <v>0</v>
      </c>
      <c r="AE252" s="204"/>
      <c r="AF252" s="205">
        <v>15.536681232029878</v>
      </c>
      <c r="AG252" s="205">
        <v>0</v>
      </c>
      <c r="AH252" s="5"/>
    </row>
    <row r="253" spans="1:34" x14ac:dyDescent="0.2">
      <c r="A253" s="5" t="s">
        <v>370</v>
      </c>
      <c r="B253" s="72">
        <v>0</v>
      </c>
      <c r="C253" s="72">
        <v>0.2535981147941212</v>
      </c>
      <c r="D253" s="72">
        <v>0</v>
      </c>
      <c r="E253" s="72">
        <v>0</v>
      </c>
      <c r="F253" s="72">
        <v>0</v>
      </c>
      <c r="G253" s="72">
        <v>0</v>
      </c>
      <c r="H253" s="72">
        <v>0.2535981147941212</v>
      </c>
      <c r="I253" s="6"/>
      <c r="J253" s="72">
        <v>0</v>
      </c>
      <c r="K253" s="72">
        <v>0</v>
      </c>
      <c r="L253" s="72">
        <v>0</v>
      </c>
      <c r="M253" s="72">
        <v>0</v>
      </c>
      <c r="N253" s="72">
        <v>0</v>
      </c>
      <c r="O253" s="204"/>
      <c r="P253" s="6">
        <v>369.46099366234785</v>
      </c>
      <c r="Q253" s="6">
        <v>0</v>
      </c>
      <c r="R253" s="6">
        <v>369.46099366234785</v>
      </c>
      <c r="S253" s="6"/>
      <c r="T253" s="6">
        <v>0.2535981147941212</v>
      </c>
      <c r="U253" s="6">
        <v>0.2535981147941212</v>
      </c>
      <c r="V253" s="6">
        <v>369.71459177714195</v>
      </c>
      <c r="W253" s="6">
        <v>369.71459177714195</v>
      </c>
      <c r="X253" s="6">
        <v>0</v>
      </c>
      <c r="Y253" s="6"/>
      <c r="Z253" s="6">
        <v>369.71459177714195</v>
      </c>
      <c r="AA253" s="6">
        <v>0</v>
      </c>
      <c r="AB253" s="6">
        <v>0</v>
      </c>
      <c r="AC253" s="8">
        <v>0</v>
      </c>
      <c r="AD253" s="8">
        <v>0</v>
      </c>
      <c r="AE253" s="204"/>
      <c r="AF253" s="205">
        <v>0.25359811479410155</v>
      </c>
      <c r="AG253" s="205">
        <v>0</v>
      </c>
      <c r="AH253" s="5"/>
    </row>
    <row r="254" spans="1:34" x14ac:dyDescent="0.2">
      <c r="A254" s="5" t="s">
        <v>371</v>
      </c>
      <c r="B254" s="72">
        <v>0</v>
      </c>
      <c r="C254" s="72">
        <v>0.2535981147941212</v>
      </c>
      <c r="D254" s="72">
        <v>0</v>
      </c>
      <c r="E254" s="72">
        <v>0</v>
      </c>
      <c r="F254" s="72">
        <v>0</v>
      </c>
      <c r="G254" s="72">
        <v>0</v>
      </c>
      <c r="H254" s="72">
        <v>0.2535981147941212</v>
      </c>
      <c r="I254" s="6"/>
      <c r="J254" s="72">
        <v>0</v>
      </c>
      <c r="K254" s="72">
        <v>0</v>
      </c>
      <c r="L254" s="72">
        <v>0</v>
      </c>
      <c r="M254" s="72">
        <v>0</v>
      </c>
      <c r="N254" s="72">
        <v>0</v>
      </c>
      <c r="O254" s="204"/>
      <c r="P254" s="6">
        <v>54.693295463616764</v>
      </c>
      <c r="Q254" s="6">
        <v>0</v>
      </c>
      <c r="R254" s="6">
        <v>54.693295463616764</v>
      </c>
      <c r="S254" s="6"/>
      <c r="T254" s="6">
        <v>0.2535981147941212</v>
      </c>
      <c r="U254" s="6">
        <v>0.2535981147941212</v>
      </c>
      <c r="V254" s="6">
        <v>54.946893578410887</v>
      </c>
      <c r="W254" s="6">
        <v>54.946893578410887</v>
      </c>
      <c r="X254" s="6">
        <v>0</v>
      </c>
      <c r="Y254" s="6"/>
      <c r="Z254" s="6">
        <v>54.946893578410887</v>
      </c>
      <c r="AA254" s="6">
        <v>0</v>
      </c>
      <c r="AB254" s="6">
        <v>0</v>
      </c>
      <c r="AC254" s="8">
        <v>0</v>
      </c>
      <c r="AD254" s="8">
        <v>0</v>
      </c>
      <c r="AE254" s="204"/>
      <c r="AF254" s="205">
        <v>0.25359811479412286</v>
      </c>
      <c r="AG254" s="205">
        <v>0</v>
      </c>
      <c r="AH254" s="5"/>
    </row>
    <row r="255" spans="1:34" x14ac:dyDescent="0.2">
      <c r="A255" s="5" t="s">
        <v>372</v>
      </c>
      <c r="B255" s="72">
        <v>0</v>
      </c>
      <c r="C255" s="72">
        <v>3.8039717219118181</v>
      </c>
      <c r="D255" s="72">
        <v>0</v>
      </c>
      <c r="E255" s="72">
        <v>0</v>
      </c>
      <c r="F255" s="72">
        <v>0</v>
      </c>
      <c r="G255" s="72">
        <v>0</v>
      </c>
      <c r="H255" s="72">
        <v>3.8039717219118181</v>
      </c>
      <c r="I255" s="6"/>
      <c r="J255" s="72">
        <v>0</v>
      </c>
      <c r="K255" s="72">
        <v>0</v>
      </c>
      <c r="L255" s="72">
        <v>-0.69269320044968574</v>
      </c>
      <c r="M255" s="72">
        <v>0</v>
      </c>
      <c r="N255" s="72">
        <v>-0.69269320044968574</v>
      </c>
      <c r="O255" s="204"/>
      <c r="P255" s="6">
        <v>535.55502583007421</v>
      </c>
      <c r="Q255" s="6">
        <v>9.8209633662481473</v>
      </c>
      <c r="R255" s="6">
        <v>545.37598919632239</v>
      </c>
      <c r="S255" s="6"/>
      <c r="T255" s="6">
        <v>3.1112785214621326</v>
      </c>
      <c r="U255" s="6">
        <v>3.1112785214621326</v>
      </c>
      <c r="V255" s="6">
        <v>548.48726771778456</v>
      </c>
      <c r="W255" s="6">
        <v>539.35899755198614</v>
      </c>
      <c r="X255" s="6">
        <v>9.1282701657984617</v>
      </c>
      <c r="Y255" s="6"/>
      <c r="Z255" s="6">
        <v>539.35899755198602</v>
      </c>
      <c r="AA255" s="6">
        <v>9.1282701657984617</v>
      </c>
      <c r="AB255" s="6">
        <v>0</v>
      </c>
      <c r="AC255" s="8">
        <v>0</v>
      </c>
      <c r="AD255" s="8">
        <v>0</v>
      </c>
      <c r="AE255" s="204"/>
      <c r="AF255" s="205">
        <v>3.8039717219119211</v>
      </c>
      <c r="AG255" s="205">
        <v>-0.69269320044968552</v>
      </c>
      <c r="AH255" s="5"/>
    </row>
    <row r="256" spans="1:34" x14ac:dyDescent="0.2">
      <c r="A256" s="5" t="s">
        <v>373</v>
      </c>
      <c r="B256" s="72">
        <v>0</v>
      </c>
      <c r="C256" s="72">
        <v>11.411915165735454</v>
      </c>
      <c r="D256" s="72">
        <v>0</v>
      </c>
      <c r="E256" s="72">
        <v>0</v>
      </c>
      <c r="F256" s="72">
        <v>0</v>
      </c>
      <c r="G256" s="72">
        <v>0.11999999999920874</v>
      </c>
      <c r="H256" s="72">
        <v>11.531915165734663</v>
      </c>
      <c r="I256" s="6"/>
      <c r="J256" s="72">
        <v>0</v>
      </c>
      <c r="K256" s="72">
        <v>0</v>
      </c>
      <c r="L256" s="72">
        <v>-2.0780796013490574</v>
      </c>
      <c r="M256" s="72">
        <v>0</v>
      </c>
      <c r="N256" s="72">
        <v>-2.0780796013490574</v>
      </c>
      <c r="O256" s="204"/>
      <c r="P256" s="6">
        <v>3512.6869519864249</v>
      </c>
      <c r="Q256" s="6">
        <v>64.415360156665528</v>
      </c>
      <c r="R256" s="6">
        <v>3577.1023121430903</v>
      </c>
      <c r="S256" s="6"/>
      <c r="T256" s="6">
        <v>9.4538355643856065</v>
      </c>
      <c r="U256" s="6">
        <v>9.4538355643856065</v>
      </c>
      <c r="V256" s="6">
        <v>3586.5561477074762</v>
      </c>
      <c r="W256" s="6">
        <v>3524.2188671521599</v>
      </c>
      <c r="X256" s="6">
        <v>62.337280555316468</v>
      </c>
      <c r="Y256" s="6"/>
      <c r="Z256" s="6">
        <v>3524.2188671521594</v>
      </c>
      <c r="AA256" s="6">
        <v>62.337280555316468</v>
      </c>
      <c r="AB256" s="6">
        <v>0</v>
      </c>
      <c r="AC256" s="8">
        <v>0</v>
      </c>
      <c r="AD256" s="8">
        <v>0</v>
      </c>
      <c r="AE256" s="204"/>
      <c r="AF256" s="205">
        <v>11.531915165734972</v>
      </c>
      <c r="AG256" s="205">
        <v>-2.0780796013490601</v>
      </c>
      <c r="AH256" s="5"/>
    </row>
    <row r="257" spans="1:34" x14ac:dyDescent="0.2">
      <c r="A257" s="5" t="s">
        <v>374</v>
      </c>
      <c r="B257" s="72">
        <v>0</v>
      </c>
      <c r="C257" s="72">
        <v>0.2535981147941212</v>
      </c>
      <c r="D257" s="72">
        <v>0</v>
      </c>
      <c r="E257" s="72">
        <v>0</v>
      </c>
      <c r="F257" s="72">
        <v>0</v>
      </c>
      <c r="G257" s="72">
        <v>0</v>
      </c>
      <c r="H257" s="72">
        <v>0.2535981147941212</v>
      </c>
      <c r="I257" s="6"/>
      <c r="J257" s="72">
        <v>0</v>
      </c>
      <c r="K257" s="72">
        <v>0</v>
      </c>
      <c r="L257" s="72">
        <v>0</v>
      </c>
      <c r="M257" s="72">
        <v>0</v>
      </c>
      <c r="N257" s="72">
        <v>0</v>
      </c>
      <c r="O257" s="204"/>
      <c r="P257" s="6">
        <v>12.903921018222892</v>
      </c>
      <c r="Q257" s="6">
        <v>0</v>
      </c>
      <c r="R257" s="6">
        <v>12.903921018222892</v>
      </c>
      <c r="S257" s="6"/>
      <c r="T257" s="6">
        <v>0.2535981147941212</v>
      </c>
      <c r="U257" s="6">
        <v>0.2535981147941212</v>
      </c>
      <c r="V257" s="6">
        <v>13.157519133017013</v>
      </c>
      <c r="W257" s="6">
        <v>13.157519133017013</v>
      </c>
      <c r="X257" s="6">
        <v>0</v>
      </c>
      <c r="Y257" s="6"/>
      <c r="Z257" s="6">
        <v>13.157519133017013</v>
      </c>
      <c r="AA257" s="6">
        <v>0</v>
      </c>
      <c r="AB257" s="6">
        <v>0</v>
      </c>
      <c r="AC257" s="8">
        <v>0</v>
      </c>
      <c r="AD257" s="8">
        <v>0</v>
      </c>
      <c r="AE257" s="204"/>
      <c r="AF257" s="205">
        <v>0.25359811479412109</v>
      </c>
      <c r="AG257" s="205">
        <v>0</v>
      </c>
      <c r="AH257" s="5"/>
    </row>
    <row r="258" spans="1:34" x14ac:dyDescent="0.2">
      <c r="A258" s="5" t="s">
        <v>375</v>
      </c>
      <c r="B258" s="72">
        <v>0</v>
      </c>
      <c r="C258" s="72">
        <v>0.2535981147941212</v>
      </c>
      <c r="D258" s="72">
        <v>0</v>
      </c>
      <c r="E258" s="72">
        <v>0</v>
      </c>
      <c r="F258" s="72">
        <v>0</v>
      </c>
      <c r="G258" s="72">
        <v>0</v>
      </c>
      <c r="H258" s="72">
        <v>0.2535981147941212</v>
      </c>
      <c r="I258" s="6"/>
      <c r="J258" s="72">
        <v>0</v>
      </c>
      <c r="K258" s="72">
        <v>0</v>
      </c>
      <c r="L258" s="72">
        <v>0</v>
      </c>
      <c r="M258" s="72">
        <v>0</v>
      </c>
      <c r="N258" s="72">
        <v>0</v>
      </c>
      <c r="O258" s="204"/>
      <c r="P258" s="6">
        <v>12.903921018222892</v>
      </c>
      <c r="Q258" s="6">
        <v>0</v>
      </c>
      <c r="R258" s="6">
        <v>12.903921018222892</v>
      </c>
      <c r="S258" s="6"/>
      <c r="T258" s="6">
        <v>0.2535981147941212</v>
      </c>
      <c r="U258" s="6">
        <v>0.2535981147941212</v>
      </c>
      <c r="V258" s="6">
        <v>13.157519133017013</v>
      </c>
      <c r="W258" s="6">
        <v>13.157519133017013</v>
      </c>
      <c r="X258" s="6">
        <v>0</v>
      </c>
      <c r="Y258" s="6"/>
      <c r="Z258" s="6">
        <v>13.157519133017013</v>
      </c>
      <c r="AA258" s="6">
        <v>0</v>
      </c>
      <c r="AB258" s="6">
        <v>0</v>
      </c>
      <c r="AC258" s="8">
        <v>0</v>
      </c>
      <c r="AD258" s="8">
        <v>0</v>
      </c>
      <c r="AE258" s="204"/>
      <c r="AF258" s="205">
        <v>0.25359811479412109</v>
      </c>
      <c r="AG258" s="205">
        <v>0</v>
      </c>
      <c r="AH258" s="5"/>
    </row>
    <row r="259" spans="1:34" x14ac:dyDescent="0.2">
      <c r="A259" s="5" t="s">
        <v>376</v>
      </c>
      <c r="B259" s="72">
        <v>0</v>
      </c>
      <c r="C259" s="72">
        <v>0.7607943443823636</v>
      </c>
      <c r="D259" s="72">
        <v>0</v>
      </c>
      <c r="E259" s="72">
        <v>0</v>
      </c>
      <c r="F259" s="72">
        <v>0</v>
      </c>
      <c r="G259" s="72">
        <v>0</v>
      </c>
      <c r="H259" s="72">
        <v>0.7607943443823636</v>
      </c>
      <c r="I259" s="6"/>
      <c r="J259" s="72">
        <v>0</v>
      </c>
      <c r="K259" s="72">
        <v>0</v>
      </c>
      <c r="L259" s="72">
        <v>0</v>
      </c>
      <c r="M259" s="72">
        <v>0</v>
      </c>
      <c r="N259" s="72">
        <v>0</v>
      </c>
      <c r="O259" s="204"/>
      <c r="P259" s="6">
        <v>38.711763054668673</v>
      </c>
      <c r="Q259" s="6">
        <v>0</v>
      </c>
      <c r="R259" s="6">
        <v>38.711763054668673</v>
      </c>
      <c r="S259" s="6"/>
      <c r="T259" s="6">
        <v>0.7607943443823636</v>
      </c>
      <c r="U259" s="6">
        <v>0.7607943443823636</v>
      </c>
      <c r="V259" s="6">
        <v>39.472557399051034</v>
      </c>
      <c r="W259" s="6">
        <v>39.472557399051034</v>
      </c>
      <c r="X259" s="6">
        <v>0</v>
      </c>
      <c r="Y259" s="6"/>
      <c r="Z259" s="6">
        <v>39.472557399051034</v>
      </c>
      <c r="AA259" s="6">
        <v>0</v>
      </c>
      <c r="AB259" s="6">
        <v>0</v>
      </c>
      <c r="AC259" s="8">
        <v>0</v>
      </c>
      <c r="AD259" s="8">
        <v>0</v>
      </c>
      <c r="AE259" s="204"/>
      <c r="AF259" s="205">
        <v>0.76079434438236149</v>
      </c>
      <c r="AG259" s="205">
        <v>0</v>
      </c>
      <c r="AH259" s="5"/>
    </row>
    <row r="260" spans="1:34" x14ac:dyDescent="0.2">
      <c r="A260" s="5" t="s">
        <v>377</v>
      </c>
      <c r="B260" s="72">
        <v>0</v>
      </c>
      <c r="C260" s="72">
        <v>1.5215886887647272</v>
      </c>
      <c r="D260" s="72">
        <v>0</v>
      </c>
      <c r="E260" s="72">
        <v>0</v>
      </c>
      <c r="F260" s="72">
        <v>0</v>
      </c>
      <c r="G260" s="72">
        <v>0</v>
      </c>
      <c r="H260" s="72">
        <v>1.5215886887647272</v>
      </c>
      <c r="I260" s="6"/>
      <c r="J260" s="72">
        <v>0</v>
      </c>
      <c r="K260" s="72">
        <v>0</v>
      </c>
      <c r="L260" s="72">
        <v>0</v>
      </c>
      <c r="M260" s="72">
        <v>0</v>
      </c>
      <c r="N260" s="72">
        <v>0</v>
      </c>
      <c r="O260" s="204"/>
      <c r="P260" s="6">
        <v>77.423526109337345</v>
      </c>
      <c r="Q260" s="6">
        <v>0</v>
      </c>
      <c r="R260" s="6">
        <v>77.423526109337345</v>
      </c>
      <c r="S260" s="6"/>
      <c r="T260" s="6">
        <v>1.5215886887647272</v>
      </c>
      <c r="U260" s="6">
        <v>1.5215886887647272</v>
      </c>
      <c r="V260" s="6">
        <v>78.945114798102068</v>
      </c>
      <c r="W260" s="6">
        <v>78.945114798102068</v>
      </c>
      <c r="X260" s="6">
        <v>0</v>
      </c>
      <c r="Y260" s="6"/>
      <c r="Z260" s="6">
        <v>78.945114798102068</v>
      </c>
      <c r="AA260" s="6">
        <v>0</v>
      </c>
      <c r="AB260" s="6">
        <v>0</v>
      </c>
      <c r="AC260" s="8">
        <v>0</v>
      </c>
      <c r="AD260" s="8">
        <v>0</v>
      </c>
      <c r="AE260" s="204"/>
      <c r="AF260" s="205">
        <v>1.521588688764723</v>
      </c>
      <c r="AG260" s="205">
        <v>0</v>
      </c>
      <c r="AH260" s="5"/>
    </row>
    <row r="261" spans="1:34" x14ac:dyDescent="0.2">
      <c r="A261" s="5" t="s">
        <v>378</v>
      </c>
      <c r="B261" s="72">
        <v>0</v>
      </c>
      <c r="C261" s="72">
        <v>0.2535981147941212</v>
      </c>
      <c r="D261" s="72">
        <v>0</v>
      </c>
      <c r="E261" s="72">
        <v>0</v>
      </c>
      <c r="F261" s="72">
        <v>0</v>
      </c>
      <c r="G261" s="72">
        <v>0</v>
      </c>
      <c r="H261" s="72">
        <v>0.2535981147941212</v>
      </c>
      <c r="I261" s="6"/>
      <c r="J261" s="72">
        <v>0</v>
      </c>
      <c r="K261" s="72">
        <v>0</v>
      </c>
      <c r="L261" s="72">
        <v>0</v>
      </c>
      <c r="M261" s="72">
        <v>0</v>
      </c>
      <c r="N261" s="72">
        <v>0</v>
      </c>
      <c r="O261" s="204"/>
      <c r="P261" s="6">
        <v>12.903921018222892</v>
      </c>
      <c r="Q261" s="6">
        <v>0</v>
      </c>
      <c r="R261" s="6">
        <v>12.903921018222892</v>
      </c>
      <c r="S261" s="6"/>
      <c r="T261" s="6">
        <v>0.2535981147941212</v>
      </c>
      <c r="U261" s="6">
        <v>0.2535981147941212</v>
      </c>
      <c r="V261" s="6">
        <v>13.157519133017013</v>
      </c>
      <c r="W261" s="6">
        <v>13.157519133017013</v>
      </c>
      <c r="X261" s="6">
        <v>0</v>
      </c>
      <c r="Y261" s="6"/>
      <c r="Z261" s="6">
        <v>13.157519133017013</v>
      </c>
      <c r="AA261" s="6">
        <v>0</v>
      </c>
      <c r="AB261" s="6">
        <v>0</v>
      </c>
      <c r="AC261" s="8">
        <v>0</v>
      </c>
      <c r="AD261" s="8">
        <v>0</v>
      </c>
      <c r="AE261" s="204"/>
      <c r="AF261" s="205">
        <v>0.25359811479412109</v>
      </c>
      <c r="AG261" s="205">
        <v>0</v>
      </c>
      <c r="AH261" s="5"/>
    </row>
    <row r="262" spans="1:34" x14ac:dyDescent="0.2">
      <c r="A262" s="5" t="s">
        <v>379</v>
      </c>
      <c r="B262" s="72">
        <v>0</v>
      </c>
      <c r="C262" s="72">
        <v>0.5071962295882424</v>
      </c>
      <c r="D262" s="72">
        <v>0</v>
      </c>
      <c r="E262" s="72">
        <v>0</v>
      </c>
      <c r="F262" s="72">
        <v>0</v>
      </c>
      <c r="G262" s="72">
        <v>0</v>
      </c>
      <c r="H262" s="72">
        <v>0.5071962295882424</v>
      </c>
      <c r="I262" s="6"/>
      <c r="J262" s="72">
        <v>0</v>
      </c>
      <c r="K262" s="72">
        <v>0</v>
      </c>
      <c r="L262" s="72">
        <v>0</v>
      </c>
      <c r="M262" s="72">
        <v>0</v>
      </c>
      <c r="N262" s="72">
        <v>0</v>
      </c>
      <c r="O262" s="204"/>
      <c r="P262" s="6">
        <v>25.807842036445784</v>
      </c>
      <c r="Q262" s="6">
        <v>0</v>
      </c>
      <c r="R262" s="6">
        <v>25.807842036445784</v>
      </c>
      <c r="S262" s="6"/>
      <c r="T262" s="6">
        <v>0.5071962295882424</v>
      </c>
      <c r="U262" s="6">
        <v>0.5071962295882424</v>
      </c>
      <c r="V262" s="6">
        <v>26.315038266034026</v>
      </c>
      <c r="W262" s="6">
        <v>26.315038266034026</v>
      </c>
      <c r="X262" s="6">
        <v>0</v>
      </c>
      <c r="Y262" s="6"/>
      <c r="Z262" s="6">
        <v>26.315038266034026</v>
      </c>
      <c r="AA262" s="6">
        <v>0</v>
      </c>
      <c r="AB262" s="6">
        <v>0</v>
      </c>
      <c r="AC262" s="8">
        <v>0</v>
      </c>
      <c r="AD262" s="8">
        <v>0</v>
      </c>
      <c r="AE262" s="204"/>
      <c r="AF262" s="205">
        <v>0.50719622958824218</v>
      </c>
      <c r="AG262" s="205">
        <v>0</v>
      </c>
      <c r="AH262" s="5"/>
    </row>
    <row r="263" spans="1:34" x14ac:dyDescent="0.2">
      <c r="A263" s="5" t="s">
        <v>380</v>
      </c>
      <c r="B263" s="72">
        <v>0</v>
      </c>
      <c r="C263" s="72">
        <v>12.67990573970606</v>
      </c>
      <c r="D263" s="72">
        <v>0</v>
      </c>
      <c r="E263" s="72">
        <v>0</v>
      </c>
      <c r="F263" s="72">
        <v>0</v>
      </c>
      <c r="G263" s="72">
        <v>0.12000000000102773</v>
      </c>
      <c r="H263" s="72">
        <v>12.799905739707087</v>
      </c>
      <c r="I263" s="6"/>
      <c r="J263" s="72">
        <v>0</v>
      </c>
      <c r="K263" s="72">
        <v>0</v>
      </c>
      <c r="L263" s="72">
        <v>0</v>
      </c>
      <c r="M263" s="72">
        <v>0</v>
      </c>
      <c r="N263" s="72">
        <v>0</v>
      </c>
      <c r="O263" s="204"/>
      <c r="P263" s="6">
        <v>645.19605091114454</v>
      </c>
      <c r="Q263" s="6">
        <v>0</v>
      </c>
      <c r="R263" s="6">
        <v>645.19605091114454</v>
      </c>
      <c r="S263" s="6"/>
      <c r="T263" s="6">
        <v>12.799905739707087</v>
      </c>
      <c r="U263" s="6">
        <v>12.799905739707087</v>
      </c>
      <c r="V263" s="6">
        <v>657.99595665085167</v>
      </c>
      <c r="W263" s="6">
        <v>657.99595665085167</v>
      </c>
      <c r="X263" s="6">
        <v>0</v>
      </c>
      <c r="Y263" s="6"/>
      <c r="Z263" s="6">
        <v>657.99595665085167</v>
      </c>
      <c r="AA263" s="6">
        <v>0</v>
      </c>
      <c r="AB263" s="6">
        <v>0</v>
      </c>
      <c r="AC263" s="8">
        <v>0</v>
      </c>
      <c r="AD263" s="8">
        <v>0</v>
      </c>
      <c r="AE263" s="204"/>
      <c r="AF263" s="205">
        <v>12.799905739707128</v>
      </c>
      <c r="AG263" s="205">
        <v>0</v>
      </c>
      <c r="AH263" s="5"/>
    </row>
    <row r="264" spans="1:34" x14ac:dyDescent="0.2">
      <c r="A264" s="5" t="s">
        <v>381</v>
      </c>
      <c r="B264" s="72">
        <v>0</v>
      </c>
      <c r="C264" s="72">
        <v>0.2535981147941212</v>
      </c>
      <c r="D264" s="72">
        <v>0</v>
      </c>
      <c r="E264" s="72">
        <v>0</v>
      </c>
      <c r="F264" s="72">
        <v>0</v>
      </c>
      <c r="G264" s="72">
        <v>0</v>
      </c>
      <c r="H264" s="72">
        <v>0.2535981147941212</v>
      </c>
      <c r="I264" s="6"/>
      <c r="J264" s="72">
        <v>0</v>
      </c>
      <c r="K264" s="72">
        <v>0</v>
      </c>
      <c r="L264" s="72">
        <v>0</v>
      </c>
      <c r="M264" s="72">
        <v>0</v>
      </c>
      <c r="N264" s="72">
        <v>0</v>
      </c>
      <c r="O264" s="204"/>
      <c r="P264" s="6">
        <v>12.903921018222892</v>
      </c>
      <c r="Q264" s="6">
        <v>0</v>
      </c>
      <c r="R264" s="6">
        <v>12.903921018222892</v>
      </c>
      <c r="S264" s="6"/>
      <c r="T264" s="6">
        <v>0.2535981147941212</v>
      </c>
      <c r="U264" s="6">
        <v>0.2535981147941212</v>
      </c>
      <c r="V264" s="6">
        <v>13.157519133017013</v>
      </c>
      <c r="W264" s="6">
        <v>13.157519133017013</v>
      </c>
      <c r="X264" s="6">
        <v>0</v>
      </c>
      <c r="Y264" s="6"/>
      <c r="Z264" s="6">
        <v>13.157519133017013</v>
      </c>
      <c r="AA264" s="6">
        <v>0</v>
      </c>
      <c r="AB264" s="6">
        <v>0</v>
      </c>
      <c r="AC264" s="8">
        <v>0</v>
      </c>
      <c r="AD264" s="8">
        <v>0</v>
      </c>
      <c r="AE264" s="204"/>
      <c r="AF264" s="205">
        <v>0.25359811479412109</v>
      </c>
      <c r="AG264" s="205">
        <v>0</v>
      </c>
      <c r="AH264" s="5"/>
    </row>
    <row r="265" spans="1:34" x14ac:dyDescent="0.2">
      <c r="A265" s="5" t="s">
        <v>382</v>
      </c>
      <c r="B265" s="72">
        <v>0</v>
      </c>
      <c r="C265" s="72">
        <v>0.2535981147941212</v>
      </c>
      <c r="D265" s="72">
        <v>0</v>
      </c>
      <c r="E265" s="72">
        <v>0</v>
      </c>
      <c r="F265" s="72">
        <v>0</v>
      </c>
      <c r="G265" s="72">
        <v>0</v>
      </c>
      <c r="H265" s="72">
        <v>0.2535981147941212</v>
      </c>
      <c r="I265" s="6"/>
      <c r="J265" s="72">
        <v>0</v>
      </c>
      <c r="K265" s="72">
        <v>0</v>
      </c>
      <c r="L265" s="72">
        <v>0</v>
      </c>
      <c r="M265" s="72">
        <v>0</v>
      </c>
      <c r="N265" s="72">
        <v>0</v>
      </c>
      <c r="O265" s="204"/>
      <c r="P265" s="6">
        <v>12.903921018222892</v>
      </c>
      <c r="Q265" s="6">
        <v>0</v>
      </c>
      <c r="R265" s="6">
        <v>12.903921018222892</v>
      </c>
      <c r="S265" s="6"/>
      <c r="T265" s="6">
        <v>0.2535981147941212</v>
      </c>
      <c r="U265" s="6">
        <v>0.2535981147941212</v>
      </c>
      <c r="V265" s="6">
        <v>13.157519133017013</v>
      </c>
      <c r="W265" s="6">
        <v>13.157519133017013</v>
      </c>
      <c r="X265" s="6">
        <v>0</v>
      </c>
      <c r="Y265" s="6"/>
      <c r="Z265" s="6">
        <v>13.157519133017013</v>
      </c>
      <c r="AA265" s="6">
        <v>0</v>
      </c>
      <c r="AB265" s="6">
        <v>0</v>
      </c>
      <c r="AC265" s="8">
        <v>0</v>
      </c>
      <c r="AD265" s="8">
        <v>0</v>
      </c>
      <c r="AE265" s="204"/>
      <c r="AF265" s="205">
        <v>0.25359811479412109</v>
      </c>
      <c r="AG265" s="205">
        <v>0</v>
      </c>
      <c r="AH265" s="5"/>
    </row>
    <row r="266" spans="1:34" x14ac:dyDescent="0.2">
      <c r="A266" s="5" t="s">
        <v>383</v>
      </c>
      <c r="B266" s="72">
        <v>0</v>
      </c>
      <c r="C266" s="72">
        <v>0.2535981147941212</v>
      </c>
      <c r="D266" s="72">
        <v>0</v>
      </c>
      <c r="E266" s="72">
        <v>0</v>
      </c>
      <c r="F266" s="72">
        <v>0</v>
      </c>
      <c r="G266" s="72">
        <v>0</v>
      </c>
      <c r="H266" s="72">
        <v>0.2535981147941212</v>
      </c>
      <c r="I266" s="6"/>
      <c r="J266" s="72">
        <v>0</v>
      </c>
      <c r="K266" s="72">
        <v>0</v>
      </c>
      <c r="L266" s="72">
        <v>0</v>
      </c>
      <c r="M266" s="72">
        <v>0</v>
      </c>
      <c r="N266" s="72">
        <v>0</v>
      </c>
      <c r="O266" s="204"/>
      <c r="P266" s="6">
        <v>12.903921018222892</v>
      </c>
      <c r="Q266" s="6">
        <v>0</v>
      </c>
      <c r="R266" s="6">
        <v>12.903921018222892</v>
      </c>
      <c r="S266" s="6"/>
      <c r="T266" s="6">
        <v>0.2535981147941212</v>
      </c>
      <c r="U266" s="6">
        <v>0.2535981147941212</v>
      </c>
      <c r="V266" s="6">
        <v>13.157519133017013</v>
      </c>
      <c r="W266" s="6">
        <v>13.157519133017013</v>
      </c>
      <c r="X266" s="6">
        <v>0</v>
      </c>
      <c r="Y266" s="6"/>
      <c r="Z266" s="6">
        <v>13.157519133017013</v>
      </c>
      <c r="AA266" s="6">
        <v>0</v>
      </c>
      <c r="AB266" s="6">
        <v>0</v>
      </c>
      <c r="AC266" s="8">
        <v>0</v>
      </c>
      <c r="AD266" s="8">
        <v>0</v>
      </c>
      <c r="AE266" s="204"/>
      <c r="AF266" s="205">
        <v>0.25359811479412109</v>
      </c>
      <c r="AG266" s="205">
        <v>0</v>
      </c>
      <c r="AH266" s="5"/>
    </row>
    <row r="267" spans="1:34" x14ac:dyDescent="0.2">
      <c r="A267" s="5" t="s">
        <v>384</v>
      </c>
      <c r="B267" s="72">
        <v>0</v>
      </c>
      <c r="C267" s="72">
        <v>42.604483285412364</v>
      </c>
      <c r="D267" s="72">
        <v>0</v>
      </c>
      <c r="E267" s="72">
        <v>0</v>
      </c>
      <c r="F267" s="72">
        <v>-23.705257097771149</v>
      </c>
      <c r="G267" s="72">
        <v>-0.48000000000411092</v>
      </c>
      <c r="H267" s="72">
        <v>18.419226187637104</v>
      </c>
      <c r="I267" s="6"/>
      <c r="J267" s="72">
        <v>0</v>
      </c>
      <c r="K267" s="72">
        <v>0</v>
      </c>
      <c r="L267" s="72">
        <v>0</v>
      </c>
      <c r="M267" s="72">
        <v>0</v>
      </c>
      <c r="N267" s="72">
        <v>0</v>
      </c>
      <c r="O267" s="204"/>
      <c r="P267" s="6">
        <v>5010.2196965833109</v>
      </c>
      <c r="Q267" s="6">
        <v>0</v>
      </c>
      <c r="R267" s="6">
        <v>5010.2196965833109</v>
      </c>
      <c r="S267" s="6"/>
      <c r="T267" s="6">
        <v>18.419226187637104</v>
      </c>
      <c r="U267" s="6">
        <v>18.419226187637104</v>
      </c>
      <c r="V267" s="6">
        <v>5028.6389227709478</v>
      </c>
      <c r="W267" s="6">
        <v>5028.6389227709478</v>
      </c>
      <c r="X267" s="6">
        <v>0</v>
      </c>
      <c r="Y267" s="6"/>
      <c r="Z267" s="6">
        <v>5028.6389227709478</v>
      </c>
      <c r="AA267" s="6">
        <v>0</v>
      </c>
      <c r="AB267" s="6">
        <v>0</v>
      </c>
      <c r="AC267" s="8">
        <v>0</v>
      </c>
      <c r="AD267" s="8">
        <v>0</v>
      </c>
      <c r="AE267" s="204"/>
      <c r="AF267" s="205">
        <v>18.419226187636923</v>
      </c>
      <c r="AG267" s="205">
        <v>0</v>
      </c>
      <c r="AH267" s="5"/>
    </row>
    <row r="268" spans="1:34" x14ac:dyDescent="0.2">
      <c r="A268" s="5" t="s">
        <v>385</v>
      </c>
      <c r="B268" s="72">
        <v>0</v>
      </c>
      <c r="C268" s="72">
        <v>0.2535981147941212</v>
      </c>
      <c r="D268" s="72">
        <v>0</v>
      </c>
      <c r="E268" s="72">
        <v>0</v>
      </c>
      <c r="F268" s="72">
        <v>0</v>
      </c>
      <c r="G268" s="72">
        <v>0</v>
      </c>
      <c r="H268" s="72">
        <v>0.2535981147941212</v>
      </c>
      <c r="I268" s="6"/>
      <c r="J268" s="72">
        <v>0</v>
      </c>
      <c r="K268" s="72">
        <v>0</v>
      </c>
      <c r="L268" s="72">
        <v>0</v>
      </c>
      <c r="M268" s="72">
        <v>0</v>
      </c>
      <c r="N268" s="72">
        <v>0</v>
      </c>
      <c r="O268" s="204"/>
      <c r="P268" s="6">
        <v>27.261804968076532</v>
      </c>
      <c r="Q268" s="6">
        <v>0</v>
      </c>
      <c r="R268" s="6">
        <v>27.261804968076532</v>
      </c>
      <c r="S268" s="6"/>
      <c r="T268" s="6">
        <v>0.2535981147941212</v>
      </c>
      <c r="U268" s="6">
        <v>0.2535981147941212</v>
      </c>
      <c r="V268" s="6">
        <v>27.515403082870655</v>
      </c>
      <c r="W268" s="6">
        <v>27.515403082870655</v>
      </c>
      <c r="X268" s="6">
        <v>0</v>
      </c>
      <c r="Y268" s="6"/>
      <c r="Z268" s="6">
        <v>27.515403082870655</v>
      </c>
      <c r="AA268" s="6">
        <v>0</v>
      </c>
      <c r="AB268" s="6">
        <v>0</v>
      </c>
      <c r="AC268" s="8">
        <v>0</v>
      </c>
      <c r="AD268" s="8">
        <v>0</v>
      </c>
      <c r="AE268" s="204"/>
      <c r="AF268" s="205">
        <v>0.25359811479412286</v>
      </c>
      <c r="AG268" s="205">
        <v>0</v>
      </c>
      <c r="AH268" s="5"/>
    </row>
    <row r="269" spans="1:34" x14ac:dyDescent="0.2">
      <c r="A269" s="5" t="s">
        <v>386</v>
      </c>
      <c r="B269" s="72">
        <v>0</v>
      </c>
      <c r="C269" s="72">
        <v>155.7092424835904</v>
      </c>
      <c r="D269" s="72">
        <v>0</v>
      </c>
      <c r="E269" s="72">
        <v>0</v>
      </c>
      <c r="F269" s="72">
        <v>-89.148551409327311</v>
      </c>
      <c r="G269" s="72">
        <v>0.23999999998522981</v>
      </c>
      <c r="H269" s="72">
        <v>66.80069107424832</v>
      </c>
      <c r="I269" s="6"/>
      <c r="J269" s="72">
        <v>0</v>
      </c>
      <c r="K269" s="72">
        <v>0</v>
      </c>
      <c r="L269" s="72">
        <v>0</v>
      </c>
      <c r="M269" s="72">
        <v>0</v>
      </c>
      <c r="N269" s="72">
        <v>0</v>
      </c>
      <c r="O269" s="204"/>
      <c r="P269" s="6">
        <v>19735.463158305196</v>
      </c>
      <c r="Q269" s="6">
        <v>0</v>
      </c>
      <c r="R269" s="6">
        <v>19735.463158305196</v>
      </c>
      <c r="S269" s="6"/>
      <c r="T269" s="6">
        <v>66.80069107424832</v>
      </c>
      <c r="U269" s="6">
        <v>66.80069107424832</v>
      </c>
      <c r="V269" s="6">
        <v>19802.263849379444</v>
      </c>
      <c r="W269" s="6">
        <v>19802.263849379444</v>
      </c>
      <c r="X269" s="6">
        <v>0</v>
      </c>
      <c r="Y269" s="6"/>
      <c r="Z269" s="6">
        <v>19802.263849379444</v>
      </c>
      <c r="AA269" s="6">
        <v>0</v>
      </c>
      <c r="AB269" s="6">
        <v>0</v>
      </c>
      <c r="AC269" s="8">
        <v>0</v>
      </c>
      <c r="AD269" s="8">
        <v>0</v>
      </c>
      <c r="AE269" s="204"/>
      <c r="AF269" s="205">
        <v>66.800691074247879</v>
      </c>
      <c r="AG269" s="205">
        <v>0</v>
      </c>
      <c r="AH269" s="5"/>
    </row>
    <row r="270" spans="1:34" x14ac:dyDescent="0.2">
      <c r="A270" s="5" t="s">
        <v>388</v>
      </c>
      <c r="B270" s="72">
        <v>0</v>
      </c>
      <c r="C270" s="72">
        <v>47.676445581294786</v>
      </c>
      <c r="D270" s="72">
        <v>0</v>
      </c>
      <c r="E270" s="72">
        <v>0</v>
      </c>
      <c r="F270" s="72">
        <v>0</v>
      </c>
      <c r="G270" s="72">
        <v>-1.1800000000012005</v>
      </c>
      <c r="H270" s="72">
        <v>46.496445581293585</v>
      </c>
      <c r="I270" s="6"/>
      <c r="J270" s="72">
        <v>0</v>
      </c>
      <c r="K270" s="72">
        <v>0</v>
      </c>
      <c r="L270" s="72">
        <v>-8.6817547789693954</v>
      </c>
      <c r="M270" s="72">
        <v>0</v>
      </c>
      <c r="N270" s="72">
        <v>-8.6817547789693954</v>
      </c>
      <c r="O270" s="204"/>
      <c r="P270" s="6">
        <v>2600.7388531778979</v>
      </c>
      <c r="Q270" s="6">
        <v>47.692132031905309</v>
      </c>
      <c r="R270" s="6">
        <v>2648.4309852098031</v>
      </c>
      <c r="S270" s="6"/>
      <c r="T270" s="6">
        <v>37.814690802324193</v>
      </c>
      <c r="U270" s="6">
        <v>37.814690802324193</v>
      </c>
      <c r="V270" s="6">
        <v>2686.2456760121272</v>
      </c>
      <c r="W270" s="6">
        <v>2647.2352987591912</v>
      </c>
      <c r="X270" s="6">
        <v>39.010377252935911</v>
      </c>
      <c r="Y270" s="6"/>
      <c r="Z270" s="6">
        <v>2647.2352987591917</v>
      </c>
      <c r="AA270" s="6">
        <v>39.010377252935911</v>
      </c>
      <c r="AB270" s="6">
        <v>0</v>
      </c>
      <c r="AC270" s="8">
        <v>0</v>
      </c>
      <c r="AD270" s="8">
        <v>0</v>
      </c>
      <c r="AE270" s="204"/>
      <c r="AF270" s="205">
        <v>46.496445581293301</v>
      </c>
      <c r="AG270" s="205">
        <v>-8.681754778969399</v>
      </c>
      <c r="AH270" s="5"/>
    </row>
    <row r="271" spans="1:34" x14ac:dyDescent="0.2">
      <c r="A271" s="5" t="s">
        <v>389</v>
      </c>
      <c r="B271" s="72">
        <v>0</v>
      </c>
      <c r="C271" s="72">
        <v>0</v>
      </c>
      <c r="D271" s="72">
        <v>0</v>
      </c>
      <c r="E271" s="72">
        <v>0</v>
      </c>
      <c r="F271" s="72">
        <v>0</v>
      </c>
      <c r="G271" s="72">
        <v>0</v>
      </c>
      <c r="H271" s="72">
        <v>0</v>
      </c>
      <c r="I271" s="6"/>
      <c r="J271" s="72">
        <v>0</v>
      </c>
      <c r="K271" s="72">
        <v>0</v>
      </c>
      <c r="L271" s="72">
        <v>0</v>
      </c>
      <c r="M271" s="72">
        <v>0</v>
      </c>
      <c r="N271" s="72">
        <v>0</v>
      </c>
      <c r="O271" s="204"/>
      <c r="P271" s="6">
        <v>0</v>
      </c>
      <c r="Q271" s="6">
        <v>0</v>
      </c>
      <c r="R271" s="6">
        <v>0</v>
      </c>
      <c r="S271" s="6"/>
      <c r="T271" s="6">
        <v>0</v>
      </c>
      <c r="U271" s="6">
        <v>0</v>
      </c>
      <c r="V271" s="6">
        <v>0</v>
      </c>
      <c r="W271" s="6">
        <v>0</v>
      </c>
      <c r="X271" s="6">
        <v>0</v>
      </c>
      <c r="Y271" s="6"/>
      <c r="Z271" s="6">
        <v>0</v>
      </c>
      <c r="AA271" s="6">
        <v>0</v>
      </c>
      <c r="AB271" s="6">
        <v>0</v>
      </c>
      <c r="AC271" s="8">
        <v>0</v>
      </c>
      <c r="AD271" s="8">
        <v>0</v>
      </c>
      <c r="AE271" s="204"/>
      <c r="AF271" s="205">
        <v>0</v>
      </c>
      <c r="AG271" s="205">
        <v>0</v>
      </c>
      <c r="AH271" s="5"/>
    </row>
    <row r="272" spans="1:34" x14ac:dyDescent="0.2">
      <c r="A272" s="5" t="s">
        <v>390</v>
      </c>
      <c r="B272" s="72">
        <v>0</v>
      </c>
      <c r="C272" s="72">
        <v>288.0874584061217</v>
      </c>
      <c r="D272" s="72">
        <v>0</v>
      </c>
      <c r="E272" s="72">
        <v>0</v>
      </c>
      <c r="F272" s="72">
        <v>0</v>
      </c>
      <c r="G272" s="72">
        <v>-2.5500000000047294</v>
      </c>
      <c r="H272" s="72">
        <v>285.53745840611697</v>
      </c>
      <c r="I272" s="6"/>
      <c r="J272" s="72">
        <v>0</v>
      </c>
      <c r="K272" s="72">
        <v>0</v>
      </c>
      <c r="L272" s="72">
        <v>-52.459965047389538</v>
      </c>
      <c r="M272" s="72">
        <v>0</v>
      </c>
      <c r="N272" s="72">
        <v>-52.459965047389538</v>
      </c>
      <c r="O272" s="204"/>
      <c r="P272" s="6">
        <v>15223.989111247107</v>
      </c>
      <c r="Q272" s="6">
        <v>279.17624172788135</v>
      </c>
      <c r="R272" s="6">
        <v>15503.165352974987</v>
      </c>
      <c r="S272" s="6"/>
      <c r="T272" s="6">
        <v>233.07749335872742</v>
      </c>
      <c r="U272" s="6">
        <v>233.07749335872742</v>
      </c>
      <c r="V272" s="6">
        <v>15736.242846333715</v>
      </c>
      <c r="W272" s="6">
        <v>15509.526569653222</v>
      </c>
      <c r="X272" s="6">
        <v>226.7162766804918</v>
      </c>
      <c r="Y272" s="6"/>
      <c r="Z272" s="6">
        <v>15509.526569653224</v>
      </c>
      <c r="AA272" s="6">
        <v>226.7162766804918</v>
      </c>
      <c r="AB272" s="6">
        <v>0</v>
      </c>
      <c r="AC272" s="8">
        <v>0</v>
      </c>
      <c r="AD272" s="8">
        <v>0</v>
      </c>
      <c r="AE272" s="204"/>
      <c r="AF272" s="205">
        <v>285.53745840611555</v>
      </c>
      <c r="AG272" s="205">
        <v>-52.459965047389545</v>
      </c>
      <c r="AH272" s="5"/>
    </row>
    <row r="273" spans="1:34" x14ac:dyDescent="0.2">
      <c r="A273" s="5" t="s">
        <v>391</v>
      </c>
      <c r="B273" s="72">
        <v>0</v>
      </c>
      <c r="C273" s="72">
        <v>32.967754923235759</v>
      </c>
      <c r="D273" s="72">
        <v>0</v>
      </c>
      <c r="E273" s="72">
        <v>0</v>
      </c>
      <c r="F273" s="72">
        <v>0</v>
      </c>
      <c r="G273" s="72">
        <v>-5.999999999744432E-2</v>
      </c>
      <c r="H273" s="72">
        <v>32.907754923238315</v>
      </c>
      <c r="I273" s="6"/>
      <c r="J273" s="72">
        <v>0</v>
      </c>
      <c r="K273" s="72">
        <v>0</v>
      </c>
      <c r="L273" s="72">
        <v>-6.0033410705639438</v>
      </c>
      <c r="M273" s="72">
        <v>0</v>
      </c>
      <c r="N273" s="72">
        <v>-6.0033410705639438</v>
      </c>
      <c r="O273" s="204"/>
      <c r="P273" s="6">
        <v>1549.1689130024174</v>
      </c>
      <c r="Q273" s="6">
        <v>28.408530232997094</v>
      </c>
      <c r="R273" s="6">
        <v>1577.5774432354144</v>
      </c>
      <c r="S273" s="6"/>
      <c r="T273" s="6">
        <v>26.90441385267437</v>
      </c>
      <c r="U273" s="6">
        <v>26.90441385267437</v>
      </c>
      <c r="V273" s="6">
        <v>1604.4818570880889</v>
      </c>
      <c r="W273" s="6">
        <v>1582.0766679256558</v>
      </c>
      <c r="X273" s="6">
        <v>22.40518916243315</v>
      </c>
      <c r="Y273" s="6"/>
      <c r="Z273" s="6">
        <v>1582.0766679256558</v>
      </c>
      <c r="AA273" s="6">
        <v>22.40518916243315</v>
      </c>
      <c r="AB273" s="6">
        <v>0</v>
      </c>
      <c r="AC273" s="8">
        <v>0</v>
      </c>
      <c r="AD273" s="8">
        <v>0</v>
      </c>
      <c r="AE273" s="204"/>
      <c r="AF273" s="205">
        <v>32.907754923238372</v>
      </c>
      <c r="AG273" s="205">
        <v>-6.0033410705639447</v>
      </c>
      <c r="AH273" s="5"/>
    </row>
    <row r="274" spans="1:34" x14ac:dyDescent="0.2">
      <c r="A274" s="5" t="s">
        <v>392</v>
      </c>
      <c r="B274" s="72">
        <v>0</v>
      </c>
      <c r="C274" s="72">
        <v>1.7751868035588483</v>
      </c>
      <c r="D274" s="72">
        <v>0</v>
      </c>
      <c r="E274" s="72">
        <v>0</v>
      </c>
      <c r="F274" s="72">
        <v>0</v>
      </c>
      <c r="G274" s="72">
        <v>0</v>
      </c>
      <c r="H274" s="72">
        <v>1.7751868035588483</v>
      </c>
      <c r="I274" s="6"/>
      <c r="J274" s="72">
        <v>0</v>
      </c>
      <c r="K274" s="72">
        <v>0</v>
      </c>
      <c r="L274" s="72">
        <v>0</v>
      </c>
      <c r="M274" s="72">
        <v>0</v>
      </c>
      <c r="N274" s="72">
        <v>0</v>
      </c>
      <c r="O274" s="204"/>
      <c r="P274" s="6">
        <v>94.144099823090954</v>
      </c>
      <c r="Q274" s="6">
        <v>0</v>
      </c>
      <c r="R274" s="6">
        <v>94.144099823090954</v>
      </c>
      <c r="S274" s="6"/>
      <c r="T274" s="6">
        <v>1.7751868035588483</v>
      </c>
      <c r="U274" s="6">
        <v>1.7751868035588483</v>
      </c>
      <c r="V274" s="6">
        <v>95.919286626649807</v>
      </c>
      <c r="W274" s="6">
        <v>95.919286626649807</v>
      </c>
      <c r="X274" s="6">
        <v>0</v>
      </c>
      <c r="Y274" s="6"/>
      <c r="Z274" s="6">
        <v>95.919286626649807</v>
      </c>
      <c r="AA274" s="6">
        <v>0</v>
      </c>
      <c r="AB274" s="6">
        <v>0</v>
      </c>
      <c r="AC274" s="8">
        <v>0</v>
      </c>
      <c r="AD274" s="8">
        <v>0</v>
      </c>
      <c r="AE274" s="204"/>
      <c r="AF274" s="205">
        <v>1.7751868035588529</v>
      </c>
      <c r="AG274" s="205">
        <v>0</v>
      </c>
      <c r="AH274" s="5"/>
    </row>
    <row r="275" spans="1:34" x14ac:dyDescent="0.2">
      <c r="A275" s="5" t="s">
        <v>393</v>
      </c>
      <c r="B275" s="72">
        <v>0</v>
      </c>
      <c r="C275" s="72">
        <v>0.2535981147941212</v>
      </c>
      <c r="D275" s="72">
        <v>0</v>
      </c>
      <c r="E275" s="72">
        <v>0</v>
      </c>
      <c r="F275" s="72">
        <v>0</v>
      </c>
      <c r="G275" s="72">
        <v>0</v>
      </c>
      <c r="H275" s="72">
        <v>0.2535981147941212</v>
      </c>
      <c r="I275" s="6"/>
      <c r="J275" s="72">
        <v>0</v>
      </c>
      <c r="K275" s="72">
        <v>0</v>
      </c>
      <c r="L275" s="72">
        <v>0</v>
      </c>
      <c r="M275" s="72">
        <v>0</v>
      </c>
      <c r="N275" s="72">
        <v>0</v>
      </c>
      <c r="O275" s="204"/>
      <c r="P275" s="6">
        <v>33.626558201372752</v>
      </c>
      <c r="Q275" s="6">
        <v>0</v>
      </c>
      <c r="R275" s="6">
        <v>33.626558201372752</v>
      </c>
      <c r="S275" s="6"/>
      <c r="T275" s="6">
        <v>0.2535981147941212</v>
      </c>
      <c r="U275" s="6">
        <v>0.2535981147941212</v>
      </c>
      <c r="V275" s="6">
        <v>33.880156316166875</v>
      </c>
      <c r="W275" s="6">
        <v>33.880156316166875</v>
      </c>
      <c r="X275" s="6">
        <v>0</v>
      </c>
      <c r="Y275" s="6"/>
      <c r="Z275" s="6">
        <v>33.880156316166875</v>
      </c>
      <c r="AA275" s="6">
        <v>0</v>
      </c>
      <c r="AB275" s="6">
        <v>0</v>
      </c>
      <c r="AC275" s="8">
        <v>0</v>
      </c>
      <c r="AD275" s="8">
        <v>0</v>
      </c>
      <c r="AE275" s="204"/>
      <c r="AF275" s="205">
        <v>0.25359811479412286</v>
      </c>
      <c r="AG275" s="205">
        <v>0</v>
      </c>
      <c r="AH275" s="5"/>
    </row>
    <row r="276" spans="1:34" x14ac:dyDescent="0.2">
      <c r="A276" s="5" t="s">
        <v>394</v>
      </c>
      <c r="B276" s="72">
        <v>0</v>
      </c>
      <c r="C276" s="72">
        <v>0.2535981147941212</v>
      </c>
      <c r="D276" s="72">
        <v>0</v>
      </c>
      <c r="E276" s="72">
        <v>0</v>
      </c>
      <c r="F276" s="72">
        <v>0</v>
      </c>
      <c r="G276" s="72">
        <v>0</v>
      </c>
      <c r="H276" s="72">
        <v>0.2535981147941212</v>
      </c>
      <c r="I276" s="6"/>
      <c r="J276" s="72">
        <v>0</v>
      </c>
      <c r="K276" s="72">
        <v>0</v>
      </c>
      <c r="L276" s="72">
        <v>0</v>
      </c>
      <c r="M276" s="72">
        <v>0</v>
      </c>
      <c r="N276" s="72">
        <v>0</v>
      </c>
      <c r="O276" s="204"/>
      <c r="P276" s="6">
        <v>68.147581448919198</v>
      </c>
      <c r="Q276" s="6">
        <v>0</v>
      </c>
      <c r="R276" s="6">
        <v>68.147581448919198</v>
      </c>
      <c r="S276" s="6"/>
      <c r="T276" s="6">
        <v>0.2535981147941212</v>
      </c>
      <c r="U276" s="6">
        <v>0.2535981147941212</v>
      </c>
      <c r="V276" s="6">
        <v>68.401179563713313</v>
      </c>
      <c r="W276" s="6">
        <v>68.401179563713313</v>
      </c>
      <c r="X276" s="6">
        <v>0</v>
      </c>
      <c r="Y276" s="6"/>
      <c r="Z276" s="6">
        <v>68.401179563713313</v>
      </c>
      <c r="AA276" s="6">
        <v>0</v>
      </c>
      <c r="AB276" s="6">
        <v>0</v>
      </c>
      <c r="AC276" s="8">
        <v>0</v>
      </c>
      <c r="AD276" s="8">
        <v>0</v>
      </c>
      <c r="AE276" s="204"/>
      <c r="AF276" s="205">
        <v>0.25359811479411576</v>
      </c>
      <c r="AG276" s="205">
        <v>0</v>
      </c>
      <c r="AH276" s="5"/>
    </row>
    <row r="277" spans="1:34" x14ac:dyDescent="0.2">
      <c r="A277" s="5" t="s">
        <v>838</v>
      </c>
      <c r="B277" s="72">
        <v>-4.1139011016052578</v>
      </c>
      <c r="C277" s="72">
        <v>0.2535981147941212</v>
      </c>
      <c r="D277" s="72">
        <v>0</v>
      </c>
      <c r="E277" s="72">
        <v>0</v>
      </c>
      <c r="F277" s="72">
        <v>0</v>
      </c>
      <c r="G277" s="72">
        <v>0</v>
      </c>
      <c r="H277" s="72">
        <v>-3.8603029868111367</v>
      </c>
      <c r="I277" s="6"/>
      <c r="J277" s="72">
        <v>0</v>
      </c>
      <c r="K277" s="72">
        <v>0</v>
      </c>
      <c r="L277" s="72">
        <v>0</v>
      </c>
      <c r="M277" s="72">
        <v>0</v>
      </c>
      <c r="N277" s="72">
        <v>0</v>
      </c>
      <c r="O277" s="204"/>
      <c r="P277" s="6">
        <v>68.147581448919198</v>
      </c>
      <c r="Q277" s="6">
        <v>0</v>
      </c>
      <c r="R277" s="6">
        <v>68.147581448919198</v>
      </c>
      <c r="S277" s="6"/>
      <c r="T277" s="6">
        <v>-3.8603029868111367</v>
      </c>
      <c r="U277" s="6">
        <v>-3.8603029868111367</v>
      </c>
      <c r="V277" s="6">
        <v>64.287278462108063</v>
      </c>
      <c r="W277" s="6">
        <v>64.287278462108063</v>
      </c>
      <c r="X277" s="6">
        <v>0</v>
      </c>
      <c r="Y277" s="6"/>
      <c r="Z277" s="6">
        <v>64.287278462108063</v>
      </c>
      <c r="AA277" s="6">
        <v>0</v>
      </c>
      <c r="AB277" s="6">
        <v>0</v>
      </c>
      <c r="AC277" s="8">
        <v>0</v>
      </c>
      <c r="AD277" s="8">
        <v>0</v>
      </c>
      <c r="AE277" s="204"/>
      <c r="AF277" s="205">
        <v>-3.8603029868111349</v>
      </c>
      <c r="AG277" s="205">
        <v>0</v>
      </c>
      <c r="AH277" s="5"/>
    </row>
    <row r="278" spans="1:34" x14ac:dyDescent="0.2">
      <c r="A278" s="5" t="s">
        <v>395</v>
      </c>
      <c r="B278" s="72">
        <v>0</v>
      </c>
      <c r="C278" s="72">
        <v>0.2535981147941212</v>
      </c>
      <c r="D278" s="72">
        <v>0</v>
      </c>
      <c r="E278" s="72">
        <v>0</v>
      </c>
      <c r="F278" s="72">
        <v>0</v>
      </c>
      <c r="G278" s="72">
        <v>0</v>
      </c>
      <c r="H278" s="72">
        <v>0.2535981147941212</v>
      </c>
      <c r="I278" s="6"/>
      <c r="J278" s="72">
        <v>0</v>
      </c>
      <c r="K278" s="72">
        <v>0</v>
      </c>
      <c r="L278" s="72">
        <v>0</v>
      </c>
      <c r="M278" s="72">
        <v>0</v>
      </c>
      <c r="N278" s="72">
        <v>0</v>
      </c>
      <c r="O278" s="204"/>
      <c r="P278" s="6">
        <v>68.147581448919198</v>
      </c>
      <c r="Q278" s="6">
        <v>0</v>
      </c>
      <c r="R278" s="6">
        <v>68.147581448919198</v>
      </c>
      <c r="S278" s="6"/>
      <c r="T278" s="6">
        <v>0.2535981147941212</v>
      </c>
      <c r="U278" s="6">
        <v>0.2535981147941212</v>
      </c>
      <c r="V278" s="6">
        <v>68.401179563713313</v>
      </c>
      <c r="W278" s="6">
        <v>68.401179563713313</v>
      </c>
      <c r="X278" s="6">
        <v>0</v>
      </c>
      <c r="Y278" s="6"/>
      <c r="Z278" s="6">
        <v>68.401179563713313</v>
      </c>
      <c r="AA278" s="6">
        <v>0</v>
      </c>
      <c r="AB278" s="6">
        <v>0</v>
      </c>
      <c r="AC278" s="8">
        <v>0</v>
      </c>
      <c r="AD278" s="8">
        <v>0</v>
      </c>
      <c r="AE278" s="204"/>
      <c r="AF278" s="205">
        <v>0.25359811479411576</v>
      </c>
      <c r="AG278" s="205">
        <v>0</v>
      </c>
      <c r="AH278" s="5"/>
    </row>
    <row r="279" spans="1:34" x14ac:dyDescent="0.2">
      <c r="A279" s="5" t="s">
        <v>396</v>
      </c>
      <c r="B279" s="72">
        <v>0</v>
      </c>
      <c r="C279" s="72">
        <v>13.187101969294304</v>
      </c>
      <c r="D279" s="72">
        <v>0</v>
      </c>
      <c r="E279" s="72">
        <v>0</v>
      </c>
      <c r="F279" s="72">
        <v>0</v>
      </c>
      <c r="G279" s="72">
        <v>0.11999999999898137</v>
      </c>
      <c r="H279" s="72">
        <v>13.307101969293285</v>
      </c>
      <c r="I279" s="6"/>
      <c r="J279" s="72">
        <v>0</v>
      </c>
      <c r="K279" s="72">
        <v>0</v>
      </c>
      <c r="L279" s="72">
        <v>0</v>
      </c>
      <c r="M279" s="72">
        <v>0</v>
      </c>
      <c r="N279" s="72">
        <v>0</v>
      </c>
      <c r="O279" s="204"/>
      <c r="P279" s="6">
        <v>3543.674235343798</v>
      </c>
      <c r="Q279" s="6">
        <v>0</v>
      </c>
      <c r="R279" s="6">
        <v>3543.674235343798</v>
      </c>
      <c r="S279" s="6"/>
      <c r="T279" s="6">
        <v>13.307101969293285</v>
      </c>
      <c r="U279" s="6">
        <v>13.307101969293285</v>
      </c>
      <c r="V279" s="6">
        <v>3556.9813373130914</v>
      </c>
      <c r="W279" s="6">
        <v>3556.9813373130914</v>
      </c>
      <c r="X279" s="6">
        <v>0</v>
      </c>
      <c r="Y279" s="6"/>
      <c r="Z279" s="6">
        <v>3556.9813373130914</v>
      </c>
      <c r="AA279" s="6">
        <v>0</v>
      </c>
      <c r="AB279" s="6">
        <v>0</v>
      </c>
      <c r="AC279" s="8">
        <v>0</v>
      </c>
      <c r="AD279" s="8">
        <v>0</v>
      </c>
      <c r="AE279" s="204"/>
      <c r="AF279" s="205">
        <v>13.307101969293399</v>
      </c>
      <c r="AG279" s="205">
        <v>0</v>
      </c>
      <c r="AH279" s="5"/>
    </row>
    <row r="280" spans="1:34" x14ac:dyDescent="0.2">
      <c r="A280" s="5" t="s">
        <v>397</v>
      </c>
      <c r="B280" s="72">
        <v>0</v>
      </c>
      <c r="C280" s="72">
        <v>6.3399528698530299</v>
      </c>
      <c r="D280" s="72">
        <v>0</v>
      </c>
      <c r="E280" s="72">
        <v>0</v>
      </c>
      <c r="F280" s="72">
        <v>0</v>
      </c>
      <c r="G280" s="72">
        <v>0</v>
      </c>
      <c r="H280" s="72">
        <v>6.3399528698530299</v>
      </c>
      <c r="I280" s="6"/>
      <c r="J280" s="72">
        <v>0</v>
      </c>
      <c r="K280" s="72">
        <v>0</v>
      </c>
      <c r="L280" s="72">
        <v>0</v>
      </c>
      <c r="M280" s="72">
        <v>0</v>
      </c>
      <c r="N280" s="72">
        <v>0</v>
      </c>
      <c r="O280" s="204"/>
      <c r="P280" s="6">
        <v>3590.3214437757824</v>
      </c>
      <c r="Q280" s="6">
        <v>0</v>
      </c>
      <c r="R280" s="6">
        <v>3590.3214437757824</v>
      </c>
      <c r="S280" s="6"/>
      <c r="T280" s="6">
        <v>6.3399528698530299</v>
      </c>
      <c r="U280" s="6">
        <v>6.3399528698530299</v>
      </c>
      <c r="V280" s="6">
        <v>3596.6613966456353</v>
      </c>
      <c r="W280" s="6">
        <v>3596.6613966456353</v>
      </c>
      <c r="X280" s="6">
        <v>0</v>
      </c>
      <c r="Y280" s="6"/>
      <c r="Z280" s="6">
        <v>3596.6613966456353</v>
      </c>
      <c r="AA280" s="6">
        <v>0</v>
      </c>
      <c r="AB280" s="6">
        <v>0</v>
      </c>
      <c r="AC280" s="8">
        <v>0</v>
      </c>
      <c r="AD280" s="8">
        <v>0</v>
      </c>
      <c r="AE280" s="204"/>
      <c r="AF280" s="205">
        <v>6.3399528698528229</v>
      </c>
      <c r="AG280" s="205">
        <v>0</v>
      </c>
      <c r="AH280" s="5"/>
    </row>
    <row r="281" spans="1:34" x14ac:dyDescent="0.2">
      <c r="A281" s="5" t="s">
        <v>398</v>
      </c>
      <c r="B281" s="72">
        <v>0</v>
      </c>
      <c r="C281" s="72">
        <v>0.2535981147941212</v>
      </c>
      <c r="D281" s="72">
        <v>0</v>
      </c>
      <c r="E281" s="72">
        <v>0</v>
      </c>
      <c r="F281" s="72">
        <v>0</v>
      </c>
      <c r="G281" s="72">
        <v>0</v>
      </c>
      <c r="H281" s="72">
        <v>0.2535981147941212</v>
      </c>
      <c r="I281" s="6"/>
      <c r="J281" s="72">
        <v>0</v>
      </c>
      <c r="K281" s="72">
        <v>0</v>
      </c>
      <c r="L281" s="72">
        <v>0</v>
      </c>
      <c r="M281" s="72">
        <v>0</v>
      </c>
      <c r="N281" s="72">
        <v>0</v>
      </c>
      <c r="O281" s="204"/>
      <c r="P281" s="6">
        <v>15.047233623124516</v>
      </c>
      <c r="Q281" s="6">
        <v>0</v>
      </c>
      <c r="R281" s="6">
        <v>15.047233623124516</v>
      </c>
      <c r="S281" s="6"/>
      <c r="T281" s="6">
        <v>0.2535981147941212</v>
      </c>
      <c r="U281" s="6">
        <v>0.2535981147941212</v>
      </c>
      <c r="V281" s="6">
        <v>15.300831737918637</v>
      </c>
      <c r="W281" s="6">
        <v>15.300831737918637</v>
      </c>
      <c r="X281" s="6">
        <v>0</v>
      </c>
      <c r="Y281" s="6"/>
      <c r="Z281" s="6">
        <v>15.300831737918637</v>
      </c>
      <c r="AA281" s="6">
        <v>0</v>
      </c>
      <c r="AB281" s="6">
        <v>0</v>
      </c>
      <c r="AC281" s="8">
        <v>0</v>
      </c>
      <c r="AD281" s="8">
        <v>0</v>
      </c>
      <c r="AE281" s="204"/>
      <c r="AF281" s="205">
        <v>0.25359811479412109</v>
      </c>
      <c r="AG281" s="205">
        <v>0</v>
      </c>
      <c r="AH281" s="5"/>
    </row>
    <row r="282" spans="1:34" x14ac:dyDescent="0.2">
      <c r="A282" s="5" t="s">
        <v>399</v>
      </c>
      <c r="B282" s="72">
        <v>0</v>
      </c>
      <c r="C282" s="72">
        <v>4.8183641810883033</v>
      </c>
      <c r="D282" s="72">
        <v>0</v>
      </c>
      <c r="E282" s="72">
        <v>0</v>
      </c>
      <c r="F282" s="72">
        <v>0</v>
      </c>
      <c r="G282" s="72">
        <v>0</v>
      </c>
      <c r="H282" s="72">
        <v>4.8183641810883033</v>
      </c>
      <c r="I282" s="6"/>
      <c r="J282" s="72">
        <v>0</v>
      </c>
      <c r="K282" s="72">
        <v>0</v>
      </c>
      <c r="L282" s="72">
        <v>0</v>
      </c>
      <c r="M282" s="72">
        <v>0</v>
      </c>
      <c r="N282" s="72">
        <v>0</v>
      </c>
      <c r="O282" s="204"/>
      <c r="P282" s="6">
        <v>1104.9491251726924</v>
      </c>
      <c r="Q282" s="6">
        <v>0</v>
      </c>
      <c r="R282" s="6">
        <v>1104.9491251726924</v>
      </c>
      <c r="S282" s="6"/>
      <c r="T282" s="6">
        <v>4.8183641810883033</v>
      </c>
      <c r="U282" s="6">
        <v>4.8183641810883033</v>
      </c>
      <c r="V282" s="6">
        <v>1109.7674893537808</v>
      </c>
      <c r="W282" s="6">
        <v>1109.7674893537808</v>
      </c>
      <c r="X282" s="6">
        <v>0</v>
      </c>
      <c r="Y282" s="6"/>
      <c r="Z282" s="6">
        <v>1109.7674893537808</v>
      </c>
      <c r="AA282" s="6">
        <v>0</v>
      </c>
      <c r="AB282" s="6">
        <v>0</v>
      </c>
      <c r="AC282" s="8">
        <v>0</v>
      </c>
      <c r="AD282" s="8">
        <v>0</v>
      </c>
      <c r="AE282" s="204"/>
      <c r="AF282" s="205">
        <v>4.8183641810883273</v>
      </c>
      <c r="AG282" s="205">
        <v>0</v>
      </c>
      <c r="AH282" s="5"/>
    </row>
    <row r="283" spans="1:34" x14ac:dyDescent="0.2">
      <c r="A283" s="5" t="s">
        <v>400</v>
      </c>
      <c r="B283" s="72">
        <v>0</v>
      </c>
      <c r="C283" s="72">
        <v>8.1151396734118784</v>
      </c>
      <c r="D283" s="72">
        <v>0</v>
      </c>
      <c r="E283" s="72">
        <v>0</v>
      </c>
      <c r="F283" s="72">
        <v>0</v>
      </c>
      <c r="G283" s="72">
        <v>-0.12000000000625732</v>
      </c>
      <c r="H283" s="72">
        <v>7.995139673405621</v>
      </c>
      <c r="I283" s="6"/>
      <c r="J283" s="72">
        <v>0</v>
      </c>
      <c r="K283" s="72">
        <v>0</v>
      </c>
      <c r="L283" s="72">
        <v>0</v>
      </c>
      <c r="M283" s="72">
        <v>0</v>
      </c>
      <c r="N283" s="72">
        <v>0</v>
      </c>
      <c r="O283" s="204"/>
      <c r="P283" s="6">
        <v>1951.4644718936538</v>
      </c>
      <c r="Q283" s="6">
        <v>0</v>
      </c>
      <c r="R283" s="6">
        <v>1951.4644718936538</v>
      </c>
      <c r="S283" s="6"/>
      <c r="T283" s="6">
        <v>7.995139673405621</v>
      </c>
      <c r="U283" s="6">
        <v>7.995139673405621</v>
      </c>
      <c r="V283" s="6">
        <v>1959.4596115670595</v>
      </c>
      <c r="W283" s="6">
        <v>1959.4596115670595</v>
      </c>
      <c r="X283" s="6">
        <v>0</v>
      </c>
      <c r="Y283" s="6"/>
      <c r="Z283" s="6">
        <v>1959.4596115670595</v>
      </c>
      <c r="AA283" s="6">
        <v>0</v>
      </c>
      <c r="AB283" s="6">
        <v>0</v>
      </c>
      <c r="AC283" s="8">
        <v>0</v>
      </c>
      <c r="AD283" s="8">
        <v>0</v>
      </c>
      <c r="AE283" s="204"/>
      <c r="AF283" s="205">
        <v>7.9951396734056743</v>
      </c>
      <c r="AG283" s="205">
        <v>0</v>
      </c>
      <c r="AH283" s="5"/>
    </row>
    <row r="284" spans="1:34" x14ac:dyDescent="0.2">
      <c r="A284" s="5" t="s">
        <v>401</v>
      </c>
      <c r="B284" s="72">
        <v>0</v>
      </c>
      <c r="C284" s="72">
        <v>5.3255604106765455</v>
      </c>
      <c r="D284" s="72">
        <v>0</v>
      </c>
      <c r="E284" s="72">
        <v>0</v>
      </c>
      <c r="F284" s="72">
        <v>0</v>
      </c>
      <c r="G284" s="72">
        <v>0.23999999999523425</v>
      </c>
      <c r="H284" s="72">
        <v>5.5655604106717798</v>
      </c>
      <c r="I284" s="6"/>
      <c r="J284" s="72">
        <v>0</v>
      </c>
      <c r="K284" s="72">
        <v>0</v>
      </c>
      <c r="L284" s="72">
        <v>0</v>
      </c>
      <c r="M284" s="72">
        <v>0</v>
      </c>
      <c r="N284" s="72">
        <v>0</v>
      </c>
      <c r="O284" s="204"/>
      <c r="P284" s="6">
        <v>1325.1725624017431</v>
      </c>
      <c r="Q284" s="6">
        <v>0</v>
      </c>
      <c r="R284" s="6">
        <v>1325.1725624017431</v>
      </c>
      <c r="S284" s="6"/>
      <c r="T284" s="6">
        <v>5.5655604106717798</v>
      </c>
      <c r="U284" s="6">
        <v>5.5655604106717798</v>
      </c>
      <c r="V284" s="6">
        <v>1330.738122812415</v>
      </c>
      <c r="W284" s="6">
        <v>1330.738122812415</v>
      </c>
      <c r="X284" s="6">
        <v>0</v>
      </c>
      <c r="Y284" s="6"/>
      <c r="Z284" s="6">
        <v>1330.738122812415</v>
      </c>
      <c r="AA284" s="6">
        <v>0</v>
      </c>
      <c r="AB284" s="6">
        <v>0</v>
      </c>
      <c r="AC284" s="8">
        <v>0</v>
      </c>
      <c r="AD284" s="8">
        <v>0</v>
      </c>
      <c r="AE284" s="204"/>
      <c r="AF284" s="205">
        <v>5.5655604106718783</v>
      </c>
      <c r="AG284" s="205">
        <v>0</v>
      </c>
      <c r="AH284" s="5"/>
    </row>
    <row r="285" spans="1:34" x14ac:dyDescent="0.2">
      <c r="A285" s="5" t="s">
        <v>402</v>
      </c>
      <c r="B285" s="72">
        <v>0</v>
      </c>
      <c r="C285" s="72">
        <v>2.2823830331470907</v>
      </c>
      <c r="D285" s="72">
        <v>0</v>
      </c>
      <c r="E285" s="72">
        <v>0</v>
      </c>
      <c r="F285" s="72">
        <v>0</v>
      </c>
      <c r="G285" s="72">
        <v>0</v>
      </c>
      <c r="H285" s="72">
        <v>2.2823830331470907</v>
      </c>
      <c r="I285" s="6"/>
      <c r="J285" s="72">
        <v>0</v>
      </c>
      <c r="K285" s="72">
        <v>0</v>
      </c>
      <c r="L285" s="72">
        <v>0</v>
      </c>
      <c r="M285" s="72">
        <v>0</v>
      </c>
      <c r="N285" s="72">
        <v>0</v>
      </c>
      <c r="O285" s="204"/>
      <c r="P285" s="6">
        <v>515.41367869563032</v>
      </c>
      <c r="Q285" s="6">
        <v>0</v>
      </c>
      <c r="R285" s="6">
        <v>515.41367869563032</v>
      </c>
      <c r="S285" s="6"/>
      <c r="T285" s="6">
        <v>2.2823830331470907</v>
      </c>
      <c r="U285" s="6">
        <v>2.2823830331470907</v>
      </c>
      <c r="V285" s="6">
        <v>517.69606172877741</v>
      </c>
      <c r="W285" s="6">
        <v>517.69606172877741</v>
      </c>
      <c r="X285" s="6">
        <v>0</v>
      </c>
      <c r="Y285" s="6"/>
      <c r="Z285" s="6">
        <v>517.69606172877741</v>
      </c>
      <c r="AA285" s="6">
        <v>0</v>
      </c>
      <c r="AB285" s="6">
        <v>0</v>
      </c>
      <c r="AC285" s="8">
        <v>0</v>
      </c>
      <c r="AD285" s="8">
        <v>0</v>
      </c>
      <c r="AE285" s="204"/>
      <c r="AF285" s="205">
        <v>2.2823830331470845</v>
      </c>
      <c r="AG285" s="205">
        <v>0</v>
      </c>
      <c r="AH285" s="5"/>
    </row>
    <row r="286" spans="1:34" x14ac:dyDescent="0.2">
      <c r="A286" s="5" t="s">
        <v>403</v>
      </c>
      <c r="B286" s="72">
        <v>0</v>
      </c>
      <c r="C286" s="72">
        <v>101.43924591764848</v>
      </c>
      <c r="D286" s="72">
        <v>0</v>
      </c>
      <c r="E286" s="72">
        <v>0</v>
      </c>
      <c r="F286" s="72">
        <v>0</v>
      </c>
      <c r="G286" s="72">
        <v>-0.12000000000807631</v>
      </c>
      <c r="H286" s="72">
        <v>101.3192459176404</v>
      </c>
      <c r="I286" s="6"/>
      <c r="J286" s="72">
        <v>0</v>
      </c>
      <c r="K286" s="72">
        <v>0</v>
      </c>
      <c r="L286" s="72">
        <v>-18.471818678658288</v>
      </c>
      <c r="M286" s="72">
        <v>-0.4799999999981992</v>
      </c>
      <c r="N286" s="72">
        <v>-18.951818678656487</v>
      </c>
      <c r="O286" s="204"/>
      <c r="P286" s="6">
        <v>22851.565970494546</v>
      </c>
      <c r="Q286" s="6">
        <v>3500.3835330413904</v>
      </c>
      <c r="R286" s="6">
        <v>26351.949503535936</v>
      </c>
      <c r="S286" s="6"/>
      <c r="T286" s="6">
        <v>82.367427238983908</v>
      </c>
      <c r="U286" s="6">
        <v>82.367427238983908</v>
      </c>
      <c r="V286" s="6">
        <v>26434.316930774919</v>
      </c>
      <c r="W286" s="6">
        <v>22952.885216412185</v>
      </c>
      <c r="X286" s="6">
        <v>3481.4317143627341</v>
      </c>
      <c r="Y286" s="6"/>
      <c r="Z286" s="6">
        <v>22952.885216412185</v>
      </c>
      <c r="AA286" s="6">
        <v>3481.4317143627341</v>
      </c>
      <c r="AB286" s="6">
        <v>0</v>
      </c>
      <c r="AC286" s="8">
        <v>0</v>
      </c>
      <c r="AD286" s="8">
        <v>0</v>
      </c>
      <c r="AE286" s="204"/>
      <c r="AF286" s="205">
        <v>101.31924591763891</v>
      </c>
      <c r="AG286" s="205">
        <v>-18.951818678656309</v>
      </c>
      <c r="AH286" s="5"/>
    </row>
    <row r="287" spans="1:34" x14ac:dyDescent="0.2">
      <c r="A287" s="5" t="s">
        <v>404</v>
      </c>
      <c r="B287" s="72">
        <v>0</v>
      </c>
      <c r="C287" s="72">
        <v>2.5359811479412118</v>
      </c>
      <c r="D287" s="72">
        <v>0</v>
      </c>
      <c r="E287" s="72">
        <v>0</v>
      </c>
      <c r="F287" s="72">
        <v>0</v>
      </c>
      <c r="G287" s="72">
        <v>0</v>
      </c>
      <c r="H287" s="72">
        <v>2.5359811479412118</v>
      </c>
      <c r="I287" s="6"/>
      <c r="J287" s="72">
        <v>0</v>
      </c>
      <c r="K287" s="72">
        <v>0</v>
      </c>
      <c r="L287" s="72">
        <v>0</v>
      </c>
      <c r="M287" s="72">
        <v>0</v>
      </c>
      <c r="N287" s="72">
        <v>0</v>
      </c>
      <c r="O287" s="204"/>
      <c r="P287" s="6">
        <v>461.63323079276256</v>
      </c>
      <c r="Q287" s="6">
        <v>0</v>
      </c>
      <c r="R287" s="6">
        <v>461.63323079276256</v>
      </c>
      <c r="S287" s="6"/>
      <c r="T287" s="6">
        <v>2.5359811479412118</v>
      </c>
      <c r="U287" s="6">
        <v>2.5359811479412118</v>
      </c>
      <c r="V287" s="6">
        <v>464.16921194070375</v>
      </c>
      <c r="W287" s="6">
        <v>464.16921194070375</v>
      </c>
      <c r="X287" s="6">
        <v>0</v>
      </c>
      <c r="Y287" s="6"/>
      <c r="Z287" s="6">
        <v>464.16921194070375</v>
      </c>
      <c r="AA287" s="6">
        <v>0</v>
      </c>
      <c r="AB287" s="6">
        <v>0</v>
      </c>
      <c r="AC287" s="8">
        <v>0</v>
      </c>
      <c r="AD287" s="8">
        <v>0</v>
      </c>
      <c r="AE287" s="204"/>
      <c r="AF287" s="205">
        <v>2.535981147941186</v>
      </c>
      <c r="AG287" s="205">
        <v>0</v>
      </c>
      <c r="AH287" s="5"/>
    </row>
    <row r="288" spans="1:34" x14ac:dyDescent="0.2">
      <c r="A288" s="5" t="s">
        <v>405</v>
      </c>
      <c r="B288" s="72">
        <v>0</v>
      </c>
      <c r="C288" s="72">
        <v>249.03334872782702</v>
      </c>
      <c r="D288" s="72">
        <v>0</v>
      </c>
      <c r="E288" s="72">
        <v>0</v>
      </c>
      <c r="F288" s="72">
        <v>488.28057315439611</v>
      </c>
      <c r="G288" s="72">
        <v>-0.11999999992258381</v>
      </c>
      <c r="H288" s="72">
        <v>737.19392188230051</v>
      </c>
      <c r="I288" s="6"/>
      <c r="J288" s="72">
        <v>0</v>
      </c>
      <c r="K288" s="72">
        <v>-125.13150733034853</v>
      </c>
      <c r="L288" s="72">
        <v>-464.65440853221867</v>
      </c>
      <c r="M288" s="72">
        <v>0.34000000004380126</v>
      </c>
      <c r="N288" s="72">
        <v>-589.44591586252341</v>
      </c>
      <c r="O288" s="204"/>
      <c r="P288" s="6">
        <v>62637.839620986953</v>
      </c>
      <c r="Q288" s="6">
        <v>14009.190468577926</v>
      </c>
      <c r="R288" s="6">
        <v>76647.030089564883</v>
      </c>
      <c r="S288" s="6"/>
      <c r="T288" s="6">
        <v>147.74800601977711</v>
      </c>
      <c r="U288" s="6">
        <v>147.74800601977711</v>
      </c>
      <c r="V288" s="6">
        <v>76794.778095584654</v>
      </c>
      <c r="W288" s="6">
        <v>63375.033542869249</v>
      </c>
      <c r="X288" s="6">
        <v>13419.744552715403</v>
      </c>
      <c r="Y288" s="6"/>
      <c r="Z288" s="6">
        <v>63375.033542869256</v>
      </c>
      <c r="AA288" s="6">
        <v>13419.744552715403</v>
      </c>
      <c r="AB288" s="6">
        <v>0</v>
      </c>
      <c r="AC288" s="8">
        <v>0</v>
      </c>
      <c r="AD288" s="8">
        <v>0</v>
      </c>
      <c r="AE288" s="204"/>
      <c r="AF288" s="205">
        <v>737.1939218822954</v>
      </c>
      <c r="AG288" s="205">
        <v>-589.44591586252318</v>
      </c>
      <c r="AH288" s="5"/>
    </row>
    <row r="289" spans="1:34" x14ac:dyDescent="0.2">
      <c r="A289" s="5" t="s">
        <v>406</v>
      </c>
      <c r="B289" s="72">
        <v>0</v>
      </c>
      <c r="C289" s="72">
        <v>522.41211647588966</v>
      </c>
      <c r="D289" s="72">
        <v>0</v>
      </c>
      <c r="E289" s="72">
        <v>0</v>
      </c>
      <c r="F289" s="72">
        <v>-30054.699513825137</v>
      </c>
      <c r="G289" s="72">
        <v>0</v>
      </c>
      <c r="H289" s="72">
        <v>-29532.287397349246</v>
      </c>
      <c r="I289" s="6"/>
      <c r="J289" s="72">
        <v>0</v>
      </c>
      <c r="K289" s="72">
        <v>-340.56787658675671</v>
      </c>
      <c r="L289" s="72">
        <v>-974.73328062766848</v>
      </c>
      <c r="M289" s="72">
        <v>0.24000000000160071</v>
      </c>
      <c r="N289" s="72">
        <v>-1315.0611572144235</v>
      </c>
      <c r="O289" s="204"/>
      <c r="P289" s="6">
        <v>420917.27370218211</v>
      </c>
      <c r="Q289" s="6">
        <v>4597.9881741181907</v>
      </c>
      <c r="R289" s="6">
        <v>425515.26187630033</v>
      </c>
      <c r="S289" s="6"/>
      <c r="T289" s="6">
        <v>-30847.348554563669</v>
      </c>
      <c r="U289" s="6">
        <v>-30847.348554563669</v>
      </c>
      <c r="V289" s="6">
        <v>394667.91332173668</v>
      </c>
      <c r="W289" s="6">
        <v>391384.98630483291</v>
      </c>
      <c r="X289" s="6">
        <v>3282.9270169037673</v>
      </c>
      <c r="Y289" s="6"/>
      <c r="Z289" s="6">
        <v>391384.98630483286</v>
      </c>
      <c r="AA289" s="6">
        <v>3282.9270169037673</v>
      </c>
      <c r="AB289" s="6">
        <v>0</v>
      </c>
      <c r="AC289" s="8">
        <v>0</v>
      </c>
      <c r="AD289" s="8">
        <v>0</v>
      </c>
      <c r="AE289" s="204"/>
      <c r="AF289" s="205">
        <v>-29532.287397349195</v>
      </c>
      <c r="AG289" s="205">
        <v>-1315.0611572144235</v>
      </c>
      <c r="AH289" s="5"/>
    </row>
    <row r="290" spans="1:34" x14ac:dyDescent="0.2">
      <c r="A290" s="5" t="s">
        <v>407</v>
      </c>
      <c r="B290" s="72">
        <v>0</v>
      </c>
      <c r="C290" s="72">
        <v>1065.112082135309</v>
      </c>
      <c r="D290" s="72">
        <v>0</v>
      </c>
      <c r="E290" s="72">
        <v>0</v>
      </c>
      <c r="F290" s="72">
        <v>-31936.056338058603</v>
      </c>
      <c r="G290" s="72">
        <v>-0.4799999994575046</v>
      </c>
      <c r="H290" s="72">
        <v>-30871.42425592275</v>
      </c>
      <c r="I290" s="6"/>
      <c r="J290" s="72">
        <v>0</v>
      </c>
      <c r="K290" s="72">
        <v>-694.36169012833886</v>
      </c>
      <c r="L290" s="72">
        <v>-193.95409612591203</v>
      </c>
      <c r="M290" s="72">
        <v>0</v>
      </c>
      <c r="N290" s="72">
        <v>-888.31578625425095</v>
      </c>
      <c r="O290" s="204"/>
      <c r="P290" s="6">
        <v>525122.17837136774</v>
      </c>
      <c r="Q290" s="6">
        <v>11026.286783522046</v>
      </c>
      <c r="R290" s="6">
        <v>536148.46515488974</v>
      </c>
      <c r="S290" s="6"/>
      <c r="T290" s="6">
        <v>-31759.740042177</v>
      </c>
      <c r="U290" s="6">
        <v>-31759.740042177</v>
      </c>
      <c r="V290" s="6">
        <v>504388.72511271271</v>
      </c>
      <c r="W290" s="6">
        <v>494250.7541154449</v>
      </c>
      <c r="X290" s="6">
        <v>10137.970997267796</v>
      </c>
      <c r="Y290" s="6"/>
      <c r="Z290" s="6">
        <v>494250.75411544502</v>
      </c>
      <c r="AA290" s="6">
        <v>10137.970997267796</v>
      </c>
      <c r="AB290" s="6">
        <v>0</v>
      </c>
      <c r="AC290" s="8">
        <v>0</v>
      </c>
      <c r="AD290" s="8">
        <v>0</v>
      </c>
      <c r="AE290" s="204"/>
      <c r="AF290" s="205">
        <v>-30871.424255922844</v>
      </c>
      <c r="AG290" s="205">
        <v>-888.31578625425027</v>
      </c>
      <c r="AH290" s="5"/>
    </row>
    <row r="291" spans="1:34" x14ac:dyDescent="0.2">
      <c r="A291" s="5" t="s">
        <v>408</v>
      </c>
      <c r="B291" s="72">
        <v>0</v>
      </c>
      <c r="C291" s="72">
        <v>1002.9805440107493</v>
      </c>
      <c r="D291" s="72">
        <v>0</v>
      </c>
      <c r="E291" s="72">
        <v>0</v>
      </c>
      <c r="F291" s="72">
        <v>-12287.650515055635</v>
      </c>
      <c r="G291" s="72">
        <v>-0.12000000040279701</v>
      </c>
      <c r="H291" s="72">
        <v>-11284.789971045288</v>
      </c>
      <c r="I291" s="6"/>
      <c r="J291" s="72">
        <v>0</v>
      </c>
      <c r="K291" s="72">
        <v>-503.96650864717759</v>
      </c>
      <c r="L291" s="72">
        <v>-1871.3932645060338</v>
      </c>
      <c r="M291" s="72">
        <v>0.36000000000603904</v>
      </c>
      <c r="N291" s="72">
        <v>-2374.9997731532053</v>
      </c>
      <c r="O291" s="204"/>
      <c r="P291" s="6">
        <v>418821.89164322946</v>
      </c>
      <c r="Q291" s="6">
        <v>17915.086299883111</v>
      </c>
      <c r="R291" s="6">
        <v>436736.97794311255</v>
      </c>
      <c r="S291" s="6"/>
      <c r="T291" s="6">
        <v>-13659.789744198493</v>
      </c>
      <c r="U291" s="6">
        <v>-13659.789744198493</v>
      </c>
      <c r="V291" s="6">
        <v>423077.18819891405</v>
      </c>
      <c r="W291" s="6">
        <v>407537.10167218413</v>
      </c>
      <c r="X291" s="6">
        <v>15540.086526729905</v>
      </c>
      <c r="Y291" s="6"/>
      <c r="Z291" s="6">
        <v>407537.10167218419</v>
      </c>
      <c r="AA291" s="6">
        <v>15540.086526729905</v>
      </c>
      <c r="AB291" s="6">
        <v>0</v>
      </c>
      <c r="AC291" s="8">
        <v>0</v>
      </c>
      <c r="AD291" s="8">
        <v>0</v>
      </c>
      <c r="AE291" s="204"/>
      <c r="AF291" s="205">
        <v>-11284.789971045335</v>
      </c>
      <c r="AG291" s="205">
        <v>-2374.9997731532058</v>
      </c>
      <c r="AH291" s="5"/>
    </row>
    <row r="292" spans="1:34" x14ac:dyDescent="0.2">
      <c r="A292" s="5" t="s">
        <v>409</v>
      </c>
      <c r="B292" s="72">
        <v>0</v>
      </c>
      <c r="C292" s="72">
        <v>2156.8519663240008</v>
      </c>
      <c r="D292" s="72">
        <v>0</v>
      </c>
      <c r="E292" s="72">
        <v>-4778.6934706712836</v>
      </c>
      <c r="F292" s="72">
        <v>-28525.61086939563</v>
      </c>
      <c r="G292" s="72">
        <v>0.12000000081025064</v>
      </c>
      <c r="H292" s="72">
        <v>-31147.332373742101</v>
      </c>
      <c r="I292" s="6"/>
      <c r="J292" s="72">
        <v>0</v>
      </c>
      <c r="K292" s="72">
        <v>-1871.5021127390532</v>
      </c>
      <c r="L292" s="72">
        <v>-392.75704465497188</v>
      </c>
      <c r="M292" s="72">
        <v>0.12000000004627509</v>
      </c>
      <c r="N292" s="72">
        <v>-2264.1391573939791</v>
      </c>
      <c r="O292" s="204"/>
      <c r="P292" s="6">
        <v>677184.03038750042</v>
      </c>
      <c r="Q292" s="6">
        <v>36280.362104027125</v>
      </c>
      <c r="R292" s="6">
        <v>713464.3924915276</v>
      </c>
      <c r="S292" s="6"/>
      <c r="T292" s="6">
        <v>-33411.471531136078</v>
      </c>
      <c r="U292" s="6">
        <v>-33411.471531136078</v>
      </c>
      <c r="V292" s="6">
        <v>680052.92096039152</v>
      </c>
      <c r="W292" s="6">
        <v>646036.6980137584</v>
      </c>
      <c r="X292" s="6">
        <v>34016.222946633148</v>
      </c>
      <c r="Y292" s="6"/>
      <c r="Z292" s="6">
        <v>646036.69801375829</v>
      </c>
      <c r="AA292" s="6">
        <v>34016.222946633148</v>
      </c>
      <c r="AB292" s="6">
        <v>0</v>
      </c>
      <c r="AC292" s="8">
        <v>0</v>
      </c>
      <c r="AD292" s="8">
        <v>0</v>
      </c>
      <c r="AE292" s="204"/>
      <c r="AF292" s="205">
        <v>-31147.332373742014</v>
      </c>
      <c r="AG292" s="205">
        <v>-2264.1391573939763</v>
      </c>
      <c r="AH292" s="5"/>
    </row>
    <row r="293" spans="1:34" x14ac:dyDescent="0.2">
      <c r="A293" s="5" t="s">
        <v>410</v>
      </c>
      <c r="B293" s="72">
        <v>0</v>
      </c>
      <c r="C293" s="72">
        <v>781.08219356589325</v>
      </c>
      <c r="D293" s="72">
        <v>0</v>
      </c>
      <c r="E293" s="72">
        <v>0</v>
      </c>
      <c r="F293" s="72">
        <v>111458.49546331054</v>
      </c>
      <c r="G293" s="72">
        <v>2.0300000023562461</v>
      </c>
      <c r="H293" s="72">
        <v>112241.60765687878</v>
      </c>
      <c r="I293" s="6"/>
      <c r="J293" s="72">
        <v>0</v>
      </c>
      <c r="K293" s="72">
        <v>-565.34965033806895</v>
      </c>
      <c r="L293" s="72">
        <v>-1457.3682059869993</v>
      </c>
      <c r="M293" s="72">
        <v>-0.24000000004161848</v>
      </c>
      <c r="N293" s="72">
        <v>-2022.9578563251098</v>
      </c>
      <c r="O293" s="204"/>
      <c r="P293" s="6">
        <v>504787.33458602161</v>
      </c>
      <c r="Q293" s="6">
        <v>29428.907825583032</v>
      </c>
      <c r="R293" s="6">
        <v>534216.24241160462</v>
      </c>
      <c r="S293" s="6"/>
      <c r="T293" s="6">
        <v>110218.64980055367</v>
      </c>
      <c r="U293" s="6">
        <v>110218.64980055367</v>
      </c>
      <c r="V293" s="6">
        <v>644434.8922121583</v>
      </c>
      <c r="W293" s="6">
        <v>617028.94224290038</v>
      </c>
      <c r="X293" s="6">
        <v>27405.949969257923</v>
      </c>
      <c r="Y293" s="6"/>
      <c r="Z293" s="6">
        <v>617028.94224290038</v>
      </c>
      <c r="AA293" s="6">
        <v>27405.949969257923</v>
      </c>
      <c r="AB293" s="6">
        <v>0</v>
      </c>
      <c r="AC293" s="8">
        <v>0</v>
      </c>
      <c r="AD293" s="8">
        <v>0</v>
      </c>
      <c r="AE293" s="204"/>
      <c r="AF293" s="205">
        <v>112241.60765687877</v>
      </c>
      <c r="AG293" s="205">
        <v>-2022.9578563251089</v>
      </c>
      <c r="AH293" s="5"/>
    </row>
    <row r="294" spans="1:34" x14ac:dyDescent="0.2">
      <c r="A294" s="5" t="s">
        <v>411</v>
      </c>
      <c r="B294" s="72">
        <v>-21042.967268780358</v>
      </c>
      <c r="C294" s="72">
        <v>50.719622958824239</v>
      </c>
      <c r="D294" s="72">
        <v>0</v>
      </c>
      <c r="E294" s="72">
        <v>0</v>
      </c>
      <c r="F294" s="72">
        <v>0</v>
      </c>
      <c r="G294" s="72">
        <v>4.5699999999596912</v>
      </c>
      <c r="H294" s="72">
        <v>-20987.677645821575</v>
      </c>
      <c r="I294" s="6"/>
      <c r="J294" s="72">
        <v>0</v>
      </c>
      <c r="K294" s="72">
        <v>0</v>
      </c>
      <c r="L294" s="72">
        <v>-9.2359093393291438</v>
      </c>
      <c r="M294" s="72">
        <v>0</v>
      </c>
      <c r="N294" s="72">
        <v>-9.2359093393291438</v>
      </c>
      <c r="O294" s="204"/>
      <c r="P294" s="6">
        <v>1061.3857260175164</v>
      </c>
      <c r="Q294" s="6">
        <v>15.637204742253942</v>
      </c>
      <c r="R294" s="6">
        <v>1077.0229307597704</v>
      </c>
      <c r="S294" s="6"/>
      <c r="T294" s="6">
        <v>-20996.913555160903</v>
      </c>
      <c r="U294" s="6">
        <v>-1077.0229307597704</v>
      </c>
      <c r="V294" s="6">
        <v>0</v>
      </c>
      <c r="W294" s="6">
        <v>0</v>
      </c>
      <c r="X294" s="6">
        <v>0</v>
      </c>
      <c r="Y294" s="6"/>
      <c r="Z294" s="6">
        <v>-19926.291919804058</v>
      </c>
      <c r="AA294" s="6">
        <v>6.4012954029247986</v>
      </c>
      <c r="AB294" s="6">
        <v>-19919.890624401134</v>
      </c>
      <c r="AC294" s="8">
        <v>-19919.890624401134</v>
      </c>
      <c r="AD294" s="8">
        <v>0</v>
      </c>
      <c r="AE294" s="204"/>
      <c r="AF294" s="205">
        <v>-1061.3857260175164</v>
      </c>
      <c r="AG294" s="205">
        <v>-15.637204742253942</v>
      </c>
      <c r="AH294" s="5"/>
    </row>
    <row r="295" spans="1:34" x14ac:dyDescent="0.2">
      <c r="A295" s="5" t="s">
        <v>412</v>
      </c>
      <c r="B295" s="72">
        <v>0</v>
      </c>
      <c r="C295" s="72">
        <v>0.2535981147941212</v>
      </c>
      <c r="D295" s="72">
        <v>0</v>
      </c>
      <c r="E295" s="72">
        <v>0</v>
      </c>
      <c r="F295" s="72">
        <v>0</v>
      </c>
      <c r="G295" s="72">
        <v>0</v>
      </c>
      <c r="H295" s="72">
        <v>0.2535981147941212</v>
      </c>
      <c r="I295" s="6"/>
      <c r="J295" s="72">
        <v>0</v>
      </c>
      <c r="K295" s="72">
        <v>0</v>
      </c>
      <c r="L295" s="72">
        <v>0</v>
      </c>
      <c r="M295" s="72">
        <v>0</v>
      </c>
      <c r="N295" s="72">
        <v>0</v>
      </c>
      <c r="O295" s="204"/>
      <c r="P295" s="6">
        <v>37.076054756584085</v>
      </c>
      <c r="Q295" s="6">
        <v>0</v>
      </c>
      <c r="R295" s="6">
        <v>37.076054756584085</v>
      </c>
      <c r="S295" s="6"/>
      <c r="T295" s="6">
        <v>0.2535981147941212</v>
      </c>
      <c r="U295" s="6">
        <v>0.2535981147941212</v>
      </c>
      <c r="V295" s="6">
        <v>37.329652871378208</v>
      </c>
      <c r="W295" s="6">
        <v>37.329652871378208</v>
      </c>
      <c r="X295" s="6">
        <v>0</v>
      </c>
      <c r="Y295" s="6"/>
      <c r="Z295" s="6">
        <v>37.329652871378208</v>
      </c>
      <c r="AA295" s="6">
        <v>0</v>
      </c>
      <c r="AB295" s="6">
        <v>0</v>
      </c>
      <c r="AC295" s="8">
        <v>0</v>
      </c>
      <c r="AD295" s="8">
        <v>0</v>
      </c>
      <c r="AE295" s="204"/>
      <c r="AF295" s="205">
        <v>0.25359811479412286</v>
      </c>
      <c r="AG295" s="205">
        <v>0</v>
      </c>
      <c r="AH295" s="5"/>
    </row>
    <row r="296" spans="1:34" x14ac:dyDescent="0.2">
      <c r="A296" s="5" t="s">
        <v>413</v>
      </c>
      <c r="B296" s="72">
        <v>0</v>
      </c>
      <c r="C296" s="72">
        <v>15.976681232029636</v>
      </c>
      <c r="D296" s="72">
        <v>0</v>
      </c>
      <c r="E296" s="72">
        <v>0</v>
      </c>
      <c r="F296" s="72">
        <v>0</v>
      </c>
      <c r="G296" s="72">
        <v>0.11999999999989086</v>
      </c>
      <c r="H296" s="72">
        <v>16.096681232029525</v>
      </c>
      <c r="I296" s="6"/>
      <c r="J296" s="72">
        <v>0</v>
      </c>
      <c r="K296" s="72">
        <v>0</v>
      </c>
      <c r="L296" s="72">
        <v>0</v>
      </c>
      <c r="M296" s="72">
        <v>0</v>
      </c>
      <c r="N296" s="72">
        <v>0</v>
      </c>
      <c r="O296" s="204"/>
      <c r="P296" s="6">
        <v>2335.7914496647973</v>
      </c>
      <c r="Q296" s="6">
        <v>0</v>
      </c>
      <c r="R296" s="6">
        <v>2335.7914496647973</v>
      </c>
      <c r="S296" s="6"/>
      <c r="T296" s="6">
        <v>16.096681232029525</v>
      </c>
      <c r="U296" s="6">
        <v>16.096681232029525</v>
      </c>
      <c r="V296" s="6">
        <v>2351.8881308968266</v>
      </c>
      <c r="W296" s="6">
        <v>2351.8881308968266</v>
      </c>
      <c r="X296" s="6">
        <v>0</v>
      </c>
      <c r="Y296" s="6"/>
      <c r="Z296" s="6">
        <v>2351.8881308968266</v>
      </c>
      <c r="AA296" s="6">
        <v>0</v>
      </c>
      <c r="AB296" s="6">
        <v>0</v>
      </c>
      <c r="AC296" s="8">
        <v>0</v>
      </c>
      <c r="AD296" s="8">
        <v>0</v>
      </c>
      <c r="AE296" s="204"/>
      <c r="AF296" s="205">
        <v>16.096681232029368</v>
      </c>
      <c r="AG296" s="205">
        <v>0</v>
      </c>
      <c r="AH296" s="5"/>
    </row>
    <row r="297" spans="1:34" x14ac:dyDescent="0.2">
      <c r="A297" s="5" t="s">
        <v>414</v>
      </c>
      <c r="B297" s="72">
        <v>0</v>
      </c>
      <c r="C297" s="72">
        <v>0.2535981147941212</v>
      </c>
      <c r="D297" s="72">
        <v>0</v>
      </c>
      <c r="E297" s="72">
        <v>0</v>
      </c>
      <c r="F297" s="72">
        <v>0</v>
      </c>
      <c r="G297" s="72">
        <v>0</v>
      </c>
      <c r="H297" s="72">
        <v>0.2535981147941212</v>
      </c>
      <c r="I297" s="6"/>
      <c r="J297" s="72">
        <v>0</v>
      </c>
      <c r="K297" s="72">
        <v>0</v>
      </c>
      <c r="L297" s="72">
        <v>0</v>
      </c>
      <c r="M297" s="72">
        <v>0</v>
      </c>
      <c r="N297" s="72">
        <v>0</v>
      </c>
      <c r="O297" s="204"/>
      <c r="P297" s="6">
        <v>37.076054756584085</v>
      </c>
      <c r="Q297" s="6">
        <v>0</v>
      </c>
      <c r="R297" s="6">
        <v>37.076054756584085</v>
      </c>
      <c r="S297" s="6"/>
      <c r="T297" s="6">
        <v>0.2535981147941212</v>
      </c>
      <c r="U297" s="6">
        <v>0.2535981147941212</v>
      </c>
      <c r="V297" s="6">
        <v>37.329652871378208</v>
      </c>
      <c r="W297" s="6">
        <v>37.329652871378208</v>
      </c>
      <c r="X297" s="6">
        <v>0</v>
      </c>
      <c r="Y297" s="6"/>
      <c r="Z297" s="6">
        <v>37.329652871378208</v>
      </c>
      <c r="AA297" s="6">
        <v>0</v>
      </c>
      <c r="AB297" s="6">
        <v>0</v>
      </c>
      <c r="AC297" s="8">
        <v>0</v>
      </c>
      <c r="AD297" s="8">
        <v>0</v>
      </c>
      <c r="AE297" s="204"/>
      <c r="AF297" s="205">
        <v>0.25359811479412286</v>
      </c>
      <c r="AG297" s="205">
        <v>0</v>
      </c>
      <c r="AH297" s="5"/>
    </row>
    <row r="298" spans="1:34" x14ac:dyDescent="0.2">
      <c r="A298" s="5" t="s">
        <v>415</v>
      </c>
      <c r="B298" s="72">
        <v>0</v>
      </c>
      <c r="C298" s="72">
        <v>0.2535981147941212</v>
      </c>
      <c r="D298" s="72">
        <v>0</v>
      </c>
      <c r="E298" s="72">
        <v>0</v>
      </c>
      <c r="F298" s="72">
        <v>0</v>
      </c>
      <c r="G298" s="72">
        <v>0</v>
      </c>
      <c r="H298" s="72">
        <v>0.2535981147941212</v>
      </c>
      <c r="I298" s="6"/>
      <c r="J298" s="72">
        <v>0</v>
      </c>
      <c r="K298" s="72">
        <v>0</v>
      </c>
      <c r="L298" s="72">
        <v>0</v>
      </c>
      <c r="M298" s="72">
        <v>0</v>
      </c>
      <c r="N298" s="72">
        <v>0</v>
      </c>
      <c r="O298" s="204"/>
      <c r="P298" s="6">
        <v>37.076054756584085</v>
      </c>
      <c r="Q298" s="6">
        <v>0</v>
      </c>
      <c r="R298" s="6">
        <v>37.076054756584085</v>
      </c>
      <c r="S298" s="6"/>
      <c r="T298" s="6">
        <v>0.2535981147941212</v>
      </c>
      <c r="U298" s="6">
        <v>0.2535981147941212</v>
      </c>
      <c r="V298" s="6">
        <v>37.329652871378208</v>
      </c>
      <c r="W298" s="6">
        <v>37.329652871378208</v>
      </c>
      <c r="X298" s="6">
        <v>0</v>
      </c>
      <c r="Y298" s="6"/>
      <c r="Z298" s="6">
        <v>37.329652871378208</v>
      </c>
      <c r="AA298" s="6">
        <v>0</v>
      </c>
      <c r="AB298" s="6">
        <v>0</v>
      </c>
      <c r="AC298" s="8">
        <v>0</v>
      </c>
      <c r="AD298" s="8">
        <v>0</v>
      </c>
      <c r="AE298" s="204"/>
      <c r="AF298" s="205">
        <v>0.25359811479412286</v>
      </c>
      <c r="AG298" s="205">
        <v>0</v>
      </c>
      <c r="AH298" s="5"/>
    </row>
    <row r="299" spans="1:34" x14ac:dyDescent="0.2">
      <c r="A299" s="5" t="s">
        <v>416</v>
      </c>
      <c r="B299" s="72">
        <v>0</v>
      </c>
      <c r="C299" s="72">
        <v>3.5503736071176966</v>
      </c>
      <c r="D299" s="72">
        <v>0</v>
      </c>
      <c r="E299" s="72">
        <v>0</v>
      </c>
      <c r="F299" s="72">
        <v>0</v>
      </c>
      <c r="G299" s="72">
        <v>0</v>
      </c>
      <c r="H299" s="72">
        <v>3.5503736071176966</v>
      </c>
      <c r="I299" s="6"/>
      <c r="J299" s="72">
        <v>0</v>
      </c>
      <c r="K299" s="72">
        <v>0</v>
      </c>
      <c r="L299" s="72">
        <v>0</v>
      </c>
      <c r="M299" s="72">
        <v>0</v>
      </c>
      <c r="N299" s="72">
        <v>0</v>
      </c>
      <c r="O299" s="204"/>
      <c r="P299" s="6">
        <v>519.06476659217719</v>
      </c>
      <c r="Q299" s="6">
        <v>0</v>
      </c>
      <c r="R299" s="6">
        <v>519.06476659217719</v>
      </c>
      <c r="S299" s="6"/>
      <c r="T299" s="6">
        <v>3.5503736071176966</v>
      </c>
      <c r="U299" s="6">
        <v>3.5503736071176966</v>
      </c>
      <c r="V299" s="6">
        <v>522.61514019929484</v>
      </c>
      <c r="W299" s="6">
        <v>522.61514019929484</v>
      </c>
      <c r="X299" s="6">
        <v>0</v>
      </c>
      <c r="Y299" s="6"/>
      <c r="Z299" s="6">
        <v>522.61514019929484</v>
      </c>
      <c r="AA299" s="6">
        <v>0</v>
      </c>
      <c r="AB299" s="6">
        <v>0</v>
      </c>
      <c r="AC299" s="8">
        <v>0</v>
      </c>
      <c r="AD299" s="8">
        <v>0</v>
      </c>
      <c r="AE299" s="204"/>
      <c r="AF299" s="205">
        <v>3.550373607117649</v>
      </c>
      <c r="AG299" s="205">
        <v>0</v>
      </c>
      <c r="AH299" s="5"/>
    </row>
    <row r="300" spans="1:34" x14ac:dyDescent="0.2">
      <c r="A300" s="5" t="s">
        <v>417</v>
      </c>
      <c r="B300" s="72">
        <v>0</v>
      </c>
      <c r="C300" s="72">
        <v>6.5935509846471518</v>
      </c>
      <c r="D300" s="72">
        <v>0</v>
      </c>
      <c r="E300" s="72">
        <v>0</v>
      </c>
      <c r="F300" s="72">
        <v>0</v>
      </c>
      <c r="G300" s="72">
        <v>0.35999999999899046</v>
      </c>
      <c r="H300" s="72">
        <v>6.9535509846461423</v>
      </c>
      <c r="I300" s="6"/>
      <c r="J300" s="72">
        <v>0</v>
      </c>
      <c r="K300" s="72">
        <v>0</v>
      </c>
      <c r="L300" s="72">
        <v>0</v>
      </c>
      <c r="M300" s="72">
        <v>0</v>
      </c>
      <c r="N300" s="72">
        <v>0</v>
      </c>
      <c r="O300" s="204"/>
      <c r="P300" s="6">
        <v>963.97742367118622</v>
      </c>
      <c r="Q300" s="6">
        <v>0</v>
      </c>
      <c r="R300" s="6">
        <v>963.97742367118622</v>
      </c>
      <c r="S300" s="6"/>
      <c r="T300" s="6">
        <v>6.9535509846461423</v>
      </c>
      <c r="U300" s="6">
        <v>6.9535509846461423</v>
      </c>
      <c r="V300" s="6">
        <v>970.93097465583242</v>
      </c>
      <c r="W300" s="6">
        <v>970.93097465583242</v>
      </c>
      <c r="X300" s="6">
        <v>0</v>
      </c>
      <c r="Y300" s="6"/>
      <c r="Z300" s="6">
        <v>970.93097465583242</v>
      </c>
      <c r="AA300" s="6">
        <v>0</v>
      </c>
      <c r="AB300" s="6">
        <v>0</v>
      </c>
      <c r="AC300" s="8">
        <v>0</v>
      </c>
      <c r="AD300" s="8">
        <v>0</v>
      </c>
      <c r="AE300" s="204"/>
      <c r="AF300" s="205">
        <v>6.9535509846461991</v>
      </c>
      <c r="AG300" s="205">
        <v>0</v>
      </c>
      <c r="AH300" s="5"/>
    </row>
    <row r="301" spans="1:34" x14ac:dyDescent="0.2">
      <c r="A301" s="5" t="s">
        <v>418</v>
      </c>
      <c r="B301" s="72">
        <v>0</v>
      </c>
      <c r="C301" s="72">
        <v>6.8471490994412729</v>
      </c>
      <c r="D301" s="72">
        <v>0</v>
      </c>
      <c r="E301" s="72">
        <v>0</v>
      </c>
      <c r="F301" s="72">
        <v>0</v>
      </c>
      <c r="G301" s="72">
        <v>-0.12000000000011823</v>
      </c>
      <c r="H301" s="72">
        <v>6.7271490994411547</v>
      </c>
      <c r="I301" s="6"/>
      <c r="J301" s="72">
        <v>0</v>
      </c>
      <c r="K301" s="72">
        <v>0</v>
      </c>
      <c r="L301" s="72">
        <v>0</v>
      </c>
      <c r="M301" s="72">
        <v>0</v>
      </c>
      <c r="N301" s="72">
        <v>0</v>
      </c>
      <c r="O301" s="204"/>
      <c r="P301" s="6">
        <v>1001.0534784277702</v>
      </c>
      <c r="Q301" s="6">
        <v>0</v>
      </c>
      <c r="R301" s="6">
        <v>1001.0534784277702</v>
      </c>
      <c r="S301" s="6"/>
      <c r="T301" s="6">
        <v>6.7271490994411547</v>
      </c>
      <c r="U301" s="6">
        <v>6.7271490994411547</v>
      </c>
      <c r="V301" s="6">
        <v>1007.7806275272113</v>
      </c>
      <c r="W301" s="6">
        <v>1007.7806275272113</v>
      </c>
      <c r="X301" s="6">
        <v>0</v>
      </c>
      <c r="Y301" s="6"/>
      <c r="Z301" s="6">
        <v>1007.7806275272113</v>
      </c>
      <c r="AA301" s="6">
        <v>0</v>
      </c>
      <c r="AB301" s="6">
        <v>0</v>
      </c>
      <c r="AC301" s="8">
        <v>0</v>
      </c>
      <c r="AD301" s="8">
        <v>0</v>
      </c>
      <c r="AE301" s="204"/>
      <c r="AF301" s="205">
        <v>6.7271490994411351</v>
      </c>
      <c r="AG301" s="205">
        <v>0</v>
      </c>
      <c r="AH301" s="5"/>
    </row>
    <row r="302" spans="1:34" x14ac:dyDescent="0.2">
      <c r="A302" s="5" t="s">
        <v>419</v>
      </c>
      <c r="B302" s="72">
        <v>0</v>
      </c>
      <c r="C302" s="72">
        <v>6.8471490994412729</v>
      </c>
      <c r="D302" s="72">
        <v>0</v>
      </c>
      <c r="E302" s="72">
        <v>0</v>
      </c>
      <c r="F302" s="72">
        <v>0</v>
      </c>
      <c r="G302" s="72">
        <v>0</v>
      </c>
      <c r="H302" s="72">
        <v>6.8471490994412729</v>
      </c>
      <c r="I302" s="6"/>
      <c r="J302" s="72">
        <v>0</v>
      </c>
      <c r="K302" s="72">
        <v>0</v>
      </c>
      <c r="L302" s="72">
        <v>0</v>
      </c>
      <c r="M302" s="72">
        <v>0</v>
      </c>
      <c r="N302" s="72">
        <v>0</v>
      </c>
      <c r="O302" s="204"/>
      <c r="P302" s="6">
        <v>1001.0534784277702</v>
      </c>
      <c r="Q302" s="6">
        <v>0</v>
      </c>
      <c r="R302" s="6">
        <v>1001.0534784277702</v>
      </c>
      <c r="S302" s="6"/>
      <c r="T302" s="6">
        <v>6.8471490994412729</v>
      </c>
      <c r="U302" s="6">
        <v>6.8471490994412729</v>
      </c>
      <c r="V302" s="6">
        <v>1007.9006275272114</v>
      </c>
      <c r="W302" s="6">
        <v>1007.9006275272114</v>
      </c>
      <c r="X302" s="6">
        <v>0</v>
      </c>
      <c r="Y302" s="6"/>
      <c r="Z302" s="6">
        <v>1007.9006275272114</v>
      </c>
      <c r="AA302" s="6">
        <v>0</v>
      </c>
      <c r="AB302" s="6">
        <v>0</v>
      </c>
      <c r="AC302" s="8">
        <v>0</v>
      </c>
      <c r="AD302" s="8">
        <v>0</v>
      </c>
      <c r="AE302" s="204"/>
      <c r="AF302" s="205">
        <v>6.8471490994412534</v>
      </c>
      <c r="AG302" s="205">
        <v>0</v>
      </c>
      <c r="AH302" s="5"/>
    </row>
    <row r="303" spans="1:34" x14ac:dyDescent="0.2">
      <c r="A303" s="5" t="s">
        <v>420</v>
      </c>
      <c r="B303" s="72">
        <v>0</v>
      </c>
      <c r="C303" s="72">
        <v>0.5071962295882424</v>
      </c>
      <c r="D303" s="72">
        <v>0</v>
      </c>
      <c r="E303" s="72">
        <v>0</v>
      </c>
      <c r="F303" s="72">
        <v>0</v>
      </c>
      <c r="G303" s="72">
        <v>0</v>
      </c>
      <c r="H303" s="72">
        <v>0.5071962295882424</v>
      </c>
      <c r="I303" s="6"/>
      <c r="J303" s="72">
        <v>0</v>
      </c>
      <c r="K303" s="72">
        <v>0</v>
      </c>
      <c r="L303" s="72">
        <v>0</v>
      </c>
      <c r="M303" s="72">
        <v>0</v>
      </c>
      <c r="N303" s="72">
        <v>0</v>
      </c>
      <c r="O303" s="204"/>
      <c r="P303" s="6">
        <v>30.169730831338025</v>
      </c>
      <c r="Q303" s="6">
        <v>0</v>
      </c>
      <c r="R303" s="6">
        <v>30.169730831338025</v>
      </c>
      <c r="S303" s="6"/>
      <c r="T303" s="6">
        <v>0.5071962295882424</v>
      </c>
      <c r="U303" s="6">
        <v>0.5071962295882424</v>
      </c>
      <c r="V303" s="6">
        <v>30.676927060926268</v>
      </c>
      <c r="W303" s="6">
        <v>30.676927060926268</v>
      </c>
      <c r="X303" s="6">
        <v>0</v>
      </c>
      <c r="Y303" s="6"/>
      <c r="Z303" s="6">
        <v>30.676927060926268</v>
      </c>
      <c r="AA303" s="6">
        <v>0</v>
      </c>
      <c r="AB303" s="6">
        <v>0</v>
      </c>
      <c r="AC303" s="8">
        <v>0</v>
      </c>
      <c r="AD303" s="8">
        <v>0</v>
      </c>
      <c r="AE303" s="204"/>
      <c r="AF303" s="205">
        <v>0.50719622958824218</v>
      </c>
      <c r="AG303" s="205">
        <v>0</v>
      </c>
      <c r="AH303" s="5"/>
    </row>
    <row r="304" spans="1:34" x14ac:dyDescent="0.2">
      <c r="A304" s="5" t="s">
        <v>421</v>
      </c>
      <c r="B304" s="72">
        <v>0</v>
      </c>
      <c r="C304" s="72">
        <v>0.7607943443823636</v>
      </c>
      <c r="D304" s="72">
        <v>0</v>
      </c>
      <c r="E304" s="72">
        <v>0</v>
      </c>
      <c r="F304" s="72">
        <v>0</v>
      </c>
      <c r="G304" s="72">
        <v>0</v>
      </c>
      <c r="H304" s="72">
        <v>0.7607943443823636</v>
      </c>
      <c r="I304" s="6"/>
      <c r="J304" s="72">
        <v>0</v>
      </c>
      <c r="K304" s="72">
        <v>0</v>
      </c>
      <c r="L304" s="72">
        <v>0</v>
      </c>
      <c r="M304" s="72">
        <v>0</v>
      </c>
      <c r="N304" s="72">
        <v>0</v>
      </c>
      <c r="O304" s="204"/>
      <c r="P304" s="6">
        <v>45.254596247007036</v>
      </c>
      <c r="Q304" s="6">
        <v>0</v>
      </c>
      <c r="R304" s="6">
        <v>45.254596247007036</v>
      </c>
      <c r="S304" s="6"/>
      <c r="T304" s="6">
        <v>0.7607943443823636</v>
      </c>
      <c r="U304" s="6">
        <v>0.7607943443823636</v>
      </c>
      <c r="V304" s="6">
        <v>46.015390591389398</v>
      </c>
      <c r="W304" s="6">
        <v>46.015390591389398</v>
      </c>
      <c r="X304" s="6">
        <v>0</v>
      </c>
      <c r="Y304" s="6"/>
      <c r="Z304" s="6">
        <v>46.015390591389398</v>
      </c>
      <c r="AA304" s="6">
        <v>0</v>
      </c>
      <c r="AB304" s="6">
        <v>0</v>
      </c>
      <c r="AC304" s="8">
        <v>0</v>
      </c>
      <c r="AD304" s="8">
        <v>0</v>
      </c>
      <c r="AE304" s="204"/>
      <c r="AF304" s="205">
        <v>0.76079434438236149</v>
      </c>
      <c r="AG304" s="205">
        <v>0</v>
      </c>
      <c r="AH304" s="5"/>
    </row>
    <row r="305" spans="1:34" x14ac:dyDescent="0.2">
      <c r="A305" s="5" t="s">
        <v>422</v>
      </c>
      <c r="B305" s="72">
        <v>0</v>
      </c>
      <c r="C305" s="72">
        <v>15.723083117235515</v>
      </c>
      <c r="D305" s="72">
        <v>0</v>
      </c>
      <c r="E305" s="72">
        <v>0</v>
      </c>
      <c r="F305" s="72">
        <v>0</v>
      </c>
      <c r="G305" s="72">
        <v>0</v>
      </c>
      <c r="H305" s="72">
        <v>15.723083117235515</v>
      </c>
      <c r="I305" s="6"/>
      <c r="J305" s="72">
        <v>0</v>
      </c>
      <c r="K305" s="72">
        <v>0</v>
      </c>
      <c r="L305" s="72">
        <v>0</v>
      </c>
      <c r="M305" s="72">
        <v>0</v>
      </c>
      <c r="N305" s="72">
        <v>0</v>
      </c>
      <c r="O305" s="204"/>
      <c r="P305" s="6">
        <v>3103.0364808596905</v>
      </c>
      <c r="Q305" s="6">
        <v>0</v>
      </c>
      <c r="R305" s="6">
        <v>3103.0364808596905</v>
      </c>
      <c r="S305" s="6"/>
      <c r="T305" s="6">
        <v>15.723083117235515</v>
      </c>
      <c r="U305" s="6">
        <v>15.723083117235515</v>
      </c>
      <c r="V305" s="6">
        <v>3118.7595639769261</v>
      </c>
      <c r="W305" s="6">
        <v>3118.7595639769261</v>
      </c>
      <c r="X305" s="6">
        <v>0</v>
      </c>
      <c r="Y305" s="6"/>
      <c r="Z305" s="6">
        <v>3118.7595639769261</v>
      </c>
      <c r="AA305" s="6">
        <v>0</v>
      </c>
      <c r="AB305" s="6">
        <v>0</v>
      </c>
      <c r="AC305" s="8">
        <v>0</v>
      </c>
      <c r="AD305" s="8">
        <v>0</v>
      </c>
      <c r="AE305" s="204"/>
      <c r="AF305" s="205">
        <v>15.723083117235547</v>
      </c>
      <c r="AG305" s="205">
        <v>0</v>
      </c>
      <c r="AH305" s="5"/>
    </row>
    <row r="306" spans="1:34" x14ac:dyDescent="0.2">
      <c r="A306" s="5" t="s">
        <v>423</v>
      </c>
      <c r="B306" s="72">
        <v>0</v>
      </c>
      <c r="C306" s="72">
        <v>0.2535981147941212</v>
      </c>
      <c r="D306" s="72">
        <v>0</v>
      </c>
      <c r="E306" s="72">
        <v>0</v>
      </c>
      <c r="F306" s="72">
        <v>0</v>
      </c>
      <c r="G306" s="72">
        <v>0</v>
      </c>
      <c r="H306" s="72">
        <v>0.2535981147941212</v>
      </c>
      <c r="I306" s="6"/>
      <c r="J306" s="72">
        <v>0</v>
      </c>
      <c r="K306" s="72">
        <v>0</v>
      </c>
      <c r="L306" s="72">
        <v>0</v>
      </c>
      <c r="M306" s="72">
        <v>0</v>
      </c>
      <c r="N306" s="72">
        <v>0</v>
      </c>
      <c r="O306" s="204"/>
      <c r="P306" s="6">
        <v>15.084865415669013</v>
      </c>
      <c r="Q306" s="6">
        <v>0</v>
      </c>
      <c r="R306" s="6">
        <v>15.084865415669013</v>
      </c>
      <c r="S306" s="6"/>
      <c r="T306" s="6">
        <v>0.2535981147941212</v>
      </c>
      <c r="U306" s="6">
        <v>0.2535981147941212</v>
      </c>
      <c r="V306" s="6">
        <v>15.338463530463134</v>
      </c>
      <c r="W306" s="6">
        <v>15.338463530463134</v>
      </c>
      <c r="X306" s="6">
        <v>0</v>
      </c>
      <c r="Y306" s="6"/>
      <c r="Z306" s="6">
        <v>15.338463530463134</v>
      </c>
      <c r="AA306" s="6">
        <v>0</v>
      </c>
      <c r="AB306" s="6">
        <v>0</v>
      </c>
      <c r="AC306" s="8">
        <v>0</v>
      </c>
      <c r="AD306" s="8">
        <v>0</v>
      </c>
      <c r="AE306" s="204"/>
      <c r="AF306" s="205">
        <v>0.25359811479412109</v>
      </c>
      <c r="AG306" s="205">
        <v>0</v>
      </c>
      <c r="AH306" s="5"/>
    </row>
    <row r="307" spans="1:34" x14ac:dyDescent="0.2">
      <c r="A307" s="5" t="s">
        <v>424</v>
      </c>
      <c r="B307" s="72">
        <v>0</v>
      </c>
      <c r="C307" s="72">
        <v>0.2535981147941212</v>
      </c>
      <c r="D307" s="72">
        <v>0</v>
      </c>
      <c r="E307" s="72">
        <v>0</v>
      </c>
      <c r="F307" s="72">
        <v>0</v>
      </c>
      <c r="G307" s="72">
        <v>0</v>
      </c>
      <c r="H307" s="72">
        <v>0.2535981147941212</v>
      </c>
      <c r="I307" s="6"/>
      <c r="J307" s="72">
        <v>0</v>
      </c>
      <c r="K307" s="72">
        <v>0</v>
      </c>
      <c r="L307" s="72">
        <v>0</v>
      </c>
      <c r="M307" s="72">
        <v>0</v>
      </c>
      <c r="N307" s="72">
        <v>0</v>
      </c>
      <c r="O307" s="204"/>
      <c r="P307" s="6">
        <v>15.084865415669013</v>
      </c>
      <c r="Q307" s="6">
        <v>0</v>
      </c>
      <c r="R307" s="6">
        <v>15.084865415669013</v>
      </c>
      <c r="S307" s="6"/>
      <c r="T307" s="6">
        <v>0.2535981147941212</v>
      </c>
      <c r="U307" s="6">
        <v>0.2535981147941212</v>
      </c>
      <c r="V307" s="6">
        <v>15.338463530463134</v>
      </c>
      <c r="W307" s="6">
        <v>15.338463530463134</v>
      </c>
      <c r="X307" s="6">
        <v>0</v>
      </c>
      <c r="Y307" s="6"/>
      <c r="Z307" s="6">
        <v>15.338463530463134</v>
      </c>
      <c r="AA307" s="6">
        <v>0</v>
      </c>
      <c r="AB307" s="6">
        <v>0</v>
      </c>
      <c r="AC307" s="8">
        <v>0</v>
      </c>
      <c r="AD307" s="8">
        <v>0</v>
      </c>
      <c r="AE307" s="204"/>
      <c r="AF307" s="205">
        <v>0.25359811479412109</v>
      </c>
      <c r="AG307" s="205">
        <v>0</v>
      </c>
      <c r="AH307" s="5"/>
    </row>
    <row r="308" spans="1:34" x14ac:dyDescent="0.2">
      <c r="A308" s="5" t="s">
        <v>425</v>
      </c>
      <c r="B308" s="72">
        <v>0</v>
      </c>
      <c r="C308" s="72">
        <v>33.221353038029875</v>
      </c>
      <c r="D308" s="72">
        <v>0</v>
      </c>
      <c r="E308" s="72">
        <v>0</v>
      </c>
      <c r="F308" s="72">
        <v>0</v>
      </c>
      <c r="G308" s="72">
        <v>-0.24000000000160071</v>
      </c>
      <c r="H308" s="72">
        <v>32.981353038028274</v>
      </c>
      <c r="I308" s="6"/>
      <c r="J308" s="72">
        <v>0</v>
      </c>
      <c r="K308" s="72">
        <v>0</v>
      </c>
      <c r="L308" s="72">
        <v>0</v>
      </c>
      <c r="M308" s="72">
        <v>0</v>
      </c>
      <c r="N308" s="72">
        <v>0</v>
      </c>
      <c r="O308" s="204"/>
      <c r="P308" s="6">
        <v>1976.1173694526406</v>
      </c>
      <c r="Q308" s="6">
        <v>0</v>
      </c>
      <c r="R308" s="6">
        <v>1976.1173694526406</v>
      </c>
      <c r="S308" s="6"/>
      <c r="T308" s="6">
        <v>32.981353038028274</v>
      </c>
      <c r="U308" s="6">
        <v>32.981353038028274</v>
      </c>
      <c r="V308" s="6">
        <v>2009.0987224906689</v>
      </c>
      <c r="W308" s="6">
        <v>2009.0987224906689</v>
      </c>
      <c r="X308" s="6">
        <v>0</v>
      </c>
      <c r="Y308" s="6"/>
      <c r="Z308" s="6">
        <v>2009.0987224906689</v>
      </c>
      <c r="AA308" s="6">
        <v>0</v>
      </c>
      <c r="AB308" s="6">
        <v>0</v>
      </c>
      <c r="AC308" s="8">
        <v>0</v>
      </c>
      <c r="AD308" s="8">
        <v>0</v>
      </c>
      <c r="AE308" s="204"/>
      <c r="AF308" s="205">
        <v>32.981353038028374</v>
      </c>
      <c r="AG308" s="205">
        <v>0</v>
      </c>
      <c r="AH308" s="5"/>
    </row>
    <row r="309" spans="1:34" x14ac:dyDescent="0.2">
      <c r="A309" s="5" t="s">
        <v>426</v>
      </c>
      <c r="B309" s="72">
        <v>0</v>
      </c>
      <c r="C309" s="72">
        <v>149.36928961373738</v>
      </c>
      <c r="D309" s="72">
        <v>0</v>
      </c>
      <c r="E309" s="72">
        <v>0</v>
      </c>
      <c r="F309" s="72">
        <v>0</v>
      </c>
      <c r="G309" s="72">
        <v>0</v>
      </c>
      <c r="H309" s="72">
        <v>149.36928961373738</v>
      </c>
      <c r="I309" s="6"/>
      <c r="J309" s="72">
        <v>0</v>
      </c>
      <c r="K309" s="72">
        <v>0</v>
      </c>
      <c r="L309" s="72">
        <v>0</v>
      </c>
      <c r="M309" s="72">
        <v>0</v>
      </c>
      <c r="N309" s="72">
        <v>0</v>
      </c>
      <c r="O309" s="204"/>
      <c r="P309" s="6">
        <v>8884.9857298290481</v>
      </c>
      <c r="Q309" s="6">
        <v>0</v>
      </c>
      <c r="R309" s="6">
        <v>8884.9857298290481</v>
      </c>
      <c r="S309" s="6"/>
      <c r="T309" s="6">
        <v>149.36928961373738</v>
      </c>
      <c r="U309" s="6">
        <v>149.36928961373738</v>
      </c>
      <c r="V309" s="6">
        <v>9034.3550194427862</v>
      </c>
      <c r="W309" s="6">
        <v>9034.3550194427862</v>
      </c>
      <c r="X309" s="6">
        <v>0</v>
      </c>
      <c r="Y309" s="6"/>
      <c r="Z309" s="6">
        <v>9034.3550194427862</v>
      </c>
      <c r="AA309" s="6">
        <v>0</v>
      </c>
      <c r="AB309" s="6">
        <v>0</v>
      </c>
      <c r="AC309" s="8">
        <v>0</v>
      </c>
      <c r="AD309" s="8">
        <v>0</v>
      </c>
      <c r="AE309" s="204"/>
      <c r="AF309" s="205">
        <v>149.36928961373815</v>
      </c>
      <c r="AG309" s="205">
        <v>0</v>
      </c>
      <c r="AH309" s="5"/>
    </row>
    <row r="310" spans="1:34" x14ac:dyDescent="0.2">
      <c r="A310" s="5" t="s">
        <v>427</v>
      </c>
      <c r="B310" s="72">
        <v>0</v>
      </c>
      <c r="C310" s="72">
        <v>6.3399528698530299</v>
      </c>
      <c r="D310" s="72">
        <v>0</v>
      </c>
      <c r="E310" s="72">
        <v>0</v>
      </c>
      <c r="F310" s="72">
        <v>0</v>
      </c>
      <c r="G310" s="72">
        <v>0</v>
      </c>
      <c r="H310" s="72">
        <v>6.3399528698530299</v>
      </c>
      <c r="I310" s="6"/>
      <c r="J310" s="72">
        <v>0</v>
      </c>
      <c r="K310" s="72">
        <v>0</v>
      </c>
      <c r="L310" s="72">
        <v>0</v>
      </c>
      <c r="M310" s="72">
        <v>0</v>
      </c>
      <c r="N310" s="72">
        <v>0</v>
      </c>
      <c r="O310" s="204"/>
      <c r="P310" s="6">
        <v>377.12163539172536</v>
      </c>
      <c r="Q310" s="6">
        <v>0</v>
      </c>
      <c r="R310" s="6">
        <v>377.12163539172536</v>
      </c>
      <c r="S310" s="6"/>
      <c r="T310" s="6">
        <v>6.3399528698530299</v>
      </c>
      <c r="U310" s="6">
        <v>6.3399528698530299</v>
      </c>
      <c r="V310" s="6">
        <v>383.46158826157841</v>
      </c>
      <c r="W310" s="6">
        <v>383.46158826157841</v>
      </c>
      <c r="X310" s="6">
        <v>0</v>
      </c>
      <c r="Y310" s="6"/>
      <c r="Z310" s="6">
        <v>383.46158826157841</v>
      </c>
      <c r="AA310" s="6">
        <v>0</v>
      </c>
      <c r="AB310" s="6">
        <v>0</v>
      </c>
      <c r="AC310" s="8">
        <v>0</v>
      </c>
      <c r="AD310" s="8">
        <v>0</v>
      </c>
      <c r="AE310" s="204"/>
      <c r="AF310" s="205">
        <v>6.3399528698530503</v>
      </c>
      <c r="AG310" s="205">
        <v>0</v>
      </c>
      <c r="AH310" s="5"/>
    </row>
    <row r="311" spans="1:34" x14ac:dyDescent="0.2">
      <c r="A311" s="5" t="s">
        <v>428</v>
      </c>
      <c r="B311" s="72">
        <v>0</v>
      </c>
      <c r="C311" s="72">
        <v>102.09986900668717</v>
      </c>
      <c r="D311" s="72">
        <v>0</v>
      </c>
      <c r="E311" s="72">
        <v>0</v>
      </c>
      <c r="F311" s="72">
        <v>0</v>
      </c>
      <c r="G311" s="72">
        <v>9.9999999942156137E-2</v>
      </c>
      <c r="H311" s="72">
        <v>102.19986900662933</v>
      </c>
      <c r="I311" s="6"/>
      <c r="J311" s="72">
        <v>0</v>
      </c>
      <c r="K311" s="72">
        <v>0</v>
      </c>
      <c r="L311" s="72">
        <v>-18.59211639780305</v>
      </c>
      <c r="M311" s="72">
        <v>0</v>
      </c>
      <c r="N311" s="72">
        <v>-18.59211639780305</v>
      </c>
      <c r="O311" s="204"/>
      <c r="P311" s="6">
        <v>17351.119047942124</v>
      </c>
      <c r="Q311" s="6">
        <v>255.63091193805593</v>
      </c>
      <c r="R311" s="6">
        <v>17606.749959880181</v>
      </c>
      <c r="S311" s="6"/>
      <c r="T311" s="6">
        <v>83.607752608826274</v>
      </c>
      <c r="U311" s="6">
        <v>83.607752608826274</v>
      </c>
      <c r="V311" s="6">
        <v>17690.357712489007</v>
      </c>
      <c r="W311" s="6">
        <v>17453.318916948756</v>
      </c>
      <c r="X311" s="6">
        <v>237.03879554025289</v>
      </c>
      <c r="Y311" s="6"/>
      <c r="Z311" s="6">
        <v>17453.318916948752</v>
      </c>
      <c r="AA311" s="6">
        <v>237.03879554025289</v>
      </c>
      <c r="AB311" s="6">
        <v>0</v>
      </c>
      <c r="AC311" s="8">
        <v>0</v>
      </c>
      <c r="AD311" s="8">
        <v>0</v>
      </c>
      <c r="AE311" s="204"/>
      <c r="AF311" s="205">
        <v>102.19986900663207</v>
      </c>
      <c r="AG311" s="205">
        <v>-18.592116397803039</v>
      </c>
      <c r="AH311" s="5"/>
    </row>
    <row r="312" spans="1:34" x14ac:dyDescent="0.2">
      <c r="A312" s="5" t="s">
        <v>429</v>
      </c>
      <c r="B312" s="72">
        <v>0</v>
      </c>
      <c r="C312" s="72">
        <v>2.5359811479412118</v>
      </c>
      <c r="D312" s="72">
        <v>0</v>
      </c>
      <c r="E312" s="72">
        <v>0</v>
      </c>
      <c r="F312" s="72">
        <v>0</v>
      </c>
      <c r="G312" s="72">
        <v>0</v>
      </c>
      <c r="H312" s="72">
        <v>2.5359811479412118</v>
      </c>
      <c r="I312" s="6"/>
      <c r="J312" s="72">
        <v>0</v>
      </c>
      <c r="K312" s="72">
        <v>0</v>
      </c>
      <c r="L312" s="72">
        <v>0</v>
      </c>
      <c r="M312" s="72">
        <v>0</v>
      </c>
      <c r="N312" s="72">
        <v>0</v>
      </c>
      <c r="O312" s="204"/>
      <c r="P312" s="6">
        <v>276.25295700984219</v>
      </c>
      <c r="Q312" s="6">
        <v>0</v>
      </c>
      <c r="R312" s="6">
        <v>276.25295700984219</v>
      </c>
      <c r="S312" s="6"/>
      <c r="T312" s="6">
        <v>2.5359811479412118</v>
      </c>
      <c r="U312" s="6">
        <v>2.5359811479412118</v>
      </c>
      <c r="V312" s="6">
        <v>278.78893815778338</v>
      </c>
      <c r="W312" s="6">
        <v>278.78893815778338</v>
      </c>
      <c r="X312" s="6">
        <v>0</v>
      </c>
      <c r="Y312" s="6"/>
      <c r="Z312" s="6">
        <v>278.78893815778338</v>
      </c>
      <c r="AA312" s="6">
        <v>0</v>
      </c>
      <c r="AB312" s="6">
        <v>0</v>
      </c>
      <c r="AC312" s="8">
        <v>0</v>
      </c>
      <c r="AD312" s="8">
        <v>0</v>
      </c>
      <c r="AE312" s="204"/>
      <c r="AF312" s="205">
        <v>2.535981147941186</v>
      </c>
      <c r="AG312" s="205">
        <v>0</v>
      </c>
      <c r="AH312" s="5"/>
    </row>
    <row r="313" spans="1:34" x14ac:dyDescent="0.2">
      <c r="A313" s="5" t="s">
        <v>430</v>
      </c>
      <c r="B313" s="72">
        <v>0</v>
      </c>
      <c r="C313" s="72">
        <v>40.575698367059388</v>
      </c>
      <c r="D313" s="72">
        <v>0</v>
      </c>
      <c r="E313" s="72">
        <v>0</v>
      </c>
      <c r="F313" s="72">
        <v>263.07072513053748</v>
      </c>
      <c r="G313" s="72">
        <v>0</v>
      </c>
      <c r="H313" s="72">
        <v>303.64642349759686</v>
      </c>
      <c r="I313" s="6"/>
      <c r="J313" s="72">
        <v>0</v>
      </c>
      <c r="K313" s="72">
        <v>142.34260193055755</v>
      </c>
      <c r="L313" s="72">
        <v>-331.46169679633573</v>
      </c>
      <c r="M313" s="72">
        <v>0.36000000000422006</v>
      </c>
      <c r="N313" s="72">
        <v>-188.75909486577396</v>
      </c>
      <c r="O313" s="204"/>
      <c r="P313" s="6">
        <v>6812.8681978890263</v>
      </c>
      <c r="Q313" s="6">
        <v>550.2719704983449</v>
      </c>
      <c r="R313" s="6">
        <v>7363.140168387371</v>
      </c>
      <c r="S313" s="6"/>
      <c r="T313" s="6">
        <v>114.8873286318229</v>
      </c>
      <c r="U313" s="6">
        <v>114.8873286318229</v>
      </c>
      <c r="V313" s="6">
        <v>7478.027497019194</v>
      </c>
      <c r="W313" s="6">
        <v>7116.5146213866228</v>
      </c>
      <c r="X313" s="6">
        <v>361.51287563257097</v>
      </c>
      <c r="Y313" s="6"/>
      <c r="Z313" s="6">
        <v>7116.5146213866228</v>
      </c>
      <c r="AA313" s="6">
        <v>361.51287563257097</v>
      </c>
      <c r="AB313" s="6">
        <v>0</v>
      </c>
      <c r="AC313" s="8">
        <v>0</v>
      </c>
      <c r="AD313" s="8">
        <v>0</v>
      </c>
      <c r="AE313" s="204"/>
      <c r="AF313" s="205">
        <v>303.64642349759652</v>
      </c>
      <c r="AG313" s="205">
        <v>-188.75909486577393</v>
      </c>
      <c r="AH313" s="5"/>
    </row>
    <row r="314" spans="1:34" x14ac:dyDescent="0.2">
      <c r="A314" s="5" t="s">
        <v>431</v>
      </c>
      <c r="B314" s="72">
        <v>0</v>
      </c>
      <c r="C314" s="72">
        <v>6.2245657276217052</v>
      </c>
      <c r="D314" s="72">
        <v>0</v>
      </c>
      <c r="E314" s="72">
        <v>0</v>
      </c>
      <c r="F314" s="72">
        <v>0</v>
      </c>
      <c r="G314" s="72">
        <v>-0.11999999999602551</v>
      </c>
      <c r="H314" s="72">
        <v>6.1045657276256797</v>
      </c>
      <c r="I314" s="6"/>
      <c r="J314" s="72">
        <v>0</v>
      </c>
      <c r="K314" s="72">
        <v>0</v>
      </c>
      <c r="L314" s="72">
        <v>0</v>
      </c>
      <c r="M314" s="72">
        <v>0</v>
      </c>
      <c r="N314" s="72">
        <v>0</v>
      </c>
      <c r="O314" s="204"/>
      <c r="P314" s="6">
        <v>678.06288298065761</v>
      </c>
      <c r="Q314" s="6">
        <v>0</v>
      </c>
      <c r="R314" s="6">
        <v>678.06288298065761</v>
      </c>
      <c r="S314" s="6"/>
      <c r="T314" s="6">
        <v>6.1045657276256797</v>
      </c>
      <c r="U314" s="6">
        <v>6.1045657276256797</v>
      </c>
      <c r="V314" s="6">
        <v>684.16744870828325</v>
      </c>
      <c r="W314" s="6">
        <v>684.16744870828325</v>
      </c>
      <c r="X314" s="6">
        <v>0</v>
      </c>
      <c r="Y314" s="6"/>
      <c r="Z314" s="6">
        <v>684.16744870828325</v>
      </c>
      <c r="AA314" s="6">
        <v>0</v>
      </c>
      <c r="AB314" s="6">
        <v>0</v>
      </c>
      <c r="AC314" s="8">
        <v>0</v>
      </c>
      <c r="AD314" s="8">
        <v>0</v>
      </c>
      <c r="AE314" s="204"/>
      <c r="AF314" s="205">
        <v>6.1045657276256406</v>
      </c>
      <c r="AG314" s="205">
        <v>0</v>
      </c>
      <c r="AH314" s="5"/>
    </row>
    <row r="315" spans="1:34" x14ac:dyDescent="0.2">
      <c r="A315" s="5" t="s">
        <v>432</v>
      </c>
      <c r="B315" s="72">
        <v>0</v>
      </c>
      <c r="C315" s="72">
        <v>11.096439110931566</v>
      </c>
      <c r="D315" s="72">
        <v>0</v>
      </c>
      <c r="E315" s="72">
        <v>0</v>
      </c>
      <c r="F315" s="72">
        <v>59.286818049523838</v>
      </c>
      <c r="G315" s="72">
        <v>-0.24000000000114596</v>
      </c>
      <c r="H315" s="72">
        <v>70.143257160454255</v>
      </c>
      <c r="I315" s="6"/>
      <c r="J315" s="72">
        <v>0</v>
      </c>
      <c r="K315" s="72">
        <v>0</v>
      </c>
      <c r="L315" s="72">
        <v>-6.2118302035954933</v>
      </c>
      <c r="M315" s="72">
        <v>0</v>
      </c>
      <c r="N315" s="72">
        <v>-6.2118302035954933</v>
      </c>
      <c r="O315" s="204"/>
      <c r="P315" s="6">
        <v>2033.5630943519532</v>
      </c>
      <c r="Q315" s="6">
        <v>23.502641264314892</v>
      </c>
      <c r="R315" s="6">
        <v>2057.0657356162683</v>
      </c>
      <c r="S315" s="6"/>
      <c r="T315" s="6">
        <v>63.931426956858758</v>
      </c>
      <c r="U315" s="6">
        <v>63.931426956858758</v>
      </c>
      <c r="V315" s="6">
        <v>2120.9971625731268</v>
      </c>
      <c r="W315" s="6">
        <v>2103.7063515124073</v>
      </c>
      <c r="X315" s="6">
        <v>17.290811060719399</v>
      </c>
      <c r="Y315" s="6"/>
      <c r="Z315" s="6">
        <v>2103.7063515124073</v>
      </c>
      <c r="AA315" s="6">
        <v>17.290811060719399</v>
      </c>
      <c r="AB315" s="6">
        <v>0</v>
      </c>
      <c r="AC315" s="8">
        <v>0</v>
      </c>
      <c r="AD315" s="8">
        <v>0</v>
      </c>
      <c r="AE315" s="204"/>
      <c r="AF315" s="205">
        <v>70.143257160454141</v>
      </c>
      <c r="AG315" s="205">
        <v>-6.2118302035954933</v>
      </c>
      <c r="AH315" s="5"/>
    </row>
    <row r="316" spans="1:34" x14ac:dyDescent="0.2">
      <c r="A316" s="5" t="s">
        <v>433</v>
      </c>
      <c r="B316" s="72">
        <v>0</v>
      </c>
      <c r="C316" s="72">
        <v>133.64620649650186</v>
      </c>
      <c r="D316" s="72">
        <v>0</v>
      </c>
      <c r="E316" s="72">
        <v>0</v>
      </c>
      <c r="F316" s="72">
        <v>0</v>
      </c>
      <c r="G316" s="72">
        <v>-1.4900000000561704</v>
      </c>
      <c r="H316" s="72">
        <v>132.15620649644569</v>
      </c>
      <c r="I316" s="6"/>
      <c r="J316" s="72">
        <v>0</v>
      </c>
      <c r="K316" s="72">
        <v>0</v>
      </c>
      <c r="L316" s="72">
        <v>-24.336621109132299</v>
      </c>
      <c r="M316" s="72">
        <v>0</v>
      </c>
      <c r="N316" s="72">
        <v>-24.336621109132299</v>
      </c>
      <c r="O316" s="204"/>
      <c r="P316" s="6">
        <v>19490.75805858961</v>
      </c>
      <c r="Q316" s="6">
        <v>287.15382812569669</v>
      </c>
      <c r="R316" s="6">
        <v>19777.911886715308</v>
      </c>
      <c r="S316" s="6"/>
      <c r="T316" s="6">
        <v>107.8195853873134</v>
      </c>
      <c r="U316" s="6">
        <v>107.8195853873134</v>
      </c>
      <c r="V316" s="6">
        <v>19885.731472102623</v>
      </c>
      <c r="W316" s="6">
        <v>19622.914265086059</v>
      </c>
      <c r="X316" s="6">
        <v>262.8172070165644</v>
      </c>
      <c r="Y316" s="6"/>
      <c r="Z316" s="6">
        <v>19622.914265086056</v>
      </c>
      <c r="AA316" s="6">
        <v>262.8172070165644</v>
      </c>
      <c r="AB316" s="6">
        <v>0</v>
      </c>
      <c r="AC316" s="8">
        <v>0</v>
      </c>
      <c r="AD316" s="8">
        <v>0</v>
      </c>
      <c r="AE316" s="204"/>
      <c r="AF316" s="205">
        <v>132.15620649644916</v>
      </c>
      <c r="AG316" s="205">
        <v>-24.336621109132295</v>
      </c>
      <c r="AH316" s="5"/>
    </row>
    <row r="317" spans="1:34" x14ac:dyDescent="0.2">
      <c r="A317" s="5" t="s">
        <v>450</v>
      </c>
      <c r="B317" s="72">
        <v>-120782.16020402148</v>
      </c>
      <c r="C317" s="72">
        <v>633.99528698530298</v>
      </c>
      <c r="D317" s="72">
        <v>0</v>
      </c>
      <c r="E317" s="72">
        <v>0</v>
      </c>
      <c r="F317" s="72">
        <v>-27.530083801538069</v>
      </c>
      <c r="G317" s="72">
        <v>0</v>
      </c>
      <c r="H317" s="72">
        <v>-120175.69500083772</v>
      </c>
      <c r="I317" s="6"/>
      <c r="J317" s="72">
        <v>0</v>
      </c>
      <c r="K317" s="72">
        <v>8.2134774038110532</v>
      </c>
      <c r="L317" s="72">
        <v>-115.44886674161431</v>
      </c>
      <c r="M317" s="72">
        <v>0</v>
      </c>
      <c r="N317" s="72">
        <v>-107.23538933780326</v>
      </c>
      <c r="O317" s="204"/>
      <c r="P317" s="6">
        <v>57294.479117850889</v>
      </c>
      <c r="Q317" s="6">
        <v>809.06670056017765</v>
      </c>
      <c r="R317" s="6">
        <v>58103.545818411068</v>
      </c>
      <c r="S317" s="6"/>
      <c r="T317" s="6">
        <v>-120282.93039017552</v>
      </c>
      <c r="U317" s="6">
        <v>-58103.545818411068</v>
      </c>
      <c r="V317" s="6">
        <v>0</v>
      </c>
      <c r="W317" s="6">
        <v>0</v>
      </c>
      <c r="X317" s="6">
        <v>0</v>
      </c>
      <c r="Y317" s="6"/>
      <c r="Z317" s="6">
        <v>-62881.215882986828</v>
      </c>
      <c r="AA317" s="6">
        <v>701.83131122237444</v>
      </c>
      <c r="AB317" s="6">
        <v>-62179.384571764451</v>
      </c>
      <c r="AC317" s="8">
        <v>-62179.384571764451</v>
      </c>
      <c r="AD317" s="8">
        <v>0</v>
      </c>
      <c r="AE317" s="204"/>
      <c r="AF317" s="205">
        <v>-57294.479117850889</v>
      </c>
      <c r="AG317" s="205">
        <v>-809.06670056017765</v>
      </c>
      <c r="AH317" s="5"/>
    </row>
    <row r="318" spans="1:34" x14ac:dyDescent="0.2">
      <c r="A318" s="5" t="s">
        <v>451</v>
      </c>
      <c r="B318" s="72">
        <v>0</v>
      </c>
      <c r="C318" s="72">
        <v>2.5359811479412118</v>
      </c>
      <c r="D318" s="72">
        <v>0</v>
      </c>
      <c r="E318" s="72">
        <v>0</v>
      </c>
      <c r="F318" s="72">
        <v>0</v>
      </c>
      <c r="G318" s="72">
        <v>0</v>
      </c>
      <c r="H318" s="72">
        <v>2.5359811479412118</v>
      </c>
      <c r="I318" s="6"/>
      <c r="J318" s="72">
        <v>0</v>
      </c>
      <c r="K318" s="72">
        <v>0</v>
      </c>
      <c r="L318" s="72">
        <v>0</v>
      </c>
      <c r="M318" s="72">
        <v>0</v>
      </c>
      <c r="N318" s="72">
        <v>0</v>
      </c>
      <c r="O318" s="204"/>
      <c r="P318" s="6">
        <v>129.64377926259812</v>
      </c>
      <c r="Q318" s="6">
        <v>0</v>
      </c>
      <c r="R318" s="6">
        <v>129.64377926259812</v>
      </c>
      <c r="S318" s="6"/>
      <c r="T318" s="6">
        <v>2.5359811479412118</v>
      </c>
      <c r="U318" s="6">
        <v>2.5359811479412118</v>
      </c>
      <c r="V318" s="6">
        <v>132.17976041053933</v>
      </c>
      <c r="W318" s="6">
        <v>132.17976041053933</v>
      </c>
      <c r="X318" s="6">
        <v>0</v>
      </c>
      <c r="Y318" s="6"/>
      <c r="Z318" s="6">
        <v>132.17976041053933</v>
      </c>
      <c r="AA318" s="6">
        <v>0</v>
      </c>
      <c r="AB318" s="6">
        <v>0</v>
      </c>
      <c r="AC318" s="8">
        <v>0</v>
      </c>
      <c r="AD318" s="8">
        <v>0</v>
      </c>
      <c r="AE318" s="204"/>
      <c r="AF318" s="205">
        <v>2.5359811479412144</v>
      </c>
      <c r="AG318" s="205">
        <v>0</v>
      </c>
      <c r="AH318" s="5"/>
    </row>
    <row r="319" spans="1:34" x14ac:dyDescent="0.2">
      <c r="A319" s="5" t="s">
        <v>452</v>
      </c>
      <c r="B319" s="72">
        <v>0</v>
      </c>
      <c r="C319" s="72">
        <v>849.55368456030612</v>
      </c>
      <c r="D319" s="72">
        <v>0</v>
      </c>
      <c r="E319" s="72">
        <v>0</v>
      </c>
      <c r="F319" s="72">
        <v>-4464.7393175363568</v>
      </c>
      <c r="G319" s="72">
        <v>0</v>
      </c>
      <c r="H319" s="72">
        <v>-3615.1856329760508</v>
      </c>
      <c r="I319" s="6"/>
      <c r="J319" s="72">
        <v>0</v>
      </c>
      <c r="K319" s="72">
        <v>480.19494481341678</v>
      </c>
      <c r="L319" s="72">
        <v>-154.70148143376318</v>
      </c>
      <c r="M319" s="72">
        <v>0</v>
      </c>
      <c r="N319" s="72">
        <v>325.49346337965358</v>
      </c>
      <c r="O319" s="204"/>
      <c r="P319" s="6">
        <v>197149.48456242675</v>
      </c>
      <c r="Q319" s="6">
        <v>2323.6714901490441</v>
      </c>
      <c r="R319" s="6">
        <v>199473.1560525758</v>
      </c>
      <c r="S319" s="6"/>
      <c r="T319" s="6">
        <v>-3289.6921695963974</v>
      </c>
      <c r="U319" s="6">
        <v>-3289.6921695963974</v>
      </c>
      <c r="V319" s="6">
        <v>196183.46388297941</v>
      </c>
      <c r="W319" s="6">
        <v>193534.29892945071</v>
      </c>
      <c r="X319" s="6">
        <v>2649.1649535286979</v>
      </c>
      <c r="Y319" s="6"/>
      <c r="Z319" s="6">
        <v>193534.29892945068</v>
      </c>
      <c r="AA319" s="6">
        <v>2649.1649535286979</v>
      </c>
      <c r="AB319" s="6">
        <v>0</v>
      </c>
      <c r="AC319" s="8">
        <v>0</v>
      </c>
      <c r="AD319" s="8">
        <v>0</v>
      </c>
      <c r="AE319" s="204"/>
      <c r="AF319" s="205">
        <v>-3615.185632976034</v>
      </c>
      <c r="AG319" s="205">
        <v>325.4934633796538</v>
      </c>
      <c r="AH319" s="5"/>
    </row>
    <row r="320" spans="1:34" x14ac:dyDescent="0.2">
      <c r="A320" s="5" t="s">
        <v>453</v>
      </c>
      <c r="B320" s="72">
        <v>-191313.71588215441</v>
      </c>
      <c r="C320" s="72">
        <v>760.79434438236365</v>
      </c>
      <c r="D320" s="72">
        <v>0</v>
      </c>
      <c r="E320" s="72">
        <v>0</v>
      </c>
      <c r="F320" s="72">
        <v>-1875.0640073955165</v>
      </c>
      <c r="G320" s="72">
        <v>0</v>
      </c>
      <c r="H320" s="72">
        <v>-192427.98554516758</v>
      </c>
      <c r="I320" s="6"/>
      <c r="J320" s="72">
        <v>0</v>
      </c>
      <c r="K320" s="72">
        <v>430.02532371350759</v>
      </c>
      <c r="L320" s="72">
        <v>-138.53864008993716</v>
      </c>
      <c r="M320" s="72">
        <v>0</v>
      </c>
      <c r="N320" s="72">
        <v>291.48668362357046</v>
      </c>
      <c r="O320" s="204"/>
      <c r="P320" s="6">
        <v>227788.67376265046</v>
      </c>
      <c r="Q320" s="6">
        <v>2542.3031688195492</v>
      </c>
      <c r="R320" s="6">
        <v>230330.97693147001</v>
      </c>
      <c r="S320" s="6"/>
      <c r="T320" s="6">
        <v>-192136.49886154401</v>
      </c>
      <c r="U320" s="6">
        <v>-192136.49886154401</v>
      </c>
      <c r="V320" s="6">
        <v>38194.478069926001</v>
      </c>
      <c r="W320" s="6">
        <v>35360.688217482879</v>
      </c>
      <c r="X320" s="6">
        <v>2833.7898524431198</v>
      </c>
      <c r="Y320" s="6"/>
      <c r="Z320" s="6">
        <v>35360.688217482879</v>
      </c>
      <c r="AA320" s="6">
        <v>2833.7898524431198</v>
      </c>
      <c r="AB320" s="6">
        <v>0</v>
      </c>
      <c r="AC320" s="8">
        <v>0</v>
      </c>
      <c r="AD320" s="8">
        <v>0</v>
      </c>
      <c r="AE320" s="204"/>
      <c r="AF320" s="205">
        <v>-192427.98554516758</v>
      </c>
      <c r="AG320" s="205">
        <v>291.48668362357057</v>
      </c>
      <c r="AH320" s="5"/>
    </row>
    <row r="321" spans="1:34" x14ac:dyDescent="0.2">
      <c r="A321" s="5" t="s">
        <v>454</v>
      </c>
      <c r="B321" s="72">
        <v>0</v>
      </c>
      <c r="C321" s="72">
        <v>1521.5886887647273</v>
      </c>
      <c r="D321" s="72">
        <v>0</v>
      </c>
      <c r="E321" s="72">
        <v>0</v>
      </c>
      <c r="F321" s="72">
        <v>-66.072201123691286</v>
      </c>
      <c r="G321" s="72">
        <v>0</v>
      </c>
      <c r="H321" s="72">
        <v>1455.5164876410361</v>
      </c>
      <c r="I321" s="6"/>
      <c r="J321" s="72">
        <v>0</v>
      </c>
      <c r="K321" s="72">
        <v>19.712345769146527</v>
      </c>
      <c r="L321" s="72">
        <v>-277.07728017987432</v>
      </c>
      <c r="M321" s="72">
        <v>-0.47999999999410647</v>
      </c>
      <c r="N321" s="72">
        <v>-257.84493441072192</v>
      </c>
      <c r="O321" s="204"/>
      <c r="P321" s="6">
        <v>137941.74106385847</v>
      </c>
      <c r="Q321" s="6">
        <v>2906.589451444203</v>
      </c>
      <c r="R321" s="6">
        <v>140848.33051530266</v>
      </c>
      <c r="S321" s="6"/>
      <c r="T321" s="6">
        <v>1197.6715532303142</v>
      </c>
      <c r="U321" s="6">
        <v>1197.6715532303142</v>
      </c>
      <c r="V321" s="6">
        <v>142046.00206853298</v>
      </c>
      <c r="W321" s="6">
        <v>139397.2575514995</v>
      </c>
      <c r="X321" s="6">
        <v>2648.7445170334809</v>
      </c>
      <c r="Y321" s="6"/>
      <c r="Z321" s="6">
        <v>139397.2575514995</v>
      </c>
      <c r="AA321" s="6">
        <v>2648.7445170334809</v>
      </c>
      <c r="AB321" s="6">
        <v>0</v>
      </c>
      <c r="AC321" s="8">
        <v>0</v>
      </c>
      <c r="AD321" s="8">
        <v>0</v>
      </c>
      <c r="AE321" s="204"/>
      <c r="AF321" s="205">
        <v>1455.5164876410272</v>
      </c>
      <c r="AG321" s="205">
        <v>-257.84493441072209</v>
      </c>
      <c r="AH321" s="5"/>
    </row>
    <row r="322" spans="1:34" x14ac:dyDescent="0.2">
      <c r="A322" s="5" t="s">
        <v>455</v>
      </c>
      <c r="B322" s="72">
        <v>0</v>
      </c>
      <c r="C322" s="72">
        <v>355.03736071176968</v>
      </c>
      <c r="D322" s="72">
        <v>0</v>
      </c>
      <c r="E322" s="72">
        <v>-3771.7575022900555</v>
      </c>
      <c r="F322" s="72">
        <v>-102.99262608316636</v>
      </c>
      <c r="G322" s="72">
        <v>0.11999999997351551</v>
      </c>
      <c r="H322" s="72">
        <v>-3519.5927676614783</v>
      </c>
      <c r="I322" s="6"/>
      <c r="J322" s="72">
        <v>0</v>
      </c>
      <c r="K322" s="72">
        <v>-482.19909027291811</v>
      </c>
      <c r="L322" s="72">
        <v>-64.65136537530401</v>
      </c>
      <c r="M322" s="72">
        <v>0.14999999999736247</v>
      </c>
      <c r="N322" s="72">
        <v>-546.70045564822476</v>
      </c>
      <c r="O322" s="204"/>
      <c r="P322" s="6">
        <v>90920.957624357383</v>
      </c>
      <c r="Q322" s="6">
        <v>4122.4222288486208</v>
      </c>
      <c r="R322" s="6">
        <v>95043.379853206003</v>
      </c>
      <c r="S322" s="6"/>
      <c r="T322" s="6">
        <v>-4066.2932233097031</v>
      </c>
      <c r="U322" s="6">
        <v>-4066.2932233097031</v>
      </c>
      <c r="V322" s="6">
        <v>90977.086629896294</v>
      </c>
      <c r="W322" s="6">
        <v>87401.364856695902</v>
      </c>
      <c r="X322" s="6">
        <v>3575.721773200396</v>
      </c>
      <c r="Y322" s="6"/>
      <c r="Z322" s="6">
        <v>87401.364856695902</v>
      </c>
      <c r="AA322" s="6">
        <v>3575.721773200396</v>
      </c>
      <c r="AB322" s="6">
        <v>0</v>
      </c>
      <c r="AC322" s="8">
        <v>0</v>
      </c>
      <c r="AD322" s="8">
        <v>0</v>
      </c>
      <c r="AE322" s="204"/>
      <c r="AF322" s="205">
        <v>-3519.592767661481</v>
      </c>
      <c r="AG322" s="205">
        <v>-546.70045564822476</v>
      </c>
      <c r="AH322" s="5"/>
    </row>
    <row r="323" spans="1:34" x14ac:dyDescent="0.2">
      <c r="A323" s="5" t="s">
        <v>456</v>
      </c>
      <c r="B323" s="72">
        <v>0</v>
      </c>
      <c r="C323" s="72">
        <v>2.5359811479412118</v>
      </c>
      <c r="D323" s="72">
        <v>0</v>
      </c>
      <c r="E323" s="72">
        <v>0</v>
      </c>
      <c r="F323" s="72">
        <v>1.1532705395461973</v>
      </c>
      <c r="G323" s="72">
        <v>0</v>
      </c>
      <c r="H323" s="72">
        <v>3.6892516874874088</v>
      </c>
      <c r="I323" s="6"/>
      <c r="J323" s="72">
        <v>0</v>
      </c>
      <c r="K323" s="72">
        <v>0</v>
      </c>
      <c r="L323" s="72">
        <v>0</v>
      </c>
      <c r="M323" s="72">
        <v>0</v>
      </c>
      <c r="N323" s="72">
        <v>0</v>
      </c>
      <c r="O323" s="204"/>
      <c r="P323" s="6">
        <v>450.72850880553199</v>
      </c>
      <c r="Q323" s="6">
        <v>0</v>
      </c>
      <c r="R323" s="6">
        <v>450.72850880553199</v>
      </c>
      <c r="S323" s="6"/>
      <c r="T323" s="6">
        <v>3.6892516874874088</v>
      </c>
      <c r="U323" s="6">
        <v>3.6892516874874088</v>
      </c>
      <c r="V323" s="6">
        <v>454.41776049301939</v>
      </c>
      <c r="W323" s="6">
        <v>454.41776049301939</v>
      </c>
      <c r="X323" s="6">
        <v>0</v>
      </c>
      <c r="Y323" s="6"/>
      <c r="Z323" s="6">
        <v>454.41776049301939</v>
      </c>
      <c r="AA323" s="6">
        <v>0</v>
      </c>
      <c r="AB323" s="6">
        <v>0</v>
      </c>
      <c r="AC323" s="8">
        <v>0</v>
      </c>
      <c r="AD323" s="8">
        <v>0</v>
      </c>
      <c r="AE323" s="204"/>
      <c r="AF323" s="205">
        <v>3.6892516874873991</v>
      </c>
      <c r="AG323" s="205">
        <v>0</v>
      </c>
      <c r="AH323" s="5"/>
    </row>
    <row r="324" spans="1:34" x14ac:dyDescent="0.2">
      <c r="A324" s="5" t="s">
        <v>457</v>
      </c>
      <c r="B324" s="72">
        <v>-103241.36819212906</v>
      </c>
      <c r="C324" s="72">
        <v>123.75588001953115</v>
      </c>
      <c r="D324" s="72">
        <v>0</v>
      </c>
      <c r="E324" s="72">
        <v>-1538.4063141258532</v>
      </c>
      <c r="F324" s="72">
        <v>-36.011481392245855</v>
      </c>
      <c r="G324" s="72">
        <v>-0.47999999997045961</v>
      </c>
      <c r="H324" s="72">
        <v>-104692.51010762759</v>
      </c>
      <c r="I324" s="6"/>
      <c r="J324" s="72">
        <v>0</v>
      </c>
      <c r="K324" s="72">
        <v>-168.08082575227431</v>
      </c>
      <c r="L324" s="72">
        <v>-22.535618787963113</v>
      </c>
      <c r="M324" s="72">
        <v>-0.23999999999591637</v>
      </c>
      <c r="N324" s="72">
        <v>-190.85644454023333</v>
      </c>
      <c r="O324" s="204"/>
      <c r="P324" s="6">
        <v>174444.12048999275</v>
      </c>
      <c r="Q324" s="6">
        <v>1388.3351681317658</v>
      </c>
      <c r="R324" s="6">
        <v>175832.45565812453</v>
      </c>
      <c r="S324" s="6"/>
      <c r="T324" s="6">
        <v>-104883.36655216782</v>
      </c>
      <c r="U324" s="6">
        <v>-104883.36655216782</v>
      </c>
      <c r="V324" s="6">
        <v>70949.089105956707</v>
      </c>
      <c r="W324" s="6">
        <v>69751.610382365179</v>
      </c>
      <c r="X324" s="6">
        <v>1197.4787235915326</v>
      </c>
      <c r="Y324" s="6"/>
      <c r="Z324" s="6">
        <v>69751.610382365165</v>
      </c>
      <c r="AA324" s="6">
        <v>1197.4787235915326</v>
      </c>
      <c r="AB324" s="6">
        <v>0</v>
      </c>
      <c r="AC324" s="8">
        <v>0</v>
      </c>
      <c r="AD324" s="8">
        <v>0</v>
      </c>
      <c r="AE324" s="204"/>
      <c r="AF324" s="205">
        <v>-104692.51010762758</v>
      </c>
      <c r="AG324" s="205">
        <v>-190.85644454023327</v>
      </c>
      <c r="AH324" s="5"/>
    </row>
    <row r="325" spans="1:34" x14ac:dyDescent="0.2">
      <c r="A325" s="5" t="s">
        <v>458</v>
      </c>
      <c r="B325" s="72">
        <v>-13258.644925926714</v>
      </c>
      <c r="C325" s="72">
        <v>15.215886887647272</v>
      </c>
      <c r="D325" s="72">
        <v>0</v>
      </c>
      <c r="E325" s="72">
        <v>-193.87954984060903</v>
      </c>
      <c r="F325" s="72">
        <v>-3.1556404202474262</v>
      </c>
      <c r="G325" s="72">
        <v>-0.11999999999898137</v>
      </c>
      <c r="H325" s="72">
        <v>-13440.584229299922</v>
      </c>
      <c r="I325" s="6"/>
      <c r="J325" s="72">
        <v>0</v>
      </c>
      <c r="K325" s="72">
        <v>-20.665675297410775</v>
      </c>
      <c r="L325" s="72">
        <v>-2.770772801798743</v>
      </c>
      <c r="M325" s="72">
        <v>0</v>
      </c>
      <c r="N325" s="72">
        <v>-23.436448099209517</v>
      </c>
      <c r="O325" s="204"/>
      <c r="P325" s="6">
        <v>20474.786058628764</v>
      </c>
      <c r="Q325" s="6">
        <v>166.06010976654318</v>
      </c>
      <c r="R325" s="6">
        <v>20640.846168395306</v>
      </c>
      <c r="S325" s="6"/>
      <c r="T325" s="6">
        <v>-13464.020677399132</v>
      </c>
      <c r="U325" s="6">
        <v>-13464.020677399132</v>
      </c>
      <c r="V325" s="6">
        <v>7176.8254909961743</v>
      </c>
      <c r="W325" s="6">
        <v>7034.2018293288402</v>
      </c>
      <c r="X325" s="6">
        <v>142.62366166733366</v>
      </c>
      <c r="Y325" s="6"/>
      <c r="Z325" s="6">
        <v>7034.201829328842</v>
      </c>
      <c r="AA325" s="6">
        <v>142.62366166733366</v>
      </c>
      <c r="AB325" s="6">
        <v>0</v>
      </c>
      <c r="AC325" s="8">
        <v>0</v>
      </c>
      <c r="AD325" s="8">
        <v>0</v>
      </c>
      <c r="AE325" s="204"/>
      <c r="AF325" s="205">
        <v>-13440.584229299924</v>
      </c>
      <c r="AG325" s="205">
        <v>-23.436448099209514</v>
      </c>
      <c r="AH325" s="5"/>
    </row>
    <row r="326" spans="1:34" x14ac:dyDescent="0.2">
      <c r="A326" s="5" t="s">
        <v>459</v>
      </c>
      <c r="B326" s="72">
        <v>-24725.716746010541</v>
      </c>
      <c r="C326" s="72">
        <v>44.886866318559456</v>
      </c>
      <c r="D326" s="72">
        <v>0</v>
      </c>
      <c r="E326" s="72">
        <v>-585.64455232937905</v>
      </c>
      <c r="F326" s="72">
        <v>-10.308752694424477</v>
      </c>
      <c r="G326" s="72">
        <v>-0.11999999998988642</v>
      </c>
      <c r="H326" s="72">
        <v>-25276.903184715775</v>
      </c>
      <c r="I326" s="6"/>
      <c r="J326" s="72">
        <v>0</v>
      </c>
      <c r="K326" s="72">
        <v>-60.96374212736179</v>
      </c>
      <c r="L326" s="72">
        <v>-8.1737797653062927</v>
      </c>
      <c r="M326" s="72">
        <v>0</v>
      </c>
      <c r="N326" s="72">
        <v>-69.137521892668076</v>
      </c>
      <c r="O326" s="204"/>
      <c r="P326" s="6">
        <v>61679.337417548086</v>
      </c>
      <c r="Q326" s="6">
        <v>548.45128050404776</v>
      </c>
      <c r="R326" s="6">
        <v>62227.788698052136</v>
      </c>
      <c r="S326" s="6"/>
      <c r="T326" s="6">
        <v>-25346.040706608444</v>
      </c>
      <c r="U326" s="6">
        <v>-25346.040706608444</v>
      </c>
      <c r="V326" s="6">
        <v>36881.747991443692</v>
      </c>
      <c r="W326" s="6">
        <v>36402.434232832311</v>
      </c>
      <c r="X326" s="6">
        <v>479.31375861137968</v>
      </c>
      <c r="Y326" s="6"/>
      <c r="Z326" s="6">
        <v>36402.434232832311</v>
      </c>
      <c r="AA326" s="6">
        <v>479.31375861137968</v>
      </c>
      <c r="AB326" s="6">
        <v>0</v>
      </c>
      <c r="AC326" s="8">
        <v>0</v>
      </c>
      <c r="AD326" s="8">
        <v>0</v>
      </c>
      <c r="AE326" s="204"/>
      <c r="AF326" s="205">
        <v>-25276.903184715775</v>
      </c>
      <c r="AG326" s="205">
        <v>-69.137521892668076</v>
      </c>
      <c r="AH326" s="5"/>
    </row>
    <row r="327" spans="1:34" x14ac:dyDescent="0.2">
      <c r="A327" s="5" t="s">
        <v>460</v>
      </c>
      <c r="B327" s="72">
        <v>0</v>
      </c>
      <c r="C327" s="72">
        <v>1317.9494025850479</v>
      </c>
      <c r="D327" s="72">
        <v>0</v>
      </c>
      <c r="E327" s="72">
        <v>0</v>
      </c>
      <c r="F327" s="72">
        <v>-6301.758265957249</v>
      </c>
      <c r="G327" s="72">
        <v>0.48000000044703484</v>
      </c>
      <c r="H327" s="72">
        <v>-4983.3288633717539</v>
      </c>
      <c r="I327" s="6"/>
      <c r="J327" s="72">
        <v>0</v>
      </c>
      <c r="K327" s="72">
        <v>762.02137927340868</v>
      </c>
      <c r="L327" s="72">
        <v>-239.9951041824678</v>
      </c>
      <c r="M327" s="72">
        <v>0.36000000000058208</v>
      </c>
      <c r="N327" s="72">
        <v>522.38627509094147</v>
      </c>
      <c r="O327" s="204"/>
      <c r="P327" s="6">
        <v>640919.55319452751</v>
      </c>
      <c r="Q327" s="6">
        <v>26080.307411838276</v>
      </c>
      <c r="R327" s="6">
        <v>666999.86060636584</v>
      </c>
      <c r="S327" s="6"/>
      <c r="T327" s="6">
        <v>-4460.9425882808127</v>
      </c>
      <c r="U327" s="6">
        <v>-4460.9425882808127</v>
      </c>
      <c r="V327" s="6">
        <v>662538.91801808507</v>
      </c>
      <c r="W327" s="6">
        <v>635936.22433115589</v>
      </c>
      <c r="X327" s="6">
        <v>26602.693686929219</v>
      </c>
      <c r="Y327" s="6"/>
      <c r="Z327" s="6">
        <v>635936.22433115577</v>
      </c>
      <c r="AA327" s="6">
        <v>26602.693686929219</v>
      </c>
      <c r="AB327" s="6">
        <v>0</v>
      </c>
      <c r="AC327" s="8">
        <v>0</v>
      </c>
      <c r="AD327" s="8">
        <v>0</v>
      </c>
      <c r="AE327" s="204"/>
      <c r="AF327" s="205">
        <v>-4983.3288633716293</v>
      </c>
      <c r="AG327" s="205">
        <v>522.38627509094295</v>
      </c>
      <c r="AH327" s="5"/>
    </row>
    <row r="328" spans="1:34" x14ac:dyDescent="0.2">
      <c r="A328" s="5" t="s">
        <v>461</v>
      </c>
      <c r="B328" s="72">
        <v>0</v>
      </c>
      <c r="C328" s="72">
        <v>405.75698367059391</v>
      </c>
      <c r="D328" s="72">
        <v>0</v>
      </c>
      <c r="E328" s="72">
        <v>-15406.290270542557</v>
      </c>
      <c r="F328" s="72">
        <v>-231.47563823234185</v>
      </c>
      <c r="G328" s="72">
        <v>0</v>
      </c>
      <c r="H328" s="72">
        <v>-15232.008925104305</v>
      </c>
      <c r="I328" s="6"/>
      <c r="J328" s="72">
        <v>0</v>
      </c>
      <c r="K328" s="72">
        <v>-1845</v>
      </c>
      <c r="L328" s="72">
        <v>0</v>
      </c>
      <c r="M328" s="72">
        <v>0</v>
      </c>
      <c r="N328" s="72">
        <v>-1845</v>
      </c>
      <c r="O328" s="204"/>
      <c r="P328" s="6">
        <v>136466.40190655782</v>
      </c>
      <c r="Q328" s="6">
        <v>3900.7304460245646</v>
      </c>
      <c r="R328" s="6">
        <v>140367.13235258238</v>
      </c>
      <c r="S328" s="6"/>
      <c r="T328" s="6">
        <v>-17077.008925104303</v>
      </c>
      <c r="U328" s="6">
        <v>-17077.008925104303</v>
      </c>
      <c r="V328" s="6">
        <v>123290.12342747807</v>
      </c>
      <c r="W328" s="6">
        <v>121234.39298145351</v>
      </c>
      <c r="X328" s="6">
        <v>2055.7304460245646</v>
      </c>
      <c r="Y328" s="6"/>
      <c r="Z328" s="6">
        <v>121234.39298145351</v>
      </c>
      <c r="AA328" s="6">
        <v>2055.7304460245646</v>
      </c>
      <c r="AB328" s="6">
        <v>0</v>
      </c>
      <c r="AC328" s="8">
        <v>0</v>
      </c>
      <c r="AD328" s="8">
        <v>0</v>
      </c>
      <c r="AE328" s="204"/>
      <c r="AF328" s="205">
        <v>-15232.00892510431</v>
      </c>
      <c r="AG328" s="205">
        <v>-1845</v>
      </c>
      <c r="AH328" s="5"/>
    </row>
    <row r="329" spans="1:34" x14ac:dyDescent="0.2">
      <c r="A329" s="5" t="s">
        <v>462</v>
      </c>
      <c r="B329" s="72">
        <v>-17806.412034932109</v>
      </c>
      <c r="C329" s="72">
        <v>0.2535981147941212</v>
      </c>
      <c r="D329" s="72">
        <v>0</v>
      </c>
      <c r="E329" s="72">
        <v>0</v>
      </c>
      <c r="F329" s="72">
        <v>-6.9082987988140054E-2</v>
      </c>
      <c r="G329" s="72">
        <v>0</v>
      </c>
      <c r="H329" s="72">
        <v>-17806.227519805303</v>
      </c>
      <c r="I329" s="6"/>
      <c r="J329" s="72">
        <v>0</v>
      </c>
      <c r="K329" s="72">
        <v>0</v>
      </c>
      <c r="L329" s="72">
        <v>0</v>
      </c>
      <c r="M329" s="72">
        <v>0</v>
      </c>
      <c r="N329" s="72">
        <v>0</v>
      </c>
      <c r="O329" s="204"/>
      <c r="P329" s="6">
        <v>102.00605415707477</v>
      </c>
      <c r="Q329" s="6">
        <v>0</v>
      </c>
      <c r="R329" s="6">
        <v>102.00605415707477</v>
      </c>
      <c r="S329" s="6"/>
      <c r="T329" s="6">
        <v>-17806.227519805303</v>
      </c>
      <c r="U329" s="6">
        <v>-102.00605415707477</v>
      </c>
      <c r="V329" s="6">
        <v>0</v>
      </c>
      <c r="W329" s="6">
        <v>0</v>
      </c>
      <c r="X329" s="6">
        <v>0</v>
      </c>
      <c r="Y329" s="6"/>
      <c r="Z329" s="6">
        <v>-17704.221465648228</v>
      </c>
      <c r="AA329" s="6">
        <v>0</v>
      </c>
      <c r="AB329" s="6">
        <v>-17704.221465648228</v>
      </c>
      <c r="AC329" s="8">
        <v>-17704.221465648228</v>
      </c>
      <c r="AD329" s="8">
        <v>0</v>
      </c>
      <c r="AE329" s="204"/>
      <c r="AF329" s="205">
        <v>-102.00605415707477</v>
      </c>
      <c r="AG329" s="205">
        <v>0</v>
      </c>
      <c r="AH329" s="5"/>
    </row>
    <row r="330" spans="1:34" x14ac:dyDescent="0.2">
      <c r="A330" s="5" t="s">
        <v>463</v>
      </c>
      <c r="B330" s="72">
        <v>0</v>
      </c>
      <c r="C330" s="72">
        <v>0.2535981147941212</v>
      </c>
      <c r="D330" s="72">
        <v>0</v>
      </c>
      <c r="E330" s="72">
        <v>0</v>
      </c>
      <c r="F330" s="72">
        <v>0</v>
      </c>
      <c r="G330" s="72">
        <v>0</v>
      </c>
      <c r="H330" s="72">
        <v>0.2535981147941212</v>
      </c>
      <c r="I330" s="6"/>
      <c r="J330" s="72">
        <v>0</v>
      </c>
      <c r="K330" s="72">
        <v>0</v>
      </c>
      <c r="L330" s="72">
        <v>0</v>
      </c>
      <c r="M330" s="72">
        <v>0</v>
      </c>
      <c r="N330" s="72">
        <v>0</v>
      </c>
      <c r="O330" s="204"/>
      <c r="P330" s="6">
        <v>89.474963402024471</v>
      </c>
      <c r="Q330" s="6">
        <v>0</v>
      </c>
      <c r="R330" s="6">
        <v>89.474963402024471</v>
      </c>
      <c r="S330" s="6"/>
      <c r="T330" s="6">
        <v>0.2535981147941212</v>
      </c>
      <c r="U330" s="6">
        <v>0.2535981147941212</v>
      </c>
      <c r="V330" s="6">
        <v>89.728561516818587</v>
      </c>
      <c r="W330" s="6">
        <v>89.728561516818587</v>
      </c>
      <c r="X330" s="6">
        <v>0</v>
      </c>
      <c r="Y330" s="6"/>
      <c r="Z330" s="6">
        <v>89.728561516818587</v>
      </c>
      <c r="AA330" s="6">
        <v>0</v>
      </c>
      <c r="AB330" s="6">
        <v>0</v>
      </c>
      <c r="AC330" s="8">
        <v>0</v>
      </c>
      <c r="AD330" s="8">
        <v>0</v>
      </c>
      <c r="AE330" s="204"/>
      <c r="AF330" s="205">
        <v>0.25359811479411576</v>
      </c>
      <c r="AG330" s="205">
        <v>0</v>
      </c>
      <c r="AH330" s="5"/>
    </row>
    <row r="331" spans="1:34" x14ac:dyDescent="0.2">
      <c r="A331" s="5" t="s">
        <v>464</v>
      </c>
      <c r="B331" s="72">
        <v>0</v>
      </c>
      <c r="C331" s="72">
        <v>0.2535981147941212</v>
      </c>
      <c r="D331" s="72">
        <v>0</v>
      </c>
      <c r="E331" s="72">
        <v>0</v>
      </c>
      <c r="F331" s="72">
        <v>0</v>
      </c>
      <c r="G331" s="72">
        <v>0</v>
      </c>
      <c r="H331" s="72">
        <v>0.2535981147941212</v>
      </c>
      <c r="I331" s="6"/>
      <c r="J331" s="72">
        <v>0</v>
      </c>
      <c r="K331" s="72">
        <v>0</v>
      </c>
      <c r="L331" s="72">
        <v>0</v>
      </c>
      <c r="M331" s="72">
        <v>0</v>
      </c>
      <c r="N331" s="72">
        <v>0</v>
      </c>
      <c r="O331" s="204"/>
      <c r="P331" s="6">
        <v>89.474963402024471</v>
      </c>
      <c r="Q331" s="6">
        <v>0</v>
      </c>
      <c r="R331" s="6">
        <v>89.474963402024471</v>
      </c>
      <c r="S331" s="6"/>
      <c r="T331" s="6">
        <v>0.2535981147941212</v>
      </c>
      <c r="U331" s="6">
        <v>0.2535981147941212</v>
      </c>
      <c r="V331" s="6">
        <v>89.728561516818587</v>
      </c>
      <c r="W331" s="6">
        <v>89.728561516818587</v>
      </c>
      <c r="X331" s="6">
        <v>0</v>
      </c>
      <c r="Y331" s="6"/>
      <c r="Z331" s="6">
        <v>89.728561516818587</v>
      </c>
      <c r="AA331" s="6">
        <v>0</v>
      </c>
      <c r="AB331" s="6">
        <v>0</v>
      </c>
      <c r="AC331" s="8">
        <v>0</v>
      </c>
      <c r="AD331" s="8">
        <v>0</v>
      </c>
      <c r="AE331" s="204"/>
      <c r="AF331" s="205">
        <v>0.25359811479411576</v>
      </c>
      <c r="AG331" s="205">
        <v>0</v>
      </c>
      <c r="AH331" s="5"/>
    </row>
    <row r="332" spans="1:34" x14ac:dyDescent="0.2">
      <c r="A332" s="5" t="s">
        <v>465</v>
      </c>
      <c r="B332" s="72">
        <v>0</v>
      </c>
      <c r="C332" s="72">
        <v>0.5071962295882424</v>
      </c>
      <c r="D332" s="72">
        <v>0</v>
      </c>
      <c r="E332" s="72">
        <v>0</v>
      </c>
      <c r="F332" s="72">
        <v>0</v>
      </c>
      <c r="G332" s="72">
        <v>0</v>
      </c>
      <c r="H332" s="72">
        <v>0.5071962295882424</v>
      </c>
      <c r="I332" s="6"/>
      <c r="J332" s="72">
        <v>0</v>
      </c>
      <c r="K332" s="72">
        <v>0</v>
      </c>
      <c r="L332" s="72">
        <v>0</v>
      </c>
      <c r="M332" s="72">
        <v>0</v>
      </c>
      <c r="N332" s="72">
        <v>0</v>
      </c>
      <c r="O332" s="204"/>
      <c r="P332" s="6">
        <v>260.0963210012531</v>
      </c>
      <c r="Q332" s="6">
        <v>0</v>
      </c>
      <c r="R332" s="6">
        <v>260.0963210012531</v>
      </c>
      <c r="S332" s="6"/>
      <c r="T332" s="6">
        <v>0.5071962295882424</v>
      </c>
      <c r="U332" s="6">
        <v>0.5071962295882424</v>
      </c>
      <c r="V332" s="6">
        <v>260.60351723084136</v>
      </c>
      <c r="W332" s="6">
        <v>260.60351723084136</v>
      </c>
      <c r="X332" s="6">
        <v>0</v>
      </c>
      <c r="Y332" s="6"/>
      <c r="Z332" s="6">
        <v>260.60351723084136</v>
      </c>
      <c r="AA332" s="6">
        <v>0</v>
      </c>
      <c r="AB332" s="6">
        <v>0</v>
      </c>
      <c r="AC332" s="8">
        <v>0</v>
      </c>
      <c r="AD332" s="8">
        <v>0</v>
      </c>
      <c r="AE332" s="204"/>
      <c r="AF332" s="205">
        <v>0.50719622958825994</v>
      </c>
      <c r="AG332" s="205">
        <v>0</v>
      </c>
      <c r="AH332" s="5"/>
    </row>
    <row r="333" spans="1:34" x14ac:dyDescent="0.2">
      <c r="A333" s="5" t="s">
        <v>466</v>
      </c>
      <c r="B333" s="72">
        <v>0</v>
      </c>
      <c r="C333" s="72">
        <v>11.031517993544272</v>
      </c>
      <c r="D333" s="72">
        <v>0</v>
      </c>
      <c r="E333" s="72">
        <v>0</v>
      </c>
      <c r="F333" s="72">
        <v>0</v>
      </c>
      <c r="G333" s="72">
        <v>0</v>
      </c>
      <c r="H333" s="72">
        <v>11.031517993544272</v>
      </c>
      <c r="I333" s="6"/>
      <c r="J333" s="72">
        <v>0</v>
      </c>
      <c r="K333" s="72">
        <v>0</v>
      </c>
      <c r="L333" s="72">
        <v>0</v>
      </c>
      <c r="M333" s="72">
        <v>0</v>
      </c>
      <c r="N333" s="72">
        <v>0</v>
      </c>
      <c r="O333" s="204"/>
      <c r="P333" s="6">
        <v>3892.1609079880659</v>
      </c>
      <c r="Q333" s="6">
        <v>0</v>
      </c>
      <c r="R333" s="6">
        <v>3892.1609079880659</v>
      </c>
      <c r="S333" s="6"/>
      <c r="T333" s="6">
        <v>11.031517993544272</v>
      </c>
      <c r="U333" s="6">
        <v>11.031517993544272</v>
      </c>
      <c r="V333" s="6">
        <v>3903.1924259816101</v>
      </c>
      <c r="W333" s="6">
        <v>3903.1924259816101</v>
      </c>
      <c r="X333" s="6">
        <v>0</v>
      </c>
      <c r="Y333" s="6"/>
      <c r="Z333" s="6">
        <v>3903.1924259816101</v>
      </c>
      <c r="AA333" s="6">
        <v>0</v>
      </c>
      <c r="AB333" s="6">
        <v>0</v>
      </c>
      <c r="AC333" s="8">
        <v>0</v>
      </c>
      <c r="AD333" s="8">
        <v>0</v>
      </c>
      <c r="AE333" s="204"/>
      <c r="AF333" s="205">
        <v>11.031517993544185</v>
      </c>
      <c r="AG333" s="205">
        <v>0</v>
      </c>
      <c r="AH333" s="5"/>
    </row>
    <row r="334" spans="1:34" x14ac:dyDescent="0.2">
      <c r="A334" s="5" t="s">
        <v>467</v>
      </c>
      <c r="B334" s="72">
        <v>0</v>
      </c>
      <c r="C334" s="72">
        <v>0.7607943443823636</v>
      </c>
      <c r="D334" s="72">
        <v>0</v>
      </c>
      <c r="E334" s="72">
        <v>0</v>
      </c>
      <c r="F334" s="72">
        <v>0</v>
      </c>
      <c r="G334" s="72">
        <v>0</v>
      </c>
      <c r="H334" s="72">
        <v>0.7607943443823636</v>
      </c>
      <c r="I334" s="6"/>
      <c r="J334" s="72">
        <v>0</v>
      </c>
      <c r="K334" s="72">
        <v>0</v>
      </c>
      <c r="L334" s="72">
        <v>0</v>
      </c>
      <c r="M334" s="72">
        <v>0</v>
      </c>
      <c r="N334" s="72">
        <v>0</v>
      </c>
      <c r="O334" s="204"/>
      <c r="P334" s="6">
        <v>390.14448150187962</v>
      </c>
      <c r="Q334" s="6">
        <v>0</v>
      </c>
      <c r="R334" s="6">
        <v>390.14448150187962</v>
      </c>
      <c r="S334" s="6"/>
      <c r="T334" s="6">
        <v>0.7607943443823636</v>
      </c>
      <c r="U334" s="6">
        <v>0.7607943443823636</v>
      </c>
      <c r="V334" s="6">
        <v>390.90527584626199</v>
      </c>
      <c r="W334" s="6">
        <v>390.90527584626199</v>
      </c>
      <c r="X334" s="6">
        <v>0</v>
      </c>
      <c r="Y334" s="6"/>
      <c r="Z334" s="6">
        <v>390.90527584626199</v>
      </c>
      <c r="AA334" s="6">
        <v>0</v>
      </c>
      <c r="AB334" s="6">
        <v>0</v>
      </c>
      <c r="AC334" s="8">
        <v>0</v>
      </c>
      <c r="AD334" s="8">
        <v>0</v>
      </c>
      <c r="AE334" s="204"/>
      <c r="AF334" s="205">
        <v>0.76079434438236149</v>
      </c>
      <c r="AG334" s="205">
        <v>0</v>
      </c>
      <c r="AH334" s="5"/>
    </row>
    <row r="335" spans="1:34" x14ac:dyDescent="0.2">
      <c r="A335" s="5" t="s">
        <v>468</v>
      </c>
      <c r="B335" s="72">
        <v>0</v>
      </c>
      <c r="C335" s="72">
        <v>128.0670479710312</v>
      </c>
      <c r="D335" s="72">
        <v>0</v>
      </c>
      <c r="E335" s="72">
        <v>0</v>
      </c>
      <c r="F335" s="72">
        <v>0</v>
      </c>
      <c r="G335" s="72">
        <v>0.11999999998806743</v>
      </c>
      <c r="H335" s="72">
        <v>128.18704797101927</v>
      </c>
      <c r="I335" s="6"/>
      <c r="J335" s="72">
        <v>0</v>
      </c>
      <c r="K335" s="72">
        <v>0</v>
      </c>
      <c r="L335" s="72">
        <v>0</v>
      </c>
      <c r="M335" s="72">
        <v>0</v>
      </c>
      <c r="N335" s="72">
        <v>0</v>
      </c>
      <c r="O335" s="204"/>
      <c r="P335" s="6">
        <v>41427.280092407214</v>
      </c>
      <c r="Q335" s="6">
        <v>0</v>
      </c>
      <c r="R335" s="6">
        <v>41427.280092407214</v>
      </c>
      <c r="S335" s="6"/>
      <c r="T335" s="6">
        <v>128.18704797101927</v>
      </c>
      <c r="U335" s="6">
        <v>128.18704797101927</v>
      </c>
      <c r="V335" s="6">
        <v>41555.467140378234</v>
      </c>
      <c r="W335" s="6">
        <v>41555.467140378234</v>
      </c>
      <c r="X335" s="6">
        <v>0</v>
      </c>
      <c r="Y335" s="6"/>
      <c r="Z335" s="6">
        <v>41555.467140378234</v>
      </c>
      <c r="AA335" s="6">
        <v>0</v>
      </c>
      <c r="AB335" s="6">
        <v>0</v>
      </c>
      <c r="AC335" s="8">
        <v>0</v>
      </c>
      <c r="AD335" s="8">
        <v>0</v>
      </c>
      <c r="AE335" s="204"/>
      <c r="AF335" s="205">
        <v>128.18704797101964</v>
      </c>
      <c r="AG335" s="205">
        <v>0</v>
      </c>
      <c r="AH335" s="5"/>
    </row>
    <row r="336" spans="1:34" x14ac:dyDescent="0.2">
      <c r="A336" s="5" t="s">
        <v>469</v>
      </c>
      <c r="B336" s="72">
        <v>0</v>
      </c>
      <c r="C336" s="72">
        <v>0.2535981147941212</v>
      </c>
      <c r="D336" s="72">
        <v>0</v>
      </c>
      <c r="E336" s="72">
        <v>0</v>
      </c>
      <c r="F336" s="72">
        <v>0</v>
      </c>
      <c r="G336" s="72">
        <v>0</v>
      </c>
      <c r="H336" s="72">
        <v>0.2535981147941212</v>
      </c>
      <c r="I336" s="6"/>
      <c r="J336" s="72">
        <v>0</v>
      </c>
      <c r="K336" s="72">
        <v>0</v>
      </c>
      <c r="L336" s="72">
        <v>0</v>
      </c>
      <c r="M336" s="72">
        <v>0</v>
      </c>
      <c r="N336" s="72">
        <v>0</v>
      </c>
      <c r="O336" s="204"/>
      <c r="P336" s="6">
        <v>89.474963402024471</v>
      </c>
      <c r="Q336" s="6">
        <v>0</v>
      </c>
      <c r="R336" s="6">
        <v>89.474963402024471</v>
      </c>
      <c r="S336" s="6"/>
      <c r="T336" s="6">
        <v>0.2535981147941212</v>
      </c>
      <c r="U336" s="6">
        <v>0.2535981147941212</v>
      </c>
      <c r="V336" s="6">
        <v>89.728561516818587</v>
      </c>
      <c r="W336" s="6">
        <v>89.728561516818587</v>
      </c>
      <c r="X336" s="6">
        <v>0</v>
      </c>
      <c r="Y336" s="6"/>
      <c r="Z336" s="6">
        <v>89.728561516818587</v>
      </c>
      <c r="AA336" s="6">
        <v>0</v>
      </c>
      <c r="AB336" s="6">
        <v>0</v>
      </c>
      <c r="AC336" s="8">
        <v>0</v>
      </c>
      <c r="AD336" s="8">
        <v>0</v>
      </c>
      <c r="AE336" s="204"/>
      <c r="AF336" s="205">
        <v>0.25359811479411576</v>
      </c>
      <c r="AG336" s="205">
        <v>0</v>
      </c>
      <c r="AH336" s="5"/>
    </row>
    <row r="337" spans="1:34" x14ac:dyDescent="0.2">
      <c r="A337" s="5" t="s">
        <v>470</v>
      </c>
      <c r="B337" s="72">
        <v>0</v>
      </c>
      <c r="C337" s="72">
        <v>0.2535981147941212</v>
      </c>
      <c r="D337" s="72">
        <v>0</v>
      </c>
      <c r="E337" s="72">
        <v>0</v>
      </c>
      <c r="F337" s="72">
        <v>0</v>
      </c>
      <c r="G337" s="72">
        <v>0</v>
      </c>
      <c r="H337" s="72">
        <v>0.2535981147941212</v>
      </c>
      <c r="I337" s="6"/>
      <c r="J337" s="72">
        <v>0</v>
      </c>
      <c r="K337" s="72">
        <v>0</v>
      </c>
      <c r="L337" s="72">
        <v>0</v>
      </c>
      <c r="M337" s="72">
        <v>0</v>
      </c>
      <c r="N337" s="72">
        <v>0</v>
      </c>
      <c r="O337" s="204"/>
      <c r="P337" s="6">
        <v>89.474963402024471</v>
      </c>
      <c r="Q337" s="6">
        <v>0</v>
      </c>
      <c r="R337" s="6">
        <v>89.474963402024471</v>
      </c>
      <c r="S337" s="6"/>
      <c r="T337" s="6">
        <v>0.2535981147941212</v>
      </c>
      <c r="U337" s="6">
        <v>0.2535981147941212</v>
      </c>
      <c r="V337" s="6">
        <v>89.728561516818587</v>
      </c>
      <c r="W337" s="6">
        <v>89.728561516818587</v>
      </c>
      <c r="X337" s="6">
        <v>0</v>
      </c>
      <c r="Y337" s="6"/>
      <c r="Z337" s="6">
        <v>89.728561516818587</v>
      </c>
      <c r="AA337" s="6">
        <v>0</v>
      </c>
      <c r="AB337" s="6">
        <v>0</v>
      </c>
      <c r="AC337" s="8">
        <v>0</v>
      </c>
      <c r="AD337" s="8">
        <v>0</v>
      </c>
      <c r="AE337" s="204"/>
      <c r="AF337" s="205">
        <v>0.25359811479411576</v>
      </c>
      <c r="AG337" s="205">
        <v>0</v>
      </c>
      <c r="AH337" s="5"/>
    </row>
    <row r="338" spans="1:34" x14ac:dyDescent="0.2">
      <c r="A338" s="5" t="s">
        <v>471</v>
      </c>
      <c r="B338" s="72">
        <v>0</v>
      </c>
      <c r="C338" s="72">
        <v>15.976681232029636</v>
      </c>
      <c r="D338" s="72">
        <v>0</v>
      </c>
      <c r="E338" s="72">
        <v>0</v>
      </c>
      <c r="F338" s="72">
        <v>0</v>
      </c>
      <c r="G338" s="72">
        <v>-0.47999999999683496</v>
      </c>
      <c r="H338" s="72">
        <v>15.496681232032801</v>
      </c>
      <c r="I338" s="6"/>
      <c r="J338" s="72">
        <v>0</v>
      </c>
      <c r="K338" s="72">
        <v>0</v>
      </c>
      <c r="L338" s="72">
        <v>0</v>
      </c>
      <c r="M338" s="72">
        <v>0</v>
      </c>
      <c r="N338" s="72">
        <v>0</v>
      </c>
      <c r="O338" s="204"/>
      <c r="P338" s="6">
        <v>5636.9226943275435</v>
      </c>
      <c r="Q338" s="6">
        <v>0</v>
      </c>
      <c r="R338" s="6">
        <v>5636.9226943275435</v>
      </c>
      <c r="S338" s="6"/>
      <c r="T338" s="6">
        <v>15.496681232032801</v>
      </c>
      <c r="U338" s="6">
        <v>15.496681232032801</v>
      </c>
      <c r="V338" s="6">
        <v>5652.4193755595761</v>
      </c>
      <c r="W338" s="6">
        <v>5652.4193755595761</v>
      </c>
      <c r="X338" s="6">
        <v>0</v>
      </c>
      <c r="Y338" s="6"/>
      <c r="Z338" s="6">
        <v>5652.4193755595761</v>
      </c>
      <c r="AA338" s="6">
        <v>0</v>
      </c>
      <c r="AB338" s="6">
        <v>0</v>
      </c>
      <c r="AC338" s="8">
        <v>0</v>
      </c>
      <c r="AD338" s="8">
        <v>0</v>
      </c>
      <c r="AE338" s="204"/>
      <c r="AF338" s="205">
        <v>15.496681232032643</v>
      </c>
      <c r="AG338" s="205">
        <v>0</v>
      </c>
      <c r="AH338" s="5"/>
    </row>
    <row r="339" spans="1:34" x14ac:dyDescent="0.2">
      <c r="A339" s="5" t="s">
        <v>472</v>
      </c>
      <c r="B339" s="72">
        <v>0</v>
      </c>
      <c r="C339" s="72">
        <v>0.2535981147941212</v>
      </c>
      <c r="D339" s="72">
        <v>0</v>
      </c>
      <c r="E339" s="72">
        <v>0</v>
      </c>
      <c r="F339" s="72">
        <v>0</v>
      </c>
      <c r="G339" s="72">
        <v>0</v>
      </c>
      <c r="H339" s="72">
        <v>0.2535981147941212</v>
      </c>
      <c r="I339" s="6"/>
      <c r="J339" s="72">
        <v>0</v>
      </c>
      <c r="K339" s="72">
        <v>0</v>
      </c>
      <c r="L339" s="72">
        <v>0</v>
      </c>
      <c r="M339" s="72">
        <v>0</v>
      </c>
      <c r="N339" s="72">
        <v>0</v>
      </c>
      <c r="O339" s="204"/>
      <c r="P339" s="6">
        <v>118.40963292926082</v>
      </c>
      <c r="Q339" s="6">
        <v>0</v>
      </c>
      <c r="R339" s="6">
        <v>118.40963292926082</v>
      </c>
      <c r="S339" s="6"/>
      <c r="T339" s="6">
        <v>0.2535981147941212</v>
      </c>
      <c r="U339" s="6">
        <v>0.2535981147941212</v>
      </c>
      <c r="V339" s="6">
        <v>118.66323104405494</v>
      </c>
      <c r="W339" s="6">
        <v>118.66323104405494</v>
      </c>
      <c r="X339" s="6">
        <v>0</v>
      </c>
      <c r="Y339" s="6"/>
      <c r="Z339" s="6">
        <v>118.66323104405494</v>
      </c>
      <c r="AA339" s="6">
        <v>0</v>
      </c>
      <c r="AB339" s="6">
        <v>0</v>
      </c>
      <c r="AC339" s="8">
        <v>0</v>
      </c>
      <c r="AD339" s="8">
        <v>0</v>
      </c>
      <c r="AE339" s="204"/>
      <c r="AF339" s="205">
        <v>0.25359811479411576</v>
      </c>
      <c r="AG339" s="205">
        <v>0</v>
      </c>
      <c r="AH339" s="5"/>
    </row>
    <row r="340" spans="1:34" x14ac:dyDescent="0.2">
      <c r="A340" s="5" t="s">
        <v>473</v>
      </c>
      <c r="B340" s="72">
        <v>0</v>
      </c>
      <c r="C340" s="72">
        <v>0.2535981147941212</v>
      </c>
      <c r="D340" s="72">
        <v>0</v>
      </c>
      <c r="E340" s="72">
        <v>0</v>
      </c>
      <c r="F340" s="72">
        <v>0</v>
      </c>
      <c r="G340" s="72">
        <v>0</v>
      </c>
      <c r="H340" s="72">
        <v>0.2535981147941212</v>
      </c>
      <c r="I340" s="6"/>
      <c r="J340" s="72">
        <v>0</v>
      </c>
      <c r="K340" s="72">
        <v>0</v>
      </c>
      <c r="L340" s="72">
        <v>0</v>
      </c>
      <c r="M340" s="72">
        <v>0</v>
      </c>
      <c r="N340" s="72">
        <v>0</v>
      </c>
      <c r="O340" s="204"/>
      <c r="P340" s="6">
        <v>118.40963292926082</v>
      </c>
      <c r="Q340" s="6">
        <v>0</v>
      </c>
      <c r="R340" s="6">
        <v>118.40963292926082</v>
      </c>
      <c r="S340" s="6"/>
      <c r="T340" s="6">
        <v>0.2535981147941212</v>
      </c>
      <c r="U340" s="6">
        <v>0.2535981147941212</v>
      </c>
      <c r="V340" s="6">
        <v>118.66323104405494</v>
      </c>
      <c r="W340" s="6">
        <v>118.66323104405494</v>
      </c>
      <c r="X340" s="6">
        <v>0</v>
      </c>
      <c r="Y340" s="6"/>
      <c r="Z340" s="6">
        <v>118.66323104405494</v>
      </c>
      <c r="AA340" s="6">
        <v>0</v>
      </c>
      <c r="AB340" s="6">
        <v>0</v>
      </c>
      <c r="AC340" s="8">
        <v>0</v>
      </c>
      <c r="AD340" s="8">
        <v>0</v>
      </c>
      <c r="AE340" s="204"/>
      <c r="AF340" s="205">
        <v>0.25359811479411576</v>
      </c>
      <c r="AG340" s="205">
        <v>0</v>
      </c>
      <c r="AH340" s="5"/>
    </row>
    <row r="341" spans="1:34" x14ac:dyDescent="0.2">
      <c r="A341" s="5" t="s">
        <v>474</v>
      </c>
      <c r="B341" s="72">
        <v>0</v>
      </c>
      <c r="C341" s="72">
        <v>386.86651185429719</v>
      </c>
      <c r="D341" s="72">
        <v>0</v>
      </c>
      <c r="E341" s="72">
        <v>0</v>
      </c>
      <c r="F341" s="72">
        <v>0</v>
      </c>
      <c r="G341" s="72">
        <v>0.24000000045634806</v>
      </c>
      <c r="H341" s="72">
        <v>387.10651185475353</v>
      </c>
      <c r="I341" s="6"/>
      <c r="J341" s="72">
        <v>0</v>
      </c>
      <c r="K341" s="72">
        <v>0</v>
      </c>
      <c r="L341" s="72">
        <v>0</v>
      </c>
      <c r="M341" s="72">
        <v>0</v>
      </c>
      <c r="N341" s="72">
        <v>0</v>
      </c>
      <c r="O341" s="204"/>
      <c r="P341" s="6">
        <v>385018.25897186756</v>
      </c>
      <c r="Q341" s="6">
        <v>0</v>
      </c>
      <c r="R341" s="6">
        <v>385018.25897186756</v>
      </c>
      <c r="S341" s="6"/>
      <c r="T341" s="6">
        <v>387.10651185475353</v>
      </c>
      <c r="U341" s="6">
        <v>387.10651185475353</v>
      </c>
      <c r="V341" s="6">
        <v>385405.3654837223</v>
      </c>
      <c r="W341" s="6">
        <v>385405.3654837223</v>
      </c>
      <c r="X341" s="6">
        <v>0</v>
      </c>
      <c r="Y341" s="6"/>
      <c r="Z341" s="6">
        <v>385405.3654837223</v>
      </c>
      <c r="AA341" s="6">
        <v>0</v>
      </c>
      <c r="AB341" s="6">
        <v>0</v>
      </c>
      <c r="AC341" s="8">
        <v>0</v>
      </c>
      <c r="AD341" s="8">
        <v>0</v>
      </c>
      <c r="AE341" s="204"/>
      <c r="AF341" s="205">
        <v>387.10651185474126</v>
      </c>
      <c r="AG341" s="205">
        <v>0</v>
      </c>
      <c r="AH341" s="5"/>
    </row>
    <row r="342" spans="1:34" x14ac:dyDescent="0.2">
      <c r="A342" s="5" t="s">
        <v>475</v>
      </c>
      <c r="B342" s="72">
        <v>0</v>
      </c>
      <c r="C342" s="72">
        <v>55.791585254706668</v>
      </c>
      <c r="D342" s="72">
        <v>0</v>
      </c>
      <c r="E342" s="72">
        <v>0</v>
      </c>
      <c r="F342" s="72">
        <v>0</v>
      </c>
      <c r="G342" s="72">
        <v>0</v>
      </c>
      <c r="H342" s="72">
        <v>55.791585254706668</v>
      </c>
      <c r="I342" s="6"/>
      <c r="J342" s="72">
        <v>0</v>
      </c>
      <c r="K342" s="72">
        <v>0</v>
      </c>
      <c r="L342" s="72">
        <v>0</v>
      </c>
      <c r="M342" s="72">
        <v>0</v>
      </c>
      <c r="N342" s="72">
        <v>0</v>
      </c>
      <c r="O342" s="204"/>
      <c r="P342" s="6">
        <v>19832.054387443408</v>
      </c>
      <c r="Q342" s="6">
        <v>0</v>
      </c>
      <c r="R342" s="6">
        <v>19832.054387443408</v>
      </c>
      <c r="S342" s="6"/>
      <c r="T342" s="6">
        <v>55.791585254706668</v>
      </c>
      <c r="U342" s="6">
        <v>55.791585254706668</v>
      </c>
      <c r="V342" s="6">
        <v>19887.845972698116</v>
      </c>
      <c r="W342" s="6">
        <v>19887.845972698116</v>
      </c>
      <c r="X342" s="6">
        <v>0</v>
      </c>
      <c r="Y342" s="6"/>
      <c r="Z342" s="6">
        <v>19887.845972698116</v>
      </c>
      <c r="AA342" s="6">
        <v>0</v>
      </c>
      <c r="AB342" s="6">
        <v>0</v>
      </c>
      <c r="AC342" s="8">
        <v>0</v>
      </c>
      <c r="AD342" s="8">
        <v>0</v>
      </c>
      <c r="AE342" s="204"/>
      <c r="AF342" s="205">
        <v>55.79158525470848</v>
      </c>
      <c r="AG342" s="205">
        <v>0</v>
      </c>
      <c r="AH342" s="5"/>
    </row>
    <row r="343" spans="1:34" x14ac:dyDescent="0.2">
      <c r="A343" s="5" t="s">
        <v>476</v>
      </c>
      <c r="B343" s="72">
        <v>0</v>
      </c>
      <c r="C343" s="72">
        <v>0</v>
      </c>
      <c r="D343" s="72">
        <v>0</v>
      </c>
      <c r="E343" s="72">
        <v>0</v>
      </c>
      <c r="F343" s="72">
        <v>0</v>
      </c>
      <c r="G343" s="72">
        <v>0</v>
      </c>
      <c r="H343" s="72">
        <v>0</v>
      </c>
      <c r="I343" s="6"/>
      <c r="J343" s="72">
        <v>0</v>
      </c>
      <c r="K343" s="72">
        <v>0</v>
      </c>
      <c r="L343" s="72">
        <v>0</v>
      </c>
      <c r="M343" s="72">
        <v>0</v>
      </c>
      <c r="N343" s="72">
        <v>0</v>
      </c>
      <c r="O343" s="204"/>
      <c r="P343" s="6">
        <v>0</v>
      </c>
      <c r="Q343" s="6">
        <v>0</v>
      </c>
      <c r="R343" s="6">
        <v>0</v>
      </c>
      <c r="S343" s="6"/>
      <c r="T343" s="6">
        <v>0</v>
      </c>
      <c r="U343" s="6">
        <v>0</v>
      </c>
      <c r="V343" s="6">
        <v>0</v>
      </c>
      <c r="W343" s="6">
        <v>0</v>
      </c>
      <c r="X343" s="6">
        <v>0</v>
      </c>
      <c r="Y343" s="6"/>
      <c r="Z343" s="6">
        <v>0</v>
      </c>
      <c r="AA343" s="6">
        <v>0</v>
      </c>
      <c r="AB343" s="6">
        <v>0</v>
      </c>
      <c r="AC343" s="8">
        <v>0</v>
      </c>
      <c r="AD343" s="8">
        <v>0</v>
      </c>
      <c r="AE343" s="204"/>
      <c r="AF343" s="205">
        <v>0</v>
      </c>
      <c r="AG343" s="205">
        <v>0</v>
      </c>
      <c r="AH343" s="5"/>
    </row>
    <row r="344" spans="1:34" x14ac:dyDescent="0.2">
      <c r="A344" s="5" t="s">
        <v>477</v>
      </c>
      <c r="B344" s="72">
        <v>0</v>
      </c>
      <c r="C344" s="72">
        <v>27.895792627353334</v>
      </c>
      <c r="D344" s="72">
        <v>0</v>
      </c>
      <c r="E344" s="72">
        <v>0</v>
      </c>
      <c r="F344" s="72">
        <v>0</v>
      </c>
      <c r="G344" s="72">
        <v>0</v>
      </c>
      <c r="H344" s="72">
        <v>27.895792627353334</v>
      </c>
      <c r="I344" s="6"/>
      <c r="J344" s="72">
        <v>0</v>
      </c>
      <c r="K344" s="72">
        <v>0</v>
      </c>
      <c r="L344" s="72">
        <v>0</v>
      </c>
      <c r="M344" s="72">
        <v>0</v>
      </c>
      <c r="N344" s="72">
        <v>0</v>
      </c>
      <c r="O344" s="204"/>
      <c r="P344" s="6">
        <v>11295.474525106376</v>
      </c>
      <c r="Q344" s="6">
        <v>0</v>
      </c>
      <c r="R344" s="6">
        <v>11295.474525106376</v>
      </c>
      <c r="S344" s="6"/>
      <c r="T344" s="6">
        <v>27.895792627353334</v>
      </c>
      <c r="U344" s="6">
        <v>27.895792627353334</v>
      </c>
      <c r="V344" s="6">
        <v>11323.37031773373</v>
      </c>
      <c r="W344" s="6">
        <v>11323.37031773373</v>
      </c>
      <c r="X344" s="6">
        <v>0</v>
      </c>
      <c r="Y344" s="6"/>
      <c r="Z344" s="6">
        <v>11323.37031773373</v>
      </c>
      <c r="AA344" s="6">
        <v>0</v>
      </c>
      <c r="AB344" s="6">
        <v>0</v>
      </c>
      <c r="AC344" s="8">
        <v>0</v>
      </c>
      <c r="AD344" s="8">
        <v>0</v>
      </c>
      <c r="AE344" s="204"/>
      <c r="AF344" s="205">
        <v>27.89579262735424</v>
      </c>
      <c r="AG344" s="205">
        <v>0</v>
      </c>
      <c r="AH344" s="5"/>
    </row>
    <row r="345" spans="1:34" x14ac:dyDescent="0.2">
      <c r="A345" s="5" t="s">
        <v>478</v>
      </c>
      <c r="B345" s="72">
        <v>0</v>
      </c>
      <c r="C345" s="72">
        <v>25.359811479412119</v>
      </c>
      <c r="D345" s="72">
        <v>0</v>
      </c>
      <c r="E345" s="72">
        <v>0</v>
      </c>
      <c r="F345" s="72">
        <v>0</v>
      </c>
      <c r="G345" s="72">
        <v>-0.24000000000523869</v>
      </c>
      <c r="H345" s="72">
        <v>25.119811479406881</v>
      </c>
      <c r="I345" s="6"/>
      <c r="J345" s="72">
        <v>0</v>
      </c>
      <c r="K345" s="72">
        <v>0</v>
      </c>
      <c r="L345" s="72">
        <v>-9.5785674155248728</v>
      </c>
      <c r="M345" s="72">
        <v>0</v>
      </c>
      <c r="N345" s="72">
        <v>-9.5785674155248728</v>
      </c>
      <c r="O345" s="204"/>
      <c r="P345" s="6">
        <v>9014.5701761106393</v>
      </c>
      <c r="Q345" s="6">
        <v>0</v>
      </c>
      <c r="R345" s="6">
        <v>9014.5701761106393</v>
      </c>
      <c r="S345" s="6"/>
      <c r="T345" s="6">
        <v>15.541244063882008</v>
      </c>
      <c r="U345" s="6">
        <v>15.541244063882008</v>
      </c>
      <c r="V345" s="6">
        <v>9030.1114201745222</v>
      </c>
      <c r="W345" s="6">
        <v>9030.1114201745222</v>
      </c>
      <c r="X345" s="6">
        <v>0</v>
      </c>
      <c r="Y345" s="6"/>
      <c r="Z345" s="6">
        <v>9039.6899875900453</v>
      </c>
      <c r="AA345" s="6">
        <v>-9.5785674155248728</v>
      </c>
      <c r="AB345" s="6">
        <v>0</v>
      </c>
      <c r="AC345" s="8">
        <v>0</v>
      </c>
      <c r="AD345" s="8">
        <v>0</v>
      </c>
      <c r="AE345" s="204"/>
      <c r="AF345" s="205">
        <v>15.541244063882914</v>
      </c>
      <c r="AG345" s="205">
        <v>0</v>
      </c>
      <c r="AH345" s="5"/>
    </row>
    <row r="346" spans="1:34" x14ac:dyDescent="0.2">
      <c r="A346" s="5" t="s">
        <v>479</v>
      </c>
      <c r="B346" s="72">
        <v>0</v>
      </c>
      <c r="C346" s="72">
        <v>6.3399528698530299</v>
      </c>
      <c r="D346" s="72">
        <v>0</v>
      </c>
      <c r="E346" s="72">
        <v>0</v>
      </c>
      <c r="F346" s="72">
        <v>0</v>
      </c>
      <c r="G346" s="72">
        <v>0</v>
      </c>
      <c r="H346" s="72">
        <v>6.3399528698530299</v>
      </c>
      <c r="I346" s="6"/>
      <c r="J346" s="72">
        <v>0</v>
      </c>
      <c r="K346" s="72">
        <v>0</v>
      </c>
      <c r="L346" s="72">
        <v>0</v>
      </c>
      <c r="M346" s="72">
        <v>0</v>
      </c>
      <c r="N346" s="72">
        <v>0</v>
      </c>
      <c r="O346" s="204"/>
      <c r="P346" s="6">
        <v>2253.6425440276598</v>
      </c>
      <c r="Q346" s="6">
        <v>0</v>
      </c>
      <c r="R346" s="6">
        <v>2253.6425440276598</v>
      </c>
      <c r="S346" s="6"/>
      <c r="T346" s="6">
        <v>6.3399528698530299</v>
      </c>
      <c r="U346" s="6">
        <v>6.3399528698530299</v>
      </c>
      <c r="V346" s="6">
        <v>2259.9824968975126</v>
      </c>
      <c r="W346" s="6">
        <v>2259.9824968975126</v>
      </c>
      <c r="X346" s="6">
        <v>0</v>
      </c>
      <c r="Y346" s="6"/>
      <c r="Z346" s="6">
        <v>2259.9824968975126</v>
      </c>
      <c r="AA346" s="6">
        <v>0</v>
      </c>
      <c r="AB346" s="6">
        <v>0</v>
      </c>
      <c r="AC346" s="8">
        <v>0</v>
      </c>
      <c r="AD346" s="8">
        <v>0</v>
      </c>
      <c r="AE346" s="204"/>
      <c r="AF346" s="205">
        <v>6.3399528698528229</v>
      </c>
      <c r="AG346" s="205">
        <v>0</v>
      </c>
      <c r="AH346" s="5"/>
    </row>
    <row r="347" spans="1:34" x14ac:dyDescent="0.2">
      <c r="A347" s="5" t="s">
        <v>480</v>
      </c>
      <c r="B347" s="72">
        <v>0</v>
      </c>
      <c r="C347" s="72">
        <v>12.67990573970606</v>
      </c>
      <c r="D347" s="72">
        <v>0</v>
      </c>
      <c r="E347" s="72">
        <v>0</v>
      </c>
      <c r="F347" s="72">
        <v>0</v>
      </c>
      <c r="G347" s="72">
        <v>0</v>
      </c>
      <c r="H347" s="72">
        <v>12.67990573970606</v>
      </c>
      <c r="I347" s="6"/>
      <c r="J347" s="72">
        <v>0</v>
      </c>
      <c r="K347" s="72">
        <v>0</v>
      </c>
      <c r="L347" s="72">
        <v>-4.7892837077624364</v>
      </c>
      <c r="M347" s="72">
        <v>0</v>
      </c>
      <c r="N347" s="72">
        <v>-4.7892837077624364</v>
      </c>
      <c r="O347" s="204"/>
      <c r="P347" s="6">
        <v>3162.3693762968774</v>
      </c>
      <c r="Q347" s="6">
        <v>0</v>
      </c>
      <c r="R347" s="6">
        <v>3162.3693762968774</v>
      </c>
      <c r="S347" s="6"/>
      <c r="T347" s="6">
        <v>7.8906220319436233</v>
      </c>
      <c r="U347" s="6">
        <v>7.8906220319436233</v>
      </c>
      <c r="V347" s="6">
        <v>3170.259998328821</v>
      </c>
      <c r="W347" s="6">
        <v>3170.259998328821</v>
      </c>
      <c r="X347" s="6">
        <v>0</v>
      </c>
      <c r="Y347" s="6"/>
      <c r="Z347" s="6">
        <v>3175.0492820365835</v>
      </c>
      <c r="AA347" s="6">
        <v>-4.7892837077624364</v>
      </c>
      <c r="AB347" s="6">
        <v>0</v>
      </c>
      <c r="AC347" s="8">
        <v>0</v>
      </c>
      <c r="AD347" s="8">
        <v>0</v>
      </c>
      <c r="AE347" s="204"/>
      <c r="AF347" s="205">
        <v>7.8906220319436216</v>
      </c>
      <c r="AG347" s="205">
        <v>0</v>
      </c>
      <c r="AH347" s="5"/>
    </row>
    <row r="348" spans="1:34" x14ac:dyDescent="0.2">
      <c r="A348" s="5" t="s">
        <v>481</v>
      </c>
      <c r="B348" s="72">
        <v>0</v>
      </c>
      <c r="C348" s="72">
        <v>0</v>
      </c>
      <c r="D348" s="72">
        <v>0</v>
      </c>
      <c r="E348" s="72">
        <v>0</v>
      </c>
      <c r="F348" s="72">
        <v>0</v>
      </c>
      <c r="G348" s="72">
        <v>0</v>
      </c>
      <c r="H348" s="72">
        <v>0</v>
      </c>
      <c r="I348" s="6"/>
      <c r="J348" s="72">
        <v>0</v>
      </c>
      <c r="K348" s="72">
        <v>0</v>
      </c>
      <c r="L348" s="72">
        <v>0</v>
      </c>
      <c r="M348" s="72">
        <v>0</v>
      </c>
      <c r="N348" s="72">
        <v>0</v>
      </c>
      <c r="O348" s="204"/>
      <c r="P348" s="6">
        <v>0</v>
      </c>
      <c r="Q348" s="6">
        <v>0</v>
      </c>
      <c r="R348" s="6">
        <v>0</v>
      </c>
      <c r="S348" s="6"/>
      <c r="T348" s="6">
        <v>0</v>
      </c>
      <c r="U348" s="6">
        <v>0</v>
      </c>
      <c r="V348" s="6">
        <v>0</v>
      </c>
      <c r="W348" s="6">
        <v>0</v>
      </c>
      <c r="X348" s="6">
        <v>0</v>
      </c>
      <c r="Y348" s="6"/>
      <c r="Z348" s="6">
        <v>0</v>
      </c>
      <c r="AA348" s="6">
        <v>0</v>
      </c>
      <c r="AB348" s="6">
        <v>0</v>
      </c>
      <c r="AC348" s="8">
        <v>0</v>
      </c>
      <c r="AD348" s="8">
        <v>0</v>
      </c>
      <c r="AE348" s="204"/>
      <c r="AF348" s="205">
        <v>0</v>
      </c>
      <c r="AG348" s="205">
        <v>0</v>
      </c>
      <c r="AH348" s="5"/>
    </row>
    <row r="349" spans="1:34" x14ac:dyDescent="0.2">
      <c r="A349" s="5" t="s">
        <v>482</v>
      </c>
      <c r="B349" s="72">
        <v>0</v>
      </c>
      <c r="C349" s="72">
        <v>25.359811479412119</v>
      </c>
      <c r="D349" s="72">
        <v>0</v>
      </c>
      <c r="E349" s="72">
        <v>0</v>
      </c>
      <c r="F349" s="72">
        <v>0</v>
      </c>
      <c r="G349" s="72">
        <v>0.47999999999956344</v>
      </c>
      <c r="H349" s="72">
        <v>25.839811479411683</v>
      </c>
      <c r="I349" s="6"/>
      <c r="J349" s="72">
        <v>0</v>
      </c>
      <c r="K349" s="72">
        <v>0</v>
      </c>
      <c r="L349" s="72">
        <v>0</v>
      </c>
      <c r="M349" s="72">
        <v>0</v>
      </c>
      <c r="N349" s="72">
        <v>0</v>
      </c>
      <c r="O349" s="204"/>
      <c r="P349" s="6">
        <v>14485.105706371331</v>
      </c>
      <c r="Q349" s="6">
        <v>0</v>
      </c>
      <c r="R349" s="6">
        <v>14485.105706371331</v>
      </c>
      <c r="S349" s="6"/>
      <c r="T349" s="6">
        <v>25.839811479411683</v>
      </c>
      <c r="U349" s="6">
        <v>25.839811479411683</v>
      </c>
      <c r="V349" s="6">
        <v>14510.945517850741</v>
      </c>
      <c r="W349" s="6">
        <v>14510.945517850741</v>
      </c>
      <c r="X349" s="6">
        <v>0</v>
      </c>
      <c r="Y349" s="6"/>
      <c r="Z349" s="6">
        <v>14510.945517850741</v>
      </c>
      <c r="AA349" s="6">
        <v>0</v>
      </c>
      <c r="AB349" s="6">
        <v>0</v>
      </c>
      <c r="AC349" s="8">
        <v>0</v>
      </c>
      <c r="AD349" s="8">
        <v>0</v>
      </c>
      <c r="AE349" s="204"/>
      <c r="AF349" s="205">
        <v>25.839811479410855</v>
      </c>
      <c r="AG349" s="205">
        <v>0</v>
      </c>
      <c r="AH349" s="5"/>
    </row>
    <row r="350" spans="1:34" x14ac:dyDescent="0.2">
      <c r="A350" s="5" t="s">
        <v>483</v>
      </c>
      <c r="B350" s="72">
        <v>0</v>
      </c>
      <c r="C350" s="72">
        <v>15.215886887647272</v>
      </c>
      <c r="D350" s="72">
        <v>0</v>
      </c>
      <c r="E350" s="72">
        <v>0</v>
      </c>
      <c r="F350" s="72">
        <v>0</v>
      </c>
      <c r="G350" s="72">
        <v>-0.12000000000170985</v>
      </c>
      <c r="H350" s="72">
        <v>15.095886887645563</v>
      </c>
      <c r="I350" s="6"/>
      <c r="J350" s="72">
        <v>0</v>
      </c>
      <c r="K350" s="72">
        <v>0</v>
      </c>
      <c r="L350" s="72">
        <v>0</v>
      </c>
      <c r="M350" s="72">
        <v>0</v>
      </c>
      <c r="N350" s="72">
        <v>0</v>
      </c>
      <c r="O350" s="204"/>
      <c r="P350" s="6">
        <v>5408.7421056663843</v>
      </c>
      <c r="Q350" s="6">
        <v>0</v>
      </c>
      <c r="R350" s="6">
        <v>5408.7421056663843</v>
      </c>
      <c r="S350" s="6"/>
      <c r="T350" s="6">
        <v>15.095886887645563</v>
      </c>
      <c r="U350" s="6">
        <v>15.095886887645563</v>
      </c>
      <c r="V350" s="6">
        <v>5423.8379925540303</v>
      </c>
      <c r="W350" s="6">
        <v>5423.8379925540303</v>
      </c>
      <c r="X350" s="6">
        <v>0</v>
      </c>
      <c r="Y350" s="6"/>
      <c r="Z350" s="6">
        <v>5423.8379925540303</v>
      </c>
      <c r="AA350" s="6">
        <v>0</v>
      </c>
      <c r="AB350" s="6">
        <v>0</v>
      </c>
      <c r="AC350" s="8">
        <v>0</v>
      </c>
      <c r="AD350" s="8">
        <v>0</v>
      </c>
      <c r="AE350" s="204"/>
      <c r="AF350" s="205">
        <v>15.095886887645975</v>
      </c>
      <c r="AG350" s="205">
        <v>0</v>
      </c>
      <c r="AH350" s="5"/>
    </row>
    <row r="351" spans="1:34" x14ac:dyDescent="0.2">
      <c r="A351" s="5" t="s">
        <v>484</v>
      </c>
      <c r="B351" s="72">
        <v>0</v>
      </c>
      <c r="C351" s="72">
        <v>25.359811479412119</v>
      </c>
      <c r="D351" s="72">
        <v>0</v>
      </c>
      <c r="E351" s="72">
        <v>0</v>
      </c>
      <c r="F351" s="72">
        <v>0</v>
      </c>
      <c r="G351" s="72">
        <v>-0.24000000001251465</v>
      </c>
      <c r="H351" s="72">
        <v>25.119811479399605</v>
      </c>
      <c r="I351" s="6"/>
      <c r="J351" s="72">
        <v>0</v>
      </c>
      <c r="K351" s="72">
        <v>0</v>
      </c>
      <c r="L351" s="72">
        <v>0</v>
      </c>
      <c r="M351" s="72">
        <v>0</v>
      </c>
      <c r="N351" s="72">
        <v>0</v>
      </c>
      <c r="O351" s="204"/>
      <c r="P351" s="6">
        <v>9014.5701761106393</v>
      </c>
      <c r="Q351" s="6">
        <v>0</v>
      </c>
      <c r="R351" s="6">
        <v>9014.5701761106393</v>
      </c>
      <c r="S351" s="6"/>
      <c r="T351" s="6">
        <v>25.119811479399605</v>
      </c>
      <c r="U351" s="6">
        <v>25.119811479399605</v>
      </c>
      <c r="V351" s="6">
        <v>9039.6899875900381</v>
      </c>
      <c r="W351" s="6">
        <v>9039.6899875900381</v>
      </c>
      <c r="X351" s="6">
        <v>0</v>
      </c>
      <c r="Y351" s="6"/>
      <c r="Z351" s="6">
        <v>9039.6899875900381</v>
      </c>
      <c r="AA351" s="6">
        <v>0</v>
      </c>
      <c r="AB351" s="6">
        <v>0</v>
      </c>
      <c r="AC351" s="8">
        <v>0</v>
      </c>
      <c r="AD351" s="8">
        <v>0</v>
      </c>
      <c r="AE351" s="204"/>
      <c r="AF351" s="205">
        <v>25.119811479398777</v>
      </c>
      <c r="AG351" s="205">
        <v>0</v>
      </c>
      <c r="AH351" s="5"/>
    </row>
    <row r="352" spans="1:34" x14ac:dyDescent="0.2">
      <c r="A352" s="5" t="s">
        <v>485</v>
      </c>
      <c r="B352" s="72">
        <v>0</v>
      </c>
      <c r="C352" s="72">
        <v>15.469485002441393</v>
      </c>
      <c r="D352" s="72">
        <v>0</v>
      </c>
      <c r="E352" s="72">
        <v>0</v>
      </c>
      <c r="F352" s="72">
        <v>0</v>
      </c>
      <c r="G352" s="72">
        <v>0.23000000000183718</v>
      </c>
      <c r="H352" s="72">
        <v>15.699485002443231</v>
      </c>
      <c r="I352" s="6"/>
      <c r="J352" s="72">
        <v>0</v>
      </c>
      <c r="K352" s="72">
        <v>0</v>
      </c>
      <c r="L352" s="72">
        <v>-2.8169523484953891</v>
      </c>
      <c r="M352" s="72">
        <v>0</v>
      </c>
      <c r="N352" s="72">
        <v>-2.8169523484953891</v>
      </c>
      <c r="O352" s="204"/>
      <c r="P352" s="6">
        <v>2696.4284872999169</v>
      </c>
      <c r="Q352" s="6">
        <v>39.725995267491491</v>
      </c>
      <c r="R352" s="6">
        <v>2736.1544825674082</v>
      </c>
      <c r="S352" s="6"/>
      <c r="T352" s="6">
        <v>12.882532653947841</v>
      </c>
      <c r="U352" s="6">
        <v>12.882532653947841</v>
      </c>
      <c r="V352" s="6">
        <v>2749.0370152213559</v>
      </c>
      <c r="W352" s="6">
        <v>2712.1279723023599</v>
      </c>
      <c r="X352" s="6">
        <v>36.9090429189961</v>
      </c>
      <c r="Y352" s="6"/>
      <c r="Z352" s="6">
        <v>2712.1279723023604</v>
      </c>
      <c r="AA352" s="6">
        <v>36.9090429189961</v>
      </c>
      <c r="AB352" s="6">
        <v>0</v>
      </c>
      <c r="AC352" s="8">
        <v>0</v>
      </c>
      <c r="AD352" s="8">
        <v>0</v>
      </c>
      <c r="AE352" s="204"/>
      <c r="AF352" s="205">
        <v>15.699485002442998</v>
      </c>
      <c r="AG352" s="205">
        <v>-2.8169523484953913</v>
      </c>
      <c r="AH352" s="5"/>
    </row>
    <row r="353" spans="1:34" x14ac:dyDescent="0.2">
      <c r="A353" s="5" t="s">
        <v>486</v>
      </c>
      <c r="B353" s="72">
        <v>0</v>
      </c>
      <c r="C353" s="72">
        <v>0</v>
      </c>
      <c r="D353" s="72">
        <v>0</v>
      </c>
      <c r="E353" s="72">
        <v>0</v>
      </c>
      <c r="F353" s="72">
        <v>0</v>
      </c>
      <c r="G353" s="72">
        <v>0</v>
      </c>
      <c r="H353" s="72">
        <v>0</v>
      </c>
      <c r="I353" s="6"/>
      <c r="J353" s="72">
        <v>0</v>
      </c>
      <c r="K353" s="72">
        <v>0</v>
      </c>
      <c r="L353" s="72">
        <v>0</v>
      </c>
      <c r="M353" s="72">
        <v>0</v>
      </c>
      <c r="N353" s="72">
        <v>0</v>
      </c>
      <c r="O353" s="204"/>
      <c r="P353" s="6">
        <v>0</v>
      </c>
      <c r="Q353" s="6">
        <v>0</v>
      </c>
      <c r="R353" s="6">
        <v>0</v>
      </c>
      <c r="S353" s="6"/>
      <c r="T353" s="6">
        <v>0</v>
      </c>
      <c r="U353" s="6">
        <v>0</v>
      </c>
      <c r="V353" s="6">
        <v>0</v>
      </c>
      <c r="W353" s="6">
        <v>0</v>
      </c>
      <c r="X353" s="6">
        <v>0</v>
      </c>
      <c r="Y353" s="6"/>
      <c r="Z353" s="6">
        <v>0</v>
      </c>
      <c r="AA353" s="6">
        <v>0</v>
      </c>
      <c r="AB353" s="6">
        <v>0</v>
      </c>
      <c r="AC353" s="8">
        <v>0</v>
      </c>
      <c r="AD353" s="8">
        <v>0</v>
      </c>
      <c r="AE353" s="204"/>
      <c r="AF353" s="205">
        <v>0</v>
      </c>
      <c r="AG353" s="205">
        <v>0</v>
      </c>
      <c r="AH353" s="5"/>
    </row>
    <row r="354" spans="1:34" x14ac:dyDescent="0.2">
      <c r="A354" s="5" t="s">
        <v>487</v>
      </c>
      <c r="B354" s="72">
        <v>0</v>
      </c>
      <c r="C354" s="72">
        <v>0.5071962295882424</v>
      </c>
      <c r="D354" s="72">
        <v>0</v>
      </c>
      <c r="E354" s="72">
        <v>0</v>
      </c>
      <c r="F354" s="72">
        <v>0</v>
      </c>
      <c r="G354" s="72">
        <v>0</v>
      </c>
      <c r="H354" s="72">
        <v>0.5071962295882424</v>
      </c>
      <c r="I354" s="6"/>
      <c r="J354" s="72">
        <v>0</v>
      </c>
      <c r="K354" s="72">
        <v>0</v>
      </c>
      <c r="L354" s="72">
        <v>0</v>
      </c>
      <c r="M354" s="72">
        <v>0</v>
      </c>
      <c r="N354" s="72">
        <v>0</v>
      </c>
      <c r="O354" s="204"/>
      <c r="P354" s="6">
        <v>90.531629306581323</v>
      </c>
      <c r="Q354" s="6">
        <v>0</v>
      </c>
      <c r="R354" s="6">
        <v>90.531629306581323</v>
      </c>
      <c r="S354" s="6"/>
      <c r="T354" s="6">
        <v>0.5071962295882424</v>
      </c>
      <c r="U354" s="6">
        <v>0.5071962295882424</v>
      </c>
      <c r="V354" s="6">
        <v>91.038825536169568</v>
      </c>
      <c r="W354" s="6">
        <v>91.038825536169568</v>
      </c>
      <c r="X354" s="6">
        <v>0</v>
      </c>
      <c r="Y354" s="6"/>
      <c r="Z354" s="6">
        <v>91.038825536169568</v>
      </c>
      <c r="AA354" s="6">
        <v>0</v>
      </c>
      <c r="AB354" s="6">
        <v>0</v>
      </c>
      <c r="AC354" s="8">
        <v>0</v>
      </c>
      <c r="AD354" s="8">
        <v>0</v>
      </c>
      <c r="AE354" s="204"/>
      <c r="AF354" s="205">
        <v>0.50719622958824573</v>
      </c>
      <c r="AG354" s="205">
        <v>0</v>
      </c>
      <c r="AH354" s="5"/>
    </row>
    <row r="355" spans="1:34" x14ac:dyDescent="0.2">
      <c r="A355" s="5" t="s">
        <v>489</v>
      </c>
      <c r="B355" s="72">
        <v>0</v>
      </c>
      <c r="C355" s="72">
        <v>5.3255604106765455</v>
      </c>
      <c r="D355" s="72">
        <v>0</v>
      </c>
      <c r="E355" s="72">
        <v>0</v>
      </c>
      <c r="F355" s="72">
        <v>0</v>
      </c>
      <c r="G355" s="72">
        <v>-1.8399999999987813</v>
      </c>
      <c r="H355" s="72">
        <v>3.4855604106777642</v>
      </c>
      <c r="I355" s="6"/>
      <c r="J355" s="72">
        <v>0</v>
      </c>
      <c r="K355" s="72">
        <v>0</v>
      </c>
      <c r="L355" s="72">
        <v>-0.96977048062956017</v>
      </c>
      <c r="M355" s="72">
        <v>0</v>
      </c>
      <c r="N355" s="72">
        <v>-0.96977048062956017</v>
      </c>
      <c r="O355" s="204"/>
      <c r="P355" s="6">
        <v>988.04641091262715</v>
      </c>
      <c r="Q355" s="6">
        <v>14.55670982147252</v>
      </c>
      <c r="R355" s="6">
        <v>1002.6031207340997</v>
      </c>
      <c r="S355" s="6"/>
      <c r="T355" s="6">
        <v>2.5157899300482041</v>
      </c>
      <c r="U355" s="6">
        <v>2.5157899300482041</v>
      </c>
      <c r="V355" s="6">
        <v>1005.1189106641478</v>
      </c>
      <c r="W355" s="6">
        <v>991.5319713233049</v>
      </c>
      <c r="X355" s="6">
        <v>13.58693934084296</v>
      </c>
      <c r="Y355" s="6"/>
      <c r="Z355" s="6">
        <v>991.5319713233049</v>
      </c>
      <c r="AA355" s="6">
        <v>13.58693934084296</v>
      </c>
      <c r="AB355" s="6">
        <v>0</v>
      </c>
      <c r="AC355" s="8">
        <v>0</v>
      </c>
      <c r="AD355" s="8">
        <v>0</v>
      </c>
      <c r="AE355" s="204"/>
      <c r="AF355" s="205">
        <v>3.4855604106777491</v>
      </c>
      <c r="AG355" s="205">
        <v>-0.96977048062955973</v>
      </c>
      <c r="AH355" s="5"/>
    </row>
    <row r="356" spans="1:34" x14ac:dyDescent="0.2">
      <c r="A356" s="5" t="s">
        <v>490</v>
      </c>
      <c r="B356" s="72">
        <v>0</v>
      </c>
      <c r="C356" s="72">
        <v>0.48944436155265392</v>
      </c>
      <c r="D356" s="72">
        <v>0</v>
      </c>
      <c r="E356" s="72">
        <v>0</v>
      </c>
      <c r="F356" s="72">
        <v>0</v>
      </c>
      <c r="G356" s="72">
        <v>-0.2399999999870488</v>
      </c>
      <c r="H356" s="72">
        <v>0.24944436156560512</v>
      </c>
      <c r="I356" s="6"/>
      <c r="J356" s="72">
        <v>0</v>
      </c>
      <c r="K356" s="72">
        <v>0</v>
      </c>
      <c r="L356" s="72">
        <v>0</v>
      </c>
      <c r="M356" s="72">
        <v>0</v>
      </c>
      <c r="N356" s="72">
        <v>0</v>
      </c>
      <c r="O356" s="204"/>
      <c r="P356" s="6">
        <v>1367.9973732980802</v>
      </c>
      <c r="Q356" s="6">
        <v>0</v>
      </c>
      <c r="R356" s="6">
        <v>1367.9973732980802</v>
      </c>
      <c r="S356" s="6"/>
      <c r="T356" s="6">
        <v>0.24944436156560512</v>
      </c>
      <c r="U356" s="6">
        <v>0.24944436156560512</v>
      </c>
      <c r="V356" s="6">
        <v>1368.2468176596458</v>
      </c>
      <c r="W356" s="6">
        <v>1368.2468176596458</v>
      </c>
      <c r="X356" s="6">
        <v>0</v>
      </c>
      <c r="Y356" s="6"/>
      <c r="Z356" s="6">
        <v>1368.2468176596458</v>
      </c>
      <c r="AA356" s="6">
        <v>0</v>
      </c>
      <c r="AB356" s="6">
        <v>0</v>
      </c>
      <c r="AC356" s="8">
        <v>0</v>
      </c>
      <c r="AD356" s="8">
        <v>0</v>
      </c>
      <c r="AE356" s="204"/>
      <c r="AF356" s="205">
        <v>0.24944436156556549</v>
      </c>
      <c r="AG356" s="205">
        <v>0</v>
      </c>
      <c r="AH356" s="5"/>
    </row>
    <row r="357" spans="1:34" x14ac:dyDescent="0.2">
      <c r="A357" s="5" t="s">
        <v>491</v>
      </c>
      <c r="B357" s="72">
        <v>0</v>
      </c>
      <c r="C357" s="72">
        <v>0.2535981147941212</v>
      </c>
      <c r="D357" s="72">
        <v>0</v>
      </c>
      <c r="E357" s="72">
        <v>0</v>
      </c>
      <c r="F357" s="72">
        <v>0</v>
      </c>
      <c r="G357" s="72">
        <v>0</v>
      </c>
      <c r="H357" s="72">
        <v>0.2535981147941212</v>
      </c>
      <c r="I357" s="6"/>
      <c r="J357" s="72">
        <v>0</v>
      </c>
      <c r="K357" s="72">
        <v>0</v>
      </c>
      <c r="L357" s="72">
        <v>0</v>
      </c>
      <c r="M357" s="72">
        <v>0</v>
      </c>
      <c r="N357" s="72">
        <v>0</v>
      </c>
      <c r="O357" s="204"/>
      <c r="P357" s="6">
        <v>708.80692916998976</v>
      </c>
      <c r="Q357" s="6">
        <v>0</v>
      </c>
      <c r="R357" s="6">
        <v>708.80692916998976</v>
      </c>
      <c r="S357" s="6"/>
      <c r="T357" s="6">
        <v>0.2535981147941212</v>
      </c>
      <c r="U357" s="6">
        <v>0.2535981147941212</v>
      </c>
      <c r="V357" s="6">
        <v>709.06052728478392</v>
      </c>
      <c r="W357" s="6">
        <v>709.06052728478392</v>
      </c>
      <c r="X357" s="6">
        <v>0</v>
      </c>
      <c r="Y357" s="6"/>
      <c r="Z357" s="6">
        <v>709.06052728478392</v>
      </c>
      <c r="AA357" s="6">
        <v>0</v>
      </c>
      <c r="AB357" s="6">
        <v>0</v>
      </c>
      <c r="AC357" s="8">
        <v>0</v>
      </c>
      <c r="AD357" s="8">
        <v>0</v>
      </c>
      <c r="AE357" s="204"/>
      <c r="AF357" s="205">
        <v>0.25359811479415839</v>
      </c>
      <c r="AG357" s="205">
        <v>0</v>
      </c>
      <c r="AH357" s="5"/>
    </row>
    <row r="358" spans="1:34" x14ac:dyDescent="0.2">
      <c r="A358" s="5" t="s">
        <v>492</v>
      </c>
      <c r="B358" s="72">
        <v>0</v>
      </c>
      <c r="C358" s="72">
        <v>30.733048335669963</v>
      </c>
      <c r="D358" s="72">
        <v>0</v>
      </c>
      <c r="E358" s="72">
        <v>0</v>
      </c>
      <c r="F358" s="72">
        <v>0</v>
      </c>
      <c r="G358" s="72">
        <v>0.35999999989144271</v>
      </c>
      <c r="H358" s="72">
        <v>31.093048335561406</v>
      </c>
      <c r="I358" s="6"/>
      <c r="J358" s="72">
        <v>0</v>
      </c>
      <c r="K358" s="72">
        <v>0</v>
      </c>
      <c r="L358" s="72">
        <v>0</v>
      </c>
      <c r="M358" s="72">
        <v>0</v>
      </c>
      <c r="N358" s="72">
        <v>0</v>
      </c>
      <c r="O358" s="204"/>
      <c r="P358" s="6">
        <v>108417.44665641506</v>
      </c>
      <c r="Q358" s="6">
        <v>0</v>
      </c>
      <c r="R358" s="6">
        <v>108417.44665641506</v>
      </c>
      <c r="S358" s="6"/>
      <c r="T358" s="6">
        <v>31.093048335561406</v>
      </c>
      <c r="U358" s="6">
        <v>31.093048335561406</v>
      </c>
      <c r="V358" s="6">
        <v>108448.53970475063</v>
      </c>
      <c r="W358" s="6">
        <v>108448.53970475063</v>
      </c>
      <c r="X358" s="6">
        <v>0</v>
      </c>
      <c r="Y358" s="6"/>
      <c r="Z358" s="6">
        <v>108448.53970475063</v>
      </c>
      <c r="AA358" s="6">
        <v>0</v>
      </c>
      <c r="AB358" s="6">
        <v>0</v>
      </c>
      <c r="AC358" s="8">
        <v>0</v>
      </c>
      <c r="AD358" s="8">
        <v>0</v>
      </c>
      <c r="AE358" s="204"/>
      <c r="AF358" s="205">
        <v>31.093048335562344</v>
      </c>
      <c r="AG358" s="205">
        <v>0</v>
      </c>
      <c r="AH358" s="5"/>
    </row>
    <row r="359" spans="1:34" x14ac:dyDescent="0.2">
      <c r="A359" s="5" t="s">
        <v>493</v>
      </c>
      <c r="B359" s="72">
        <v>0</v>
      </c>
      <c r="C359" s="72">
        <v>11.614793657570752</v>
      </c>
      <c r="D359" s="72">
        <v>0</v>
      </c>
      <c r="E359" s="72">
        <v>0</v>
      </c>
      <c r="F359" s="72">
        <v>0</v>
      </c>
      <c r="G359" s="72">
        <v>0.23999999993247911</v>
      </c>
      <c r="H359" s="72">
        <v>11.854793657503231</v>
      </c>
      <c r="I359" s="6"/>
      <c r="J359" s="72">
        <v>0</v>
      </c>
      <c r="K359" s="72">
        <v>0</v>
      </c>
      <c r="L359" s="72">
        <v>0</v>
      </c>
      <c r="M359" s="72">
        <v>0</v>
      </c>
      <c r="N359" s="72">
        <v>0</v>
      </c>
      <c r="O359" s="204"/>
      <c r="P359" s="6">
        <v>111113.58589807863</v>
      </c>
      <c r="Q359" s="6">
        <v>0</v>
      </c>
      <c r="R359" s="6">
        <v>111113.58589807863</v>
      </c>
      <c r="S359" s="6"/>
      <c r="T359" s="6">
        <v>11.854793657503231</v>
      </c>
      <c r="U359" s="6">
        <v>11.854793657503231</v>
      </c>
      <c r="V359" s="6">
        <v>111125.44069173613</v>
      </c>
      <c r="W359" s="6">
        <v>111125.44069173613</v>
      </c>
      <c r="X359" s="6">
        <v>0</v>
      </c>
      <c r="Y359" s="6"/>
      <c r="Z359" s="6">
        <v>111125.44069173613</v>
      </c>
      <c r="AA359" s="6">
        <v>0</v>
      </c>
      <c r="AB359" s="6">
        <v>0</v>
      </c>
      <c r="AC359" s="8">
        <v>0</v>
      </c>
      <c r="AD359" s="8">
        <v>0</v>
      </c>
      <c r="AE359" s="204"/>
      <c r="AF359" s="205">
        <v>11.85479365750507</v>
      </c>
      <c r="AG359" s="205">
        <v>0</v>
      </c>
      <c r="AH359" s="5"/>
    </row>
    <row r="360" spans="1:34" x14ac:dyDescent="0.2">
      <c r="A360" s="5" t="s">
        <v>494</v>
      </c>
      <c r="B360" s="72">
        <v>0</v>
      </c>
      <c r="C360" s="72">
        <v>82.810689199216725</v>
      </c>
      <c r="D360" s="72">
        <v>0</v>
      </c>
      <c r="E360" s="72">
        <v>0</v>
      </c>
      <c r="F360" s="72">
        <v>0</v>
      </c>
      <c r="G360" s="72">
        <v>-0.11999999993713573</v>
      </c>
      <c r="H360" s="72">
        <v>82.690689199279589</v>
      </c>
      <c r="I360" s="6"/>
      <c r="J360" s="72">
        <v>0</v>
      </c>
      <c r="K360" s="72">
        <v>0</v>
      </c>
      <c r="L360" s="72">
        <v>0</v>
      </c>
      <c r="M360" s="72">
        <v>0</v>
      </c>
      <c r="N360" s="72">
        <v>0</v>
      </c>
      <c r="O360" s="204"/>
      <c r="P360" s="6">
        <v>362272.44013003167</v>
      </c>
      <c r="Q360" s="6">
        <v>0</v>
      </c>
      <c r="R360" s="6">
        <v>362272.44013003167</v>
      </c>
      <c r="S360" s="6"/>
      <c r="T360" s="6">
        <v>82.690689199279589</v>
      </c>
      <c r="U360" s="6">
        <v>82.690689199279589</v>
      </c>
      <c r="V360" s="6">
        <v>362355.13081923092</v>
      </c>
      <c r="W360" s="6">
        <v>362355.13081923092</v>
      </c>
      <c r="X360" s="6">
        <v>0</v>
      </c>
      <c r="Y360" s="6"/>
      <c r="Z360" s="6">
        <v>362355.13081923092</v>
      </c>
      <c r="AA360" s="6">
        <v>0</v>
      </c>
      <c r="AB360" s="6">
        <v>0</v>
      </c>
      <c r="AC360" s="8">
        <v>0</v>
      </c>
      <c r="AD360" s="8">
        <v>0</v>
      </c>
      <c r="AE360" s="204"/>
      <c r="AF360" s="205">
        <v>82.690689199254848</v>
      </c>
      <c r="AG360" s="205">
        <v>0</v>
      </c>
      <c r="AH360" s="5"/>
    </row>
    <row r="361" spans="1:34" x14ac:dyDescent="0.2">
      <c r="A361" s="5" t="s">
        <v>495</v>
      </c>
      <c r="B361" s="72">
        <v>0</v>
      </c>
      <c r="C361" s="72">
        <v>37.781807936372559</v>
      </c>
      <c r="D361" s="72">
        <v>0</v>
      </c>
      <c r="E361" s="72">
        <v>0</v>
      </c>
      <c r="F361" s="72">
        <v>12298.675978143765</v>
      </c>
      <c r="G361" s="72">
        <v>0.35999999949126504</v>
      </c>
      <c r="H361" s="72">
        <v>12336.81778607963</v>
      </c>
      <c r="I361" s="6"/>
      <c r="J361" s="72">
        <v>0</v>
      </c>
      <c r="K361" s="72">
        <v>0</v>
      </c>
      <c r="L361" s="72">
        <v>0</v>
      </c>
      <c r="M361" s="72">
        <v>0</v>
      </c>
      <c r="N361" s="72">
        <v>0</v>
      </c>
      <c r="O361" s="204"/>
      <c r="P361" s="6">
        <v>133283.46416487347</v>
      </c>
      <c r="Q361" s="6">
        <v>0</v>
      </c>
      <c r="R361" s="6">
        <v>133283.46416487347</v>
      </c>
      <c r="S361" s="6"/>
      <c r="T361" s="6">
        <v>12336.81778607963</v>
      </c>
      <c r="U361" s="6">
        <v>12336.81778607963</v>
      </c>
      <c r="V361" s="6">
        <v>145620.2819509531</v>
      </c>
      <c r="W361" s="6">
        <v>145620.2819509531</v>
      </c>
      <c r="X361" s="6">
        <v>0</v>
      </c>
      <c r="Y361" s="6"/>
      <c r="Z361" s="6">
        <v>145620.2819509531</v>
      </c>
      <c r="AA361" s="6">
        <v>0</v>
      </c>
      <c r="AB361" s="6">
        <v>0</v>
      </c>
      <c r="AC361" s="8">
        <v>0</v>
      </c>
      <c r="AD361" s="8">
        <v>0</v>
      </c>
      <c r="AE361" s="204"/>
      <c r="AF361" s="205">
        <v>12336.817786079628</v>
      </c>
      <c r="AG361" s="205">
        <v>0</v>
      </c>
      <c r="AH361" s="5"/>
    </row>
    <row r="362" spans="1:34" x14ac:dyDescent="0.2">
      <c r="A362" s="5" t="s">
        <v>496</v>
      </c>
      <c r="B362" s="72">
        <v>0</v>
      </c>
      <c r="C362" s="72">
        <v>22.823830331470909</v>
      </c>
      <c r="D362" s="72">
        <v>0</v>
      </c>
      <c r="E362" s="72">
        <v>0</v>
      </c>
      <c r="F362" s="72">
        <v>0</v>
      </c>
      <c r="G362" s="72">
        <v>0.23999999997613486</v>
      </c>
      <c r="H362" s="72">
        <v>23.063830331447043</v>
      </c>
      <c r="I362" s="6"/>
      <c r="J362" s="72">
        <v>0</v>
      </c>
      <c r="K362" s="72">
        <v>0</v>
      </c>
      <c r="L362" s="72">
        <v>0</v>
      </c>
      <c r="M362" s="72">
        <v>0</v>
      </c>
      <c r="N362" s="72">
        <v>0</v>
      </c>
      <c r="O362" s="204"/>
      <c r="P362" s="6">
        <v>95724.550221444442</v>
      </c>
      <c r="Q362" s="6">
        <v>0</v>
      </c>
      <c r="R362" s="6">
        <v>95724.550221444442</v>
      </c>
      <c r="S362" s="6"/>
      <c r="T362" s="6">
        <v>23.063830331447043</v>
      </c>
      <c r="U362" s="6">
        <v>23.063830331447043</v>
      </c>
      <c r="V362" s="6">
        <v>95747.61405177589</v>
      </c>
      <c r="W362" s="6">
        <v>95747.61405177589</v>
      </c>
      <c r="X362" s="6">
        <v>0</v>
      </c>
      <c r="Y362" s="6"/>
      <c r="Z362" s="6">
        <v>95747.61405177589</v>
      </c>
      <c r="AA362" s="6">
        <v>0</v>
      </c>
      <c r="AB362" s="6">
        <v>0</v>
      </c>
      <c r="AC362" s="8">
        <v>0</v>
      </c>
      <c r="AD362" s="8">
        <v>0</v>
      </c>
      <c r="AE362" s="204"/>
      <c r="AF362" s="205">
        <v>23.063830331448116</v>
      </c>
      <c r="AG362" s="205">
        <v>0</v>
      </c>
      <c r="AH362" s="5"/>
    </row>
    <row r="363" spans="1:34" x14ac:dyDescent="0.2">
      <c r="A363" s="5" t="s">
        <v>497</v>
      </c>
      <c r="B363" s="72">
        <v>0</v>
      </c>
      <c r="C363" s="72">
        <v>22.570232216676786</v>
      </c>
      <c r="D363" s="72">
        <v>0</v>
      </c>
      <c r="E363" s="72">
        <v>0</v>
      </c>
      <c r="F363" s="72">
        <v>0</v>
      </c>
      <c r="G363" s="72">
        <v>-0.12000000006082701</v>
      </c>
      <c r="H363" s="72">
        <v>22.450232216615959</v>
      </c>
      <c r="I363" s="6"/>
      <c r="J363" s="72">
        <v>0</v>
      </c>
      <c r="K363" s="72">
        <v>0</v>
      </c>
      <c r="L363" s="72">
        <v>0</v>
      </c>
      <c r="M363" s="72">
        <v>0</v>
      </c>
      <c r="N363" s="72">
        <v>0</v>
      </c>
      <c r="O363" s="204"/>
      <c r="P363" s="6">
        <v>79621.354857089304</v>
      </c>
      <c r="Q363" s="6">
        <v>0</v>
      </c>
      <c r="R363" s="6">
        <v>79621.354857089304</v>
      </c>
      <c r="S363" s="6"/>
      <c r="T363" s="6">
        <v>22.450232216615959</v>
      </c>
      <c r="U363" s="6">
        <v>22.450232216615959</v>
      </c>
      <c r="V363" s="6">
        <v>79643.805089305926</v>
      </c>
      <c r="W363" s="6">
        <v>79643.805089305926</v>
      </c>
      <c r="X363" s="6">
        <v>0</v>
      </c>
      <c r="Y363" s="6"/>
      <c r="Z363" s="6">
        <v>79643.805089305926</v>
      </c>
      <c r="AA363" s="6">
        <v>0</v>
      </c>
      <c r="AB363" s="6">
        <v>0</v>
      </c>
      <c r="AC363" s="8">
        <v>0</v>
      </c>
      <c r="AD363" s="8">
        <v>0</v>
      </c>
      <c r="AE363" s="204"/>
      <c r="AF363" s="205">
        <v>22.45023221662268</v>
      </c>
      <c r="AG363" s="205">
        <v>0</v>
      </c>
      <c r="AH363" s="5"/>
    </row>
    <row r="364" spans="1:34" x14ac:dyDescent="0.2">
      <c r="A364" s="5" t="s">
        <v>498</v>
      </c>
      <c r="B364" s="72">
        <v>0</v>
      </c>
      <c r="C364" s="72">
        <v>0.2535981147941212</v>
      </c>
      <c r="D364" s="72">
        <v>0</v>
      </c>
      <c r="E364" s="72">
        <v>0</v>
      </c>
      <c r="F364" s="72">
        <v>0</v>
      </c>
      <c r="G364" s="72">
        <v>0</v>
      </c>
      <c r="H364" s="72">
        <v>0.2535981147941212</v>
      </c>
      <c r="I364" s="6"/>
      <c r="J364" s="72">
        <v>0</v>
      </c>
      <c r="K364" s="72">
        <v>0</v>
      </c>
      <c r="L364" s="72">
        <v>0</v>
      </c>
      <c r="M364" s="72">
        <v>0</v>
      </c>
      <c r="N364" s="72">
        <v>0</v>
      </c>
      <c r="O364" s="204"/>
      <c r="P364" s="6">
        <v>708.80692916998976</v>
      </c>
      <c r="Q364" s="6">
        <v>0</v>
      </c>
      <c r="R364" s="6">
        <v>708.80692916998976</v>
      </c>
      <c r="S364" s="6"/>
      <c r="T364" s="6">
        <v>0.2535981147941212</v>
      </c>
      <c r="U364" s="6">
        <v>0.2535981147941212</v>
      </c>
      <c r="V364" s="6">
        <v>709.06052728478392</v>
      </c>
      <c r="W364" s="6">
        <v>709.06052728478392</v>
      </c>
      <c r="X364" s="6">
        <v>0</v>
      </c>
      <c r="Y364" s="6"/>
      <c r="Z364" s="6">
        <v>709.06052728478392</v>
      </c>
      <c r="AA364" s="6">
        <v>0</v>
      </c>
      <c r="AB364" s="6">
        <v>0</v>
      </c>
      <c r="AC364" s="8">
        <v>0</v>
      </c>
      <c r="AD364" s="8">
        <v>0</v>
      </c>
      <c r="AE364" s="204"/>
      <c r="AF364" s="205">
        <v>0.25359811479415839</v>
      </c>
      <c r="AG364" s="205">
        <v>0</v>
      </c>
      <c r="AH364" s="5"/>
    </row>
    <row r="365" spans="1:34" x14ac:dyDescent="0.2">
      <c r="A365" s="5" t="s">
        <v>500</v>
      </c>
      <c r="B365" s="72">
        <v>0</v>
      </c>
      <c r="C365" s="72">
        <v>23.74185550702563</v>
      </c>
      <c r="D365" s="72">
        <v>0</v>
      </c>
      <c r="E365" s="72">
        <v>0</v>
      </c>
      <c r="F365" s="72">
        <v>0</v>
      </c>
      <c r="G365" s="72">
        <v>0.13000000023748726</v>
      </c>
      <c r="H365" s="72">
        <v>23.871855507263117</v>
      </c>
      <c r="I365" s="6"/>
      <c r="J365" s="72">
        <v>0</v>
      </c>
      <c r="K365" s="72">
        <v>0</v>
      </c>
      <c r="L365" s="72">
        <v>0</v>
      </c>
      <c r="M365" s="72">
        <v>0</v>
      </c>
      <c r="N365" s="72">
        <v>0</v>
      </c>
      <c r="O365" s="204"/>
      <c r="P365" s="6">
        <v>149278.60582517082</v>
      </c>
      <c r="Q365" s="6">
        <v>0</v>
      </c>
      <c r="R365" s="6">
        <v>149278.60582517082</v>
      </c>
      <c r="S365" s="6"/>
      <c r="T365" s="6">
        <v>23.871855507263117</v>
      </c>
      <c r="U365" s="6">
        <v>23.871855507263117</v>
      </c>
      <c r="V365" s="6">
        <v>149302.47768067807</v>
      </c>
      <c r="W365" s="6">
        <v>149302.47768067807</v>
      </c>
      <c r="X365" s="6">
        <v>0</v>
      </c>
      <c r="Y365" s="6"/>
      <c r="Z365" s="6">
        <v>149302.47768067807</v>
      </c>
      <c r="AA365" s="6">
        <v>0</v>
      </c>
      <c r="AB365" s="6">
        <v>0</v>
      </c>
      <c r="AC365" s="8">
        <v>0</v>
      </c>
      <c r="AD365" s="8">
        <v>0</v>
      </c>
      <c r="AE365" s="204"/>
      <c r="AF365" s="205">
        <v>23.871855507255532</v>
      </c>
      <c r="AG365" s="205">
        <v>0</v>
      </c>
      <c r="AH365" s="5"/>
    </row>
    <row r="366" spans="1:34" x14ac:dyDescent="0.2">
      <c r="A366" s="5" t="s">
        <v>501</v>
      </c>
      <c r="B366" s="72">
        <v>0</v>
      </c>
      <c r="C366" s="72">
        <v>0.2535981147941212</v>
      </c>
      <c r="D366" s="72">
        <v>0</v>
      </c>
      <c r="E366" s="72">
        <v>0</v>
      </c>
      <c r="F366" s="72">
        <v>0</v>
      </c>
      <c r="G366" s="72">
        <v>0</v>
      </c>
      <c r="H366" s="72">
        <v>0.2535981147941212</v>
      </c>
      <c r="I366" s="6"/>
      <c r="J366" s="72">
        <v>0</v>
      </c>
      <c r="K366" s="72">
        <v>0</v>
      </c>
      <c r="L366" s="72">
        <v>0</v>
      </c>
      <c r="M366" s="72">
        <v>0</v>
      </c>
      <c r="N366" s="72">
        <v>0</v>
      </c>
      <c r="O366" s="204"/>
      <c r="P366" s="6">
        <v>15.084865415669013</v>
      </c>
      <c r="Q366" s="6">
        <v>0</v>
      </c>
      <c r="R366" s="6">
        <v>15.084865415669013</v>
      </c>
      <c r="S366" s="6"/>
      <c r="T366" s="6">
        <v>0.2535981147941212</v>
      </c>
      <c r="U366" s="6">
        <v>0.2535981147941212</v>
      </c>
      <c r="V366" s="6">
        <v>15.338463530463134</v>
      </c>
      <c r="W366" s="6">
        <v>15.338463530463134</v>
      </c>
      <c r="X366" s="6">
        <v>0</v>
      </c>
      <c r="Y366" s="6"/>
      <c r="Z366" s="6">
        <v>15.338463530463134</v>
      </c>
      <c r="AA366" s="6">
        <v>0</v>
      </c>
      <c r="AB366" s="6">
        <v>0</v>
      </c>
      <c r="AC366" s="8">
        <v>0</v>
      </c>
      <c r="AD366" s="8">
        <v>0</v>
      </c>
      <c r="AE366" s="204"/>
      <c r="AF366" s="205">
        <v>0.25359811479412109</v>
      </c>
      <c r="AG366" s="205">
        <v>0</v>
      </c>
      <c r="AH366" s="5"/>
    </row>
    <row r="367" spans="1:34" x14ac:dyDescent="0.2">
      <c r="A367" s="5" t="s">
        <v>502</v>
      </c>
      <c r="B367" s="72">
        <v>0</v>
      </c>
      <c r="C367" s="72">
        <v>118.17672149406049</v>
      </c>
      <c r="D367" s="72">
        <v>0</v>
      </c>
      <c r="E367" s="72">
        <v>0</v>
      </c>
      <c r="F367" s="72">
        <v>0</v>
      </c>
      <c r="G367" s="72">
        <v>0</v>
      </c>
      <c r="H367" s="72">
        <v>118.17672149406049</v>
      </c>
      <c r="I367" s="6"/>
      <c r="J367" s="72">
        <v>0</v>
      </c>
      <c r="K367" s="72">
        <v>0</v>
      </c>
      <c r="L367" s="72">
        <v>0</v>
      </c>
      <c r="M367" s="72">
        <v>0</v>
      </c>
      <c r="N367" s="72">
        <v>0</v>
      </c>
      <c r="O367" s="204"/>
      <c r="P367" s="6">
        <v>7029.5472837017587</v>
      </c>
      <c r="Q367" s="6">
        <v>0</v>
      </c>
      <c r="R367" s="6">
        <v>7029.5472837017587</v>
      </c>
      <c r="S367" s="6"/>
      <c r="T367" s="6">
        <v>118.17672149406049</v>
      </c>
      <c r="U367" s="6">
        <v>118.17672149406049</v>
      </c>
      <c r="V367" s="6">
        <v>7147.7240051958188</v>
      </c>
      <c r="W367" s="6">
        <v>7147.7240051958188</v>
      </c>
      <c r="X367" s="6">
        <v>0</v>
      </c>
      <c r="Y367" s="6"/>
      <c r="Z367" s="6">
        <v>7147.7240051958188</v>
      </c>
      <c r="AA367" s="6">
        <v>0</v>
      </c>
      <c r="AB367" s="6">
        <v>0</v>
      </c>
      <c r="AC367" s="8">
        <v>0</v>
      </c>
      <c r="AD367" s="8">
        <v>0</v>
      </c>
      <c r="AE367" s="204"/>
      <c r="AF367" s="205">
        <v>118.17672149406008</v>
      </c>
      <c r="AG367" s="205">
        <v>0</v>
      </c>
      <c r="AH367" s="5"/>
    </row>
    <row r="368" spans="1:34" x14ac:dyDescent="0.2">
      <c r="A368" s="5" t="s">
        <v>503</v>
      </c>
      <c r="B368" s="72">
        <v>0</v>
      </c>
      <c r="C368" s="72">
        <v>27.388596397765092</v>
      </c>
      <c r="D368" s="72">
        <v>0</v>
      </c>
      <c r="E368" s="72">
        <v>0</v>
      </c>
      <c r="F368" s="72">
        <v>0</v>
      </c>
      <c r="G368" s="72">
        <v>0</v>
      </c>
      <c r="H368" s="72">
        <v>27.388596397765092</v>
      </c>
      <c r="I368" s="6"/>
      <c r="J368" s="72">
        <v>0</v>
      </c>
      <c r="K368" s="72">
        <v>0</v>
      </c>
      <c r="L368" s="72">
        <v>0</v>
      </c>
      <c r="M368" s="72">
        <v>0</v>
      </c>
      <c r="N368" s="72">
        <v>0</v>
      </c>
      <c r="O368" s="204"/>
      <c r="P368" s="6">
        <v>1629.1654648922536</v>
      </c>
      <c r="Q368" s="6">
        <v>0</v>
      </c>
      <c r="R368" s="6">
        <v>1629.1654648922536</v>
      </c>
      <c r="S368" s="6"/>
      <c r="T368" s="6">
        <v>27.388596397765092</v>
      </c>
      <c r="U368" s="6">
        <v>27.388596397765092</v>
      </c>
      <c r="V368" s="6">
        <v>1656.5540612900186</v>
      </c>
      <c r="W368" s="6">
        <v>1656.5540612900186</v>
      </c>
      <c r="X368" s="6">
        <v>0</v>
      </c>
      <c r="Y368" s="6"/>
      <c r="Z368" s="6">
        <v>1656.5540612900186</v>
      </c>
      <c r="AA368" s="6">
        <v>0</v>
      </c>
      <c r="AB368" s="6">
        <v>0</v>
      </c>
      <c r="AC368" s="8">
        <v>0</v>
      </c>
      <c r="AD368" s="8">
        <v>0</v>
      </c>
      <c r="AE368" s="204"/>
      <c r="AF368" s="205">
        <v>27.388596397765014</v>
      </c>
      <c r="AG368" s="205">
        <v>0</v>
      </c>
      <c r="AH368" s="5"/>
    </row>
    <row r="369" spans="1:34" x14ac:dyDescent="0.2">
      <c r="A369" s="5" t="s">
        <v>504</v>
      </c>
      <c r="B369" s="72">
        <v>0</v>
      </c>
      <c r="C369" s="72">
        <v>0.2535981147941212</v>
      </c>
      <c r="D369" s="72">
        <v>0</v>
      </c>
      <c r="E369" s="72">
        <v>0</v>
      </c>
      <c r="F369" s="72">
        <v>0</v>
      </c>
      <c r="G369" s="72">
        <v>0</v>
      </c>
      <c r="H369" s="72">
        <v>0.2535981147941212</v>
      </c>
      <c r="I369" s="6"/>
      <c r="J369" s="72">
        <v>0</v>
      </c>
      <c r="K369" s="72">
        <v>0</v>
      </c>
      <c r="L369" s="72">
        <v>0</v>
      </c>
      <c r="M369" s="72">
        <v>0</v>
      </c>
      <c r="N369" s="72">
        <v>0</v>
      </c>
      <c r="O369" s="204"/>
      <c r="P369" s="6">
        <v>15.084865415669013</v>
      </c>
      <c r="Q369" s="6">
        <v>0</v>
      </c>
      <c r="R369" s="6">
        <v>15.084865415669013</v>
      </c>
      <c r="S369" s="6"/>
      <c r="T369" s="6">
        <v>0.2535981147941212</v>
      </c>
      <c r="U369" s="6">
        <v>0.2535981147941212</v>
      </c>
      <c r="V369" s="6">
        <v>15.338463530463134</v>
      </c>
      <c r="W369" s="6">
        <v>15.338463530463134</v>
      </c>
      <c r="X369" s="6">
        <v>0</v>
      </c>
      <c r="Y369" s="6"/>
      <c r="Z369" s="6">
        <v>15.338463530463134</v>
      </c>
      <c r="AA369" s="6">
        <v>0</v>
      </c>
      <c r="AB369" s="6">
        <v>0</v>
      </c>
      <c r="AC369" s="8">
        <v>0</v>
      </c>
      <c r="AD369" s="8">
        <v>0</v>
      </c>
      <c r="AE369" s="204"/>
      <c r="AF369" s="205">
        <v>0.25359811479412109</v>
      </c>
      <c r="AG369" s="205">
        <v>0</v>
      </c>
      <c r="AH369" s="5"/>
    </row>
    <row r="370" spans="1:34" x14ac:dyDescent="0.2">
      <c r="A370" s="5" t="s">
        <v>505</v>
      </c>
      <c r="B370" s="72">
        <v>0</v>
      </c>
      <c r="C370" s="72">
        <v>0.2535981147941212</v>
      </c>
      <c r="D370" s="72">
        <v>0</v>
      </c>
      <c r="E370" s="72">
        <v>0</v>
      </c>
      <c r="F370" s="72">
        <v>0</v>
      </c>
      <c r="G370" s="72">
        <v>0</v>
      </c>
      <c r="H370" s="72">
        <v>0.2535981147941212</v>
      </c>
      <c r="I370" s="6"/>
      <c r="J370" s="72">
        <v>0</v>
      </c>
      <c r="K370" s="72">
        <v>0</v>
      </c>
      <c r="L370" s="72">
        <v>0</v>
      </c>
      <c r="M370" s="72">
        <v>0</v>
      </c>
      <c r="N370" s="72">
        <v>0</v>
      </c>
      <c r="O370" s="204"/>
      <c r="P370" s="6">
        <v>15.084865415669013</v>
      </c>
      <c r="Q370" s="6">
        <v>0</v>
      </c>
      <c r="R370" s="6">
        <v>15.084865415669013</v>
      </c>
      <c r="S370" s="6"/>
      <c r="T370" s="6">
        <v>0.2535981147941212</v>
      </c>
      <c r="U370" s="6">
        <v>0.2535981147941212</v>
      </c>
      <c r="V370" s="6">
        <v>15.338463530463134</v>
      </c>
      <c r="W370" s="6">
        <v>15.338463530463134</v>
      </c>
      <c r="X370" s="6">
        <v>0</v>
      </c>
      <c r="Y370" s="6"/>
      <c r="Z370" s="6">
        <v>15.338463530463134</v>
      </c>
      <c r="AA370" s="6">
        <v>0</v>
      </c>
      <c r="AB370" s="6">
        <v>0</v>
      </c>
      <c r="AC370" s="8">
        <v>0</v>
      </c>
      <c r="AD370" s="8">
        <v>0</v>
      </c>
      <c r="AE370" s="204"/>
      <c r="AF370" s="205">
        <v>0.25359811479412109</v>
      </c>
      <c r="AG370" s="205">
        <v>0</v>
      </c>
      <c r="AH370" s="5"/>
    </row>
    <row r="371" spans="1:34" x14ac:dyDescent="0.2">
      <c r="A371" s="5" t="s">
        <v>506</v>
      </c>
      <c r="B371" s="72">
        <v>0</v>
      </c>
      <c r="C371" s="72">
        <v>46.662053122118309</v>
      </c>
      <c r="D371" s="72">
        <v>0</v>
      </c>
      <c r="E371" s="72">
        <v>0</v>
      </c>
      <c r="F371" s="72">
        <v>0</v>
      </c>
      <c r="G371" s="72">
        <v>-0.36000000000103682</v>
      </c>
      <c r="H371" s="72">
        <v>46.302053122117272</v>
      </c>
      <c r="I371" s="6"/>
      <c r="J371" s="72">
        <v>0</v>
      </c>
      <c r="K371" s="72">
        <v>0</v>
      </c>
      <c r="L371" s="72">
        <v>0</v>
      </c>
      <c r="M371" s="72">
        <v>0</v>
      </c>
      <c r="N371" s="72">
        <v>0</v>
      </c>
      <c r="O371" s="204"/>
      <c r="P371" s="6">
        <v>2775.6152364830987</v>
      </c>
      <c r="Q371" s="6">
        <v>0</v>
      </c>
      <c r="R371" s="6">
        <v>2775.6152364830987</v>
      </c>
      <c r="S371" s="6"/>
      <c r="T371" s="6">
        <v>46.302053122117272</v>
      </c>
      <c r="U371" s="6">
        <v>46.302053122117272</v>
      </c>
      <c r="V371" s="6">
        <v>2821.917289605216</v>
      </c>
      <c r="W371" s="6">
        <v>2821.917289605216</v>
      </c>
      <c r="X371" s="6">
        <v>0</v>
      </c>
      <c r="Y371" s="6"/>
      <c r="Z371" s="6">
        <v>2821.917289605216</v>
      </c>
      <c r="AA371" s="6">
        <v>0</v>
      </c>
      <c r="AB371" s="6">
        <v>0</v>
      </c>
      <c r="AC371" s="8">
        <v>0</v>
      </c>
      <c r="AD371" s="8">
        <v>0</v>
      </c>
      <c r="AE371" s="204"/>
      <c r="AF371" s="205">
        <v>46.302053122117286</v>
      </c>
      <c r="AG371" s="205">
        <v>0</v>
      </c>
      <c r="AH371" s="5"/>
    </row>
    <row r="372" spans="1:34" x14ac:dyDescent="0.2">
      <c r="A372" s="5" t="s">
        <v>507</v>
      </c>
      <c r="B372" s="72">
        <v>0</v>
      </c>
      <c r="C372" s="72">
        <v>66.44270607605975</v>
      </c>
      <c r="D372" s="72">
        <v>0</v>
      </c>
      <c r="E372" s="72">
        <v>0</v>
      </c>
      <c r="F372" s="72">
        <v>0</v>
      </c>
      <c r="G372" s="72">
        <v>0</v>
      </c>
      <c r="H372" s="72">
        <v>66.44270607605975</v>
      </c>
      <c r="I372" s="6"/>
      <c r="J372" s="72">
        <v>0</v>
      </c>
      <c r="K372" s="72">
        <v>0</v>
      </c>
      <c r="L372" s="72">
        <v>0</v>
      </c>
      <c r="M372" s="72">
        <v>0</v>
      </c>
      <c r="N372" s="72">
        <v>0</v>
      </c>
      <c r="O372" s="204"/>
      <c r="P372" s="6">
        <v>3952.2347389052811</v>
      </c>
      <c r="Q372" s="6">
        <v>0</v>
      </c>
      <c r="R372" s="6">
        <v>3952.2347389052811</v>
      </c>
      <c r="S372" s="6"/>
      <c r="T372" s="6">
        <v>66.44270607605975</v>
      </c>
      <c r="U372" s="6">
        <v>66.44270607605975</v>
      </c>
      <c r="V372" s="6">
        <v>4018.6774449813411</v>
      </c>
      <c r="W372" s="6">
        <v>4018.6774449813411</v>
      </c>
      <c r="X372" s="6">
        <v>0</v>
      </c>
      <c r="Y372" s="6"/>
      <c r="Z372" s="6">
        <v>4018.6774449813411</v>
      </c>
      <c r="AA372" s="6">
        <v>0</v>
      </c>
      <c r="AB372" s="6">
        <v>0</v>
      </c>
      <c r="AC372" s="8">
        <v>0</v>
      </c>
      <c r="AD372" s="8">
        <v>0</v>
      </c>
      <c r="AE372" s="204"/>
      <c r="AF372" s="205">
        <v>66.442706076059949</v>
      </c>
      <c r="AG372" s="205">
        <v>0</v>
      </c>
      <c r="AH372" s="5"/>
    </row>
    <row r="373" spans="1:34" x14ac:dyDescent="0.2">
      <c r="A373" s="5" t="s">
        <v>508</v>
      </c>
      <c r="B373" s="72">
        <v>0</v>
      </c>
      <c r="C373" s="72">
        <v>0.2535981147941212</v>
      </c>
      <c r="D373" s="72">
        <v>0</v>
      </c>
      <c r="E373" s="72">
        <v>0</v>
      </c>
      <c r="F373" s="72">
        <v>0</v>
      </c>
      <c r="G373" s="72">
        <v>0</v>
      </c>
      <c r="H373" s="72">
        <v>0.2535981147941212</v>
      </c>
      <c r="I373" s="6"/>
      <c r="J373" s="72">
        <v>0</v>
      </c>
      <c r="K373" s="72">
        <v>0</v>
      </c>
      <c r="L373" s="72">
        <v>0</v>
      </c>
      <c r="M373" s="72">
        <v>0</v>
      </c>
      <c r="N373" s="72">
        <v>0</v>
      </c>
      <c r="O373" s="204"/>
      <c r="P373" s="6">
        <v>15.084865415669013</v>
      </c>
      <c r="Q373" s="6">
        <v>0</v>
      </c>
      <c r="R373" s="6">
        <v>15.084865415669013</v>
      </c>
      <c r="S373" s="6"/>
      <c r="T373" s="6">
        <v>0.2535981147941212</v>
      </c>
      <c r="U373" s="6">
        <v>0.2535981147941212</v>
      </c>
      <c r="V373" s="6">
        <v>15.338463530463134</v>
      </c>
      <c r="W373" s="6">
        <v>15.338463530463134</v>
      </c>
      <c r="X373" s="6">
        <v>0</v>
      </c>
      <c r="Y373" s="6"/>
      <c r="Z373" s="6">
        <v>15.338463530463134</v>
      </c>
      <c r="AA373" s="6">
        <v>0</v>
      </c>
      <c r="AB373" s="6">
        <v>0</v>
      </c>
      <c r="AC373" s="8">
        <v>0</v>
      </c>
      <c r="AD373" s="8">
        <v>0</v>
      </c>
      <c r="AE373" s="204"/>
      <c r="AF373" s="205">
        <v>0.25359811479412109</v>
      </c>
      <c r="AG373" s="205">
        <v>0</v>
      </c>
      <c r="AH373" s="5"/>
    </row>
    <row r="374" spans="1:34" x14ac:dyDescent="0.2">
      <c r="A374" s="5" t="s">
        <v>509</v>
      </c>
      <c r="B374" s="72">
        <v>0</v>
      </c>
      <c r="C374" s="72">
        <v>10.220004026203084</v>
      </c>
      <c r="D374" s="72">
        <v>0</v>
      </c>
      <c r="E374" s="72">
        <v>0</v>
      </c>
      <c r="F374" s="72">
        <v>0</v>
      </c>
      <c r="G374" s="72">
        <v>-0.11999999993349775</v>
      </c>
      <c r="H374" s="72">
        <v>10.100004026269586</v>
      </c>
      <c r="I374" s="6"/>
      <c r="J374" s="72">
        <v>0</v>
      </c>
      <c r="K374" s="72">
        <v>0</v>
      </c>
      <c r="L374" s="72">
        <v>0</v>
      </c>
      <c r="M374" s="72">
        <v>0</v>
      </c>
      <c r="N374" s="72">
        <v>0</v>
      </c>
      <c r="O374" s="204"/>
      <c r="P374" s="6">
        <v>38814.465432916237</v>
      </c>
      <c r="Q374" s="6">
        <v>0</v>
      </c>
      <c r="R374" s="6">
        <v>38814.465432916237</v>
      </c>
      <c r="S374" s="6"/>
      <c r="T374" s="6">
        <v>10.100004026269586</v>
      </c>
      <c r="U374" s="6">
        <v>10.100004026269586</v>
      </c>
      <c r="V374" s="6">
        <v>38824.565436942503</v>
      </c>
      <c r="W374" s="6">
        <v>38824.565436942503</v>
      </c>
      <c r="X374" s="6">
        <v>0</v>
      </c>
      <c r="Y374" s="6"/>
      <c r="Z374" s="6">
        <v>38824.565436942503</v>
      </c>
      <c r="AA374" s="6">
        <v>0</v>
      </c>
      <c r="AB374" s="6">
        <v>0</v>
      </c>
      <c r="AC374" s="8">
        <v>0</v>
      </c>
      <c r="AD374" s="8">
        <v>0</v>
      </c>
      <c r="AE374" s="204"/>
      <c r="AF374" s="205">
        <v>10.100004026266106</v>
      </c>
      <c r="AG374" s="205">
        <v>0</v>
      </c>
      <c r="AH374" s="5"/>
    </row>
    <row r="375" spans="1:34" x14ac:dyDescent="0.2">
      <c r="A375" s="5" t="s">
        <v>510</v>
      </c>
      <c r="B375" s="72">
        <v>0</v>
      </c>
      <c r="C375" s="72">
        <v>507.19622958824237</v>
      </c>
      <c r="D375" s="72">
        <v>0</v>
      </c>
      <c r="E375" s="72">
        <v>0</v>
      </c>
      <c r="F375" s="72">
        <v>0</v>
      </c>
      <c r="G375" s="72">
        <v>-0.37000000001717126</v>
      </c>
      <c r="H375" s="72">
        <v>506.8262295882252</v>
      </c>
      <c r="I375" s="6"/>
      <c r="J375" s="72">
        <v>0</v>
      </c>
      <c r="K375" s="72">
        <v>0</v>
      </c>
      <c r="L375" s="72">
        <v>0</v>
      </c>
      <c r="M375" s="72">
        <v>-0.20999999999867214</v>
      </c>
      <c r="N375" s="72">
        <v>-0.20999999999867214</v>
      </c>
      <c r="O375" s="204"/>
      <c r="P375" s="6">
        <v>79639.424486591844</v>
      </c>
      <c r="Q375" s="6">
        <v>0</v>
      </c>
      <c r="R375" s="6">
        <v>79639.424486591844</v>
      </c>
      <c r="S375" s="6"/>
      <c r="T375" s="6">
        <v>506.61622958822653</v>
      </c>
      <c r="U375" s="6">
        <v>506.61622958822653</v>
      </c>
      <c r="V375" s="6">
        <v>80146.040716180069</v>
      </c>
      <c r="W375" s="6">
        <v>80146.040716180069</v>
      </c>
      <c r="X375" s="6">
        <v>0</v>
      </c>
      <c r="Y375" s="6"/>
      <c r="Z375" s="6">
        <v>80146.250716180075</v>
      </c>
      <c r="AA375" s="6">
        <v>-0.20999999999867214</v>
      </c>
      <c r="AB375" s="6">
        <v>0</v>
      </c>
      <c r="AC375" s="8">
        <v>0</v>
      </c>
      <c r="AD375" s="8">
        <v>0</v>
      </c>
      <c r="AE375" s="204"/>
      <c r="AF375" s="205">
        <v>506.61622958822409</v>
      </c>
      <c r="AG375" s="205">
        <v>0</v>
      </c>
      <c r="AH375" s="5"/>
    </row>
    <row r="376" spans="1:34" x14ac:dyDescent="0.2">
      <c r="A376" s="5" t="s">
        <v>511</v>
      </c>
      <c r="B376" s="72">
        <v>0</v>
      </c>
      <c r="C376" s="72">
        <v>0</v>
      </c>
      <c r="D376" s="72">
        <v>0</v>
      </c>
      <c r="E376" s="72">
        <v>0</v>
      </c>
      <c r="F376" s="72">
        <v>0</v>
      </c>
      <c r="G376" s="72">
        <v>0</v>
      </c>
      <c r="H376" s="72">
        <v>0</v>
      </c>
      <c r="I376" s="6"/>
      <c r="J376" s="72">
        <v>0</v>
      </c>
      <c r="K376" s="72">
        <v>0</v>
      </c>
      <c r="L376" s="72">
        <v>0</v>
      </c>
      <c r="M376" s="72">
        <v>0</v>
      </c>
      <c r="N376" s="72">
        <v>0</v>
      </c>
      <c r="O376" s="204"/>
      <c r="P376" s="6">
        <v>0</v>
      </c>
      <c r="Q376" s="6">
        <v>0</v>
      </c>
      <c r="R376" s="6">
        <v>0</v>
      </c>
      <c r="S376" s="6"/>
      <c r="T376" s="6">
        <v>0</v>
      </c>
      <c r="U376" s="6">
        <v>0</v>
      </c>
      <c r="V376" s="6">
        <v>0</v>
      </c>
      <c r="W376" s="6">
        <v>0</v>
      </c>
      <c r="X376" s="6">
        <v>0</v>
      </c>
      <c r="Y376" s="6"/>
      <c r="Z376" s="6">
        <v>0</v>
      </c>
      <c r="AA376" s="6">
        <v>0</v>
      </c>
      <c r="AB376" s="6">
        <v>0</v>
      </c>
      <c r="AC376" s="8">
        <v>0</v>
      </c>
      <c r="AD376" s="8">
        <v>0</v>
      </c>
      <c r="AE376" s="204"/>
      <c r="AF376" s="205">
        <v>0</v>
      </c>
      <c r="AG376" s="205">
        <v>0</v>
      </c>
      <c r="AH376" s="5"/>
    </row>
    <row r="377" spans="1:34" x14ac:dyDescent="0.2">
      <c r="A377" s="5" t="s">
        <v>512</v>
      </c>
      <c r="B377" s="72">
        <v>0</v>
      </c>
      <c r="C377" s="72">
        <v>50.719622958824239</v>
      </c>
      <c r="D377" s="72">
        <v>0</v>
      </c>
      <c r="E377" s="72">
        <v>0</v>
      </c>
      <c r="F377" s="72">
        <v>0</v>
      </c>
      <c r="G377" s="72">
        <v>0.11999999999989086</v>
      </c>
      <c r="H377" s="72">
        <v>50.83962295882413</v>
      </c>
      <c r="I377" s="6"/>
      <c r="J377" s="72">
        <v>0</v>
      </c>
      <c r="K377" s="72">
        <v>0</v>
      </c>
      <c r="L377" s="72">
        <v>0</v>
      </c>
      <c r="M377" s="72">
        <v>0</v>
      </c>
      <c r="N377" s="72">
        <v>0</v>
      </c>
      <c r="O377" s="204"/>
      <c r="P377" s="6">
        <v>3016.9730831338029</v>
      </c>
      <c r="Q377" s="6">
        <v>0</v>
      </c>
      <c r="R377" s="6">
        <v>3016.9730831338029</v>
      </c>
      <c r="S377" s="6"/>
      <c r="T377" s="6">
        <v>50.83962295882413</v>
      </c>
      <c r="U377" s="6">
        <v>50.83962295882413</v>
      </c>
      <c r="V377" s="6">
        <v>3067.8127060926272</v>
      </c>
      <c r="W377" s="6">
        <v>3067.8127060926272</v>
      </c>
      <c r="X377" s="6">
        <v>0</v>
      </c>
      <c r="Y377" s="6"/>
      <c r="Z377" s="6">
        <v>3067.8127060926272</v>
      </c>
      <c r="AA377" s="6">
        <v>0</v>
      </c>
      <c r="AB377" s="6">
        <v>0</v>
      </c>
      <c r="AC377" s="8">
        <v>0</v>
      </c>
      <c r="AD377" s="8">
        <v>0</v>
      </c>
      <c r="AE377" s="204"/>
      <c r="AF377" s="205">
        <v>50.839622958824293</v>
      </c>
      <c r="AG377" s="205">
        <v>0</v>
      </c>
      <c r="AH377" s="5"/>
    </row>
    <row r="378" spans="1:34" x14ac:dyDescent="0.2">
      <c r="A378" s="5" t="s">
        <v>513</v>
      </c>
      <c r="B378" s="72">
        <v>0</v>
      </c>
      <c r="C378" s="72">
        <v>15.215886887647272</v>
      </c>
      <c r="D378" s="72">
        <v>0</v>
      </c>
      <c r="E378" s="72">
        <v>0</v>
      </c>
      <c r="F378" s="72">
        <v>0</v>
      </c>
      <c r="G378" s="72">
        <v>0</v>
      </c>
      <c r="H378" s="72">
        <v>15.215886887647272</v>
      </c>
      <c r="I378" s="6"/>
      <c r="J378" s="72">
        <v>0</v>
      </c>
      <c r="K378" s="72">
        <v>0</v>
      </c>
      <c r="L378" s="72">
        <v>0</v>
      </c>
      <c r="M378" s="72">
        <v>0</v>
      </c>
      <c r="N378" s="72">
        <v>0</v>
      </c>
      <c r="O378" s="204"/>
      <c r="P378" s="6">
        <v>905.09192494014076</v>
      </c>
      <c r="Q378" s="6">
        <v>0</v>
      </c>
      <c r="R378" s="6">
        <v>905.09192494014076</v>
      </c>
      <c r="S378" s="6"/>
      <c r="T378" s="6">
        <v>15.215886887647272</v>
      </c>
      <c r="U378" s="6">
        <v>15.215886887647272</v>
      </c>
      <c r="V378" s="6">
        <v>920.30781182778799</v>
      </c>
      <c r="W378" s="6">
        <v>920.30781182778799</v>
      </c>
      <c r="X378" s="6">
        <v>0</v>
      </c>
      <c r="Y378" s="6"/>
      <c r="Z378" s="6">
        <v>920.30781182778799</v>
      </c>
      <c r="AA378" s="6">
        <v>0</v>
      </c>
      <c r="AB378" s="6">
        <v>0</v>
      </c>
      <c r="AC378" s="8">
        <v>0</v>
      </c>
      <c r="AD378" s="8">
        <v>0</v>
      </c>
      <c r="AE378" s="204"/>
      <c r="AF378" s="205">
        <v>15.21588688764723</v>
      </c>
      <c r="AG378" s="205">
        <v>0</v>
      </c>
      <c r="AH378" s="5"/>
    </row>
    <row r="379" spans="1:34" x14ac:dyDescent="0.2">
      <c r="A379" s="5" t="s">
        <v>514</v>
      </c>
      <c r="B379" s="72">
        <v>0</v>
      </c>
      <c r="C379" s="72">
        <v>2.5359811479412118</v>
      </c>
      <c r="D379" s="72">
        <v>0</v>
      </c>
      <c r="E379" s="72">
        <v>0</v>
      </c>
      <c r="F379" s="72">
        <v>0</v>
      </c>
      <c r="G379" s="72">
        <v>0</v>
      </c>
      <c r="H379" s="72">
        <v>2.5359811479412118</v>
      </c>
      <c r="I379" s="6"/>
      <c r="J379" s="72">
        <v>0</v>
      </c>
      <c r="K379" s="72">
        <v>0</v>
      </c>
      <c r="L379" s="72">
        <v>0</v>
      </c>
      <c r="M379" s="72">
        <v>0</v>
      </c>
      <c r="N379" s="72">
        <v>0</v>
      </c>
      <c r="O379" s="204"/>
      <c r="P379" s="6">
        <v>150.84865415669012</v>
      </c>
      <c r="Q379" s="6">
        <v>0</v>
      </c>
      <c r="R379" s="6">
        <v>150.84865415669012</v>
      </c>
      <c r="S379" s="6"/>
      <c r="T379" s="6">
        <v>2.5359811479412118</v>
      </c>
      <c r="U379" s="6">
        <v>2.5359811479412118</v>
      </c>
      <c r="V379" s="6">
        <v>153.38463530463133</v>
      </c>
      <c r="W379" s="6">
        <v>153.38463530463133</v>
      </c>
      <c r="X379" s="6">
        <v>0</v>
      </c>
      <c r="Y379" s="6"/>
      <c r="Z379" s="6">
        <v>153.38463530463133</v>
      </c>
      <c r="AA379" s="6">
        <v>0</v>
      </c>
      <c r="AB379" s="6">
        <v>0</v>
      </c>
      <c r="AC379" s="8">
        <v>0</v>
      </c>
      <c r="AD379" s="8">
        <v>0</v>
      </c>
      <c r="AE379" s="204"/>
      <c r="AF379" s="205">
        <v>2.5359811479412144</v>
      </c>
      <c r="AG379" s="205">
        <v>0</v>
      </c>
      <c r="AH379" s="5"/>
    </row>
    <row r="380" spans="1:34" x14ac:dyDescent="0.2">
      <c r="A380" s="5" t="s">
        <v>515</v>
      </c>
      <c r="B380" s="72">
        <v>0</v>
      </c>
      <c r="C380" s="72">
        <v>38.039717219118181</v>
      </c>
      <c r="D380" s="72">
        <v>0</v>
      </c>
      <c r="E380" s="72">
        <v>0</v>
      </c>
      <c r="F380" s="72">
        <v>0</v>
      </c>
      <c r="G380" s="72">
        <v>-0.24000000000160071</v>
      </c>
      <c r="H380" s="72">
        <v>37.79971721911658</v>
      </c>
      <c r="I380" s="6"/>
      <c r="J380" s="72">
        <v>0</v>
      </c>
      <c r="K380" s="72">
        <v>0</v>
      </c>
      <c r="L380" s="72">
        <v>0</v>
      </c>
      <c r="M380" s="72">
        <v>0</v>
      </c>
      <c r="N380" s="72">
        <v>0</v>
      </c>
      <c r="O380" s="204"/>
      <c r="P380" s="6">
        <v>2262.7298123503519</v>
      </c>
      <c r="Q380" s="6">
        <v>0</v>
      </c>
      <c r="R380" s="6">
        <v>2262.7298123503519</v>
      </c>
      <c r="S380" s="6"/>
      <c r="T380" s="6">
        <v>37.79971721911658</v>
      </c>
      <c r="U380" s="6">
        <v>37.79971721911658</v>
      </c>
      <c r="V380" s="6">
        <v>2300.5295295694687</v>
      </c>
      <c r="W380" s="6">
        <v>2300.5295295694687</v>
      </c>
      <c r="X380" s="6">
        <v>0</v>
      </c>
      <c r="Y380" s="6"/>
      <c r="Z380" s="6">
        <v>2300.5295295694687</v>
      </c>
      <c r="AA380" s="6">
        <v>0</v>
      </c>
      <c r="AB380" s="6">
        <v>0</v>
      </c>
      <c r="AC380" s="8">
        <v>0</v>
      </c>
      <c r="AD380" s="8">
        <v>0</v>
      </c>
      <c r="AE380" s="204"/>
      <c r="AF380" s="205">
        <v>37.799717219116701</v>
      </c>
      <c r="AG380" s="205">
        <v>0</v>
      </c>
      <c r="AH380" s="5"/>
    </row>
    <row r="381" spans="1:34" x14ac:dyDescent="0.2">
      <c r="A381" s="5" t="s">
        <v>516</v>
      </c>
      <c r="B381" s="72">
        <v>0</v>
      </c>
      <c r="C381" s="72">
        <v>16.48387746161788</v>
      </c>
      <c r="D381" s="72">
        <v>0</v>
      </c>
      <c r="E381" s="72">
        <v>0</v>
      </c>
      <c r="F381" s="72">
        <v>0</v>
      </c>
      <c r="G381" s="72">
        <v>0</v>
      </c>
      <c r="H381" s="72">
        <v>16.48387746161788</v>
      </c>
      <c r="I381" s="6"/>
      <c r="J381" s="72">
        <v>0</v>
      </c>
      <c r="K381" s="72">
        <v>0</v>
      </c>
      <c r="L381" s="72">
        <v>0</v>
      </c>
      <c r="M381" s="72">
        <v>0</v>
      </c>
      <c r="N381" s="72">
        <v>0</v>
      </c>
      <c r="O381" s="204"/>
      <c r="P381" s="6">
        <v>980.51625201848583</v>
      </c>
      <c r="Q381" s="6">
        <v>0</v>
      </c>
      <c r="R381" s="6">
        <v>980.51625201848583</v>
      </c>
      <c r="S381" s="6"/>
      <c r="T381" s="6">
        <v>16.48387746161788</v>
      </c>
      <c r="U381" s="6">
        <v>16.48387746161788</v>
      </c>
      <c r="V381" s="6">
        <v>997.00012948010374</v>
      </c>
      <c r="W381" s="6">
        <v>997.00012948010374</v>
      </c>
      <c r="X381" s="6">
        <v>0</v>
      </c>
      <c r="Y381" s="6"/>
      <c r="Z381" s="6">
        <v>997.00012948010374</v>
      </c>
      <c r="AA381" s="6">
        <v>0</v>
      </c>
      <c r="AB381" s="6">
        <v>0</v>
      </c>
      <c r="AC381" s="8">
        <v>0</v>
      </c>
      <c r="AD381" s="8">
        <v>0</v>
      </c>
      <c r="AE381" s="204"/>
      <c r="AF381" s="205">
        <v>16.483877461617908</v>
      </c>
      <c r="AG381" s="205">
        <v>0</v>
      </c>
      <c r="AH381" s="5"/>
    </row>
    <row r="382" spans="1:34" x14ac:dyDescent="0.2">
      <c r="A382" s="5" t="s">
        <v>517</v>
      </c>
      <c r="B382" s="72">
        <v>0</v>
      </c>
      <c r="C382" s="72">
        <v>15.723083117235515</v>
      </c>
      <c r="D382" s="72">
        <v>0</v>
      </c>
      <c r="E382" s="72">
        <v>0</v>
      </c>
      <c r="F382" s="72">
        <v>0</v>
      </c>
      <c r="G382" s="72">
        <v>0.73000000000456566</v>
      </c>
      <c r="H382" s="72">
        <v>16.45308311724008</v>
      </c>
      <c r="I382" s="6"/>
      <c r="J382" s="72">
        <v>0</v>
      </c>
      <c r="K382" s="72">
        <v>0</v>
      </c>
      <c r="L382" s="72">
        <v>-2.8631318951920348</v>
      </c>
      <c r="M382" s="72">
        <v>0</v>
      </c>
      <c r="N382" s="72">
        <v>-2.8631318951920348</v>
      </c>
      <c r="O382" s="204"/>
      <c r="P382" s="6">
        <v>4510.1068312399257</v>
      </c>
      <c r="Q382" s="6">
        <v>66.446591659150457</v>
      </c>
      <c r="R382" s="6">
        <v>4576.5534228990764</v>
      </c>
      <c r="S382" s="6"/>
      <c r="T382" s="6">
        <v>13.589951222048045</v>
      </c>
      <c r="U382" s="6">
        <v>13.589951222048045</v>
      </c>
      <c r="V382" s="6">
        <v>4590.143374121124</v>
      </c>
      <c r="W382" s="6">
        <v>4526.5599143571653</v>
      </c>
      <c r="X382" s="6">
        <v>63.583459763958423</v>
      </c>
      <c r="Y382" s="6"/>
      <c r="Z382" s="6">
        <v>4526.5599143571653</v>
      </c>
      <c r="AA382" s="6">
        <v>63.583459763958423</v>
      </c>
      <c r="AB382" s="6">
        <v>0</v>
      </c>
      <c r="AC382" s="8">
        <v>0</v>
      </c>
      <c r="AD382" s="8">
        <v>0</v>
      </c>
      <c r="AE382" s="204"/>
      <c r="AF382" s="205">
        <v>16.453083117239657</v>
      </c>
      <c r="AG382" s="205">
        <v>-2.8631318951920335</v>
      </c>
      <c r="AH382" s="5"/>
    </row>
    <row r="383" spans="1:34" x14ac:dyDescent="0.2">
      <c r="A383" s="5" t="s">
        <v>518</v>
      </c>
      <c r="B383" s="72">
        <v>0</v>
      </c>
      <c r="C383" s="72">
        <v>0.2535981147941212</v>
      </c>
      <c r="D383" s="72">
        <v>0</v>
      </c>
      <c r="E383" s="72">
        <v>0</v>
      </c>
      <c r="F383" s="72">
        <v>0</v>
      </c>
      <c r="G383" s="72">
        <v>0</v>
      </c>
      <c r="H383" s="72">
        <v>0.2535981147941212</v>
      </c>
      <c r="I383" s="6"/>
      <c r="J383" s="72">
        <v>0</v>
      </c>
      <c r="K383" s="72">
        <v>0</v>
      </c>
      <c r="L383" s="72">
        <v>0</v>
      </c>
      <c r="M383" s="72">
        <v>0</v>
      </c>
      <c r="N383" s="72">
        <v>0</v>
      </c>
      <c r="O383" s="204"/>
      <c r="P383" s="6">
        <v>41.437943551476323</v>
      </c>
      <c r="Q383" s="6">
        <v>0</v>
      </c>
      <c r="R383" s="6">
        <v>41.437943551476323</v>
      </c>
      <c r="S383" s="6"/>
      <c r="T383" s="6">
        <v>0.2535981147941212</v>
      </c>
      <c r="U383" s="6">
        <v>0.2535981147941212</v>
      </c>
      <c r="V383" s="6">
        <v>41.691541666270446</v>
      </c>
      <c r="W383" s="6">
        <v>41.691541666270446</v>
      </c>
      <c r="X383" s="6">
        <v>0</v>
      </c>
      <c r="Y383" s="6"/>
      <c r="Z383" s="6">
        <v>41.691541666270446</v>
      </c>
      <c r="AA383" s="6">
        <v>0</v>
      </c>
      <c r="AB383" s="6">
        <v>0</v>
      </c>
      <c r="AC383" s="8">
        <v>0</v>
      </c>
      <c r="AD383" s="8">
        <v>0</v>
      </c>
      <c r="AE383" s="204"/>
      <c r="AF383" s="205">
        <v>0.25359811479412286</v>
      </c>
      <c r="AG383" s="205">
        <v>0</v>
      </c>
      <c r="AH383" s="5"/>
    </row>
    <row r="384" spans="1:34" x14ac:dyDescent="0.2">
      <c r="A384" s="5" t="s">
        <v>519</v>
      </c>
      <c r="B384" s="72">
        <v>0</v>
      </c>
      <c r="C384" s="72">
        <v>4.5647660662941814</v>
      </c>
      <c r="D384" s="72">
        <v>0</v>
      </c>
      <c r="E384" s="72">
        <v>0</v>
      </c>
      <c r="F384" s="72">
        <v>0</v>
      </c>
      <c r="G384" s="72">
        <v>1.3200000000010732</v>
      </c>
      <c r="H384" s="72">
        <v>5.8847660662952546</v>
      </c>
      <c r="I384" s="6"/>
      <c r="J384" s="72">
        <v>0</v>
      </c>
      <c r="K384" s="72">
        <v>0</v>
      </c>
      <c r="L384" s="72">
        <v>0</v>
      </c>
      <c r="M384" s="72">
        <v>0</v>
      </c>
      <c r="N384" s="72">
        <v>0</v>
      </c>
      <c r="O384" s="204"/>
      <c r="P384" s="6">
        <v>1083.2870643312626</v>
      </c>
      <c r="Q384" s="6">
        <v>0</v>
      </c>
      <c r="R384" s="6">
        <v>1083.2870643312626</v>
      </c>
      <c r="S384" s="6"/>
      <c r="T384" s="6">
        <v>5.8847660662952546</v>
      </c>
      <c r="U384" s="6">
        <v>5.8847660662952546</v>
      </c>
      <c r="V384" s="6">
        <v>1089.1718303975579</v>
      </c>
      <c r="W384" s="6">
        <v>1089.1718303975579</v>
      </c>
      <c r="X384" s="6">
        <v>0</v>
      </c>
      <c r="Y384" s="6"/>
      <c r="Z384" s="6">
        <v>1089.1718303975579</v>
      </c>
      <c r="AA384" s="6">
        <v>0</v>
      </c>
      <c r="AB384" s="6">
        <v>0</v>
      </c>
      <c r="AC384" s="8">
        <v>0</v>
      </c>
      <c r="AD384" s="8">
        <v>0</v>
      </c>
      <c r="AE384" s="204"/>
      <c r="AF384" s="205">
        <v>5.8847660662952421</v>
      </c>
      <c r="AG384" s="205">
        <v>0</v>
      </c>
      <c r="AH384" s="5"/>
    </row>
    <row r="385" spans="1:34" x14ac:dyDescent="0.2">
      <c r="A385" s="5" t="s">
        <v>520</v>
      </c>
      <c r="B385" s="72">
        <v>0</v>
      </c>
      <c r="C385" s="72">
        <v>0.5071962295882424</v>
      </c>
      <c r="D385" s="72">
        <v>0</v>
      </c>
      <c r="E385" s="72">
        <v>0</v>
      </c>
      <c r="F385" s="72">
        <v>0</v>
      </c>
      <c r="G385" s="72">
        <v>0</v>
      </c>
      <c r="H385" s="72">
        <v>0.5071962295882424</v>
      </c>
      <c r="I385" s="6"/>
      <c r="J385" s="72">
        <v>0</v>
      </c>
      <c r="K385" s="72">
        <v>0</v>
      </c>
      <c r="L385" s="72">
        <v>0</v>
      </c>
      <c r="M385" s="72">
        <v>0</v>
      </c>
      <c r="N385" s="72">
        <v>0</v>
      </c>
      <c r="O385" s="204"/>
      <c r="P385" s="6">
        <v>82.875887102952646</v>
      </c>
      <c r="Q385" s="6">
        <v>0</v>
      </c>
      <c r="R385" s="6">
        <v>82.875887102952646</v>
      </c>
      <c r="S385" s="6"/>
      <c r="T385" s="6">
        <v>0.5071962295882424</v>
      </c>
      <c r="U385" s="6">
        <v>0.5071962295882424</v>
      </c>
      <c r="V385" s="6">
        <v>83.383083332540892</v>
      </c>
      <c r="W385" s="6">
        <v>83.383083332540892</v>
      </c>
      <c r="X385" s="6">
        <v>0</v>
      </c>
      <c r="Y385" s="6"/>
      <c r="Z385" s="6">
        <v>83.383083332540892</v>
      </c>
      <c r="AA385" s="6">
        <v>0</v>
      </c>
      <c r="AB385" s="6">
        <v>0</v>
      </c>
      <c r="AC385" s="8">
        <v>0</v>
      </c>
      <c r="AD385" s="8">
        <v>0</v>
      </c>
      <c r="AE385" s="204"/>
      <c r="AF385" s="205">
        <v>0.50719622958824573</v>
      </c>
      <c r="AG385" s="205">
        <v>0</v>
      </c>
      <c r="AH385" s="5"/>
    </row>
    <row r="386" spans="1:34" x14ac:dyDescent="0.2">
      <c r="A386" s="5" t="s">
        <v>521</v>
      </c>
      <c r="B386" s="72">
        <v>0</v>
      </c>
      <c r="C386" s="72">
        <v>27.895792627353334</v>
      </c>
      <c r="D386" s="72">
        <v>0</v>
      </c>
      <c r="E386" s="72">
        <v>0</v>
      </c>
      <c r="F386" s="72">
        <v>0</v>
      </c>
      <c r="G386" s="72">
        <v>0.43999999998777639</v>
      </c>
      <c r="H386" s="72">
        <v>28.33579262734111</v>
      </c>
      <c r="I386" s="6"/>
      <c r="J386" s="72">
        <v>0</v>
      </c>
      <c r="K386" s="72">
        <v>0</v>
      </c>
      <c r="L386" s="72">
        <v>-5.0797501366310289</v>
      </c>
      <c r="M386" s="72">
        <v>0</v>
      </c>
      <c r="N386" s="72">
        <v>-5.0797501366310289</v>
      </c>
      <c r="O386" s="204"/>
      <c r="P386" s="6">
        <v>813.64798106644014</v>
      </c>
      <c r="Q386" s="6">
        <v>11.987329164296209</v>
      </c>
      <c r="R386" s="6">
        <v>825.63531023073631</v>
      </c>
      <c r="S386" s="6"/>
      <c r="T386" s="6">
        <v>23.25604249071008</v>
      </c>
      <c r="U386" s="6">
        <v>23.25604249071008</v>
      </c>
      <c r="V386" s="6">
        <v>848.89135272144642</v>
      </c>
      <c r="W386" s="6">
        <v>841.98377369378125</v>
      </c>
      <c r="X386" s="6">
        <v>6.9075790276651805</v>
      </c>
      <c r="Y386" s="6"/>
      <c r="Z386" s="6">
        <v>841.98377369378125</v>
      </c>
      <c r="AA386" s="6">
        <v>6.9075790276651805</v>
      </c>
      <c r="AB386" s="6">
        <v>0</v>
      </c>
      <c r="AC386" s="8">
        <v>0</v>
      </c>
      <c r="AD386" s="8">
        <v>0</v>
      </c>
      <c r="AE386" s="204"/>
      <c r="AF386" s="205">
        <v>28.335792627341107</v>
      </c>
      <c r="AG386" s="205">
        <v>-5.0797501366310289</v>
      </c>
      <c r="AH386" s="5"/>
    </row>
    <row r="387" spans="1:34" x14ac:dyDescent="0.2">
      <c r="A387" s="5" t="s">
        <v>522</v>
      </c>
      <c r="B387" s="72">
        <v>-2622.2357478978661</v>
      </c>
      <c r="C387" s="72">
        <v>50.719622958824239</v>
      </c>
      <c r="D387" s="72">
        <v>0</v>
      </c>
      <c r="E387" s="72">
        <v>0</v>
      </c>
      <c r="F387" s="72">
        <v>0</v>
      </c>
      <c r="G387" s="72">
        <v>0</v>
      </c>
      <c r="H387" s="72">
        <v>-2571.5161249390417</v>
      </c>
      <c r="I387" s="6"/>
      <c r="J387" s="72">
        <v>0</v>
      </c>
      <c r="K387" s="72">
        <v>0</v>
      </c>
      <c r="L387" s="72">
        <v>0</v>
      </c>
      <c r="M387" s="72">
        <v>0</v>
      </c>
      <c r="N387" s="72">
        <v>0</v>
      </c>
      <c r="O387" s="204"/>
      <c r="P387" s="6">
        <v>3344.1147427507212</v>
      </c>
      <c r="Q387" s="6">
        <v>0</v>
      </c>
      <c r="R387" s="6">
        <v>3344.1147427507212</v>
      </c>
      <c r="S387" s="6"/>
      <c r="T387" s="6">
        <v>-2571.5161249390417</v>
      </c>
      <c r="U387" s="6">
        <v>-2571.5161249390417</v>
      </c>
      <c r="V387" s="6">
        <v>772.59861781167956</v>
      </c>
      <c r="W387" s="6">
        <v>772.59861781167956</v>
      </c>
      <c r="X387" s="6">
        <v>0</v>
      </c>
      <c r="Y387" s="6"/>
      <c r="Z387" s="6">
        <v>772.59861781167956</v>
      </c>
      <c r="AA387" s="6">
        <v>0</v>
      </c>
      <c r="AB387" s="6">
        <v>0</v>
      </c>
      <c r="AC387" s="8">
        <v>0</v>
      </c>
      <c r="AD387" s="8">
        <v>0</v>
      </c>
      <c r="AE387" s="204"/>
      <c r="AF387" s="205">
        <v>-2571.5161249390417</v>
      </c>
      <c r="AG387" s="205">
        <v>0</v>
      </c>
      <c r="AH387" s="5"/>
    </row>
    <row r="388" spans="1:34" x14ac:dyDescent="0.2">
      <c r="A388" s="5" t="s">
        <v>523</v>
      </c>
      <c r="B388" s="72">
        <v>-0.76</v>
      </c>
      <c r="C388" s="72">
        <v>0</v>
      </c>
      <c r="D388" s="72">
        <v>0</v>
      </c>
      <c r="E388" s="72">
        <v>0</v>
      </c>
      <c r="F388" s="72">
        <v>0</v>
      </c>
      <c r="G388" s="72">
        <v>0</v>
      </c>
      <c r="H388" s="72">
        <v>-0.76</v>
      </c>
      <c r="I388" s="6"/>
      <c r="J388" s="72">
        <v>0</v>
      </c>
      <c r="K388" s="72">
        <v>0</v>
      </c>
      <c r="L388" s="72">
        <v>0</v>
      </c>
      <c r="M388" s="72">
        <v>0</v>
      </c>
      <c r="N388" s="72">
        <v>0</v>
      </c>
      <c r="O388" s="204"/>
      <c r="P388" s="6">
        <v>0</v>
      </c>
      <c r="Q388" s="6">
        <v>0</v>
      </c>
      <c r="R388" s="6">
        <v>0</v>
      </c>
      <c r="S388" s="6"/>
      <c r="T388" s="6">
        <v>-0.76</v>
      </c>
      <c r="U388" s="6">
        <v>0</v>
      </c>
      <c r="V388" s="6">
        <v>0</v>
      </c>
      <c r="W388" s="6">
        <v>0</v>
      </c>
      <c r="X388" s="6">
        <v>0</v>
      </c>
      <c r="Y388" s="6"/>
      <c r="Z388" s="6">
        <v>-0.76</v>
      </c>
      <c r="AA388" s="6">
        <v>0</v>
      </c>
      <c r="AB388" s="6">
        <v>-0.76</v>
      </c>
      <c r="AC388" s="8">
        <v>-0.76</v>
      </c>
      <c r="AD388" s="8">
        <v>0</v>
      </c>
      <c r="AE388" s="204"/>
      <c r="AF388" s="205">
        <v>0</v>
      </c>
      <c r="AG388" s="205">
        <v>0</v>
      </c>
      <c r="AH388" s="5"/>
    </row>
    <row r="389" spans="1:34" x14ac:dyDescent="0.2">
      <c r="A389" s="5" t="s">
        <v>524</v>
      </c>
      <c r="B389" s="72">
        <v>0</v>
      </c>
      <c r="C389" s="72">
        <v>0.7607943443823636</v>
      </c>
      <c r="D389" s="72">
        <v>0</v>
      </c>
      <c r="E389" s="72">
        <v>0</v>
      </c>
      <c r="F389" s="72">
        <v>0</v>
      </c>
      <c r="G389" s="72">
        <v>0</v>
      </c>
      <c r="H389" s="72">
        <v>0.7607943443823636</v>
      </c>
      <c r="I389" s="6"/>
      <c r="J389" s="72">
        <v>0</v>
      </c>
      <c r="K389" s="72">
        <v>0</v>
      </c>
      <c r="L389" s="72">
        <v>0</v>
      </c>
      <c r="M389" s="72">
        <v>0</v>
      </c>
      <c r="N389" s="72">
        <v>0</v>
      </c>
      <c r="O389" s="204"/>
      <c r="P389" s="6">
        <v>50.16172114126082</v>
      </c>
      <c r="Q389" s="6">
        <v>0</v>
      </c>
      <c r="R389" s="6">
        <v>50.16172114126082</v>
      </c>
      <c r="S389" s="6"/>
      <c r="T389" s="6">
        <v>0.7607943443823636</v>
      </c>
      <c r="U389" s="6">
        <v>0.7607943443823636</v>
      </c>
      <c r="V389" s="6">
        <v>50.922515485643181</v>
      </c>
      <c r="W389" s="6">
        <v>50.922515485643181</v>
      </c>
      <c r="X389" s="6">
        <v>0</v>
      </c>
      <c r="Y389" s="6"/>
      <c r="Z389" s="6">
        <v>50.922515485643181</v>
      </c>
      <c r="AA389" s="6">
        <v>0</v>
      </c>
      <c r="AB389" s="6">
        <v>0</v>
      </c>
      <c r="AC389" s="8">
        <v>0</v>
      </c>
      <c r="AD389" s="8">
        <v>0</v>
      </c>
      <c r="AE389" s="204"/>
      <c r="AF389" s="205">
        <v>0.76079434438236149</v>
      </c>
      <c r="AG389" s="205">
        <v>0</v>
      </c>
      <c r="AH389" s="5"/>
    </row>
    <row r="390" spans="1:34" x14ac:dyDescent="0.2">
      <c r="A390" s="5" t="s">
        <v>525</v>
      </c>
      <c r="B390" s="72">
        <v>-0.03</v>
      </c>
      <c r="C390" s="72">
        <v>0</v>
      </c>
      <c r="D390" s="72">
        <v>0</v>
      </c>
      <c r="E390" s="72">
        <v>0</v>
      </c>
      <c r="F390" s="72">
        <v>0</v>
      </c>
      <c r="G390" s="72">
        <v>0</v>
      </c>
      <c r="H390" s="72">
        <v>-0.03</v>
      </c>
      <c r="I390" s="6"/>
      <c r="J390" s="72">
        <v>0</v>
      </c>
      <c r="K390" s="72">
        <v>0</v>
      </c>
      <c r="L390" s="72">
        <v>0</v>
      </c>
      <c r="M390" s="72">
        <v>0</v>
      </c>
      <c r="N390" s="72">
        <v>0</v>
      </c>
      <c r="O390" s="204"/>
      <c r="P390" s="6">
        <v>0</v>
      </c>
      <c r="Q390" s="6">
        <v>0</v>
      </c>
      <c r="R390" s="6">
        <v>0</v>
      </c>
      <c r="S390" s="6"/>
      <c r="T390" s="6">
        <v>-0.03</v>
      </c>
      <c r="U390" s="6">
        <v>0</v>
      </c>
      <c r="V390" s="6">
        <v>0</v>
      </c>
      <c r="W390" s="6">
        <v>0</v>
      </c>
      <c r="X390" s="6">
        <v>0</v>
      </c>
      <c r="Y390" s="6"/>
      <c r="Z390" s="6">
        <v>-0.03</v>
      </c>
      <c r="AA390" s="6">
        <v>0</v>
      </c>
      <c r="AB390" s="6">
        <v>-0.03</v>
      </c>
      <c r="AC390" s="8">
        <v>-0.03</v>
      </c>
      <c r="AD390" s="8">
        <v>0</v>
      </c>
      <c r="AE390" s="204"/>
      <c r="AF390" s="205">
        <v>0</v>
      </c>
      <c r="AG390" s="205">
        <v>0</v>
      </c>
      <c r="AH390" s="5"/>
    </row>
    <row r="391" spans="1:34" x14ac:dyDescent="0.2">
      <c r="A391" s="5" t="s">
        <v>526</v>
      </c>
      <c r="B391" s="72">
        <v>-0.09</v>
      </c>
      <c r="C391" s="72">
        <v>0</v>
      </c>
      <c r="D391" s="72">
        <v>0</v>
      </c>
      <c r="E391" s="72">
        <v>0</v>
      </c>
      <c r="F391" s="72">
        <v>0</v>
      </c>
      <c r="G391" s="72">
        <v>0</v>
      </c>
      <c r="H391" s="72">
        <v>-0.09</v>
      </c>
      <c r="I391" s="6"/>
      <c r="J391" s="72">
        <v>0</v>
      </c>
      <c r="K391" s="72">
        <v>0</v>
      </c>
      <c r="L391" s="72">
        <v>0</v>
      </c>
      <c r="M391" s="72">
        <v>0</v>
      </c>
      <c r="N391" s="72">
        <v>0</v>
      </c>
      <c r="O391" s="204"/>
      <c r="P391" s="6">
        <v>0</v>
      </c>
      <c r="Q391" s="6">
        <v>0</v>
      </c>
      <c r="R391" s="6">
        <v>0</v>
      </c>
      <c r="S391" s="6"/>
      <c r="T391" s="6">
        <v>-0.09</v>
      </c>
      <c r="U391" s="6">
        <v>0</v>
      </c>
      <c r="V391" s="6">
        <v>0</v>
      </c>
      <c r="W391" s="6">
        <v>0</v>
      </c>
      <c r="X391" s="6">
        <v>0</v>
      </c>
      <c r="Y391" s="6"/>
      <c r="Z391" s="6">
        <v>-0.09</v>
      </c>
      <c r="AA391" s="6">
        <v>0</v>
      </c>
      <c r="AB391" s="6">
        <v>-0.09</v>
      </c>
      <c r="AC391" s="8">
        <v>-0.09</v>
      </c>
      <c r="AD391" s="8">
        <v>0</v>
      </c>
      <c r="AE391" s="204"/>
      <c r="AF391" s="205">
        <v>0</v>
      </c>
      <c r="AG391" s="205">
        <v>0</v>
      </c>
      <c r="AH391" s="5"/>
    </row>
    <row r="392" spans="1:34" x14ac:dyDescent="0.2">
      <c r="A392" s="5" t="s">
        <v>527</v>
      </c>
      <c r="B392" s="72">
        <v>-0.01</v>
      </c>
      <c r="C392" s="72">
        <v>0</v>
      </c>
      <c r="D392" s="72">
        <v>0</v>
      </c>
      <c r="E392" s="72">
        <v>0</v>
      </c>
      <c r="F392" s="72">
        <v>0</v>
      </c>
      <c r="G392" s="72">
        <v>0</v>
      </c>
      <c r="H392" s="72">
        <v>-0.01</v>
      </c>
      <c r="I392" s="6"/>
      <c r="J392" s="72">
        <v>0</v>
      </c>
      <c r="K392" s="72">
        <v>0</v>
      </c>
      <c r="L392" s="72">
        <v>0</v>
      </c>
      <c r="M392" s="72">
        <v>0</v>
      </c>
      <c r="N392" s="72">
        <v>0</v>
      </c>
      <c r="O392" s="204"/>
      <c r="P392" s="6">
        <v>0</v>
      </c>
      <c r="Q392" s="6">
        <v>0</v>
      </c>
      <c r="R392" s="6">
        <v>0</v>
      </c>
      <c r="S392" s="6"/>
      <c r="T392" s="6">
        <v>-0.01</v>
      </c>
      <c r="U392" s="6">
        <v>0</v>
      </c>
      <c r="V392" s="6">
        <v>0</v>
      </c>
      <c r="W392" s="6">
        <v>0</v>
      </c>
      <c r="X392" s="6">
        <v>0</v>
      </c>
      <c r="Y392" s="6"/>
      <c r="Z392" s="6">
        <v>-0.01</v>
      </c>
      <c r="AA392" s="6">
        <v>0</v>
      </c>
      <c r="AB392" s="6">
        <v>-0.01</v>
      </c>
      <c r="AC392" s="8">
        <v>-0.01</v>
      </c>
      <c r="AD392" s="8">
        <v>0</v>
      </c>
      <c r="AE392" s="204"/>
      <c r="AF392" s="205">
        <v>0</v>
      </c>
      <c r="AG392" s="205">
        <v>0</v>
      </c>
      <c r="AH392" s="5"/>
    </row>
    <row r="393" spans="1:34" x14ac:dyDescent="0.2">
      <c r="A393" s="5" t="s">
        <v>528</v>
      </c>
      <c r="B393" s="72">
        <v>-0.01</v>
      </c>
      <c r="C393" s="72">
        <v>0</v>
      </c>
      <c r="D393" s="72">
        <v>0</v>
      </c>
      <c r="E393" s="72">
        <v>0</v>
      </c>
      <c r="F393" s="72">
        <v>0</v>
      </c>
      <c r="G393" s="72">
        <v>0</v>
      </c>
      <c r="H393" s="72">
        <v>-0.01</v>
      </c>
      <c r="I393" s="6"/>
      <c r="J393" s="72">
        <v>0</v>
      </c>
      <c r="K393" s="72">
        <v>0</v>
      </c>
      <c r="L393" s="72">
        <v>0</v>
      </c>
      <c r="M393" s="72">
        <v>0</v>
      </c>
      <c r="N393" s="72">
        <v>0</v>
      </c>
      <c r="O393" s="204"/>
      <c r="P393" s="6">
        <v>0</v>
      </c>
      <c r="Q393" s="6">
        <v>0</v>
      </c>
      <c r="R393" s="6">
        <v>0</v>
      </c>
      <c r="S393" s="6"/>
      <c r="T393" s="6">
        <v>-0.01</v>
      </c>
      <c r="U393" s="6">
        <v>0</v>
      </c>
      <c r="V393" s="6">
        <v>0</v>
      </c>
      <c r="W393" s="6">
        <v>0</v>
      </c>
      <c r="X393" s="6">
        <v>0</v>
      </c>
      <c r="Y393" s="6"/>
      <c r="Z393" s="6">
        <v>-0.01</v>
      </c>
      <c r="AA393" s="6">
        <v>0</v>
      </c>
      <c r="AB393" s="6">
        <v>-0.01</v>
      </c>
      <c r="AC393" s="8">
        <v>-0.01</v>
      </c>
      <c r="AD393" s="8">
        <v>0</v>
      </c>
      <c r="AE393" s="204"/>
      <c r="AF393" s="205">
        <v>0</v>
      </c>
      <c r="AG393" s="205">
        <v>0</v>
      </c>
      <c r="AH393" s="5"/>
    </row>
    <row r="394" spans="1:34" x14ac:dyDescent="0.2">
      <c r="A394" s="5" t="s">
        <v>529</v>
      </c>
      <c r="B394" s="72">
        <v>0</v>
      </c>
      <c r="C394" s="72">
        <v>0.2535981147941212</v>
      </c>
      <c r="D394" s="72">
        <v>0</v>
      </c>
      <c r="E394" s="72">
        <v>0</v>
      </c>
      <c r="F394" s="72">
        <v>0</v>
      </c>
      <c r="G394" s="72">
        <v>0</v>
      </c>
      <c r="H394" s="72">
        <v>0.2535981147941212</v>
      </c>
      <c r="I394" s="6"/>
      <c r="J394" s="72">
        <v>0</v>
      </c>
      <c r="K394" s="72">
        <v>0</v>
      </c>
      <c r="L394" s="72">
        <v>0</v>
      </c>
      <c r="M394" s="72">
        <v>0</v>
      </c>
      <c r="N394" s="72">
        <v>0</v>
      </c>
      <c r="O394" s="204"/>
      <c r="P394" s="6">
        <v>16.720573713753605</v>
      </c>
      <c r="Q394" s="6">
        <v>0</v>
      </c>
      <c r="R394" s="6">
        <v>16.720573713753605</v>
      </c>
      <c r="S394" s="6"/>
      <c r="T394" s="6">
        <v>0.2535981147941212</v>
      </c>
      <c r="U394" s="6">
        <v>0.2535981147941212</v>
      </c>
      <c r="V394" s="6">
        <v>16.974171828547728</v>
      </c>
      <c r="W394" s="6">
        <v>16.974171828547728</v>
      </c>
      <c r="X394" s="6">
        <v>0</v>
      </c>
      <c r="Y394" s="6"/>
      <c r="Z394" s="6">
        <v>16.974171828547728</v>
      </c>
      <c r="AA394" s="6">
        <v>0</v>
      </c>
      <c r="AB394" s="6">
        <v>0</v>
      </c>
      <c r="AC394" s="8">
        <v>0</v>
      </c>
      <c r="AD394" s="8">
        <v>0</v>
      </c>
      <c r="AE394" s="204"/>
      <c r="AF394" s="205">
        <v>0.25359811479412286</v>
      </c>
      <c r="AG394" s="205">
        <v>0</v>
      </c>
      <c r="AH394" s="5"/>
    </row>
    <row r="395" spans="1:34" x14ac:dyDescent="0.2">
      <c r="A395" s="5" t="s">
        <v>530</v>
      </c>
      <c r="B395" s="72">
        <v>-0.01</v>
      </c>
      <c r="C395" s="72">
        <v>0</v>
      </c>
      <c r="D395" s="72">
        <v>0</v>
      </c>
      <c r="E395" s="72">
        <v>0</v>
      </c>
      <c r="F395" s="72">
        <v>0</v>
      </c>
      <c r="G395" s="72">
        <v>0</v>
      </c>
      <c r="H395" s="72">
        <v>-0.01</v>
      </c>
      <c r="I395" s="6"/>
      <c r="J395" s="72">
        <v>0</v>
      </c>
      <c r="K395" s="72">
        <v>0</v>
      </c>
      <c r="L395" s="72">
        <v>0</v>
      </c>
      <c r="M395" s="72">
        <v>0</v>
      </c>
      <c r="N395" s="72">
        <v>0</v>
      </c>
      <c r="O395" s="204"/>
      <c r="P395" s="6">
        <v>0</v>
      </c>
      <c r="Q395" s="6">
        <v>0</v>
      </c>
      <c r="R395" s="6">
        <v>0</v>
      </c>
      <c r="S395" s="6"/>
      <c r="T395" s="6">
        <v>-0.01</v>
      </c>
      <c r="U395" s="6">
        <v>0</v>
      </c>
      <c r="V395" s="6">
        <v>0</v>
      </c>
      <c r="W395" s="6">
        <v>0</v>
      </c>
      <c r="X395" s="6">
        <v>0</v>
      </c>
      <c r="Y395" s="6"/>
      <c r="Z395" s="6">
        <v>-0.01</v>
      </c>
      <c r="AA395" s="6">
        <v>0</v>
      </c>
      <c r="AB395" s="6">
        <v>-0.01</v>
      </c>
      <c r="AC395" s="8">
        <v>-0.01</v>
      </c>
      <c r="AD395" s="8">
        <v>0</v>
      </c>
      <c r="AE395" s="204"/>
      <c r="AF395" s="205">
        <v>0</v>
      </c>
      <c r="AG395" s="205">
        <v>0</v>
      </c>
      <c r="AH395" s="5"/>
    </row>
    <row r="396" spans="1:34" x14ac:dyDescent="0.2">
      <c r="A396" s="5" t="s">
        <v>531</v>
      </c>
      <c r="B396" s="72">
        <v>-0.1</v>
      </c>
      <c r="C396" s="72">
        <v>0</v>
      </c>
      <c r="D396" s="72">
        <v>0</v>
      </c>
      <c r="E396" s="72">
        <v>0</v>
      </c>
      <c r="F396" s="72">
        <v>0</v>
      </c>
      <c r="G396" s="72">
        <v>0</v>
      </c>
      <c r="H396" s="72">
        <v>-0.1</v>
      </c>
      <c r="I396" s="6"/>
      <c r="J396" s="72">
        <v>0</v>
      </c>
      <c r="K396" s="72">
        <v>0</v>
      </c>
      <c r="L396" s="72">
        <v>0</v>
      </c>
      <c r="M396" s="72">
        <v>0</v>
      </c>
      <c r="N396" s="72">
        <v>0</v>
      </c>
      <c r="O396" s="204"/>
      <c r="P396" s="6">
        <v>0</v>
      </c>
      <c r="Q396" s="6">
        <v>0</v>
      </c>
      <c r="R396" s="6">
        <v>0</v>
      </c>
      <c r="S396" s="6"/>
      <c r="T396" s="6">
        <v>-0.1</v>
      </c>
      <c r="U396" s="6">
        <v>0</v>
      </c>
      <c r="V396" s="6">
        <v>0</v>
      </c>
      <c r="W396" s="6">
        <v>0</v>
      </c>
      <c r="X396" s="6">
        <v>0</v>
      </c>
      <c r="Y396" s="6"/>
      <c r="Z396" s="6">
        <v>-0.1</v>
      </c>
      <c r="AA396" s="6">
        <v>0</v>
      </c>
      <c r="AB396" s="6">
        <v>-0.1</v>
      </c>
      <c r="AC396" s="8">
        <v>-0.1</v>
      </c>
      <c r="AD396" s="8">
        <v>0</v>
      </c>
      <c r="AE396" s="204"/>
      <c r="AF396" s="205">
        <v>0</v>
      </c>
      <c r="AG396" s="205">
        <v>0</v>
      </c>
      <c r="AH396" s="5"/>
    </row>
    <row r="397" spans="1:34" x14ac:dyDescent="0.2">
      <c r="A397" s="5" t="s">
        <v>532</v>
      </c>
      <c r="B397" s="72">
        <v>0</v>
      </c>
      <c r="C397" s="72">
        <v>6.2131538124559702</v>
      </c>
      <c r="D397" s="72">
        <v>0</v>
      </c>
      <c r="E397" s="72">
        <v>0</v>
      </c>
      <c r="F397" s="72">
        <v>-7.8638620103272325</v>
      </c>
      <c r="G397" s="72">
        <v>0.12000000000512046</v>
      </c>
      <c r="H397" s="72">
        <v>-1.5307081978661419</v>
      </c>
      <c r="I397" s="6"/>
      <c r="J397" s="72">
        <v>0</v>
      </c>
      <c r="K397" s="72">
        <v>0</v>
      </c>
      <c r="L397" s="72">
        <v>0</v>
      </c>
      <c r="M397" s="72">
        <v>0</v>
      </c>
      <c r="N397" s="72">
        <v>0</v>
      </c>
      <c r="O397" s="204"/>
      <c r="P397" s="6">
        <v>1522.8444255167551</v>
      </c>
      <c r="Q397" s="6">
        <v>0</v>
      </c>
      <c r="R397" s="6">
        <v>1522.8444255167551</v>
      </c>
      <c r="S397" s="6"/>
      <c r="T397" s="6">
        <v>-1.5307081978661419</v>
      </c>
      <c r="U397" s="6">
        <v>-1.5307081978661419</v>
      </c>
      <c r="V397" s="6">
        <v>1521.3137173188891</v>
      </c>
      <c r="W397" s="6">
        <v>1521.3137173188891</v>
      </c>
      <c r="X397" s="6">
        <v>0</v>
      </c>
      <c r="Y397" s="6"/>
      <c r="Z397" s="6">
        <v>1521.3137173188891</v>
      </c>
      <c r="AA397" s="6">
        <v>0</v>
      </c>
      <c r="AB397" s="6">
        <v>0</v>
      </c>
      <c r="AC397" s="8">
        <v>0</v>
      </c>
      <c r="AD397" s="8">
        <v>0</v>
      </c>
      <c r="AE397" s="204"/>
      <c r="AF397" s="205">
        <v>-1.5307081978660335</v>
      </c>
      <c r="AG397" s="205">
        <v>0</v>
      </c>
      <c r="AH397" s="5"/>
    </row>
    <row r="398" spans="1:34" x14ac:dyDescent="0.2">
      <c r="A398" s="5" t="s">
        <v>533</v>
      </c>
      <c r="B398" s="72">
        <v>0</v>
      </c>
      <c r="C398" s="72">
        <v>0</v>
      </c>
      <c r="D398" s="72">
        <v>0</v>
      </c>
      <c r="E398" s="72">
        <v>0</v>
      </c>
      <c r="F398" s="72">
        <v>0</v>
      </c>
      <c r="G398" s="72">
        <v>0</v>
      </c>
      <c r="H398" s="72">
        <v>0</v>
      </c>
      <c r="I398" s="6"/>
      <c r="J398" s="72">
        <v>0</v>
      </c>
      <c r="K398" s="72">
        <v>0</v>
      </c>
      <c r="L398" s="72">
        <v>0</v>
      </c>
      <c r="M398" s="72">
        <v>0</v>
      </c>
      <c r="N398" s="72">
        <v>0</v>
      </c>
      <c r="O398" s="204"/>
      <c r="P398" s="6">
        <v>0</v>
      </c>
      <c r="Q398" s="6">
        <v>0</v>
      </c>
      <c r="R398" s="6">
        <v>0</v>
      </c>
      <c r="S398" s="6"/>
      <c r="T398" s="6">
        <v>0</v>
      </c>
      <c r="U398" s="6">
        <v>0</v>
      </c>
      <c r="V398" s="6">
        <v>0</v>
      </c>
      <c r="W398" s="6">
        <v>0</v>
      </c>
      <c r="X398" s="6">
        <v>0</v>
      </c>
      <c r="Y398" s="6"/>
      <c r="Z398" s="6">
        <v>0</v>
      </c>
      <c r="AA398" s="6">
        <v>0</v>
      </c>
      <c r="AB398" s="6">
        <v>0</v>
      </c>
      <c r="AC398" s="8">
        <v>0</v>
      </c>
      <c r="AD398" s="8">
        <v>0</v>
      </c>
      <c r="AE398" s="204"/>
      <c r="AF398" s="205">
        <v>0</v>
      </c>
      <c r="AG398" s="205">
        <v>0</v>
      </c>
      <c r="AH398" s="5"/>
    </row>
    <row r="399" spans="1:34" x14ac:dyDescent="0.2">
      <c r="A399" s="5" t="s">
        <v>534</v>
      </c>
      <c r="B399" s="72">
        <v>0</v>
      </c>
      <c r="C399" s="72">
        <v>0.88759340177942414</v>
      </c>
      <c r="D399" s="72">
        <v>0</v>
      </c>
      <c r="E399" s="72">
        <v>0</v>
      </c>
      <c r="F399" s="72">
        <v>-1.1234088586181759</v>
      </c>
      <c r="G399" s="72">
        <v>0</v>
      </c>
      <c r="H399" s="72">
        <v>-0.23581545683875171</v>
      </c>
      <c r="I399" s="6"/>
      <c r="J399" s="72">
        <v>0</v>
      </c>
      <c r="K399" s="72">
        <v>0</v>
      </c>
      <c r="L399" s="72">
        <v>0</v>
      </c>
      <c r="M399" s="72">
        <v>0</v>
      </c>
      <c r="N399" s="72">
        <v>0</v>
      </c>
      <c r="O399" s="204"/>
      <c r="P399" s="6">
        <v>217.54920364525069</v>
      </c>
      <c r="Q399" s="6">
        <v>0</v>
      </c>
      <c r="R399" s="6">
        <v>217.54920364525069</v>
      </c>
      <c r="S399" s="6"/>
      <c r="T399" s="6">
        <v>-0.23581545683875171</v>
      </c>
      <c r="U399" s="6">
        <v>-0.23581545683875171</v>
      </c>
      <c r="V399" s="6">
        <v>217.31338818841192</v>
      </c>
      <c r="W399" s="6">
        <v>217.31338818841192</v>
      </c>
      <c r="X399" s="6">
        <v>0</v>
      </c>
      <c r="Y399" s="6"/>
      <c r="Z399" s="6">
        <v>217.31338818841192</v>
      </c>
      <c r="AA399" s="6">
        <v>0</v>
      </c>
      <c r="AB399" s="6">
        <v>0</v>
      </c>
      <c r="AC399" s="8">
        <v>0</v>
      </c>
      <c r="AD399" s="8">
        <v>0</v>
      </c>
      <c r="AE399" s="204"/>
      <c r="AF399" s="205">
        <v>-0.2358154568387647</v>
      </c>
      <c r="AG399" s="205">
        <v>0</v>
      </c>
      <c r="AH399" s="5"/>
    </row>
    <row r="400" spans="1:34" x14ac:dyDescent="0.2">
      <c r="A400" s="5" t="s">
        <v>535</v>
      </c>
      <c r="B400" s="72">
        <v>0</v>
      </c>
      <c r="C400" s="72">
        <v>0.2535981147941212</v>
      </c>
      <c r="D400" s="72">
        <v>0</v>
      </c>
      <c r="E400" s="72">
        <v>0</v>
      </c>
      <c r="F400" s="72">
        <v>-0.3209739596051932</v>
      </c>
      <c r="G400" s="72">
        <v>0</v>
      </c>
      <c r="H400" s="72">
        <v>-6.7375844811072005E-2</v>
      </c>
      <c r="I400" s="6"/>
      <c r="J400" s="72">
        <v>0</v>
      </c>
      <c r="K400" s="72">
        <v>0</v>
      </c>
      <c r="L400" s="72">
        <v>0</v>
      </c>
      <c r="M400" s="72">
        <v>0</v>
      </c>
      <c r="N400" s="72">
        <v>0</v>
      </c>
      <c r="O400" s="204"/>
      <c r="P400" s="6">
        <v>62.156915327214485</v>
      </c>
      <c r="Q400" s="6">
        <v>0</v>
      </c>
      <c r="R400" s="6">
        <v>62.156915327214485</v>
      </c>
      <c r="S400" s="6"/>
      <c r="T400" s="6">
        <v>-6.7375844811072005E-2</v>
      </c>
      <c r="U400" s="6">
        <v>-6.7375844811072005E-2</v>
      </c>
      <c r="V400" s="6">
        <v>62.08953948240341</v>
      </c>
      <c r="W400" s="6">
        <v>62.08953948240341</v>
      </c>
      <c r="X400" s="6">
        <v>0</v>
      </c>
      <c r="Y400" s="6"/>
      <c r="Z400" s="6">
        <v>62.08953948240341</v>
      </c>
      <c r="AA400" s="6">
        <v>0</v>
      </c>
      <c r="AB400" s="6">
        <v>0</v>
      </c>
      <c r="AC400" s="8">
        <v>0</v>
      </c>
      <c r="AD400" s="8">
        <v>0</v>
      </c>
      <c r="AE400" s="204"/>
      <c r="AF400" s="205">
        <v>-6.7375844811074614E-2</v>
      </c>
      <c r="AG400" s="205">
        <v>0</v>
      </c>
      <c r="AH400" s="5"/>
    </row>
    <row r="401" spans="1:34" x14ac:dyDescent="0.2">
      <c r="A401" s="5" t="s">
        <v>536</v>
      </c>
      <c r="B401" s="72">
        <v>0</v>
      </c>
      <c r="C401" s="72">
        <v>0.2535981147941212</v>
      </c>
      <c r="D401" s="72">
        <v>0</v>
      </c>
      <c r="E401" s="72">
        <v>0</v>
      </c>
      <c r="F401" s="72">
        <v>-0.3209739596051932</v>
      </c>
      <c r="G401" s="72">
        <v>0</v>
      </c>
      <c r="H401" s="72">
        <v>-6.7375844811072005E-2</v>
      </c>
      <c r="I401" s="6"/>
      <c r="J401" s="72">
        <v>0</v>
      </c>
      <c r="K401" s="72">
        <v>0</v>
      </c>
      <c r="L401" s="72">
        <v>0</v>
      </c>
      <c r="M401" s="72">
        <v>0</v>
      </c>
      <c r="N401" s="72">
        <v>0</v>
      </c>
      <c r="O401" s="204"/>
      <c r="P401" s="6">
        <v>62.156915327214485</v>
      </c>
      <c r="Q401" s="6">
        <v>0</v>
      </c>
      <c r="R401" s="6">
        <v>62.156915327214485</v>
      </c>
      <c r="S401" s="6"/>
      <c r="T401" s="6">
        <v>-6.7375844811072005E-2</v>
      </c>
      <c r="U401" s="6">
        <v>-6.7375844811072005E-2</v>
      </c>
      <c r="V401" s="6">
        <v>62.08953948240341</v>
      </c>
      <c r="W401" s="6">
        <v>62.08953948240341</v>
      </c>
      <c r="X401" s="6">
        <v>0</v>
      </c>
      <c r="Y401" s="6"/>
      <c r="Z401" s="6">
        <v>62.08953948240341</v>
      </c>
      <c r="AA401" s="6">
        <v>0</v>
      </c>
      <c r="AB401" s="6">
        <v>0</v>
      </c>
      <c r="AC401" s="8">
        <v>0</v>
      </c>
      <c r="AD401" s="8">
        <v>0</v>
      </c>
      <c r="AE401" s="204"/>
      <c r="AF401" s="205">
        <v>-6.7375844811074614E-2</v>
      </c>
      <c r="AG401" s="205">
        <v>0</v>
      </c>
      <c r="AH401" s="5"/>
    </row>
    <row r="402" spans="1:34" x14ac:dyDescent="0.2">
      <c r="A402" s="5" t="s">
        <v>537</v>
      </c>
      <c r="B402" s="72">
        <v>0</v>
      </c>
      <c r="C402" s="72">
        <v>0.2535981147941212</v>
      </c>
      <c r="D402" s="72">
        <v>0</v>
      </c>
      <c r="E402" s="72">
        <v>0</v>
      </c>
      <c r="F402" s="72">
        <v>-0.3209739596051932</v>
      </c>
      <c r="G402" s="72">
        <v>0</v>
      </c>
      <c r="H402" s="72">
        <v>-6.7375844811072005E-2</v>
      </c>
      <c r="I402" s="6"/>
      <c r="J402" s="72">
        <v>0</v>
      </c>
      <c r="K402" s="72">
        <v>0</v>
      </c>
      <c r="L402" s="72">
        <v>0</v>
      </c>
      <c r="M402" s="72">
        <v>0</v>
      </c>
      <c r="N402" s="72">
        <v>0</v>
      </c>
      <c r="O402" s="204"/>
      <c r="P402" s="6">
        <v>62.156915327214485</v>
      </c>
      <c r="Q402" s="6">
        <v>0</v>
      </c>
      <c r="R402" s="6">
        <v>62.156915327214485</v>
      </c>
      <c r="S402" s="6"/>
      <c r="T402" s="6">
        <v>-6.7375844811072005E-2</v>
      </c>
      <c r="U402" s="6">
        <v>-6.7375844811072005E-2</v>
      </c>
      <c r="V402" s="6">
        <v>62.08953948240341</v>
      </c>
      <c r="W402" s="6">
        <v>62.08953948240341</v>
      </c>
      <c r="X402" s="6">
        <v>0</v>
      </c>
      <c r="Y402" s="6"/>
      <c r="Z402" s="6">
        <v>62.08953948240341</v>
      </c>
      <c r="AA402" s="6">
        <v>0</v>
      </c>
      <c r="AB402" s="6">
        <v>0</v>
      </c>
      <c r="AC402" s="8">
        <v>0</v>
      </c>
      <c r="AD402" s="8">
        <v>0</v>
      </c>
      <c r="AE402" s="204"/>
      <c r="AF402" s="205">
        <v>-6.7375844811074614E-2</v>
      </c>
      <c r="AG402" s="205">
        <v>0</v>
      </c>
      <c r="AH402" s="5"/>
    </row>
    <row r="403" spans="1:34" x14ac:dyDescent="0.2">
      <c r="A403" s="5" t="s">
        <v>538</v>
      </c>
      <c r="B403" s="72">
        <v>0</v>
      </c>
      <c r="C403" s="72">
        <v>0.2535981147941212</v>
      </c>
      <c r="D403" s="72">
        <v>0</v>
      </c>
      <c r="E403" s="72">
        <v>0</v>
      </c>
      <c r="F403" s="72">
        <v>-0.3209739596051932</v>
      </c>
      <c r="G403" s="72">
        <v>0</v>
      </c>
      <c r="H403" s="72">
        <v>-6.7375844811072005E-2</v>
      </c>
      <c r="I403" s="6"/>
      <c r="J403" s="72">
        <v>0</v>
      </c>
      <c r="K403" s="72">
        <v>0</v>
      </c>
      <c r="L403" s="72">
        <v>0</v>
      </c>
      <c r="M403" s="72">
        <v>0</v>
      </c>
      <c r="N403" s="72">
        <v>0</v>
      </c>
      <c r="O403" s="204"/>
      <c r="P403" s="6">
        <v>62.156915327214485</v>
      </c>
      <c r="Q403" s="6">
        <v>0</v>
      </c>
      <c r="R403" s="6">
        <v>62.156915327214485</v>
      </c>
      <c r="S403" s="6"/>
      <c r="T403" s="6">
        <v>-6.7375844811072005E-2</v>
      </c>
      <c r="U403" s="6">
        <v>-6.7375844811072005E-2</v>
      </c>
      <c r="V403" s="6">
        <v>62.08953948240341</v>
      </c>
      <c r="W403" s="6">
        <v>62.08953948240341</v>
      </c>
      <c r="X403" s="6">
        <v>0</v>
      </c>
      <c r="Y403" s="6"/>
      <c r="Z403" s="6">
        <v>62.08953948240341</v>
      </c>
      <c r="AA403" s="6">
        <v>0</v>
      </c>
      <c r="AB403" s="6">
        <v>0</v>
      </c>
      <c r="AC403" s="8">
        <v>0</v>
      </c>
      <c r="AD403" s="8">
        <v>0</v>
      </c>
      <c r="AE403" s="204"/>
      <c r="AF403" s="205">
        <v>-6.7375844811074614E-2</v>
      </c>
      <c r="AG403" s="205">
        <v>0</v>
      </c>
      <c r="AH403" s="5"/>
    </row>
    <row r="404" spans="1:34" x14ac:dyDescent="0.2">
      <c r="A404" s="5" t="s">
        <v>539</v>
      </c>
      <c r="B404" s="72">
        <v>0</v>
      </c>
      <c r="C404" s="72">
        <v>0.2535981147941212</v>
      </c>
      <c r="D404" s="72">
        <v>0</v>
      </c>
      <c r="E404" s="72">
        <v>0</v>
      </c>
      <c r="F404" s="72">
        <v>-0.3209739596051932</v>
      </c>
      <c r="G404" s="72">
        <v>0</v>
      </c>
      <c r="H404" s="72">
        <v>-6.7375844811072005E-2</v>
      </c>
      <c r="I404" s="6"/>
      <c r="J404" s="72">
        <v>0</v>
      </c>
      <c r="K404" s="72">
        <v>0</v>
      </c>
      <c r="L404" s="72">
        <v>0</v>
      </c>
      <c r="M404" s="72">
        <v>0</v>
      </c>
      <c r="N404" s="72">
        <v>0</v>
      </c>
      <c r="O404" s="204"/>
      <c r="P404" s="6">
        <v>62.156915327214485</v>
      </c>
      <c r="Q404" s="6">
        <v>0</v>
      </c>
      <c r="R404" s="6">
        <v>62.156915327214485</v>
      </c>
      <c r="S404" s="6"/>
      <c r="T404" s="6">
        <v>-6.7375844811072005E-2</v>
      </c>
      <c r="U404" s="6">
        <v>-6.7375844811072005E-2</v>
      </c>
      <c r="V404" s="6">
        <v>62.08953948240341</v>
      </c>
      <c r="W404" s="6">
        <v>62.08953948240341</v>
      </c>
      <c r="X404" s="6">
        <v>0</v>
      </c>
      <c r="Y404" s="6"/>
      <c r="Z404" s="6">
        <v>62.08953948240341</v>
      </c>
      <c r="AA404" s="6">
        <v>0</v>
      </c>
      <c r="AB404" s="6">
        <v>0</v>
      </c>
      <c r="AC404" s="8">
        <v>0</v>
      </c>
      <c r="AD404" s="8">
        <v>0</v>
      </c>
      <c r="AE404" s="204"/>
      <c r="AF404" s="205">
        <v>-6.7375844811074614E-2</v>
      </c>
      <c r="AG404" s="205">
        <v>0</v>
      </c>
      <c r="AH404" s="5"/>
    </row>
    <row r="405" spans="1:34" x14ac:dyDescent="0.2">
      <c r="A405" s="5" t="s">
        <v>540</v>
      </c>
      <c r="B405" s="72">
        <v>0</v>
      </c>
      <c r="C405" s="72">
        <v>0.2535981147941212</v>
      </c>
      <c r="D405" s="72">
        <v>0</v>
      </c>
      <c r="E405" s="72">
        <v>0</v>
      </c>
      <c r="F405" s="72">
        <v>-0.18399734745085372</v>
      </c>
      <c r="G405" s="72">
        <v>0</v>
      </c>
      <c r="H405" s="72">
        <v>6.9600767343267478E-2</v>
      </c>
      <c r="I405" s="6"/>
      <c r="J405" s="72">
        <v>0</v>
      </c>
      <c r="K405" s="72">
        <v>0</v>
      </c>
      <c r="L405" s="72">
        <v>0</v>
      </c>
      <c r="M405" s="72">
        <v>0</v>
      </c>
      <c r="N405" s="72">
        <v>0</v>
      </c>
      <c r="O405" s="204"/>
      <c r="P405" s="6">
        <v>9.8132220712913441</v>
      </c>
      <c r="Q405" s="6">
        <v>0</v>
      </c>
      <c r="R405" s="6">
        <v>9.8132220712913441</v>
      </c>
      <c r="S405" s="6"/>
      <c r="T405" s="6">
        <v>6.9600767343267478E-2</v>
      </c>
      <c r="U405" s="6">
        <v>6.9600767343267478E-2</v>
      </c>
      <c r="V405" s="6">
        <v>9.8828228386346115</v>
      </c>
      <c r="W405" s="6">
        <v>9.8828228386346115</v>
      </c>
      <c r="X405" s="6">
        <v>0</v>
      </c>
      <c r="Y405" s="6"/>
      <c r="Z405" s="6">
        <v>9.8828228386346115</v>
      </c>
      <c r="AA405" s="6">
        <v>0</v>
      </c>
      <c r="AB405" s="6">
        <v>0</v>
      </c>
      <c r="AC405" s="8">
        <v>0</v>
      </c>
      <c r="AD405" s="8">
        <v>0</v>
      </c>
      <c r="AE405" s="204"/>
      <c r="AF405" s="205">
        <v>6.9600767343267478E-2</v>
      </c>
      <c r="AG405" s="205">
        <v>0</v>
      </c>
      <c r="AH405" s="5"/>
    </row>
    <row r="406" spans="1:34" x14ac:dyDescent="0.2">
      <c r="A406" s="5" t="s">
        <v>541</v>
      </c>
      <c r="B406" s="72">
        <v>0</v>
      </c>
      <c r="C406" s="72">
        <v>0.2535981147941212</v>
      </c>
      <c r="D406" s="72">
        <v>0</v>
      </c>
      <c r="E406" s="72">
        <v>0</v>
      </c>
      <c r="F406" s="72">
        <v>-0.3209739596051932</v>
      </c>
      <c r="G406" s="72">
        <v>0</v>
      </c>
      <c r="H406" s="72">
        <v>-6.7375844811072005E-2</v>
      </c>
      <c r="I406" s="6"/>
      <c r="J406" s="72">
        <v>0</v>
      </c>
      <c r="K406" s="72">
        <v>0</v>
      </c>
      <c r="L406" s="72">
        <v>0</v>
      </c>
      <c r="M406" s="72">
        <v>0</v>
      </c>
      <c r="N406" s="72">
        <v>0</v>
      </c>
      <c r="O406" s="204"/>
      <c r="P406" s="6">
        <v>62.156915327214485</v>
      </c>
      <c r="Q406" s="6">
        <v>0</v>
      </c>
      <c r="R406" s="6">
        <v>62.156915327214485</v>
      </c>
      <c r="S406" s="6"/>
      <c r="T406" s="6">
        <v>-6.7375844811072005E-2</v>
      </c>
      <c r="U406" s="6">
        <v>-6.7375844811072005E-2</v>
      </c>
      <c r="V406" s="6">
        <v>62.08953948240341</v>
      </c>
      <c r="W406" s="6">
        <v>62.08953948240341</v>
      </c>
      <c r="X406" s="6">
        <v>0</v>
      </c>
      <c r="Y406" s="6"/>
      <c r="Z406" s="6">
        <v>62.08953948240341</v>
      </c>
      <c r="AA406" s="6">
        <v>0</v>
      </c>
      <c r="AB406" s="6">
        <v>0</v>
      </c>
      <c r="AC406" s="8">
        <v>0</v>
      </c>
      <c r="AD406" s="8">
        <v>0</v>
      </c>
      <c r="AE406" s="204"/>
      <c r="AF406" s="205">
        <v>-6.7375844811074614E-2</v>
      </c>
      <c r="AG406" s="205">
        <v>0</v>
      </c>
      <c r="AH406" s="5"/>
    </row>
    <row r="407" spans="1:34" x14ac:dyDescent="0.2">
      <c r="A407" s="5" t="s">
        <v>542</v>
      </c>
      <c r="B407" s="72">
        <v>0</v>
      </c>
      <c r="C407" s="72">
        <v>0.2535981147941212</v>
      </c>
      <c r="D407" s="72">
        <v>0</v>
      </c>
      <c r="E407" s="72">
        <v>0</v>
      </c>
      <c r="F407" s="72">
        <v>-0.3209739596051932</v>
      </c>
      <c r="G407" s="72">
        <v>0</v>
      </c>
      <c r="H407" s="72">
        <v>-6.7375844811072005E-2</v>
      </c>
      <c r="I407" s="6"/>
      <c r="J407" s="72">
        <v>0</v>
      </c>
      <c r="K407" s="72">
        <v>0</v>
      </c>
      <c r="L407" s="72">
        <v>0</v>
      </c>
      <c r="M407" s="72">
        <v>0</v>
      </c>
      <c r="N407" s="72">
        <v>0</v>
      </c>
      <c r="O407" s="204"/>
      <c r="P407" s="6">
        <v>62.156915327214485</v>
      </c>
      <c r="Q407" s="6">
        <v>0</v>
      </c>
      <c r="R407" s="6">
        <v>62.156915327214485</v>
      </c>
      <c r="S407" s="6"/>
      <c r="T407" s="6">
        <v>-6.7375844811072005E-2</v>
      </c>
      <c r="U407" s="6">
        <v>-6.7375844811072005E-2</v>
      </c>
      <c r="V407" s="6">
        <v>62.08953948240341</v>
      </c>
      <c r="W407" s="6">
        <v>62.08953948240341</v>
      </c>
      <c r="X407" s="6">
        <v>0</v>
      </c>
      <c r="Y407" s="6"/>
      <c r="Z407" s="6">
        <v>62.08953948240341</v>
      </c>
      <c r="AA407" s="6">
        <v>0</v>
      </c>
      <c r="AB407" s="6">
        <v>0</v>
      </c>
      <c r="AC407" s="8">
        <v>0</v>
      </c>
      <c r="AD407" s="8">
        <v>0</v>
      </c>
      <c r="AE407" s="204"/>
      <c r="AF407" s="205">
        <v>-6.7375844811074614E-2</v>
      </c>
      <c r="AG407" s="205">
        <v>0</v>
      </c>
      <c r="AH407" s="5"/>
    </row>
    <row r="408" spans="1:34" x14ac:dyDescent="0.2">
      <c r="A408" s="5" t="s">
        <v>543</v>
      </c>
      <c r="B408" s="72">
        <v>0</v>
      </c>
      <c r="C408" s="72">
        <v>12.553106682308998</v>
      </c>
      <c r="D408" s="72">
        <v>0</v>
      </c>
      <c r="E408" s="72">
        <v>0</v>
      </c>
      <c r="F408" s="72">
        <v>0</v>
      </c>
      <c r="G408" s="72">
        <v>-0.12000000000261934</v>
      </c>
      <c r="H408" s="72">
        <v>12.433106682306379</v>
      </c>
      <c r="I408" s="6"/>
      <c r="J408" s="72">
        <v>0</v>
      </c>
      <c r="K408" s="72">
        <v>0</v>
      </c>
      <c r="L408" s="72">
        <v>0</v>
      </c>
      <c r="M408" s="72">
        <v>0</v>
      </c>
      <c r="N408" s="72">
        <v>0</v>
      </c>
      <c r="O408" s="204"/>
      <c r="P408" s="6">
        <v>8996.395639465256</v>
      </c>
      <c r="Q408" s="6">
        <v>0</v>
      </c>
      <c r="R408" s="6">
        <v>8996.395639465256</v>
      </c>
      <c r="S408" s="6"/>
      <c r="T408" s="6">
        <v>12.433106682306379</v>
      </c>
      <c r="U408" s="6">
        <v>12.433106682306379</v>
      </c>
      <c r="V408" s="6">
        <v>9008.8287461475629</v>
      </c>
      <c r="W408" s="6">
        <v>9008.8287461475629</v>
      </c>
      <c r="X408" s="6">
        <v>0</v>
      </c>
      <c r="Y408" s="6"/>
      <c r="Z408" s="6">
        <v>9008.8287461475629</v>
      </c>
      <c r="AA408" s="6">
        <v>0</v>
      </c>
      <c r="AB408" s="6">
        <v>0</v>
      </c>
      <c r="AC408" s="8">
        <v>0</v>
      </c>
      <c r="AD408" s="8">
        <v>0</v>
      </c>
      <c r="AE408" s="204"/>
      <c r="AF408" s="205">
        <v>12.43310668230697</v>
      </c>
      <c r="AG408" s="205">
        <v>0</v>
      </c>
      <c r="AH408" s="5"/>
    </row>
    <row r="409" spans="1:34" x14ac:dyDescent="0.2">
      <c r="A409" s="5" t="s">
        <v>544</v>
      </c>
      <c r="B409" s="72">
        <v>0</v>
      </c>
      <c r="C409" s="72">
        <v>0.30431773775294546</v>
      </c>
      <c r="D409" s="72">
        <v>0</v>
      </c>
      <c r="E409" s="72">
        <v>0</v>
      </c>
      <c r="F409" s="72">
        <v>0</v>
      </c>
      <c r="G409" s="72">
        <v>0</v>
      </c>
      <c r="H409" s="72">
        <v>0.30431773775294546</v>
      </c>
      <c r="I409" s="6"/>
      <c r="J409" s="72">
        <v>0</v>
      </c>
      <c r="K409" s="72">
        <v>0</v>
      </c>
      <c r="L409" s="72">
        <v>0</v>
      </c>
      <c r="M409" s="72">
        <v>0</v>
      </c>
      <c r="N409" s="72">
        <v>0</v>
      </c>
      <c r="O409" s="204"/>
      <c r="P409" s="6">
        <v>523.86284426655857</v>
      </c>
      <c r="Q409" s="6">
        <v>0</v>
      </c>
      <c r="R409" s="6">
        <v>523.86284426655857</v>
      </c>
      <c r="S409" s="6"/>
      <c r="T409" s="6">
        <v>0.30431773775294546</v>
      </c>
      <c r="U409" s="6">
        <v>0.30431773775294546</v>
      </c>
      <c r="V409" s="6">
        <v>524.16716200431154</v>
      </c>
      <c r="W409" s="6">
        <v>524.16716200431154</v>
      </c>
      <c r="X409" s="6">
        <v>0</v>
      </c>
      <c r="Y409" s="6"/>
      <c r="Z409" s="6">
        <v>524.16716200431154</v>
      </c>
      <c r="AA409" s="6">
        <v>0</v>
      </c>
      <c r="AB409" s="6">
        <v>0</v>
      </c>
      <c r="AC409" s="8">
        <v>0</v>
      </c>
      <c r="AD409" s="8">
        <v>0</v>
      </c>
      <c r="AE409" s="204"/>
      <c r="AF409" s="205">
        <v>0.30431773775296733</v>
      </c>
      <c r="AG409" s="205">
        <v>0</v>
      </c>
      <c r="AH409" s="5"/>
    </row>
    <row r="410" spans="1:34" x14ac:dyDescent="0.2">
      <c r="A410" s="5" t="s">
        <v>545</v>
      </c>
      <c r="B410" s="72">
        <v>0</v>
      </c>
      <c r="C410" s="72">
        <v>0.30431773775294546</v>
      </c>
      <c r="D410" s="72">
        <v>0</v>
      </c>
      <c r="E410" s="72">
        <v>0</v>
      </c>
      <c r="F410" s="72">
        <v>0</v>
      </c>
      <c r="G410" s="72">
        <v>0</v>
      </c>
      <c r="H410" s="72">
        <v>0.30431773775294546</v>
      </c>
      <c r="I410" s="6"/>
      <c r="J410" s="72">
        <v>0</v>
      </c>
      <c r="K410" s="72">
        <v>0</v>
      </c>
      <c r="L410" s="72">
        <v>0</v>
      </c>
      <c r="M410" s="72">
        <v>0</v>
      </c>
      <c r="N410" s="72">
        <v>0</v>
      </c>
      <c r="O410" s="204"/>
      <c r="P410" s="6">
        <v>523.86284426655857</v>
      </c>
      <c r="Q410" s="6">
        <v>0</v>
      </c>
      <c r="R410" s="6">
        <v>523.86284426655857</v>
      </c>
      <c r="S410" s="6"/>
      <c r="T410" s="6">
        <v>0.30431773775294546</v>
      </c>
      <c r="U410" s="6">
        <v>0.30431773775294546</v>
      </c>
      <c r="V410" s="6">
        <v>524.16716200431154</v>
      </c>
      <c r="W410" s="6">
        <v>524.16716200431154</v>
      </c>
      <c r="X410" s="6">
        <v>0</v>
      </c>
      <c r="Y410" s="6"/>
      <c r="Z410" s="6">
        <v>524.16716200431154</v>
      </c>
      <c r="AA410" s="6">
        <v>0</v>
      </c>
      <c r="AB410" s="6">
        <v>0</v>
      </c>
      <c r="AC410" s="8">
        <v>0</v>
      </c>
      <c r="AD410" s="8">
        <v>0</v>
      </c>
      <c r="AE410" s="204"/>
      <c r="AF410" s="205">
        <v>0.30431773775296733</v>
      </c>
      <c r="AG410" s="205">
        <v>0</v>
      </c>
      <c r="AH410" s="5"/>
    </row>
    <row r="411" spans="1:34" x14ac:dyDescent="0.2">
      <c r="A411" s="5" t="s">
        <v>546</v>
      </c>
      <c r="B411" s="72">
        <v>0</v>
      </c>
      <c r="C411" s="72">
        <v>0.30431773775294546</v>
      </c>
      <c r="D411" s="72">
        <v>0</v>
      </c>
      <c r="E411" s="72">
        <v>0</v>
      </c>
      <c r="F411" s="72">
        <v>0</v>
      </c>
      <c r="G411" s="72">
        <v>0</v>
      </c>
      <c r="H411" s="72">
        <v>0.30431773775294546</v>
      </c>
      <c r="I411" s="6"/>
      <c r="J411" s="72">
        <v>0</v>
      </c>
      <c r="K411" s="72">
        <v>0</v>
      </c>
      <c r="L411" s="72">
        <v>0</v>
      </c>
      <c r="M411" s="72">
        <v>0</v>
      </c>
      <c r="N411" s="72">
        <v>0</v>
      </c>
      <c r="O411" s="204"/>
      <c r="P411" s="6">
        <v>523.86284426655857</v>
      </c>
      <c r="Q411" s="6">
        <v>0</v>
      </c>
      <c r="R411" s="6">
        <v>523.86284426655857</v>
      </c>
      <c r="S411" s="6"/>
      <c r="T411" s="6">
        <v>0.30431773775294546</v>
      </c>
      <c r="U411" s="6">
        <v>0.30431773775294546</v>
      </c>
      <c r="V411" s="6">
        <v>524.16716200431154</v>
      </c>
      <c r="W411" s="6">
        <v>524.16716200431154</v>
      </c>
      <c r="X411" s="6">
        <v>0</v>
      </c>
      <c r="Y411" s="6"/>
      <c r="Z411" s="6">
        <v>524.16716200431154</v>
      </c>
      <c r="AA411" s="6">
        <v>0</v>
      </c>
      <c r="AB411" s="6">
        <v>0</v>
      </c>
      <c r="AC411" s="8">
        <v>0</v>
      </c>
      <c r="AD411" s="8">
        <v>0</v>
      </c>
      <c r="AE411" s="204"/>
      <c r="AF411" s="205">
        <v>0.30431773775296733</v>
      </c>
      <c r="AG411" s="205">
        <v>0</v>
      </c>
      <c r="AH411" s="5"/>
    </row>
    <row r="412" spans="1:34" x14ac:dyDescent="0.2">
      <c r="A412" s="5" t="s">
        <v>547</v>
      </c>
      <c r="B412" s="72">
        <v>0</v>
      </c>
      <c r="C412" s="72">
        <v>0.30431773775294546</v>
      </c>
      <c r="D412" s="72">
        <v>0</v>
      </c>
      <c r="E412" s="72">
        <v>0</v>
      </c>
      <c r="F412" s="72">
        <v>0</v>
      </c>
      <c r="G412" s="72">
        <v>0</v>
      </c>
      <c r="H412" s="72">
        <v>0.30431773775294546</v>
      </c>
      <c r="I412" s="6"/>
      <c r="J412" s="72">
        <v>0</v>
      </c>
      <c r="K412" s="72">
        <v>0</v>
      </c>
      <c r="L412" s="72">
        <v>0</v>
      </c>
      <c r="M412" s="72">
        <v>0</v>
      </c>
      <c r="N412" s="72">
        <v>0</v>
      </c>
      <c r="O412" s="204"/>
      <c r="P412" s="6">
        <v>523.86284426655857</v>
      </c>
      <c r="Q412" s="6">
        <v>0</v>
      </c>
      <c r="R412" s="6">
        <v>523.86284426655857</v>
      </c>
      <c r="S412" s="6"/>
      <c r="T412" s="6">
        <v>0.30431773775294546</v>
      </c>
      <c r="U412" s="6">
        <v>0.30431773775294546</v>
      </c>
      <c r="V412" s="6">
        <v>524.16716200431154</v>
      </c>
      <c r="W412" s="6">
        <v>524.16716200431154</v>
      </c>
      <c r="X412" s="6">
        <v>0</v>
      </c>
      <c r="Y412" s="6"/>
      <c r="Z412" s="6">
        <v>524.16716200431154</v>
      </c>
      <c r="AA412" s="6">
        <v>0</v>
      </c>
      <c r="AB412" s="6">
        <v>0</v>
      </c>
      <c r="AC412" s="8">
        <v>0</v>
      </c>
      <c r="AD412" s="8">
        <v>0</v>
      </c>
      <c r="AE412" s="204"/>
      <c r="AF412" s="205">
        <v>0.30431773775296733</v>
      </c>
      <c r="AG412" s="205">
        <v>0</v>
      </c>
      <c r="AH412" s="5"/>
    </row>
    <row r="413" spans="1:34" x14ac:dyDescent="0.2">
      <c r="A413" s="5" t="s">
        <v>548</v>
      </c>
      <c r="B413" s="72">
        <v>0</v>
      </c>
      <c r="C413" s="72">
        <v>0.30431773775294546</v>
      </c>
      <c r="D413" s="72">
        <v>0</v>
      </c>
      <c r="E413" s="72">
        <v>0</v>
      </c>
      <c r="F413" s="72">
        <v>0</v>
      </c>
      <c r="G413" s="72">
        <v>0</v>
      </c>
      <c r="H413" s="72">
        <v>0.30431773775294546</v>
      </c>
      <c r="I413" s="6"/>
      <c r="J413" s="72">
        <v>0</v>
      </c>
      <c r="K413" s="72">
        <v>0</v>
      </c>
      <c r="L413" s="72">
        <v>0</v>
      </c>
      <c r="M413" s="72">
        <v>0</v>
      </c>
      <c r="N413" s="72">
        <v>0</v>
      </c>
      <c r="O413" s="204"/>
      <c r="P413" s="6">
        <v>523.86284426655857</v>
      </c>
      <c r="Q413" s="6">
        <v>0</v>
      </c>
      <c r="R413" s="6">
        <v>523.86284426655857</v>
      </c>
      <c r="S413" s="6"/>
      <c r="T413" s="6">
        <v>0.30431773775294546</v>
      </c>
      <c r="U413" s="6">
        <v>0.30431773775294546</v>
      </c>
      <c r="V413" s="6">
        <v>524.16716200431154</v>
      </c>
      <c r="W413" s="6">
        <v>524.16716200431154</v>
      </c>
      <c r="X413" s="6">
        <v>0</v>
      </c>
      <c r="Y413" s="6"/>
      <c r="Z413" s="6">
        <v>524.16716200431154</v>
      </c>
      <c r="AA413" s="6">
        <v>0</v>
      </c>
      <c r="AB413" s="6">
        <v>0</v>
      </c>
      <c r="AC413" s="8">
        <v>0</v>
      </c>
      <c r="AD413" s="8">
        <v>0</v>
      </c>
      <c r="AE413" s="204"/>
      <c r="AF413" s="205">
        <v>0.30431773775296733</v>
      </c>
      <c r="AG413" s="205">
        <v>0</v>
      </c>
      <c r="AH413" s="5"/>
    </row>
    <row r="414" spans="1:34" x14ac:dyDescent="0.2">
      <c r="A414" s="5" t="s">
        <v>549</v>
      </c>
      <c r="B414" s="72">
        <v>0</v>
      </c>
      <c r="C414" s="72">
        <v>5.8581164517442001</v>
      </c>
      <c r="D414" s="72">
        <v>0</v>
      </c>
      <c r="E414" s="72">
        <v>0</v>
      </c>
      <c r="F414" s="72">
        <v>0</v>
      </c>
      <c r="G414" s="72">
        <v>-0.35999999999148713</v>
      </c>
      <c r="H414" s="72">
        <v>5.498116451752713</v>
      </c>
      <c r="I414" s="6"/>
      <c r="J414" s="72">
        <v>0</v>
      </c>
      <c r="K414" s="72">
        <v>0</v>
      </c>
      <c r="L414" s="72">
        <v>0</v>
      </c>
      <c r="M414" s="72">
        <v>0</v>
      </c>
      <c r="N414" s="72">
        <v>0</v>
      </c>
      <c r="O414" s="204"/>
      <c r="P414" s="6">
        <v>8027.1969216410662</v>
      </c>
      <c r="Q414" s="6">
        <v>0</v>
      </c>
      <c r="R414" s="6">
        <v>8027.1969216410662</v>
      </c>
      <c r="S414" s="6"/>
      <c r="T414" s="6">
        <v>5.498116451752713</v>
      </c>
      <c r="U414" s="6">
        <v>5.498116451752713</v>
      </c>
      <c r="V414" s="6">
        <v>8032.6950380928192</v>
      </c>
      <c r="W414" s="6">
        <v>8032.6950380928192</v>
      </c>
      <c r="X414" s="6">
        <v>0</v>
      </c>
      <c r="Y414" s="6"/>
      <c r="Z414" s="6">
        <v>8032.6950380928192</v>
      </c>
      <c r="AA414" s="6">
        <v>0</v>
      </c>
      <c r="AB414" s="6">
        <v>0</v>
      </c>
      <c r="AC414" s="8">
        <v>0</v>
      </c>
      <c r="AD414" s="8">
        <v>0</v>
      </c>
      <c r="AE414" s="204"/>
      <c r="AF414" s="205">
        <v>5.4981164517530488</v>
      </c>
      <c r="AG414" s="205">
        <v>0</v>
      </c>
      <c r="AH414" s="5"/>
    </row>
    <row r="415" spans="1:34" x14ac:dyDescent="0.2">
      <c r="A415" s="5" t="s">
        <v>550</v>
      </c>
      <c r="B415" s="72">
        <v>0</v>
      </c>
      <c r="C415" s="72">
        <v>0.30431773775294546</v>
      </c>
      <c r="D415" s="72">
        <v>0</v>
      </c>
      <c r="E415" s="72">
        <v>0</v>
      </c>
      <c r="F415" s="72">
        <v>0</v>
      </c>
      <c r="G415" s="72">
        <v>0</v>
      </c>
      <c r="H415" s="72">
        <v>0.30431773775294546</v>
      </c>
      <c r="I415" s="6"/>
      <c r="J415" s="72">
        <v>0</v>
      </c>
      <c r="K415" s="72">
        <v>0</v>
      </c>
      <c r="L415" s="72">
        <v>0</v>
      </c>
      <c r="M415" s="72">
        <v>0</v>
      </c>
      <c r="N415" s="72">
        <v>0</v>
      </c>
      <c r="O415" s="204"/>
      <c r="P415" s="6">
        <v>523.86284426655857</v>
      </c>
      <c r="Q415" s="6">
        <v>0</v>
      </c>
      <c r="R415" s="6">
        <v>523.86284426655857</v>
      </c>
      <c r="S415" s="6"/>
      <c r="T415" s="6">
        <v>0.30431773775294546</v>
      </c>
      <c r="U415" s="6">
        <v>0.30431773775294546</v>
      </c>
      <c r="V415" s="6">
        <v>524.16716200431154</v>
      </c>
      <c r="W415" s="6">
        <v>524.16716200431154</v>
      </c>
      <c r="X415" s="6">
        <v>0</v>
      </c>
      <c r="Y415" s="6"/>
      <c r="Z415" s="6">
        <v>524.16716200431154</v>
      </c>
      <c r="AA415" s="6">
        <v>0</v>
      </c>
      <c r="AB415" s="6">
        <v>0</v>
      </c>
      <c r="AC415" s="8">
        <v>0</v>
      </c>
      <c r="AD415" s="8">
        <v>0</v>
      </c>
      <c r="AE415" s="204"/>
      <c r="AF415" s="205">
        <v>0.30431773775296733</v>
      </c>
      <c r="AG415" s="205">
        <v>0</v>
      </c>
      <c r="AH415" s="5"/>
    </row>
    <row r="416" spans="1:34" x14ac:dyDescent="0.2">
      <c r="A416" s="5" t="s">
        <v>551</v>
      </c>
      <c r="B416" s="72">
        <v>0</v>
      </c>
      <c r="C416" s="72">
        <v>0.30431773775294546</v>
      </c>
      <c r="D416" s="72">
        <v>0</v>
      </c>
      <c r="E416" s="72">
        <v>0</v>
      </c>
      <c r="F416" s="72">
        <v>0</v>
      </c>
      <c r="G416" s="72">
        <v>0</v>
      </c>
      <c r="H416" s="72">
        <v>0.30431773775294546</v>
      </c>
      <c r="I416" s="6"/>
      <c r="J416" s="72">
        <v>0</v>
      </c>
      <c r="K416" s="72">
        <v>0</v>
      </c>
      <c r="L416" s="72">
        <v>0</v>
      </c>
      <c r="M416" s="72">
        <v>0</v>
      </c>
      <c r="N416" s="72">
        <v>0</v>
      </c>
      <c r="O416" s="204"/>
      <c r="P416" s="6">
        <v>523.86284426655857</v>
      </c>
      <c r="Q416" s="6">
        <v>0</v>
      </c>
      <c r="R416" s="6">
        <v>523.86284426655857</v>
      </c>
      <c r="S416" s="6"/>
      <c r="T416" s="6">
        <v>0.30431773775294546</v>
      </c>
      <c r="U416" s="6">
        <v>0.30431773775294546</v>
      </c>
      <c r="V416" s="6">
        <v>524.16716200431154</v>
      </c>
      <c r="W416" s="6">
        <v>524.16716200431154</v>
      </c>
      <c r="X416" s="6">
        <v>0</v>
      </c>
      <c r="Y416" s="6"/>
      <c r="Z416" s="6">
        <v>524.16716200431154</v>
      </c>
      <c r="AA416" s="6">
        <v>0</v>
      </c>
      <c r="AB416" s="6">
        <v>0</v>
      </c>
      <c r="AC416" s="8">
        <v>0</v>
      </c>
      <c r="AD416" s="8">
        <v>0</v>
      </c>
      <c r="AE416" s="204"/>
      <c r="AF416" s="205">
        <v>0.30431773775296733</v>
      </c>
      <c r="AG416" s="205">
        <v>0</v>
      </c>
      <c r="AH416" s="5"/>
    </row>
    <row r="417" spans="1:34" x14ac:dyDescent="0.2">
      <c r="A417" s="5" t="s">
        <v>552</v>
      </c>
      <c r="B417" s="72">
        <v>0</v>
      </c>
      <c r="C417" s="72">
        <v>96.367283621766063</v>
      </c>
      <c r="D417" s="72">
        <v>0</v>
      </c>
      <c r="E417" s="72">
        <v>0</v>
      </c>
      <c r="F417" s="72">
        <v>0</v>
      </c>
      <c r="G417" s="72">
        <v>-0.24000000001433364</v>
      </c>
      <c r="H417" s="72">
        <v>96.127283621751729</v>
      </c>
      <c r="I417" s="6"/>
      <c r="J417" s="72">
        <v>0</v>
      </c>
      <c r="K417" s="72">
        <v>0</v>
      </c>
      <c r="L417" s="72">
        <v>0</v>
      </c>
      <c r="M417" s="72">
        <v>0</v>
      </c>
      <c r="N417" s="72">
        <v>0</v>
      </c>
      <c r="O417" s="204"/>
      <c r="P417" s="6">
        <v>14088.900807501954</v>
      </c>
      <c r="Q417" s="6">
        <v>0</v>
      </c>
      <c r="R417" s="6">
        <v>14088.900807501954</v>
      </c>
      <c r="S417" s="6"/>
      <c r="T417" s="6">
        <v>96.127283621751729</v>
      </c>
      <c r="U417" s="6">
        <v>96.127283621751729</v>
      </c>
      <c r="V417" s="6">
        <v>14185.028091123706</v>
      </c>
      <c r="W417" s="6">
        <v>14185.028091123706</v>
      </c>
      <c r="X417" s="6">
        <v>0</v>
      </c>
      <c r="Y417" s="6"/>
      <c r="Z417" s="6">
        <v>14185.028091123706</v>
      </c>
      <c r="AA417" s="6">
        <v>0</v>
      </c>
      <c r="AB417" s="6">
        <v>0</v>
      </c>
      <c r="AC417" s="8">
        <v>0</v>
      </c>
      <c r="AD417" s="8">
        <v>0</v>
      </c>
      <c r="AE417" s="204"/>
      <c r="AF417" s="205">
        <v>96.127283621752213</v>
      </c>
      <c r="AG417" s="205">
        <v>0</v>
      </c>
      <c r="AH417" s="5"/>
    </row>
    <row r="418" spans="1:34" x14ac:dyDescent="0.2">
      <c r="A418" s="5" t="s">
        <v>553</v>
      </c>
      <c r="B418" s="72">
        <v>0</v>
      </c>
      <c r="C418" s="72">
        <v>248.52615249823879</v>
      </c>
      <c r="D418" s="72">
        <v>0</v>
      </c>
      <c r="E418" s="72">
        <v>0</v>
      </c>
      <c r="F418" s="72">
        <v>0</v>
      </c>
      <c r="G418" s="72">
        <v>2.3499999998603016</v>
      </c>
      <c r="H418" s="72">
        <v>250.87615249809909</v>
      </c>
      <c r="I418" s="6"/>
      <c r="J418" s="72">
        <v>0</v>
      </c>
      <c r="K418" s="72">
        <v>0</v>
      </c>
      <c r="L418" s="72">
        <v>-45.255955762712809</v>
      </c>
      <c r="M418" s="72">
        <v>0</v>
      </c>
      <c r="N418" s="72">
        <v>-45.255955762712809</v>
      </c>
      <c r="O418" s="204"/>
      <c r="P418" s="6">
        <v>13746.422224471731</v>
      </c>
      <c r="Q418" s="6">
        <v>202.52356285596667</v>
      </c>
      <c r="R418" s="6">
        <v>13948.945787327697</v>
      </c>
      <c r="S418" s="6"/>
      <c r="T418" s="6">
        <v>205.62019673538629</v>
      </c>
      <c r="U418" s="6">
        <v>205.62019673538629</v>
      </c>
      <c r="V418" s="6">
        <v>14154.565984063083</v>
      </c>
      <c r="W418" s="6">
        <v>13997.298376969829</v>
      </c>
      <c r="X418" s="6">
        <v>157.26760709325387</v>
      </c>
      <c r="Y418" s="6"/>
      <c r="Z418" s="6">
        <v>13997.298376969829</v>
      </c>
      <c r="AA418" s="6">
        <v>157.26760709325387</v>
      </c>
      <c r="AB418" s="6">
        <v>0</v>
      </c>
      <c r="AC418" s="8">
        <v>0</v>
      </c>
      <c r="AD418" s="8">
        <v>0</v>
      </c>
      <c r="AE418" s="204"/>
      <c r="AF418" s="205">
        <v>250.87615249809824</v>
      </c>
      <c r="AG418" s="205">
        <v>-45.255955762712802</v>
      </c>
      <c r="AH418" s="5"/>
    </row>
    <row r="419" spans="1:34" x14ac:dyDescent="0.2">
      <c r="A419" s="5" t="s">
        <v>555</v>
      </c>
      <c r="B419" s="72">
        <v>0</v>
      </c>
      <c r="C419" s="72">
        <v>4.8183641810883033</v>
      </c>
      <c r="D419" s="72">
        <v>0</v>
      </c>
      <c r="E419" s="72">
        <v>0</v>
      </c>
      <c r="F419" s="72">
        <v>-0.69544357914458532</v>
      </c>
      <c r="G419" s="72">
        <v>0</v>
      </c>
      <c r="H419" s="72">
        <v>4.1229206019437177</v>
      </c>
      <c r="I419" s="6"/>
      <c r="J419" s="72">
        <v>0</v>
      </c>
      <c r="K419" s="72">
        <v>0</v>
      </c>
      <c r="L419" s="72">
        <v>0</v>
      </c>
      <c r="M419" s="72">
        <v>0</v>
      </c>
      <c r="N419" s="72">
        <v>0</v>
      </c>
      <c r="O419" s="204"/>
      <c r="P419" s="6">
        <v>134.67331654229807</v>
      </c>
      <c r="Q419" s="6">
        <v>0</v>
      </c>
      <c r="R419" s="6">
        <v>134.67331654229807</v>
      </c>
      <c r="S419" s="6"/>
      <c r="T419" s="6">
        <v>4.1229206019437177</v>
      </c>
      <c r="U419" s="6">
        <v>4.1229206019437177</v>
      </c>
      <c r="V419" s="6">
        <v>138.79623714424179</v>
      </c>
      <c r="W419" s="6">
        <v>138.79623714424179</v>
      </c>
      <c r="X419" s="6">
        <v>0</v>
      </c>
      <c r="Y419" s="6"/>
      <c r="Z419" s="6">
        <v>138.79623714424179</v>
      </c>
      <c r="AA419" s="6">
        <v>0</v>
      </c>
      <c r="AB419" s="6">
        <v>0</v>
      </c>
      <c r="AC419" s="8">
        <v>0</v>
      </c>
      <c r="AD419" s="8">
        <v>0</v>
      </c>
      <c r="AE419" s="204"/>
      <c r="AF419" s="205">
        <v>4.1229206019437186</v>
      </c>
      <c r="AG419" s="205">
        <v>0</v>
      </c>
      <c r="AH419" s="5"/>
    </row>
    <row r="420" spans="1:34" x14ac:dyDescent="0.2">
      <c r="A420" s="5" t="s">
        <v>556</v>
      </c>
      <c r="B420" s="72">
        <v>0</v>
      </c>
      <c r="C420" s="72">
        <v>0</v>
      </c>
      <c r="D420" s="72">
        <v>0</v>
      </c>
      <c r="E420" s="72">
        <v>0</v>
      </c>
      <c r="F420" s="72">
        <v>0</v>
      </c>
      <c r="G420" s="72">
        <v>0</v>
      </c>
      <c r="H420" s="72">
        <v>0</v>
      </c>
      <c r="I420" s="6"/>
      <c r="J420" s="72">
        <v>0</v>
      </c>
      <c r="K420" s="72">
        <v>0</v>
      </c>
      <c r="L420" s="72">
        <v>0</v>
      </c>
      <c r="M420" s="72">
        <v>0</v>
      </c>
      <c r="N420" s="72">
        <v>0</v>
      </c>
      <c r="O420" s="204"/>
      <c r="P420" s="6">
        <v>0</v>
      </c>
      <c r="Q420" s="6">
        <v>0</v>
      </c>
      <c r="R420" s="6">
        <v>0</v>
      </c>
      <c r="S420" s="6"/>
      <c r="T420" s="6">
        <v>0</v>
      </c>
      <c r="U420" s="6">
        <v>0</v>
      </c>
      <c r="V420" s="6">
        <v>0</v>
      </c>
      <c r="W420" s="6">
        <v>0</v>
      </c>
      <c r="X420" s="6">
        <v>0</v>
      </c>
      <c r="Y420" s="6"/>
      <c r="Z420" s="6">
        <v>0</v>
      </c>
      <c r="AA420" s="6">
        <v>0</v>
      </c>
      <c r="AB420" s="6">
        <v>0</v>
      </c>
      <c r="AC420" s="8">
        <v>0</v>
      </c>
      <c r="AD420" s="8">
        <v>0</v>
      </c>
      <c r="AE420" s="204"/>
      <c r="AF420" s="205">
        <v>0</v>
      </c>
      <c r="AG420" s="205">
        <v>0</v>
      </c>
      <c r="AH420" s="5"/>
    </row>
    <row r="421" spans="1:34" x14ac:dyDescent="0.2">
      <c r="A421" s="5" t="s">
        <v>557</v>
      </c>
      <c r="B421" s="72">
        <v>-24621.405898598652</v>
      </c>
      <c r="C421" s="72">
        <v>555.37987139912548</v>
      </c>
      <c r="D421" s="72">
        <v>0</v>
      </c>
      <c r="E421" s="72">
        <v>0</v>
      </c>
      <c r="F421" s="72">
        <v>-20.161000444611226</v>
      </c>
      <c r="G421" s="72">
        <v>0.1200000000012551</v>
      </c>
      <c r="H421" s="72">
        <v>-24086.067027644138</v>
      </c>
      <c r="I421" s="6"/>
      <c r="J421" s="72">
        <v>0</v>
      </c>
      <c r="K421" s="72">
        <v>-82.998923269240919</v>
      </c>
      <c r="L421" s="72">
        <v>0</v>
      </c>
      <c r="M421" s="72">
        <v>0</v>
      </c>
      <c r="N421" s="72">
        <v>-82.998923269240919</v>
      </c>
      <c r="O421" s="204"/>
      <c r="P421" s="6">
        <v>8024.1249851494895</v>
      </c>
      <c r="Q421" s="6">
        <v>0</v>
      </c>
      <c r="R421" s="6">
        <v>8024.1249851494895</v>
      </c>
      <c r="S421" s="6"/>
      <c r="T421" s="6">
        <v>-24169.06595091338</v>
      </c>
      <c r="U421" s="6">
        <v>-8024.1249851494895</v>
      </c>
      <c r="V421" s="6">
        <v>0</v>
      </c>
      <c r="W421" s="6">
        <v>0</v>
      </c>
      <c r="X421" s="6">
        <v>0</v>
      </c>
      <c r="Y421" s="6"/>
      <c r="Z421" s="6">
        <v>-16061.942042494647</v>
      </c>
      <c r="AA421" s="6">
        <v>-82.998923269240919</v>
      </c>
      <c r="AB421" s="6">
        <v>-16144.94096576389</v>
      </c>
      <c r="AC421" s="8">
        <v>-16061.942042494647</v>
      </c>
      <c r="AD421" s="8">
        <v>-82.998923269240919</v>
      </c>
      <c r="AE421" s="204"/>
      <c r="AF421" s="205">
        <v>-8024.1249851494895</v>
      </c>
      <c r="AG421" s="205">
        <v>0</v>
      </c>
      <c r="AH421" s="5"/>
    </row>
    <row r="422" spans="1:34" x14ac:dyDescent="0.2">
      <c r="A422" s="5" t="s">
        <v>558</v>
      </c>
      <c r="B422" s="72">
        <v>0</v>
      </c>
      <c r="C422" s="72">
        <v>720.47224413009837</v>
      </c>
      <c r="D422" s="72">
        <v>0</v>
      </c>
      <c r="E422" s="72">
        <v>0</v>
      </c>
      <c r="F422" s="72">
        <v>-103.98711622893511</v>
      </c>
      <c r="G422" s="72">
        <v>-0.47999999998501153</v>
      </c>
      <c r="H422" s="72">
        <v>616.0051279011783</v>
      </c>
      <c r="I422" s="6"/>
      <c r="J422" s="72">
        <v>0</v>
      </c>
      <c r="K422" s="72">
        <v>0</v>
      </c>
      <c r="L422" s="72">
        <v>0</v>
      </c>
      <c r="M422" s="72">
        <v>0</v>
      </c>
      <c r="N422" s="72">
        <v>0</v>
      </c>
      <c r="O422" s="204"/>
      <c r="P422" s="6">
        <v>20137.204857719411</v>
      </c>
      <c r="Q422" s="6">
        <v>0</v>
      </c>
      <c r="R422" s="6">
        <v>20137.204857719411</v>
      </c>
      <c r="S422" s="6"/>
      <c r="T422" s="6">
        <v>616.0051279011783</v>
      </c>
      <c r="U422" s="6">
        <v>616.0051279011783</v>
      </c>
      <c r="V422" s="6">
        <v>20753.20998562059</v>
      </c>
      <c r="W422" s="6">
        <v>20753.20998562059</v>
      </c>
      <c r="X422" s="6">
        <v>0</v>
      </c>
      <c r="Y422" s="6"/>
      <c r="Z422" s="6">
        <v>20753.20998562059</v>
      </c>
      <c r="AA422" s="6">
        <v>0</v>
      </c>
      <c r="AB422" s="6">
        <v>0</v>
      </c>
      <c r="AC422" s="8">
        <v>0</v>
      </c>
      <c r="AD422" s="8">
        <v>0</v>
      </c>
      <c r="AE422" s="204"/>
      <c r="AF422" s="205">
        <v>616.00512790117864</v>
      </c>
      <c r="AG422" s="205">
        <v>0</v>
      </c>
      <c r="AH422" s="5"/>
    </row>
    <row r="423" spans="1:34" x14ac:dyDescent="0.2">
      <c r="A423" s="5" t="s">
        <v>559</v>
      </c>
      <c r="B423" s="72">
        <v>0</v>
      </c>
      <c r="C423" s="72">
        <v>76.079434438236362</v>
      </c>
      <c r="D423" s="72">
        <v>0</v>
      </c>
      <c r="E423" s="72">
        <v>0</v>
      </c>
      <c r="F423" s="72">
        <v>-64.248824201288471</v>
      </c>
      <c r="G423" s="72">
        <v>0</v>
      </c>
      <c r="H423" s="72">
        <v>11.830610236947891</v>
      </c>
      <c r="I423" s="6"/>
      <c r="J423" s="72">
        <v>0</v>
      </c>
      <c r="K423" s="72">
        <v>0</v>
      </c>
      <c r="L423" s="72">
        <v>0</v>
      </c>
      <c r="M423" s="72">
        <v>0</v>
      </c>
      <c r="N423" s="72">
        <v>0</v>
      </c>
      <c r="O423" s="204"/>
      <c r="P423" s="6">
        <v>8384.0801282132852</v>
      </c>
      <c r="Q423" s="6">
        <v>71.954220193721042</v>
      </c>
      <c r="R423" s="6">
        <v>8456.0343484070054</v>
      </c>
      <c r="S423" s="6"/>
      <c r="T423" s="6">
        <v>11.830610236947891</v>
      </c>
      <c r="U423" s="6">
        <v>11.830610236947891</v>
      </c>
      <c r="V423" s="6">
        <v>8467.8649586439533</v>
      </c>
      <c r="W423" s="6">
        <v>8395.9107384502331</v>
      </c>
      <c r="X423" s="6">
        <v>71.954220193721042</v>
      </c>
      <c r="Y423" s="6"/>
      <c r="Z423" s="6">
        <v>8395.9107384502331</v>
      </c>
      <c r="AA423" s="6">
        <v>71.954220193721042</v>
      </c>
      <c r="AB423" s="6">
        <v>0</v>
      </c>
      <c r="AC423" s="8">
        <v>0</v>
      </c>
      <c r="AD423" s="8">
        <v>0</v>
      </c>
      <c r="AE423" s="204"/>
      <c r="AF423" s="205">
        <v>11.830610236947905</v>
      </c>
      <c r="AG423" s="205">
        <v>0</v>
      </c>
      <c r="AH423" s="5"/>
    </row>
    <row r="424" spans="1:34" x14ac:dyDescent="0.2">
      <c r="A424" s="5" t="s">
        <v>560</v>
      </c>
      <c r="B424" s="72">
        <v>0</v>
      </c>
      <c r="C424" s="72">
        <v>0</v>
      </c>
      <c r="D424" s="72">
        <v>0</v>
      </c>
      <c r="E424" s="72">
        <v>0</v>
      </c>
      <c r="F424" s="72">
        <v>0</v>
      </c>
      <c r="G424" s="72">
        <v>0</v>
      </c>
      <c r="H424" s="72">
        <v>0</v>
      </c>
      <c r="I424" s="6"/>
      <c r="J424" s="72">
        <v>0</v>
      </c>
      <c r="K424" s="72">
        <v>0</v>
      </c>
      <c r="L424" s="72">
        <v>0</v>
      </c>
      <c r="M424" s="72">
        <v>0</v>
      </c>
      <c r="N424" s="72">
        <v>0</v>
      </c>
      <c r="O424" s="204"/>
      <c r="P424" s="6">
        <v>0</v>
      </c>
      <c r="Q424" s="6">
        <v>0</v>
      </c>
      <c r="R424" s="6">
        <v>0</v>
      </c>
      <c r="S424" s="6"/>
      <c r="T424" s="6">
        <v>0</v>
      </c>
      <c r="U424" s="6">
        <v>0</v>
      </c>
      <c r="V424" s="6">
        <v>0</v>
      </c>
      <c r="W424" s="6">
        <v>0</v>
      </c>
      <c r="X424" s="6">
        <v>0</v>
      </c>
      <c r="Y424" s="6"/>
      <c r="Z424" s="6">
        <v>0</v>
      </c>
      <c r="AA424" s="6">
        <v>0</v>
      </c>
      <c r="AB424" s="6">
        <v>0</v>
      </c>
      <c r="AC424" s="8">
        <v>0</v>
      </c>
      <c r="AD424" s="8">
        <v>0</v>
      </c>
      <c r="AE424" s="204"/>
      <c r="AF424" s="205">
        <v>0</v>
      </c>
      <c r="AG424" s="205">
        <v>0</v>
      </c>
      <c r="AH424" s="5"/>
    </row>
    <row r="425" spans="1:34" x14ac:dyDescent="0.2">
      <c r="A425" s="5" t="s">
        <v>561</v>
      </c>
      <c r="B425" s="72">
        <v>0</v>
      </c>
      <c r="C425" s="72">
        <v>109.80798370585448</v>
      </c>
      <c r="D425" s="72">
        <v>0</v>
      </c>
      <c r="E425" s="72">
        <v>-117.09390993732127</v>
      </c>
      <c r="F425" s="72">
        <v>-10.965185218444374</v>
      </c>
      <c r="G425" s="72">
        <v>-0.23999999999796273</v>
      </c>
      <c r="H425" s="72">
        <v>-18.491111449909127</v>
      </c>
      <c r="I425" s="6"/>
      <c r="J425" s="72">
        <v>0</v>
      </c>
      <c r="K425" s="72">
        <v>-149.13729006298109</v>
      </c>
      <c r="L425" s="72">
        <v>0</v>
      </c>
      <c r="M425" s="72">
        <v>0</v>
      </c>
      <c r="N425" s="72">
        <v>-149.13729006298109</v>
      </c>
      <c r="O425" s="204"/>
      <c r="P425" s="6">
        <v>4609.9166431788517</v>
      </c>
      <c r="Q425" s="6">
        <v>0</v>
      </c>
      <c r="R425" s="6">
        <v>4609.9166431788517</v>
      </c>
      <c r="S425" s="6"/>
      <c r="T425" s="6">
        <v>-167.62840151289021</v>
      </c>
      <c r="U425" s="6">
        <v>-167.62840151289021</v>
      </c>
      <c r="V425" s="6">
        <v>4442.2882416659613</v>
      </c>
      <c r="W425" s="6">
        <v>4442.2882416659613</v>
      </c>
      <c r="X425" s="6">
        <v>0</v>
      </c>
      <c r="Y425" s="6"/>
      <c r="Z425" s="6">
        <v>4591.4255317289426</v>
      </c>
      <c r="AA425" s="6">
        <v>-149.13729006298109</v>
      </c>
      <c r="AB425" s="6">
        <v>0</v>
      </c>
      <c r="AC425" s="8">
        <v>0</v>
      </c>
      <c r="AD425" s="8">
        <v>0</v>
      </c>
      <c r="AE425" s="204"/>
      <c r="AF425" s="205">
        <v>-167.62840151289038</v>
      </c>
      <c r="AG425" s="205">
        <v>0</v>
      </c>
      <c r="AH425" s="5"/>
    </row>
    <row r="426" spans="1:34" x14ac:dyDescent="0.2">
      <c r="A426" s="5" t="s">
        <v>562</v>
      </c>
      <c r="B426" s="72">
        <v>0</v>
      </c>
      <c r="C426" s="72">
        <v>7.6079434438236362</v>
      </c>
      <c r="D426" s="72">
        <v>0</v>
      </c>
      <c r="E426" s="72">
        <v>0</v>
      </c>
      <c r="F426" s="72">
        <v>-0.72683912330258849</v>
      </c>
      <c r="G426" s="72">
        <v>0</v>
      </c>
      <c r="H426" s="72">
        <v>6.8811043205210476</v>
      </c>
      <c r="I426" s="6"/>
      <c r="J426" s="72">
        <v>0</v>
      </c>
      <c r="K426" s="72">
        <v>0</v>
      </c>
      <c r="L426" s="72">
        <v>0</v>
      </c>
      <c r="M426" s="72">
        <v>0</v>
      </c>
      <c r="N426" s="72">
        <v>0</v>
      </c>
      <c r="O426" s="204"/>
      <c r="P426" s="6">
        <v>140.75309379987115</v>
      </c>
      <c r="Q426" s="6">
        <v>0</v>
      </c>
      <c r="R426" s="6">
        <v>140.75309379987115</v>
      </c>
      <c r="S426" s="6"/>
      <c r="T426" s="6">
        <v>6.8811043205210476</v>
      </c>
      <c r="U426" s="6">
        <v>6.8811043205210476</v>
      </c>
      <c r="V426" s="6">
        <v>147.6341981203922</v>
      </c>
      <c r="W426" s="6">
        <v>147.6341981203922</v>
      </c>
      <c r="X426" s="6">
        <v>0</v>
      </c>
      <c r="Y426" s="6"/>
      <c r="Z426" s="6">
        <v>147.6341981203922</v>
      </c>
      <c r="AA426" s="6">
        <v>0</v>
      </c>
      <c r="AB426" s="6">
        <v>0</v>
      </c>
      <c r="AC426" s="8">
        <v>0</v>
      </c>
      <c r="AD426" s="8">
        <v>0</v>
      </c>
      <c r="AE426" s="204"/>
      <c r="AF426" s="205">
        <v>6.8811043205210467</v>
      </c>
      <c r="AG426" s="205">
        <v>0</v>
      </c>
      <c r="AH426" s="5"/>
    </row>
    <row r="427" spans="1:34" x14ac:dyDescent="0.2">
      <c r="A427" s="5" t="s">
        <v>563</v>
      </c>
      <c r="B427" s="72">
        <v>0</v>
      </c>
      <c r="C427" s="72">
        <v>4.5647660662941814</v>
      </c>
      <c r="D427" s="72">
        <v>0</v>
      </c>
      <c r="E427" s="72">
        <v>0</v>
      </c>
      <c r="F427" s="72">
        <v>-0.4577238730299738</v>
      </c>
      <c r="G427" s="72">
        <v>0</v>
      </c>
      <c r="H427" s="72">
        <v>4.1070421932642072</v>
      </c>
      <c r="I427" s="6"/>
      <c r="J427" s="72">
        <v>0</v>
      </c>
      <c r="K427" s="72">
        <v>0</v>
      </c>
      <c r="L427" s="72">
        <v>0</v>
      </c>
      <c r="M427" s="72">
        <v>0</v>
      </c>
      <c r="N427" s="72">
        <v>0</v>
      </c>
      <c r="O427" s="204"/>
      <c r="P427" s="6">
        <v>75.561770142599954</v>
      </c>
      <c r="Q427" s="6">
        <v>0</v>
      </c>
      <c r="R427" s="6">
        <v>75.561770142599954</v>
      </c>
      <c r="S427" s="6"/>
      <c r="T427" s="6">
        <v>4.1070421932642072</v>
      </c>
      <c r="U427" s="6">
        <v>4.1070421932642072</v>
      </c>
      <c r="V427" s="6">
        <v>79.66881233586416</v>
      </c>
      <c r="W427" s="6">
        <v>79.66881233586416</v>
      </c>
      <c r="X427" s="6">
        <v>0</v>
      </c>
      <c r="Y427" s="6"/>
      <c r="Z427" s="6">
        <v>79.66881233586416</v>
      </c>
      <c r="AA427" s="6">
        <v>0</v>
      </c>
      <c r="AB427" s="6">
        <v>0</v>
      </c>
      <c r="AC427" s="8">
        <v>0</v>
      </c>
      <c r="AD427" s="8">
        <v>0</v>
      </c>
      <c r="AE427" s="204"/>
      <c r="AF427" s="205">
        <v>4.1070421932642063</v>
      </c>
      <c r="AG427" s="205">
        <v>0</v>
      </c>
      <c r="AH427" s="5"/>
    </row>
    <row r="428" spans="1:34" x14ac:dyDescent="0.2">
      <c r="A428" s="5" t="s">
        <v>564</v>
      </c>
      <c r="B428" s="72">
        <v>0</v>
      </c>
      <c r="C428" s="72">
        <v>0</v>
      </c>
      <c r="D428" s="72">
        <v>0</v>
      </c>
      <c r="E428" s="72">
        <v>0</v>
      </c>
      <c r="F428" s="72">
        <v>0</v>
      </c>
      <c r="G428" s="72">
        <v>0</v>
      </c>
      <c r="H428" s="72">
        <v>0</v>
      </c>
      <c r="I428" s="6"/>
      <c r="J428" s="72">
        <v>0</v>
      </c>
      <c r="K428" s="72">
        <v>0</v>
      </c>
      <c r="L428" s="72">
        <v>0</v>
      </c>
      <c r="M428" s="72">
        <v>0</v>
      </c>
      <c r="N428" s="72">
        <v>0</v>
      </c>
      <c r="O428" s="204"/>
      <c r="P428" s="6">
        <v>0</v>
      </c>
      <c r="Q428" s="6">
        <v>0</v>
      </c>
      <c r="R428" s="6">
        <v>0</v>
      </c>
      <c r="S428" s="6"/>
      <c r="T428" s="6">
        <v>0</v>
      </c>
      <c r="U428" s="6">
        <v>0</v>
      </c>
      <c r="V428" s="6">
        <v>0</v>
      </c>
      <c r="W428" s="6">
        <v>0</v>
      </c>
      <c r="X428" s="6">
        <v>0</v>
      </c>
      <c r="Y428" s="6"/>
      <c r="Z428" s="6">
        <v>0</v>
      </c>
      <c r="AA428" s="6">
        <v>0</v>
      </c>
      <c r="AB428" s="6">
        <v>0</v>
      </c>
      <c r="AC428" s="8">
        <v>0</v>
      </c>
      <c r="AD428" s="8">
        <v>0</v>
      </c>
      <c r="AE428" s="204"/>
      <c r="AF428" s="205">
        <v>0</v>
      </c>
      <c r="AG428" s="205">
        <v>0</v>
      </c>
      <c r="AH428" s="5"/>
    </row>
    <row r="429" spans="1:34" x14ac:dyDescent="0.2">
      <c r="A429" s="5" t="s">
        <v>565</v>
      </c>
      <c r="B429" s="72">
        <v>0</v>
      </c>
      <c r="C429" s="72">
        <v>0</v>
      </c>
      <c r="D429" s="72">
        <v>0</v>
      </c>
      <c r="E429" s="72">
        <v>0</v>
      </c>
      <c r="F429" s="72">
        <v>0</v>
      </c>
      <c r="G429" s="72">
        <v>0</v>
      </c>
      <c r="H429" s="72">
        <v>0</v>
      </c>
      <c r="I429" s="6"/>
      <c r="J429" s="72">
        <v>0</v>
      </c>
      <c r="K429" s="72">
        <v>0</v>
      </c>
      <c r="L429" s="72">
        <v>0</v>
      </c>
      <c r="M429" s="72">
        <v>0</v>
      </c>
      <c r="N429" s="72">
        <v>0</v>
      </c>
      <c r="O429" s="204"/>
      <c r="P429" s="6">
        <v>0</v>
      </c>
      <c r="Q429" s="6">
        <v>0</v>
      </c>
      <c r="R429" s="6">
        <v>0</v>
      </c>
      <c r="S429" s="6"/>
      <c r="T429" s="6">
        <v>0</v>
      </c>
      <c r="U429" s="6">
        <v>0</v>
      </c>
      <c r="V429" s="6">
        <v>0</v>
      </c>
      <c r="W429" s="6">
        <v>0</v>
      </c>
      <c r="X429" s="6">
        <v>0</v>
      </c>
      <c r="Y429" s="6"/>
      <c r="Z429" s="6">
        <v>0</v>
      </c>
      <c r="AA429" s="6">
        <v>0</v>
      </c>
      <c r="AB429" s="6">
        <v>0</v>
      </c>
      <c r="AC429" s="8">
        <v>0</v>
      </c>
      <c r="AD429" s="8">
        <v>0</v>
      </c>
      <c r="AE429" s="204"/>
      <c r="AF429" s="205">
        <v>0</v>
      </c>
      <c r="AG429" s="205">
        <v>0</v>
      </c>
      <c r="AH429" s="5"/>
    </row>
    <row r="430" spans="1:34" x14ac:dyDescent="0.2">
      <c r="A430" s="5" t="s">
        <v>566</v>
      </c>
      <c r="B430" s="72">
        <v>0</v>
      </c>
      <c r="C430" s="72">
        <v>8.3687377882059995</v>
      </c>
      <c r="D430" s="72">
        <v>0</v>
      </c>
      <c r="E430" s="72">
        <v>0</v>
      </c>
      <c r="F430" s="72">
        <v>-1.3543185950620671</v>
      </c>
      <c r="G430" s="72">
        <v>0</v>
      </c>
      <c r="H430" s="72">
        <v>7.0144191931439321</v>
      </c>
      <c r="I430" s="6"/>
      <c r="J430" s="72">
        <v>0</v>
      </c>
      <c r="K430" s="72">
        <v>0</v>
      </c>
      <c r="L430" s="72">
        <v>0</v>
      </c>
      <c r="M430" s="72">
        <v>0</v>
      </c>
      <c r="N430" s="72">
        <v>0</v>
      </c>
      <c r="O430" s="204"/>
      <c r="P430" s="6">
        <v>262.26509571956882</v>
      </c>
      <c r="Q430" s="6">
        <v>0</v>
      </c>
      <c r="R430" s="6">
        <v>262.26509571956882</v>
      </c>
      <c r="S430" s="6"/>
      <c r="T430" s="6">
        <v>7.0144191931439321</v>
      </c>
      <c r="U430" s="6">
        <v>7.0144191931439321</v>
      </c>
      <c r="V430" s="6">
        <v>269.27951491271273</v>
      </c>
      <c r="W430" s="6">
        <v>269.27951491271273</v>
      </c>
      <c r="X430" s="6">
        <v>0</v>
      </c>
      <c r="Y430" s="6"/>
      <c r="Z430" s="6">
        <v>269.27951491271273</v>
      </c>
      <c r="AA430" s="6">
        <v>0</v>
      </c>
      <c r="AB430" s="6">
        <v>0</v>
      </c>
      <c r="AC430" s="8">
        <v>0</v>
      </c>
      <c r="AD430" s="8">
        <v>0</v>
      </c>
      <c r="AE430" s="204"/>
      <c r="AF430" s="205">
        <v>7.0144191931439082</v>
      </c>
      <c r="AG430" s="205">
        <v>0</v>
      </c>
      <c r="AH430" s="5"/>
    </row>
    <row r="431" spans="1:34" x14ac:dyDescent="0.2">
      <c r="A431" s="5" t="s">
        <v>567</v>
      </c>
      <c r="B431" s="72">
        <v>0</v>
      </c>
      <c r="C431" s="72">
        <v>1.5215886887647272</v>
      </c>
      <c r="D431" s="72">
        <v>0</v>
      </c>
      <c r="E431" s="72">
        <v>0</v>
      </c>
      <c r="F431" s="72">
        <v>-0.64194791921038641</v>
      </c>
      <c r="G431" s="72">
        <v>0</v>
      </c>
      <c r="H431" s="72">
        <v>0.87964076955434078</v>
      </c>
      <c r="I431" s="6"/>
      <c r="J431" s="72">
        <v>0</v>
      </c>
      <c r="K431" s="72">
        <v>0</v>
      </c>
      <c r="L431" s="72">
        <v>0</v>
      </c>
      <c r="M431" s="72">
        <v>0</v>
      </c>
      <c r="N431" s="72">
        <v>0</v>
      </c>
      <c r="O431" s="204"/>
      <c r="P431" s="6">
        <v>124.31383065442897</v>
      </c>
      <c r="Q431" s="6">
        <v>0</v>
      </c>
      <c r="R431" s="6">
        <v>124.31383065442897</v>
      </c>
      <c r="S431" s="6"/>
      <c r="T431" s="6">
        <v>0.87964076955434078</v>
      </c>
      <c r="U431" s="6">
        <v>0.87964076955434078</v>
      </c>
      <c r="V431" s="6">
        <v>125.19347142398331</v>
      </c>
      <c r="W431" s="6">
        <v>125.19347142398331</v>
      </c>
      <c r="X431" s="6">
        <v>0</v>
      </c>
      <c r="Y431" s="6"/>
      <c r="Z431" s="6">
        <v>125.19347142398331</v>
      </c>
      <c r="AA431" s="6">
        <v>0</v>
      </c>
      <c r="AB431" s="6">
        <v>0</v>
      </c>
      <c r="AC431" s="8">
        <v>0</v>
      </c>
      <c r="AD431" s="8">
        <v>0</v>
      </c>
      <c r="AE431" s="204"/>
      <c r="AF431" s="205">
        <v>0.87964076955434223</v>
      </c>
      <c r="AG431" s="205">
        <v>0</v>
      </c>
      <c r="AH431" s="5"/>
    </row>
    <row r="432" spans="1:34" x14ac:dyDescent="0.2">
      <c r="A432" s="5" t="s">
        <v>568</v>
      </c>
      <c r="B432" s="72">
        <v>0</v>
      </c>
      <c r="C432" s="72">
        <v>4.8183641810883033</v>
      </c>
      <c r="D432" s="72">
        <v>0</v>
      </c>
      <c r="E432" s="72">
        <v>0</v>
      </c>
      <c r="F432" s="72">
        <v>-1.3105083067182235</v>
      </c>
      <c r="G432" s="72">
        <v>0</v>
      </c>
      <c r="H432" s="72">
        <v>3.5078558743700796</v>
      </c>
      <c r="I432" s="6"/>
      <c r="J432" s="72">
        <v>0</v>
      </c>
      <c r="K432" s="72">
        <v>0</v>
      </c>
      <c r="L432" s="72">
        <v>0</v>
      </c>
      <c r="M432" s="72">
        <v>0</v>
      </c>
      <c r="N432" s="72">
        <v>0</v>
      </c>
      <c r="O432" s="204"/>
      <c r="P432" s="6">
        <v>253.78119133555387</v>
      </c>
      <c r="Q432" s="6">
        <v>0</v>
      </c>
      <c r="R432" s="6">
        <v>253.78119133555387</v>
      </c>
      <c r="S432" s="6"/>
      <c r="T432" s="6">
        <v>3.5078558743700796</v>
      </c>
      <c r="U432" s="6">
        <v>3.5078558743700796</v>
      </c>
      <c r="V432" s="6">
        <v>257.28904720992398</v>
      </c>
      <c r="W432" s="6">
        <v>257.28904720992398</v>
      </c>
      <c r="X432" s="6">
        <v>0</v>
      </c>
      <c r="Y432" s="6"/>
      <c r="Z432" s="6">
        <v>257.28904720992398</v>
      </c>
      <c r="AA432" s="6">
        <v>0</v>
      </c>
      <c r="AB432" s="6">
        <v>0</v>
      </c>
      <c r="AC432" s="8">
        <v>0</v>
      </c>
      <c r="AD432" s="8">
        <v>0</v>
      </c>
      <c r="AE432" s="204"/>
      <c r="AF432" s="205">
        <v>3.507855874370108</v>
      </c>
      <c r="AG432" s="205">
        <v>0</v>
      </c>
      <c r="AH432" s="5"/>
    </row>
    <row r="433" spans="1:34" x14ac:dyDescent="0.2">
      <c r="A433" s="5" t="s">
        <v>569</v>
      </c>
      <c r="B433" s="72">
        <v>0</v>
      </c>
      <c r="C433" s="72">
        <v>10.725171470872974</v>
      </c>
      <c r="D433" s="72">
        <v>0</v>
      </c>
      <c r="E433" s="72">
        <v>0</v>
      </c>
      <c r="F433" s="72">
        <v>0</v>
      </c>
      <c r="G433" s="72">
        <v>0</v>
      </c>
      <c r="H433" s="72">
        <v>10.725171470872974</v>
      </c>
      <c r="I433" s="6"/>
      <c r="J433" s="72">
        <v>0</v>
      </c>
      <c r="K433" s="72">
        <v>0</v>
      </c>
      <c r="L433" s="72">
        <v>-1.953025388894541</v>
      </c>
      <c r="M433" s="72">
        <v>0</v>
      </c>
      <c r="N433" s="72">
        <v>-1.953025388894541</v>
      </c>
      <c r="O433" s="204"/>
      <c r="P433" s="6">
        <v>552.56531764497913</v>
      </c>
      <c r="Q433" s="6">
        <v>7.7863832648575748</v>
      </c>
      <c r="R433" s="6">
        <v>560.35170090983672</v>
      </c>
      <c r="S433" s="6"/>
      <c r="T433" s="6">
        <v>8.7721460819784323</v>
      </c>
      <c r="U433" s="6">
        <v>8.7721460819784323</v>
      </c>
      <c r="V433" s="6">
        <v>569.12384699181518</v>
      </c>
      <c r="W433" s="6">
        <v>563.2904891158521</v>
      </c>
      <c r="X433" s="6">
        <v>5.833357875963034</v>
      </c>
      <c r="Y433" s="6"/>
      <c r="Z433" s="6">
        <v>563.2904891158521</v>
      </c>
      <c r="AA433" s="6">
        <v>5.833357875963034</v>
      </c>
      <c r="AB433" s="6">
        <v>0</v>
      </c>
      <c r="AC433" s="8">
        <v>0</v>
      </c>
      <c r="AD433" s="8">
        <v>0</v>
      </c>
      <c r="AE433" s="204"/>
      <c r="AF433" s="205">
        <v>10.725171470872965</v>
      </c>
      <c r="AG433" s="205">
        <v>-1.9530253888945408</v>
      </c>
      <c r="AH433" s="5"/>
    </row>
    <row r="434" spans="1:34" x14ac:dyDescent="0.2">
      <c r="A434" s="5" t="s">
        <v>570</v>
      </c>
      <c r="B434" s="72">
        <v>0</v>
      </c>
      <c r="C434" s="72">
        <v>2.5359811479412118</v>
      </c>
      <c r="D434" s="72">
        <v>0</v>
      </c>
      <c r="E434" s="72">
        <v>0</v>
      </c>
      <c r="F434" s="72">
        <v>0</v>
      </c>
      <c r="G434" s="72">
        <v>0</v>
      </c>
      <c r="H434" s="72">
        <v>2.5359811479412118</v>
      </c>
      <c r="I434" s="6"/>
      <c r="J434" s="72">
        <v>0</v>
      </c>
      <c r="K434" s="72">
        <v>0</v>
      </c>
      <c r="L434" s="72">
        <v>0</v>
      </c>
      <c r="M434" s="72">
        <v>0</v>
      </c>
      <c r="N434" s="72">
        <v>0</v>
      </c>
      <c r="O434" s="204"/>
      <c r="P434" s="6">
        <v>112.682127201383</v>
      </c>
      <c r="Q434" s="6">
        <v>0</v>
      </c>
      <c r="R434" s="6">
        <v>112.682127201383</v>
      </c>
      <c r="S434" s="6"/>
      <c r="T434" s="6">
        <v>2.5359811479412118</v>
      </c>
      <c r="U434" s="6">
        <v>2.5359811479412118</v>
      </c>
      <c r="V434" s="6">
        <v>115.21810834932421</v>
      </c>
      <c r="W434" s="6">
        <v>115.21810834932421</v>
      </c>
      <c r="X434" s="6">
        <v>0</v>
      </c>
      <c r="Y434" s="6"/>
      <c r="Z434" s="6">
        <v>115.21810834932421</v>
      </c>
      <c r="AA434" s="6">
        <v>0</v>
      </c>
      <c r="AB434" s="6">
        <v>0</v>
      </c>
      <c r="AC434" s="8">
        <v>0</v>
      </c>
      <c r="AD434" s="8">
        <v>0</v>
      </c>
      <c r="AE434" s="204"/>
      <c r="AF434" s="205">
        <v>2.5359811479412144</v>
      </c>
      <c r="AG434" s="205">
        <v>0</v>
      </c>
      <c r="AH434" s="5"/>
    </row>
    <row r="435" spans="1:34" x14ac:dyDescent="0.2">
      <c r="A435" s="5" t="s">
        <v>571</v>
      </c>
      <c r="B435" s="72">
        <v>0</v>
      </c>
      <c r="C435" s="72">
        <v>126.79905739706059</v>
      </c>
      <c r="D435" s="72">
        <v>0</v>
      </c>
      <c r="E435" s="72">
        <v>0</v>
      </c>
      <c r="F435" s="72">
        <v>3537.0692828758019</v>
      </c>
      <c r="G435" s="72">
        <v>0.5800000000235741</v>
      </c>
      <c r="H435" s="72">
        <v>3664.4483402728861</v>
      </c>
      <c r="I435" s="6"/>
      <c r="J435" s="72">
        <v>0</v>
      </c>
      <c r="K435" s="72">
        <v>0</v>
      </c>
      <c r="L435" s="72">
        <v>0</v>
      </c>
      <c r="M435" s="72">
        <v>0</v>
      </c>
      <c r="N435" s="72">
        <v>0</v>
      </c>
      <c r="O435" s="204"/>
      <c r="P435" s="6">
        <v>6532.7404431686746</v>
      </c>
      <c r="Q435" s="6">
        <v>0</v>
      </c>
      <c r="R435" s="6">
        <v>6532.7404431686746</v>
      </c>
      <c r="S435" s="6"/>
      <c r="T435" s="6">
        <v>3664.4483402728861</v>
      </c>
      <c r="U435" s="6">
        <v>3664.4483402728861</v>
      </c>
      <c r="V435" s="6">
        <v>10197.188783441561</v>
      </c>
      <c r="W435" s="6">
        <v>10197.188783441561</v>
      </c>
      <c r="X435" s="6">
        <v>0</v>
      </c>
      <c r="Y435" s="6"/>
      <c r="Z435" s="6">
        <v>10197.188783441561</v>
      </c>
      <c r="AA435" s="6">
        <v>0</v>
      </c>
      <c r="AB435" s="6">
        <v>0</v>
      </c>
      <c r="AC435" s="8">
        <v>0</v>
      </c>
      <c r="AD435" s="8">
        <v>0</v>
      </c>
      <c r="AE435" s="204"/>
      <c r="AF435" s="205">
        <v>3664.4483402728865</v>
      </c>
      <c r="AG435" s="205">
        <v>0</v>
      </c>
      <c r="AH435" s="5"/>
    </row>
    <row r="436" spans="1:34" x14ac:dyDescent="0.2">
      <c r="A436" s="5" t="s">
        <v>572</v>
      </c>
      <c r="B436" s="72">
        <v>0</v>
      </c>
      <c r="C436" s="72">
        <v>1166.5513280529576</v>
      </c>
      <c r="D436" s="72">
        <v>0</v>
      </c>
      <c r="E436" s="72">
        <v>0</v>
      </c>
      <c r="F436" s="72">
        <v>82076.058473035169</v>
      </c>
      <c r="G436" s="72">
        <v>0.24000000004889444</v>
      </c>
      <c r="H436" s="72">
        <v>83242.849801088174</v>
      </c>
      <c r="I436" s="6"/>
      <c r="J436" s="72">
        <v>0</v>
      </c>
      <c r="K436" s="72">
        <v>0</v>
      </c>
      <c r="L436" s="72">
        <v>-2176.5888790714926</v>
      </c>
      <c r="M436" s="72">
        <v>0.28000000000383807</v>
      </c>
      <c r="N436" s="72">
        <v>-2176.3088790714887</v>
      </c>
      <c r="O436" s="204"/>
      <c r="P436" s="6">
        <v>132846.58921078665</v>
      </c>
      <c r="Q436" s="6">
        <v>38860.412466341179</v>
      </c>
      <c r="R436" s="6">
        <v>171707.00167712785</v>
      </c>
      <c r="S436" s="6"/>
      <c r="T436" s="6">
        <v>81066.540922016691</v>
      </c>
      <c r="U436" s="6">
        <v>81066.540922016691</v>
      </c>
      <c r="V436" s="6">
        <v>252773.54259914454</v>
      </c>
      <c r="W436" s="6">
        <v>216089.43901187484</v>
      </c>
      <c r="X436" s="6">
        <v>36684.103587269688</v>
      </c>
      <c r="Y436" s="6"/>
      <c r="Z436" s="6">
        <v>216089.43901187484</v>
      </c>
      <c r="AA436" s="6">
        <v>36684.103587269688</v>
      </c>
      <c r="AB436" s="6">
        <v>0</v>
      </c>
      <c r="AC436" s="8">
        <v>0</v>
      </c>
      <c r="AD436" s="8">
        <v>0</v>
      </c>
      <c r="AE436" s="204"/>
      <c r="AF436" s="205">
        <v>83242.849801088189</v>
      </c>
      <c r="AG436" s="205">
        <v>-2176.3088790714901</v>
      </c>
      <c r="AH436" s="5"/>
    </row>
    <row r="437" spans="1:34" x14ac:dyDescent="0.2">
      <c r="A437" s="5" t="s">
        <v>573</v>
      </c>
      <c r="B437" s="72">
        <v>0</v>
      </c>
      <c r="C437" s="72">
        <v>792.7667267050324</v>
      </c>
      <c r="D437" s="72">
        <v>0</v>
      </c>
      <c r="E437" s="72">
        <v>0</v>
      </c>
      <c r="F437" s="72">
        <v>3399.6653162104922</v>
      </c>
      <c r="G437" s="72">
        <v>-0.23999999983061571</v>
      </c>
      <c r="H437" s="72">
        <v>4192.1920429156944</v>
      </c>
      <c r="I437" s="6"/>
      <c r="J437" s="72">
        <v>0</v>
      </c>
      <c r="K437" s="72">
        <v>0</v>
      </c>
      <c r="L437" s="72">
        <v>-1479.1695826398732</v>
      </c>
      <c r="M437" s="72">
        <v>0</v>
      </c>
      <c r="N437" s="72">
        <v>-1479.1695826398732</v>
      </c>
      <c r="O437" s="204"/>
      <c r="P437" s="6">
        <v>212875.97788460046</v>
      </c>
      <c r="Q437" s="6">
        <v>505.53902558444565</v>
      </c>
      <c r="R437" s="6">
        <v>213381.5169101849</v>
      </c>
      <c r="S437" s="6"/>
      <c r="T437" s="6">
        <v>2713.0224602758212</v>
      </c>
      <c r="U437" s="6">
        <v>2713.0224602758212</v>
      </c>
      <c r="V437" s="6">
        <v>216094.53937046073</v>
      </c>
      <c r="W437" s="6">
        <v>216094.53937046073</v>
      </c>
      <c r="X437" s="6">
        <v>0</v>
      </c>
      <c r="Y437" s="6"/>
      <c r="Z437" s="6">
        <v>217068.16992751617</v>
      </c>
      <c r="AA437" s="6">
        <v>-973.63055705542752</v>
      </c>
      <c r="AB437" s="6">
        <v>0</v>
      </c>
      <c r="AC437" s="8">
        <v>0</v>
      </c>
      <c r="AD437" s="8">
        <v>0</v>
      </c>
      <c r="AE437" s="204"/>
      <c r="AF437" s="205">
        <v>3218.5614858602639</v>
      </c>
      <c r="AG437" s="205">
        <v>-505.53902558444565</v>
      </c>
      <c r="AH437" s="5"/>
    </row>
    <row r="438" spans="1:34" x14ac:dyDescent="0.2">
      <c r="A438" s="5" t="s">
        <v>574</v>
      </c>
      <c r="B438" s="72">
        <v>0</v>
      </c>
      <c r="C438" s="72">
        <v>30.685371890088668</v>
      </c>
      <c r="D438" s="72">
        <v>0</v>
      </c>
      <c r="E438" s="72">
        <v>0</v>
      </c>
      <c r="F438" s="72">
        <v>0</v>
      </c>
      <c r="G438" s="72">
        <v>0.24000000000478394</v>
      </c>
      <c r="H438" s="72">
        <v>30.925371890093452</v>
      </c>
      <c r="I438" s="6"/>
      <c r="J438" s="72">
        <v>0</v>
      </c>
      <c r="K438" s="72">
        <v>0</v>
      </c>
      <c r="L438" s="72">
        <v>-5.5877251502941325</v>
      </c>
      <c r="M438" s="72">
        <v>0</v>
      </c>
      <c r="N438" s="72">
        <v>-5.5877251502941325</v>
      </c>
      <c r="O438" s="204"/>
      <c r="P438" s="6">
        <v>3909.1161023301211</v>
      </c>
      <c r="Q438" s="6">
        <v>57.592303490586993</v>
      </c>
      <c r="R438" s="6">
        <v>3966.7084058207079</v>
      </c>
      <c r="S438" s="6"/>
      <c r="T438" s="6">
        <v>25.337646739799318</v>
      </c>
      <c r="U438" s="6">
        <v>25.337646739799318</v>
      </c>
      <c r="V438" s="6">
        <v>3992.0460525605072</v>
      </c>
      <c r="W438" s="6">
        <v>3940.0414742202142</v>
      </c>
      <c r="X438" s="6">
        <v>52.004578340292859</v>
      </c>
      <c r="Y438" s="6"/>
      <c r="Z438" s="6">
        <v>3940.0414742202147</v>
      </c>
      <c r="AA438" s="6">
        <v>52.004578340292859</v>
      </c>
      <c r="AB438" s="6">
        <v>0</v>
      </c>
      <c r="AC438" s="8">
        <v>0</v>
      </c>
      <c r="AD438" s="8">
        <v>0</v>
      </c>
      <c r="AE438" s="204"/>
      <c r="AF438" s="205">
        <v>30.925371890093174</v>
      </c>
      <c r="AG438" s="205">
        <v>-5.5877251502941334</v>
      </c>
      <c r="AH438" s="5"/>
    </row>
    <row r="439" spans="1:34" x14ac:dyDescent="0.2">
      <c r="A439" s="5" t="s">
        <v>575</v>
      </c>
      <c r="B439" s="72">
        <v>0</v>
      </c>
      <c r="C439" s="72">
        <v>0</v>
      </c>
      <c r="D439" s="72">
        <v>0</v>
      </c>
      <c r="E439" s="72">
        <v>0</v>
      </c>
      <c r="F439" s="72">
        <v>0</v>
      </c>
      <c r="G439" s="72">
        <v>0</v>
      </c>
      <c r="H439" s="72">
        <v>0</v>
      </c>
      <c r="I439" s="6"/>
      <c r="J439" s="72">
        <v>0</v>
      </c>
      <c r="K439" s="72">
        <v>0</v>
      </c>
      <c r="L439" s="72">
        <v>0</v>
      </c>
      <c r="M439" s="72">
        <v>0</v>
      </c>
      <c r="N439" s="72">
        <v>0</v>
      </c>
      <c r="O439" s="204"/>
      <c r="P439" s="6">
        <v>0</v>
      </c>
      <c r="Q439" s="6">
        <v>0</v>
      </c>
      <c r="R439" s="6">
        <v>0</v>
      </c>
      <c r="S439" s="6"/>
      <c r="T439" s="6">
        <v>0</v>
      </c>
      <c r="U439" s="6">
        <v>0</v>
      </c>
      <c r="V439" s="6">
        <v>0</v>
      </c>
      <c r="W439" s="6">
        <v>0</v>
      </c>
      <c r="X439" s="6">
        <v>0</v>
      </c>
      <c r="Y439" s="6"/>
      <c r="Z439" s="6">
        <v>0</v>
      </c>
      <c r="AA439" s="6">
        <v>0</v>
      </c>
      <c r="AB439" s="6">
        <v>0</v>
      </c>
      <c r="AC439" s="8">
        <v>0</v>
      </c>
      <c r="AD439" s="8">
        <v>0</v>
      </c>
      <c r="AE439" s="204"/>
      <c r="AF439" s="205">
        <v>0</v>
      </c>
      <c r="AG439" s="205">
        <v>0</v>
      </c>
      <c r="AH439" s="5"/>
    </row>
    <row r="440" spans="1:34" x14ac:dyDescent="0.2">
      <c r="A440" s="5" t="s">
        <v>576</v>
      </c>
      <c r="B440" s="72">
        <v>0</v>
      </c>
      <c r="C440" s="72">
        <v>44.633268203765333</v>
      </c>
      <c r="D440" s="72">
        <v>0</v>
      </c>
      <c r="E440" s="72">
        <v>0</v>
      </c>
      <c r="F440" s="72">
        <v>0</v>
      </c>
      <c r="G440" s="72">
        <v>0</v>
      </c>
      <c r="H440" s="72">
        <v>44.633268203765333</v>
      </c>
      <c r="I440" s="6"/>
      <c r="J440" s="72">
        <v>0</v>
      </c>
      <c r="K440" s="72">
        <v>0</v>
      </c>
      <c r="L440" s="72">
        <v>-8.127600218609647</v>
      </c>
      <c r="M440" s="72">
        <v>0</v>
      </c>
      <c r="N440" s="72">
        <v>-8.127600218609647</v>
      </c>
      <c r="O440" s="204"/>
      <c r="P440" s="6">
        <v>5178.1987703818522</v>
      </c>
      <c r="Q440" s="6">
        <v>76.289469872908683</v>
      </c>
      <c r="R440" s="6">
        <v>5254.488240254761</v>
      </c>
      <c r="S440" s="6"/>
      <c r="T440" s="6">
        <v>36.505667985155682</v>
      </c>
      <c r="U440" s="6">
        <v>36.505667985155682</v>
      </c>
      <c r="V440" s="6">
        <v>5290.9939082399169</v>
      </c>
      <c r="W440" s="6">
        <v>5222.8320385856177</v>
      </c>
      <c r="X440" s="6">
        <v>68.161869654299039</v>
      </c>
      <c r="Y440" s="6"/>
      <c r="Z440" s="6">
        <v>5222.8320385856177</v>
      </c>
      <c r="AA440" s="6">
        <v>68.161869654299039</v>
      </c>
      <c r="AB440" s="6">
        <v>0</v>
      </c>
      <c r="AC440" s="8">
        <v>0</v>
      </c>
      <c r="AD440" s="8">
        <v>0</v>
      </c>
      <c r="AE440" s="204"/>
      <c r="AF440" s="205">
        <v>44.63326820376551</v>
      </c>
      <c r="AG440" s="205">
        <v>-8.1276002186096434</v>
      </c>
      <c r="AH440" s="5"/>
    </row>
    <row r="441" spans="1:34" x14ac:dyDescent="0.2">
      <c r="A441" s="5" t="s">
        <v>577</v>
      </c>
      <c r="B441" s="72">
        <v>0</v>
      </c>
      <c r="C441" s="72">
        <v>99.917657228883755</v>
      </c>
      <c r="D441" s="72">
        <v>0</v>
      </c>
      <c r="E441" s="72">
        <v>0</v>
      </c>
      <c r="F441" s="72">
        <v>-36.511163852354024</v>
      </c>
      <c r="G441" s="72">
        <v>-0.36000000002604793</v>
      </c>
      <c r="H441" s="72">
        <v>63.046493376503683</v>
      </c>
      <c r="I441" s="6"/>
      <c r="J441" s="72">
        <v>0</v>
      </c>
      <c r="K441" s="72">
        <v>0</v>
      </c>
      <c r="L441" s="72">
        <v>0</v>
      </c>
      <c r="M441" s="72">
        <v>0</v>
      </c>
      <c r="N441" s="72">
        <v>0</v>
      </c>
      <c r="O441" s="204"/>
      <c r="P441" s="6">
        <v>5431.0880371793746</v>
      </c>
      <c r="Q441" s="6">
        <v>0</v>
      </c>
      <c r="R441" s="6">
        <v>5431.0880371793746</v>
      </c>
      <c r="S441" s="6"/>
      <c r="T441" s="6">
        <v>63.046493376503683</v>
      </c>
      <c r="U441" s="6">
        <v>63.046493376503683</v>
      </c>
      <c r="V441" s="6">
        <v>5494.134530555878</v>
      </c>
      <c r="W441" s="6">
        <v>5494.134530555878</v>
      </c>
      <c r="X441" s="6">
        <v>0</v>
      </c>
      <c r="Y441" s="6"/>
      <c r="Z441" s="6">
        <v>5494.134530555878</v>
      </c>
      <c r="AA441" s="6">
        <v>0</v>
      </c>
      <c r="AB441" s="6">
        <v>0</v>
      </c>
      <c r="AC441" s="8">
        <v>0</v>
      </c>
      <c r="AD441" s="8">
        <v>0</v>
      </c>
      <c r="AE441" s="204"/>
      <c r="AF441" s="205">
        <v>63.046493376503349</v>
      </c>
      <c r="AG441" s="205">
        <v>0</v>
      </c>
      <c r="AH441" s="5"/>
    </row>
    <row r="442" spans="1:34" x14ac:dyDescent="0.2">
      <c r="A442" s="5" t="s">
        <v>578</v>
      </c>
      <c r="B442" s="72">
        <v>0</v>
      </c>
      <c r="C442" s="72">
        <v>90.534526981501259</v>
      </c>
      <c r="D442" s="72">
        <v>0</v>
      </c>
      <c r="E442" s="72">
        <v>0</v>
      </c>
      <c r="F442" s="72">
        <v>-28.416728876411028</v>
      </c>
      <c r="G442" s="72">
        <v>0</v>
      </c>
      <c r="H442" s="72">
        <v>62.11779810509023</v>
      </c>
      <c r="I442" s="6"/>
      <c r="J442" s="72">
        <v>0</v>
      </c>
      <c r="K442" s="72">
        <v>0</v>
      </c>
      <c r="L442" s="72">
        <v>0</v>
      </c>
      <c r="M442" s="72">
        <v>0</v>
      </c>
      <c r="N442" s="72">
        <v>0</v>
      </c>
      <c r="O442" s="204"/>
      <c r="P442" s="6">
        <v>5838.7762197214333</v>
      </c>
      <c r="Q442" s="6">
        <v>0</v>
      </c>
      <c r="R442" s="6">
        <v>5838.7762197214333</v>
      </c>
      <c r="S442" s="6"/>
      <c r="T442" s="6">
        <v>62.11779810509023</v>
      </c>
      <c r="U442" s="6">
        <v>62.11779810509023</v>
      </c>
      <c r="V442" s="6">
        <v>5900.8940178265239</v>
      </c>
      <c r="W442" s="6">
        <v>5900.8940178265239</v>
      </c>
      <c r="X442" s="6">
        <v>0</v>
      </c>
      <c r="Y442" s="6"/>
      <c r="Z442" s="6">
        <v>5900.8940178265239</v>
      </c>
      <c r="AA442" s="6">
        <v>0</v>
      </c>
      <c r="AB442" s="6">
        <v>0</v>
      </c>
      <c r="AC442" s="8">
        <v>0</v>
      </c>
      <c r="AD442" s="8">
        <v>0</v>
      </c>
      <c r="AE442" s="204"/>
      <c r="AF442" s="205">
        <v>62.117798105090515</v>
      </c>
      <c r="AG442" s="205">
        <v>0</v>
      </c>
      <c r="AH442" s="5"/>
    </row>
    <row r="443" spans="1:34" x14ac:dyDescent="0.2">
      <c r="A443" s="5" t="s">
        <v>579</v>
      </c>
      <c r="B443" s="72">
        <v>0</v>
      </c>
      <c r="C443" s="72">
        <v>13.187101969294304</v>
      </c>
      <c r="D443" s="72">
        <v>0</v>
      </c>
      <c r="E443" s="72">
        <v>0</v>
      </c>
      <c r="F443" s="72">
        <v>-3.2731046721908479</v>
      </c>
      <c r="G443" s="72">
        <v>0</v>
      </c>
      <c r="H443" s="72">
        <v>9.9139972971034567</v>
      </c>
      <c r="I443" s="6"/>
      <c r="J443" s="72">
        <v>0</v>
      </c>
      <c r="K443" s="72">
        <v>0</v>
      </c>
      <c r="L443" s="72">
        <v>0</v>
      </c>
      <c r="M443" s="72">
        <v>0</v>
      </c>
      <c r="N443" s="72">
        <v>0</v>
      </c>
      <c r="O443" s="204"/>
      <c r="P443" s="6">
        <v>560.28833141339328</v>
      </c>
      <c r="Q443" s="6">
        <v>0</v>
      </c>
      <c r="R443" s="6">
        <v>560.28833141339328</v>
      </c>
      <c r="S443" s="6"/>
      <c r="T443" s="6">
        <v>9.9139972971034567</v>
      </c>
      <c r="U443" s="6">
        <v>9.9139972971034567</v>
      </c>
      <c r="V443" s="6">
        <v>570.20232871049677</v>
      </c>
      <c r="W443" s="6">
        <v>570.20232871049677</v>
      </c>
      <c r="X443" s="6">
        <v>0</v>
      </c>
      <c r="Y443" s="6"/>
      <c r="Z443" s="6">
        <v>570.20232871049677</v>
      </c>
      <c r="AA443" s="6">
        <v>0</v>
      </c>
      <c r="AB443" s="6">
        <v>0</v>
      </c>
      <c r="AC443" s="8">
        <v>0</v>
      </c>
      <c r="AD443" s="8">
        <v>0</v>
      </c>
      <c r="AE443" s="204"/>
      <c r="AF443" s="205">
        <v>9.9139972971034922</v>
      </c>
      <c r="AG443" s="205">
        <v>0</v>
      </c>
      <c r="AH443" s="5"/>
    </row>
    <row r="444" spans="1:34" x14ac:dyDescent="0.2">
      <c r="A444" s="5" t="s">
        <v>580</v>
      </c>
      <c r="B444" s="72">
        <v>0</v>
      </c>
      <c r="C444" s="72">
        <v>58.581164517441998</v>
      </c>
      <c r="D444" s="72">
        <v>0</v>
      </c>
      <c r="E444" s="72">
        <v>0</v>
      </c>
      <c r="F444" s="72">
        <v>-16.212700216753113</v>
      </c>
      <c r="G444" s="72">
        <v>0</v>
      </c>
      <c r="H444" s="72">
        <v>42.368464300688885</v>
      </c>
      <c r="I444" s="6"/>
      <c r="J444" s="72">
        <v>0</v>
      </c>
      <c r="K444" s="72">
        <v>0</v>
      </c>
      <c r="L444" s="72">
        <v>0</v>
      </c>
      <c r="M444" s="72">
        <v>0</v>
      </c>
      <c r="N444" s="72">
        <v>0</v>
      </c>
      <c r="O444" s="204"/>
      <c r="P444" s="6">
        <v>2529.965253661795</v>
      </c>
      <c r="Q444" s="6">
        <v>0</v>
      </c>
      <c r="R444" s="6">
        <v>2529.965253661795</v>
      </c>
      <c r="S444" s="6"/>
      <c r="T444" s="6">
        <v>42.368464300688885</v>
      </c>
      <c r="U444" s="6">
        <v>42.368464300688885</v>
      </c>
      <c r="V444" s="6">
        <v>2572.3337179624841</v>
      </c>
      <c r="W444" s="6">
        <v>2572.3337179624841</v>
      </c>
      <c r="X444" s="6">
        <v>0</v>
      </c>
      <c r="Y444" s="6"/>
      <c r="Z444" s="6">
        <v>2572.3337179624841</v>
      </c>
      <c r="AA444" s="6">
        <v>0</v>
      </c>
      <c r="AB444" s="6">
        <v>0</v>
      </c>
      <c r="AC444" s="8">
        <v>0</v>
      </c>
      <c r="AD444" s="8">
        <v>0</v>
      </c>
      <c r="AE444" s="204"/>
      <c r="AF444" s="205">
        <v>42.368464300689084</v>
      </c>
      <c r="AG444" s="205">
        <v>0</v>
      </c>
      <c r="AH444" s="5"/>
    </row>
    <row r="445" spans="1:34" x14ac:dyDescent="0.2">
      <c r="A445" s="5" t="s">
        <v>581</v>
      </c>
      <c r="B445" s="72">
        <v>0</v>
      </c>
      <c r="C445" s="72">
        <v>83.687377882059991</v>
      </c>
      <c r="D445" s="72">
        <v>0</v>
      </c>
      <c r="E445" s="72">
        <v>0</v>
      </c>
      <c r="F445" s="72">
        <v>-23.160512337120281</v>
      </c>
      <c r="G445" s="72">
        <v>0.24000000000523869</v>
      </c>
      <c r="H445" s="72">
        <v>60.766865544944949</v>
      </c>
      <c r="I445" s="6"/>
      <c r="J445" s="72">
        <v>0</v>
      </c>
      <c r="K445" s="72">
        <v>0</v>
      </c>
      <c r="L445" s="72">
        <v>0</v>
      </c>
      <c r="M445" s="72">
        <v>0</v>
      </c>
      <c r="N445" s="72">
        <v>0</v>
      </c>
      <c r="O445" s="204"/>
      <c r="P445" s="6">
        <v>4285.6668822229421</v>
      </c>
      <c r="Q445" s="6">
        <v>0</v>
      </c>
      <c r="R445" s="6">
        <v>4285.6668822229421</v>
      </c>
      <c r="S445" s="6"/>
      <c r="T445" s="6">
        <v>60.766865544944949</v>
      </c>
      <c r="U445" s="6">
        <v>60.766865544944949</v>
      </c>
      <c r="V445" s="6">
        <v>4346.4337477678873</v>
      </c>
      <c r="W445" s="6">
        <v>4346.4337477678873</v>
      </c>
      <c r="X445" s="6">
        <v>0</v>
      </c>
      <c r="Y445" s="6"/>
      <c r="Z445" s="6">
        <v>4346.4337477678873</v>
      </c>
      <c r="AA445" s="6">
        <v>0</v>
      </c>
      <c r="AB445" s="6">
        <v>0</v>
      </c>
      <c r="AC445" s="8">
        <v>0</v>
      </c>
      <c r="AD445" s="8">
        <v>0</v>
      </c>
      <c r="AE445" s="204"/>
      <c r="AF445" s="205">
        <v>60.766865544945176</v>
      </c>
      <c r="AG445" s="205">
        <v>0</v>
      </c>
      <c r="AH445" s="5"/>
    </row>
    <row r="446" spans="1:34" x14ac:dyDescent="0.2">
      <c r="A446" s="5" t="s">
        <v>582</v>
      </c>
      <c r="B446" s="72">
        <v>0</v>
      </c>
      <c r="C446" s="72">
        <v>0.2535981147941212</v>
      </c>
      <c r="D446" s="72">
        <v>0</v>
      </c>
      <c r="E446" s="72">
        <v>0</v>
      </c>
      <c r="F446" s="72">
        <v>-7.1936550675386096E-2</v>
      </c>
      <c r="G446" s="72">
        <v>0</v>
      </c>
      <c r="H446" s="72">
        <v>0.1816615641187351</v>
      </c>
      <c r="I446" s="6"/>
      <c r="J446" s="72">
        <v>0</v>
      </c>
      <c r="K446" s="72">
        <v>0</v>
      </c>
      <c r="L446" s="72">
        <v>0</v>
      </c>
      <c r="M446" s="72">
        <v>0</v>
      </c>
      <c r="N446" s="72">
        <v>0</v>
      </c>
      <c r="O446" s="204"/>
      <c r="P446" s="6">
        <v>13.320888268420495</v>
      </c>
      <c r="Q446" s="6">
        <v>0</v>
      </c>
      <c r="R446" s="6">
        <v>13.320888268420495</v>
      </c>
      <c r="S446" s="6"/>
      <c r="T446" s="6">
        <v>0.1816615641187351</v>
      </c>
      <c r="U446" s="6">
        <v>0.1816615641187351</v>
      </c>
      <c r="V446" s="6">
        <v>13.502549832539231</v>
      </c>
      <c r="W446" s="6">
        <v>13.502549832539231</v>
      </c>
      <c r="X446" s="6">
        <v>0</v>
      </c>
      <c r="Y446" s="6"/>
      <c r="Z446" s="6">
        <v>13.502549832539231</v>
      </c>
      <c r="AA446" s="6">
        <v>0</v>
      </c>
      <c r="AB446" s="6">
        <v>0</v>
      </c>
      <c r="AC446" s="8">
        <v>0</v>
      </c>
      <c r="AD446" s="8">
        <v>0</v>
      </c>
      <c r="AE446" s="204"/>
      <c r="AF446" s="205">
        <v>0.1816615641187358</v>
      </c>
      <c r="AG446" s="205">
        <v>0</v>
      </c>
      <c r="AH446" s="5"/>
    </row>
    <row r="447" spans="1:34" x14ac:dyDescent="0.2">
      <c r="A447" s="5" t="s">
        <v>583</v>
      </c>
      <c r="B447" s="72">
        <v>0</v>
      </c>
      <c r="C447" s="72">
        <v>5.3255604106765455</v>
      </c>
      <c r="D447" s="72">
        <v>0</v>
      </c>
      <c r="E447" s="72">
        <v>0</v>
      </c>
      <c r="F447" s="72">
        <v>0</v>
      </c>
      <c r="G447" s="72">
        <v>0</v>
      </c>
      <c r="H447" s="72">
        <v>5.3255604106765455</v>
      </c>
      <c r="I447" s="6"/>
      <c r="J447" s="72">
        <v>0</v>
      </c>
      <c r="K447" s="72">
        <v>0</v>
      </c>
      <c r="L447" s="72">
        <v>0</v>
      </c>
      <c r="M447" s="72">
        <v>0</v>
      </c>
      <c r="N447" s="72">
        <v>0</v>
      </c>
      <c r="O447" s="204"/>
      <c r="P447" s="6">
        <v>345.53149805852962</v>
      </c>
      <c r="Q447" s="6">
        <v>0</v>
      </c>
      <c r="R447" s="6">
        <v>345.53149805852962</v>
      </c>
      <c r="S447" s="6"/>
      <c r="T447" s="6">
        <v>5.3255604106765455</v>
      </c>
      <c r="U447" s="6">
        <v>5.3255604106765455</v>
      </c>
      <c r="V447" s="6">
        <v>350.85705846920615</v>
      </c>
      <c r="W447" s="6">
        <v>350.85705846920615</v>
      </c>
      <c r="X447" s="6">
        <v>0</v>
      </c>
      <c r="Y447" s="6"/>
      <c r="Z447" s="6">
        <v>350.85705846920615</v>
      </c>
      <c r="AA447" s="6">
        <v>0</v>
      </c>
      <c r="AB447" s="6">
        <v>0</v>
      </c>
      <c r="AC447" s="8">
        <v>0</v>
      </c>
      <c r="AD447" s="8">
        <v>0</v>
      </c>
      <c r="AE447" s="204"/>
      <c r="AF447" s="205">
        <v>5.3255604106765304</v>
      </c>
      <c r="AG447" s="205">
        <v>0</v>
      </c>
      <c r="AH447" s="5"/>
    </row>
    <row r="448" spans="1:34" x14ac:dyDescent="0.2">
      <c r="A448" s="5" t="s">
        <v>584</v>
      </c>
      <c r="B448" s="72">
        <v>0</v>
      </c>
      <c r="C448" s="72">
        <v>28.149390742147453</v>
      </c>
      <c r="D448" s="72">
        <v>0</v>
      </c>
      <c r="E448" s="72">
        <v>0</v>
      </c>
      <c r="F448" s="72">
        <v>0</v>
      </c>
      <c r="G448" s="72">
        <v>0</v>
      </c>
      <c r="H448" s="72">
        <v>28.149390742147453</v>
      </c>
      <c r="I448" s="6"/>
      <c r="J448" s="72">
        <v>0</v>
      </c>
      <c r="K448" s="72">
        <v>0</v>
      </c>
      <c r="L448" s="72">
        <v>-5.1259296833276755</v>
      </c>
      <c r="M448" s="72">
        <v>0</v>
      </c>
      <c r="N448" s="72">
        <v>-5.1259296833276755</v>
      </c>
      <c r="O448" s="204"/>
      <c r="P448" s="6">
        <v>949.18787349709771</v>
      </c>
      <c r="Q448" s="6">
        <v>13.984213988283651</v>
      </c>
      <c r="R448" s="6">
        <v>963.17208748538133</v>
      </c>
      <c r="S448" s="6"/>
      <c r="T448" s="6">
        <v>23.023461058819777</v>
      </c>
      <c r="U448" s="6">
        <v>23.023461058819777</v>
      </c>
      <c r="V448" s="6">
        <v>986.19554854420107</v>
      </c>
      <c r="W448" s="6">
        <v>977.33726423924509</v>
      </c>
      <c r="X448" s="6">
        <v>8.8582843049559763</v>
      </c>
      <c r="Y448" s="6"/>
      <c r="Z448" s="6">
        <v>977.3372642392452</v>
      </c>
      <c r="AA448" s="6">
        <v>8.8582843049559763</v>
      </c>
      <c r="AB448" s="6">
        <v>0</v>
      </c>
      <c r="AC448" s="8">
        <v>0</v>
      </c>
      <c r="AD448" s="8">
        <v>0</v>
      </c>
      <c r="AE448" s="204"/>
      <c r="AF448" s="205">
        <v>28.149390742147375</v>
      </c>
      <c r="AG448" s="205">
        <v>-5.1259296833276746</v>
      </c>
      <c r="AH448" s="5"/>
    </row>
    <row r="449" spans="1:34" x14ac:dyDescent="0.2">
      <c r="A449" s="5" t="s">
        <v>585</v>
      </c>
      <c r="B449" s="72">
        <v>0</v>
      </c>
      <c r="C449" s="72">
        <v>0</v>
      </c>
      <c r="D449" s="72">
        <v>0</v>
      </c>
      <c r="E449" s="72">
        <v>0</v>
      </c>
      <c r="F449" s="72">
        <v>0</v>
      </c>
      <c r="G449" s="72">
        <v>0</v>
      </c>
      <c r="H449" s="72">
        <v>0</v>
      </c>
      <c r="I449" s="6"/>
      <c r="J449" s="72">
        <v>0</v>
      </c>
      <c r="K449" s="72">
        <v>0</v>
      </c>
      <c r="L449" s="72">
        <v>0</v>
      </c>
      <c r="M449" s="72">
        <v>0</v>
      </c>
      <c r="N449" s="72">
        <v>0</v>
      </c>
      <c r="O449" s="204"/>
      <c r="P449" s="6">
        <v>0</v>
      </c>
      <c r="Q449" s="6">
        <v>0</v>
      </c>
      <c r="R449" s="6">
        <v>0</v>
      </c>
      <c r="S449" s="6"/>
      <c r="T449" s="6">
        <v>0</v>
      </c>
      <c r="U449" s="6">
        <v>0</v>
      </c>
      <c r="V449" s="6">
        <v>0</v>
      </c>
      <c r="W449" s="6">
        <v>0</v>
      </c>
      <c r="X449" s="6">
        <v>0</v>
      </c>
      <c r="Y449" s="6"/>
      <c r="Z449" s="6">
        <v>0</v>
      </c>
      <c r="AA449" s="6">
        <v>0</v>
      </c>
      <c r="AB449" s="6">
        <v>0</v>
      </c>
      <c r="AC449" s="8">
        <v>0</v>
      </c>
      <c r="AD449" s="8">
        <v>0</v>
      </c>
      <c r="AE449" s="204"/>
      <c r="AF449" s="205">
        <v>0</v>
      </c>
      <c r="AG449" s="205">
        <v>0</v>
      </c>
      <c r="AH449" s="5"/>
    </row>
    <row r="450" spans="1:34" x14ac:dyDescent="0.2">
      <c r="A450" s="5" t="s">
        <v>586</v>
      </c>
      <c r="B450" s="72">
        <v>0</v>
      </c>
      <c r="C450" s="72">
        <v>419.19768375468237</v>
      </c>
      <c r="D450" s="72">
        <v>0</v>
      </c>
      <c r="E450" s="72">
        <v>0</v>
      </c>
      <c r="F450" s="72">
        <v>0</v>
      </c>
      <c r="G450" s="72">
        <v>0.93999999999687134</v>
      </c>
      <c r="H450" s="72">
        <v>420.13768375467924</v>
      </c>
      <c r="I450" s="6"/>
      <c r="J450" s="72">
        <v>0</v>
      </c>
      <c r="K450" s="72">
        <v>0</v>
      </c>
      <c r="L450" s="72">
        <v>-76.334790689555376</v>
      </c>
      <c r="M450" s="72">
        <v>-0.14000000000000001</v>
      </c>
      <c r="N450" s="72">
        <v>-76.474790689555377</v>
      </c>
      <c r="O450" s="204"/>
      <c r="P450" s="6">
        <v>16713.937119699513</v>
      </c>
      <c r="Q450" s="6">
        <v>207.30917073399274</v>
      </c>
      <c r="R450" s="6">
        <v>16921.246290433504</v>
      </c>
      <c r="S450" s="6"/>
      <c r="T450" s="6">
        <v>343.66289306512385</v>
      </c>
      <c r="U450" s="6">
        <v>343.66289306512385</v>
      </c>
      <c r="V450" s="6">
        <v>17264.909183498628</v>
      </c>
      <c r="W450" s="6">
        <v>17134.07480345419</v>
      </c>
      <c r="X450" s="6">
        <v>130.83438004443735</v>
      </c>
      <c r="Y450" s="6"/>
      <c r="Z450" s="6">
        <v>17134.07480345419</v>
      </c>
      <c r="AA450" s="6">
        <v>130.83438004443735</v>
      </c>
      <c r="AB450" s="6">
        <v>0</v>
      </c>
      <c r="AC450" s="8">
        <v>0</v>
      </c>
      <c r="AD450" s="8">
        <v>0</v>
      </c>
      <c r="AE450" s="204"/>
      <c r="AF450" s="205">
        <v>420.13768375467771</v>
      </c>
      <c r="AG450" s="205">
        <v>-76.474790689555391</v>
      </c>
      <c r="AH450" s="5"/>
    </row>
    <row r="451" spans="1:34" x14ac:dyDescent="0.2">
      <c r="A451" s="5" t="s">
        <v>587</v>
      </c>
      <c r="B451" s="72">
        <v>0</v>
      </c>
      <c r="C451" s="72">
        <v>50.973221073618362</v>
      </c>
      <c r="D451" s="72">
        <v>0</v>
      </c>
      <c r="E451" s="72">
        <v>0</v>
      </c>
      <c r="F451" s="72">
        <v>0</v>
      </c>
      <c r="G451" s="72">
        <v>-0.40999999999939973</v>
      </c>
      <c r="H451" s="72">
        <v>50.563221073618962</v>
      </c>
      <c r="I451" s="6"/>
      <c r="J451" s="72">
        <v>0</v>
      </c>
      <c r="K451" s="72">
        <v>0</v>
      </c>
      <c r="L451" s="72">
        <v>-9.2820888860257895</v>
      </c>
      <c r="M451" s="72">
        <v>0</v>
      </c>
      <c r="N451" s="72">
        <v>-9.2820888860257895</v>
      </c>
      <c r="O451" s="204"/>
      <c r="P451" s="6">
        <v>1811.0040033389623</v>
      </c>
      <c r="Q451" s="6">
        <v>26.681195813241544</v>
      </c>
      <c r="R451" s="6">
        <v>1837.6851991522039</v>
      </c>
      <c r="S451" s="6"/>
      <c r="T451" s="6">
        <v>41.281132187593172</v>
      </c>
      <c r="U451" s="6">
        <v>41.281132187593172</v>
      </c>
      <c r="V451" s="6">
        <v>1878.9663313397971</v>
      </c>
      <c r="W451" s="6">
        <v>1861.5672244125813</v>
      </c>
      <c r="X451" s="6">
        <v>17.399106927215755</v>
      </c>
      <c r="Y451" s="6"/>
      <c r="Z451" s="6">
        <v>1861.5672244125813</v>
      </c>
      <c r="AA451" s="6">
        <v>17.399106927215755</v>
      </c>
      <c r="AB451" s="6">
        <v>0</v>
      </c>
      <c r="AC451" s="8">
        <v>0</v>
      </c>
      <c r="AD451" s="8">
        <v>0</v>
      </c>
      <c r="AE451" s="204"/>
      <c r="AF451" s="205">
        <v>50.563221073618934</v>
      </c>
      <c r="AG451" s="205">
        <v>-9.2820888860257895</v>
      </c>
      <c r="AH451" s="5"/>
    </row>
    <row r="452" spans="1:34" x14ac:dyDescent="0.2">
      <c r="A452" s="5" t="s">
        <v>588</v>
      </c>
      <c r="B452" s="72">
        <v>0</v>
      </c>
      <c r="C452" s="72">
        <v>5.3255604106765455</v>
      </c>
      <c r="D452" s="72">
        <v>0</v>
      </c>
      <c r="E452" s="72">
        <v>0</v>
      </c>
      <c r="F452" s="72">
        <v>0</v>
      </c>
      <c r="G452" s="72">
        <v>0</v>
      </c>
      <c r="H452" s="72">
        <v>5.3255604106765455</v>
      </c>
      <c r="I452" s="6"/>
      <c r="J452" s="72">
        <v>0</v>
      </c>
      <c r="K452" s="72">
        <v>0</v>
      </c>
      <c r="L452" s="72">
        <v>-0.96977048062956017</v>
      </c>
      <c r="M452" s="72">
        <v>0</v>
      </c>
      <c r="N452" s="72">
        <v>-0.96977048062956017</v>
      </c>
      <c r="O452" s="204"/>
      <c r="P452" s="6">
        <v>166.96193764273005</v>
      </c>
      <c r="Q452" s="6">
        <v>2.4598201568801934</v>
      </c>
      <c r="R452" s="6">
        <v>169.42175779961025</v>
      </c>
      <c r="S452" s="6"/>
      <c r="T452" s="6">
        <v>4.3557899300469849</v>
      </c>
      <c r="U452" s="6">
        <v>4.3557899300469849</v>
      </c>
      <c r="V452" s="6">
        <v>173.77754772965724</v>
      </c>
      <c r="W452" s="6">
        <v>172.28749805340661</v>
      </c>
      <c r="X452" s="6">
        <v>1.4900496762506332</v>
      </c>
      <c r="Y452" s="6"/>
      <c r="Z452" s="6">
        <v>172.28749805340661</v>
      </c>
      <c r="AA452" s="6">
        <v>1.4900496762506332</v>
      </c>
      <c r="AB452" s="6">
        <v>0</v>
      </c>
      <c r="AC452" s="8">
        <v>0</v>
      </c>
      <c r="AD452" s="8">
        <v>0</v>
      </c>
      <c r="AE452" s="204"/>
      <c r="AF452" s="205">
        <v>5.3255604106765588</v>
      </c>
      <c r="AG452" s="205">
        <v>-0.96977048062956017</v>
      </c>
      <c r="AH452" s="5"/>
    </row>
    <row r="453" spans="1:34" x14ac:dyDescent="0.2">
      <c r="A453" s="5" t="s">
        <v>589</v>
      </c>
      <c r="B453" s="72">
        <v>0</v>
      </c>
      <c r="C453" s="72">
        <v>31.446166234471029</v>
      </c>
      <c r="D453" s="72">
        <v>0</v>
      </c>
      <c r="E453" s="72">
        <v>0</v>
      </c>
      <c r="F453" s="72">
        <v>0</v>
      </c>
      <c r="G453" s="72">
        <v>0.79999999995197868</v>
      </c>
      <c r="H453" s="72">
        <v>32.246166234423008</v>
      </c>
      <c r="I453" s="6"/>
      <c r="J453" s="72">
        <v>0</v>
      </c>
      <c r="K453" s="72">
        <v>0</v>
      </c>
      <c r="L453" s="72">
        <v>-5.7262637903840696</v>
      </c>
      <c r="M453" s="72">
        <v>0</v>
      </c>
      <c r="N453" s="72">
        <v>-5.7262637903840696</v>
      </c>
      <c r="O453" s="204"/>
      <c r="P453" s="6">
        <v>10844.743065389042</v>
      </c>
      <c r="Q453" s="6">
        <v>159.77364640744042</v>
      </c>
      <c r="R453" s="6">
        <v>11004.516711796483</v>
      </c>
      <c r="S453" s="6"/>
      <c r="T453" s="6">
        <v>26.519902444038937</v>
      </c>
      <c r="U453" s="6">
        <v>26.519902444038937</v>
      </c>
      <c r="V453" s="6">
        <v>11031.036614240522</v>
      </c>
      <c r="W453" s="6">
        <v>10876.989231623465</v>
      </c>
      <c r="X453" s="6">
        <v>154.04738261705634</v>
      </c>
      <c r="Y453" s="6"/>
      <c r="Z453" s="6">
        <v>10876.989231623465</v>
      </c>
      <c r="AA453" s="6">
        <v>154.04738261705634</v>
      </c>
      <c r="AB453" s="6">
        <v>0</v>
      </c>
      <c r="AC453" s="8">
        <v>0</v>
      </c>
      <c r="AD453" s="8">
        <v>0</v>
      </c>
      <c r="AE453" s="204"/>
      <c r="AF453" s="205">
        <v>32.246166234423072</v>
      </c>
      <c r="AG453" s="205">
        <v>-5.7262637903840812</v>
      </c>
      <c r="AH453" s="5"/>
    </row>
    <row r="454" spans="1:34" x14ac:dyDescent="0.2">
      <c r="A454" s="5" t="s">
        <v>590</v>
      </c>
      <c r="B454" s="72">
        <v>0</v>
      </c>
      <c r="C454" s="72">
        <v>0.2535981147941212</v>
      </c>
      <c r="D454" s="72">
        <v>0</v>
      </c>
      <c r="E454" s="72">
        <v>0</v>
      </c>
      <c r="F454" s="72">
        <v>0</v>
      </c>
      <c r="G454" s="72">
        <v>0</v>
      </c>
      <c r="H454" s="72">
        <v>0.2535981147941212</v>
      </c>
      <c r="I454" s="6"/>
      <c r="J454" s="72">
        <v>0</v>
      </c>
      <c r="K454" s="72">
        <v>0</v>
      </c>
      <c r="L454" s="72">
        <v>0</v>
      </c>
      <c r="M454" s="72">
        <v>0</v>
      </c>
      <c r="N454" s="72">
        <v>0</v>
      </c>
      <c r="O454" s="204"/>
      <c r="P454" s="6">
        <v>133.40109897712117</v>
      </c>
      <c r="Q454" s="6">
        <v>0</v>
      </c>
      <c r="R454" s="6">
        <v>133.40109897712117</v>
      </c>
      <c r="S454" s="6"/>
      <c r="T454" s="6">
        <v>0.2535981147941212</v>
      </c>
      <c r="U454" s="6">
        <v>0.2535981147941212</v>
      </c>
      <c r="V454" s="6">
        <v>133.6546970919153</v>
      </c>
      <c r="W454" s="6">
        <v>133.6546970919153</v>
      </c>
      <c r="X454" s="6">
        <v>0</v>
      </c>
      <c r="Y454" s="6"/>
      <c r="Z454" s="6">
        <v>133.6546970919153</v>
      </c>
      <c r="AA454" s="6">
        <v>0</v>
      </c>
      <c r="AB454" s="6">
        <v>0</v>
      </c>
      <c r="AC454" s="8">
        <v>0</v>
      </c>
      <c r="AD454" s="8">
        <v>0</v>
      </c>
      <c r="AE454" s="204"/>
      <c r="AF454" s="205">
        <v>0.25359811479412997</v>
      </c>
      <c r="AG454" s="205">
        <v>0</v>
      </c>
      <c r="AH454" s="5"/>
    </row>
    <row r="455" spans="1:34" x14ac:dyDescent="0.2">
      <c r="A455" s="5" t="s">
        <v>591</v>
      </c>
      <c r="B455" s="72">
        <v>0</v>
      </c>
      <c r="C455" s="72">
        <v>5.3255604106765455</v>
      </c>
      <c r="D455" s="72">
        <v>0</v>
      </c>
      <c r="E455" s="72">
        <v>0</v>
      </c>
      <c r="F455" s="72">
        <v>0</v>
      </c>
      <c r="G455" s="72">
        <v>0.74000000000387445</v>
      </c>
      <c r="H455" s="72">
        <v>6.06556041068042</v>
      </c>
      <c r="I455" s="6"/>
      <c r="J455" s="72">
        <v>0</v>
      </c>
      <c r="K455" s="72">
        <v>0</v>
      </c>
      <c r="L455" s="72">
        <v>-0.96977048062956017</v>
      </c>
      <c r="M455" s="72">
        <v>0</v>
      </c>
      <c r="N455" s="72">
        <v>-0.96977048062956017</v>
      </c>
      <c r="O455" s="204"/>
      <c r="P455" s="6">
        <v>8033.7309727121155</v>
      </c>
      <c r="Q455" s="6">
        <v>118.35951151882463</v>
      </c>
      <c r="R455" s="6">
        <v>8152.0904842309401</v>
      </c>
      <c r="S455" s="6"/>
      <c r="T455" s="6">
        <v>5.0957899300508593</v>
      </c>
      <c r="U455" s="6">
        <v>5.0957899300508593</v>
      </c>
      <c r="V455" s="6">
        <v>8157.1862741609912</v>
      </c>
      <c r="W455" s="6">
        <v>8039.7965331227961</v>
      </c>
      <c r="X455" s="6">
        <v>117.38974103819507</v>
      </c>
      <c r="Y455" s="6"/>
      <c r="Z455" s="6">
        <v>8039.7965331227961</v>
      </c>
      <c r="AA455" s="6">
        <v>117.38974103819507</v>
      </c>
      <c r="AB455" s="6">
        <v>0</v>
      </c>
      <c r="AC455" s="8">
        <v>0</v>
      </c>
      <c r="AD455" s="8">
        <v>0</v>
      </c>
      <c r="AE455" s="204"/>
      <c r="AF455" s="205">
        <v>6.0655604106805185</v>
      </c>
      <c r="AG455" s="205">
        <v>-0.96977048062956328</v>
      </c>
      <c r="AH455" s="5"/>
    </row>
    <row r="456" spans="1:34" x14ac:dyDescent="0.2">
      <c r="A456" s="5" t="s">
        <v>592</v>
      </c>
      <c r="B456" s="72">
        <v>0</v>
      </c>
      <c r="C456" s="72">
        <v>2.2823830331470907</v>
      </c>
      <c r="D456" s="72">
        <v>0</v>
      </c>
      <c r="E456" s="72">
        <v>0</v>
      </c>
      <c r="F456" s="72">
        <v>0</v>
      </c>
      <c r="G456" s="72">
        <v>0</v>
      </c>
      <c r="H456" s="72">
        <v>2.2823830331470907</v>
      </c>
      <c r="I456" s="6"/>
      <c r="J456" s="72">
        <v>0</v>
      </c>
      <c r="K456" s="72">
        <v>0</v>
      </c>
      <c r="L456" s="72">
        <v>0</v>
      </c>
      <c r="M456" s="72">
        <v>0</v>
      </c>
      <c r="N456" s="72">
        <v>0</v>
      </c>
      <c r="O456" s="204"/>
      <c r="P456" s="6">
        <v>135.7637887410211</v>
      </c>
      <c r="Q456" s="6">
        <v>0</v>
      </c>
      <c r="R456" s="6">
        <v>135.7637887410211</v>
      </c>
      <c r="S456" s="6"/>
      <c r="T456" s="6">
        <v>2.2823830331470907</v>
      </c>
      <c r="U456" s="6">
        <v>2.2823830331470907</v>
      </c>
      <c r="V456" s="6">
        <v>138.04617177416819</v>
      </c>
      <c r="W456" s="6">
        <v>138.04617177416819</v>
      </c>
      <c r="X456" s="6">
        <v>0</v>
      </c>
      <c r="Y456" s="6"/>
      <c r="Z456" s="6">
        <v>138.04617177416819</v>
      </c>
      <c r="AA456" s="6">
        <v>0</v>
      </c>
      <c r="AB456" s="6">
        <v>0</v>
      </c>
      <c r="AC456" s="8">
        <v>0</v>
      </c>
      <c r="AD456" s="8">
        <v>0</v>
      </c>
      <c r="AE456" s="204"/>
      <c r="AF456" s="205">
        <v>2.2823830331470845</v>
      </c>
      <c r="AG456" s="205">
        <v>0</v>
      </c>
      <c r="AH456" s="5"/>
    </row>
    <row r="457" spans="1:34" x14ac:dyDescent="0.2">
      <c r="A457" s="5" t="s">
        <v>593</v>
      </c>
      <c r="B457" s="72">
        <v>0</v>
      </c>
      <c r="C457" s="72">
        <v>31.699764349265148</v>
      </c>
      <c r="D457" s="72">
        <v>0</v>
      </c>
      <c r="E457" s="72">
        <v>0</v>
      </c>
      <c r="F457" s="72">
        <v>0</v>
      </c>
      <c r="G457" s="72">
        <v>-0.12000000000034561</v>
      </c>
      <c r="H457" s="72">
        <v>31.579764349264803</v>
      </c>
      <c r="I457" s="6"/>
      <c r="J457" s="72">
        <v>0</v>
      </c>
      <c r="K457" s="72">
        <v>0</v>
      </c>
      <c r="L457" s="72">
        <v>0</v>
      </c>
      <c r="M457" s="72">
        <v>0</v>
      </c>
      <c r="N457" s="72">
        <v>0</v>
      </c>
      <c r="O457" s="204"/>
      <c r="P457" s="6">
        <v>1885.6081769586267</v>
      </c>
      <c r="Q457" s="6">
        <v>0</v>
      </c>
      <c r="R457" s="6">
        <v>1885.6081769586267</v>
      </c>
      <c r="S457" s="6"/>
      <c r="T457" s="6">
        <v>31.579764349264803</v>
      </c>
      <c r="U457" s="6">
        <v>31.579764349264803</v>
      </c>
      <c r="V457" s="6">
        <v>1917.1879413078916</v>
      </c>
      <c r="W457" s="6">
        <v>1917.1879413078916</v>
      </c>
      <c r="X457" s="6">
        <v>0</v>
      </c>
      <c r="Y457" s="6"/>
      <c r="Z457" s="6">
        <v>1917.1879413078916</v>
      </c>
      <c r="AA457" s="6">
        <v>0</v>
      </c>
      <c r="AB457" s="6">
        <v>0</v>
      </c>
      <c r="AC457" s="8">
        <v>0</v>
      </c>
      <c r="AD457" s="8">
        <v>0</v>
      </c>
      <c r="AE457" s="204"/>
      <c r="AF457" s="205">
        <v>31.579764349264906</v>
      </c>
      <c r="AG457" s="205">
        <v>0</v>
      </c>
      <c r="AH457" s="5"/>
    </row>
    <row r="458" spans="1:34" x14ac:dyDescent="0.2">
      <c r="A458" s="5" t="s">
        <v>594</v>
      </c>
      <c r="B458" s="72">
        <v>0</v>
      </c>
      <c r="C458" s="72">
        <v>116.40153469050163</v>
      </c>
      <c r="D458" s="72">
        <v>0</v>
      </c>
      <c r="E458" s="72">
        <v>0</v>
      </c>
      <c r="F458" s="72">
        <v>0</v>
      </c>
      <c r="G458" s="72">
        <v>0</v>
      </c>
      <c r="H458" s="72">
        <v>116.40153469050163</v>
      </c>
      <c r="I458" s="6"/>
      <c r="J458" s="72">
        <v>0</v>
      </c>
      <c r="K458" s="72">
        <v>0</v>
      </c>
      <c r="L458" s="72">
        <v>0</v>
      </c>
      <c r="M458" s="72">
        <v>0</v>
      </c>
      <c r="N458" s="72">
        <v>0</v>
      </c>
      <c r="O458" s="204"/>
      <c r="P458" s="6">
        <v>6923.9532257920764</v>
      </c>
      <c r="Q458" s="6">
        <v>0</v>
      </c>
      <c r="R458" s="6">
        <v>6923.9532257920764</v>
      </c>
      <c r="S458" s="6"/>
      <c r="T458" s="6">
        <v>116.40153469050163</v>
      </c>
      <c r="U458" s="6">
        <v>116.40153469050163</v>
      </c>
      <c r="V458" s="6">
        <v>7040.3547604825781</v>
      </c>
      <c r="W458" s="6">
        <v>7040.3547604825781</v>
      </c>
      <c r="X458" s="6">
        <v>0</v>
      </c>
      <c r="Y458" s="6"/>
      <c r="Z458" s="6">
        <v>7040.3547604825781</v>
      </c>
      <c r="AA458" s="6">
        <v>0</v>
      </c>
      <c r="AB458" s="6">
        <v>0</v>
      </c>
      <c r="AC458" s="8">
        <v>0</v>
      </c>
      <c r="AD458" s="8">
        <v>0</v>
      </c>
      <c r="AE458" s="204"/>
      <c r="AF458" s="205">
        <v>116.40153469050165</v>
      </c>
      <c r="AG458" s="205">
        <v>0</v>
      </c>
      <c r="AH458" s="5"/>
    </row>
    <row r="459" spans="1:34" x14ac:dyDescent="0.2">
      <c r="A459" s="5" t="s">
        <v>595</v>
      </c>
      <c r="B459" s="72">
        <v>0</v>
      </c>
      <c r="C459" s="72">
        <v>0.2535981147941212</v>
      </c>
      <c r="D459" s="72">
        <v>0</v>
      </c>
      <c r="E459" s="72">
        <v>0</v>
      </c>
      <c r="F459" s="72">
        <v>0</v>
      </c>
      <c r="G459" s="72">
        <v>0</v>
      </c>
      <c r="H459" s="72">
        <v>0.2535981147941212</v>
      </c>
      <c r="I459" s="6"/>
      <c r="J459" s="72">
        <v>0</v>
      </c>
      <c r="K459" s="72">
        <v>0</v>
      </c>
      <c r="L459" s="72">
        <v>0</v>
      </c>
      <c r="M459" s="72">
        <v>0</v>
      </c>
      <c r="N459" s="72">
        <v>0</v>
      </c>
      <c r="O459" s="204"/>
      <c r="P459" s="6">
        <v>15.084865415669013</v>
      </c>
      <c r="Q459" s="6">
        <v>0</v>
      </c>
      <c r="R459" s="6">
        <v>15.084865415669013</v>
      </c>
      <c r="S459" s="6"/>
      <c r="T459" s="6">
        <v>0.2535981147941212</v>
      </c>
      <c r="U459" s="6">
        <v>0.2535981147941212</v>
      </c>
      <c r="V459" s="6">
        <v>15.338463530463134</v>
      </c>
      <c r="W459" s="6">
        <v>15.338463530463134</v>
      </c>
      <c r="X459" s="6">
        <v>0</v>
      </c>
      <c r="Y459" s="6"/>
      <c r="Z459" s="6">
        <v>15.338463530463134</v>
      </c>
      <c r="AA459" s="6">
        <v>0</v>
      </c>
      <c r="AB459" s="6">
        <v>0</v>
      </c>
      <c r="AC459" s="8">
        <v>0</v>
      </c>
      <c r="AD459" s="8">
        <v>0</v>
      </c>
      <c r="AE459" s="204"/>
      <c r="AF459" s="205">
        <v>0.25359811479412109</v>
      </c>
      <c r="AG459" s="205">
        <v>0</v>
      </c>
      <c r="AH459" s="5"/>
    </row>
    <row r="460" spans="1:34" x14ac:dyDescent="0.2">
      <c r="A460" s="5" t="s">
        <v>596</v>
      </c>
      <c r="B460" s="72">
        <v>0</v>
      </c>
      <c r="C460" s="72">
        <v>0.7607943443823636</v>
      </c>
      <c r="D460" s="72">
        <v>0</v>
      </c>
      <c r="E460" s="72">
        <v>0</v>
      </c>
      <c r="F460" s="72">
        <v>0</v>
      </c>
      <c r="G460" s="72">
        <v>0</v>
      </c>
      <c r="H460" s="72">
        <v>0.7607943443823636</v>
      </c>
      <c r="I460" s="6"/>
      <c r="J460" s="72">
        <v>0</v>
      </c>
      <c r="K460" s="72">
        <v>0</v>
      </c>
      <c r="L460" s="72">
        <v>0</v>
      </c>
      <c r="M460" s="72">
        <v>0</v>
      </c>
      <c r="N460" s="72">
        <v>0</v>
      </c>
      <c r="O460" s="204"/>
      <c r="P460" s="6">
        <v>45.254596247007036</v>
      </c>
      <c r="Q460" s="6">
        <v>0</v>
      </c>
      <c r="R460" s="6">
        <v>45.254596247007036</v>
      </c>
      <c r="S460" s="6"/>
      <c r="T460" s="6">
        <v>0.7607943443823636</v>
      </c>
      <c r="U460" s="6">
        <v>0.7607943443823636</v>
      </c>
      <c r="V460" s="6">
        <v>46.015390591389398</v>
      </c>
      <c r="W460" s="6">
        <v>46.015390591389398</v>
      </c>
      <c r="X460" s="6">
        <v>0</v>
      </c>
      <c r="Y460" s="6"/>
      <c r="Z460" s="6">
        <v>46.015390591389398</v>
      </c>
      <c r="AA460" s="6">
        <v>0</v>
      </c>
      <c r="AB460" s="6">
        <v>0</v>
      </c>
      <c r="AC460" s="8">
        <v>0</v>
      </c>
      <c r="AD460" s="8">
        <v>0</v>
      </c>
      <c r="AE460" s="204"/>
      <c r="AF460" s="205">
        <v>0.76079434438236149</v>
      </c>
      <c r="AG460" s="205">
        <v>0</v>
      </c>
      <c r="AH460" s="5"/>
    </row>
    <row r="461" spans="1:34" x14ac:dyDescent="0.2">
      <c r="A461" s="5" t="s">
        <v>597</v>
      </c>
      <c r="B461" s="72">
        <v>0</v>
      </c>
      <c r="C461" s="72">
        <v>55.030790910324299</v>
      </c>
      <c r="D461" s="72">
        <v>0</v>
      </c>
      <c r="E461" s="72">
        <v>0</v>
      </c>
      <c r="F461" s="72">
        <v>0</v>
      </c>
      <c r="G461" s="72">
        <v>0</v>
      </c>
      <c r="H461" s="72">
        <v>55.030790910324299</v>
      </c>
      <c r="I461" s="6"/>
      <c r="J461" s="72">
        <v>0</v>
      </c>
      <c r="K461" s="72">
        <v>0</v>
      </c>
      <c r="L461" s="72">
        <v>0</v>
      </c>
      <c r="M461" s="72">
        <v>0</v>
      </c>
      <c r="N461" s="72">
        <v>0</v>
      </c>
      <c r="O461" s="204"/>
      <c r="P461" s="6">
        <v>3273.4157952001756</v>
      </c>
      <c r="Q461" s="6">
        <v>0</v>
      </c>
      <c r="R461" s="6">
        <v>3273.4157952001756</v>
      </c>
      <c r="S461" s="6"/>
      <c r="T461" s="6">
        <v>55.030790910324299</v>
      </c>
      <c r="U461" s="6">
        <v>55.030790910324299</v>
      </c>
      <c r="V461" s="6">
        <v>3328.4465861105</v>
      </c>
      <c r="W461" s="6">
        <v>3328.4465861105</v>
      </c>
      <c r="X461" s="6">
        <v>0</v>
      </c>
      <c r="Y461" s="6"/>
      <c r="Z461" s="6">
        <v>3328.4465861105</v>
      </c>
      <c r="AA461" s="6">
        <v>0</v>
      </c>
      <c r="AB461" s="6">
        <v>0</v>
      </c>
      <c r="AC461" s="8">
        <v>0</v>
      </c>
      <c r="AD461" s="8">
        <v>0</v>
      </c>
      <c r="AE461" s="204"/>
      <c r="AF461" s="205">
        <v>55.030790910324413</v>
      </c>
      <c r="AG461" s="205">
        <v>0</v>
      </c>
      <c r="AH461" s="5"/>
    </row>
    <row r="462" spans="1:34" x14ac:dyDescent="0.2">
      <c r="A462" s="5" t="s">
        <v>598</v>
      </c>
      <c r="B462" s="72">
        <v>0</v>
      </c>
      <c r="C462" s="72">
        <v>436.18875744588848</v>
      </c>
      <c r="D462" s="72">
        <v>0</v>
      </c>
      <c r="E462" s="72">
        <v>0</v>
      </c>
      <c r="F462" s="72">
        <v>0</v>
      </c>
      <c r="G462" s="72">
        <v>0.11999999999534339</v>
      </c>
      <c r="H462" s="72">
        <v>436.30875744588383</v>
      </c>
      <c r="I462" s="6"/>
      <c r="J462" s="72">
        <v>0</v>
      </c>
      <c r="K462" s="72">
        <v>0</v>
      </c>
      <c r="L462" s="72">
        <v>0</v>
      </c>
      <c r="M462" s="72">
        <v>0</v>
      </c>
      <c r="N462" s="72">
        <v>0</v>
      </c>
      <c r="O462" s="204"/>
      <c r="P462" s="6">
        <v>25945.968514950699</v>
      </c>
      <c r="Q462" s="6">
        <v>0</v>
      </c>
      <c r="R462" s="6">
        <v>25945.968514950699</v>
      </c>
      <c r="S462" s="6"/>
      <c r="T462" s="6">
        <v>436.30875744588383</v>
      </c>
      <c r="U462" s="6">
        <v>436.30875744588383</v>
      </c>
      <c r="V462" s="6">
        <v>26382.277272396583</v>
      </c>
      <c r="W462" s="6">
        <v>26382.277272396583</v>
      </c>
      <c r="X462" s="6">
        <v>0</v>
      </c>
      <c r="Y462" s="6"/>
      <c r="Z462" s="6">
        <v>26382.277272396583</v>
      </c>
      <c r="AA462" s="6">
        <v>0</v>
      </c>
      <c r="AB462" s="6">
        <v>0</v>
      </c>
      <c r="AC462" s="8">
        <v>0</v>
      </c>
      <c r="AD462" s="8">
        <v>0</v>
      </c>
      <c r="AE462" s="204"/>
      <c r="AF462" s="205">
        <v>436.30875744588411</v>
      </c>
      <c r="AG462" s="205">
        <v>0</v>
      </c>
      <c r="AH462" s="5"/>
    </row>
    <row r="463" spans="1:34" x14ac:dyDescent="0.2">
      <c r="A463" s="5" t="s">
        <v>599</v>
      </c>
      <c r="B463" s="72">
        <v>0</v>
      </c>
      <c r="C463" s="72">
        <v>2.0287849183529696</v>
      </c>
      <c r="D463" s="72">
        <v>0</v>
      </c>
      <c r="E463" s="72">
        <v>0</v>
      </c>
      <c r="F463" s="72">
        <v>0</v>
      </c>
      <c r="G463" s="72">
        <v>0</v>
      </c>
      <c r="H463" s="72">
        <v>2.0287849183529696</v>
      </c>
      <c r="I463" s="6"/>
      <c r="J463" s="72">
        <v>0</v>
      </c>
      <c r="K463" s="72">
        <v>0</v>
      </c>
      <c r="L463" s="72">
        <v>0</v>
      </c>
      <c r="M463" s="72">
        <v>0</v>
      </c>
      <c r="N463" s="72">
        <v>0</v>
      </c>
      <c r="O463" s="204"/>
      <c r="P463" s="6">
        <v>120.6789233253521</v>
      </c>
      <c r="Q463" s="6">
        <v>0</v>
      </c>
      <c r="R463" s="6">
        <v>120.6789233253521</v>
      </c>
      <c r="S463" s="6"/>
      <c r="T463" s="6">
        <v>2.0287849183529696</v>
      </c>
      <c r="U463" s="6">
        <v>2.0287849183529696</v>
      </c>
      <c r="V463" s="6">
        <v>122.70770824370507</v>
      </c>
      <c r="W463" s="6">
        <v>122.70770824370507</v>
      </c>
      <c r="X463" s="6">
        <v>0</v>
      </c>
      <c r="Y463" s="6"/>
      <c r="Z463" s="6">
        <v>122.70770824370507</v>
      </c>
      <c r="AA463" s="6">
        <v>0</v>
      </c>
      <c r="AB463" s="6">
        <v>0</v>
      </c>
      <c r="AC463" s="8">
        <v>0</v>
      </c>
      <c r="AD463" s="8">
        <v>0</v>
      </c>
      <c r="AE463" s="204"/>
      <c r="AF463" s="205">
        <v>2.0287849183529687</v>
      </c>
      <c r="AG463" s="205">
        <v>0</v>
      </c>
      <c r="AH463" s="5"/>
    </row>
    <row r="464" spans="1:34" x14ac:dyDescent="0.2">
      <c r="A464" s="5" t="s">
        <v>600</v>
      </c>
      <c r="B464" s="72">
        <v>0</v>
      </c>
      <c r="C464" s="72">
        <v>24.852615249823881</v>
      </c>
      <c r="D464" s="72">
        <v>0</v>
      </c>
      <c r="E464" s="72">
        <v>0</v>
      </c>
      <c r="F464" s="72">
        <v>-2.7592498281849944</v>
      </c>
      <c r="G464" s="72">
        <v>0</v>
      </c>
      <c r="H464" s="72">
        <v>22.093365421638886</v>
      </c>
      <c r="I464" s="6"/>
      <c r="J464" s="72">
        <v>0</v>
      </c>
      <c r="K464" s="72">
        <v>0</v>
      </c>
      <c r="L464" s="72">
        <v>0</v>
      </c>
      <c r="M464" s="72">
        <v>0</v>
      </c>
      <c r="N464" s="72">
        <v>0</v>
      </c>
      <c r="O464" s="204"/>
      <c r="P464" s="6">
        <v>534.3313773742999</v>
      </c>
      <c r="Q464" s="6">
        <v>4.5857621821415115</v>
      </c>
      <c r="R464" s="6">
        <v>538.91713955644138</v>
      </c>
      <c r="S464" s="6"/>
      <c r="T464" s="6">
        <v>22.093365421638886</v>
      </c>
      <c r="U464" s="6">
        <v>22.093365421638886</v>
      </c>
      <c r="V464" s="6">
        <v>561.01050497808023</v>
      </c>
      <c r="W464" s="6">
        <v>556.42474279593876</v>
      </c>
      <c r="X464" s="6">
        <v>4.5857621821415115</v>
      </c>
      <c r="Y464" s="6"/>
      <c r="Z464" s="6">
        <v>556.42474279593876</v>
      </c>
      <c r="AA464" s="6">
        <v>4.5857621821415115</v>
      </c>
      <c r="AB464" s="6">
        <v>0</v>
      </c>
      <c r="AC464" s="8">
        <v>0</v>
      </c>
      <c r="AD464" s="8">
        <v>0</v>
      </c>
      <c r="AE464" s="204"/>
      <c r="AF464" s="205">
        <v>22.09336542163885</v>
      </c>
      <c r="AG464" s="205">
        <v>0</v>
      </c>
      <c r="AH464" s="5"/>
    </row>
    <row r="465" spans="1:34" x14ac:dyDescent="0.2">
      <c r="A465" s="5" t="s">
        <v>601</v>
      </c>
      <c r="B465" s="72">
        <v>0</v>
      </c>
      <c r="C465" s="72">
        <v>415.90090826235877</v>
      </c>
      <c r="D465" s="72">
        <v>0</v>
      </c>
      <c r="E465" s="72">
        <v>0</v>
      </c>
      <c r="F465" s="72">
        <v>-64.64528168890557</v>
      </c>
      <c r="G465" s="72">
        <v>-0.35999999998966814</v>
      </c>
      <c r="H465" s="72">
        <v>350.89562657346352</v>
      </c>
      <c r="I465" s="6"/>
      <c r="J465" s="72">
        <v>0</v>
      </c>
      <c r="K465" s="72">
        <v>0</v>
      </c>
      <c r="L465" s="72">
        <v>-205.05546195163353</v>
      </c>
      <c r="M465" s="72">
        <v>-0.23999999999546162</v>
      </c>
      <c r="N465" s="72">
        <v>-205.29546195162899</v>
      </c>
      <c r="O465" s="204"/>
      <c r="P465" s="6">
        <v>12518.62084134074</v>
      </c>
      <c r="Q465" s="6">
        <v>447.56685996073031</v>
      </c>
      <c r="R465" s="6">
        <v>12966.187701301471</v>
      </c>
      <c r="S465" s="6"/>
      <c r="T465" s="6">
        <v>145.60016462183452</v>
      </c>
      <c r="U465" s="6">
        <v>145.60016462183452</v>
      </c>
      <c r="V465" s="6">
        <v>13111.787865923305</v>
      </c>
      <c r="W465" s="6">
        <v>12869.516467914204</v>
      </c>
      <c r="X465" s="6">
        <v>242.27139800910132</v>
      </c>
      <c r="Y465" s="6"/>
      <c r="Z465" s="6">
        <v>12869.516467914204</v>
      </c>
      <c r="AA465" s="6">
        <v>242.27139800910132</v>
      </c>
      <c r="AB465" s="6">
        <v>0</v>
      </c>
      <c r="AC465" s="8">
        <v>0</v>
      </c>
      <c r="AD465" s="8">
        <v>0</v>
      </c>
      <c r="AE465" s="204"/>
      <c r="AF465" s="205">
        <v>350.89562657346323</v>
      </c>
      <c r="AG465" s="205">
        <v>-205.29546195162899</v>
      </c>
      <c r="AH465" s="5"/>
    </row>
    <row r="466" spans="1:34" x14ac:dyDescent="0.2">
      <c r="A466" s="5" t="s">
        <v>602</v>
      </c>
      <c r="B466" s="72">
        <v>0</v>
      </c>
      <c r="C466" s="72">
        <v>797.56607102751116</v>
      </c>
      <c r="D466" s="72">
        <v>0</v>
      </c>
      <c r="E466" s="72">
        <v>1186.2438506702745</v>
      </c>
      <c r="F466" s="72">
        <v>-18808.397804549539</v>
      </c>
      <c r="G466" s="72">
        <v>0</v>
      </c>
      <c r="H466" s="72">
        <v>-16824.587882851753</v>
      </c>
      <c r="I466" s="6"/>
      <c r="J466" s="72">
        <v>0</v>
      </c>
      <c r="K466" s="72">
        <v>-752.84115372557221</v>
      </c>
      <c r="L466" s="72">
        <v>-393.23135843773616</v>
      </c>
      <c r="M466" s="72">
        <v>0.47999999999501597</v>
      </c>
      <c r="N466" s="72">
        <v>-1145.5925121633134</v>
      </c>
      <c r="O466" s="204"/>
      <c r="P466" s="6">
        <v>134712.92523435655</v>
      </c>
      <c r="Q466" s="6">
        <v>4161.6364305608604</v>
      </c>
      <c r="R466" s="6">
        <v>138874.56166491742</v>
      </c>
      <c r="S466" s="6"/>
      <c r="T466" s="6">
        <v>-17970.180395015064</v>
      </c>
      <c r="U466" s="6">
        <v>-17970.180395015064</v>
      </c>
      <c r="V466" s="6">
        <v>120904.38126990235</v>
      </c>
      <c r="W466" s="6">
        <v>117888.3373515048</v>
      </c>
      <c r="X466" s="6">
        <v>3016.0439183975468</v>
      </c>
      <c r="Y466" s="6"/>
      <c r="Z466" s="6">
        <v>117888.3373515048</v>
      </c>
      <c r="AA466" s="6">
        <v>3016.0439183975468</v>
      </c>
      <c r="AB466" s="6">
        <v>0</v>
      </c>
      <c r="AC466" s="8">
        <v>0</v>
      </c>
      <c r="AD466" s="8">
        <v>0</v>
      </c>
      <c r="AE466" s="204"/>
      <c r="AF466" s="205">
        <v>-16824.587882851745</v>
      </c>
      <c r="AG466" s="205">
        <v>-1145.5925121633136</v>
      </c>
      <c r="AH466" s="5"/>
    </row>
    <row r="467" spans="1:34" x14ac:dyDescent="0.2">
      <c r="A467" s="5" t="s">
        <v>603</v>
      </c>
      <c r="B467" s="72">
        <v>0</v>
      </c>
      <c r="C467" s="72">
        <v>9941.0460999295501</v>
      </c>
      <c r="D467" s="72">
        <v>0</v>
      </c>
      <c r="E467" s="72">
        <v>16633.816793182541</v>
      </c>
      <c r="F467" s="72">
        <v>-1001.8537110242978</v>
      </c>
      <c r="G467" s="72">
        <v>0.11999999935505912</v>
      </c>
      <c r="H467" s="72">
        <v>25573.129182087148</v>
      </c>
      <c r="I467" s="6"/>
      <c r="J467" s="72">
        <v>0</v>
      </c>
      <c r="K467" s="72">
        <v>-9383.5844915874186</v>
      </c>
      <c r="L467" s="72">
        <v>-4901.3256759170936</v>
      </c>
      <c r="M467" s="72">
        <v>-0.12000000003899913</v>
      </c>
      <c r="N467" s="72">
        <v>-14285.030167504552</v>
      </c>
      <c r="O467" s="204"/>
      <c r="P467" s="6">
        <v>786446.72394920629</v>
      </c>
      <c r="Q467" s="6">
        <v>72062.774337535317</v>
      </c>
      <c r="R467" s="6">
        <v>858509.49828674155</v>
      </c>
      <c r="S467" s="6"/>
      <c r="T467" s="6">
        <v>11288.099014582596</v>
      </c>
      <c r="U467" s="6">
        <v>11288.099014582596</v>
      </c>
      <c r="V467" s="6">
        <v>869797.59730132413</v>
      </c>
      <c r="W467" s="6">
        <v>812019.85313129332</v>
      </c>
      <c r="X467" s="6">
        <v>57777.744170030768</v>
      </c>
      <c r="Y467" s="6"/>
      <c r="Z467" s="6">
        <v>812019.85313129344</v>
      </c>
      <c r="AA467" s="6">
        <v>57777.744170030768</v>
      </c>
      <c r="AB467" s="6">
        <v>0</v>
      </c>
      <c r="AC467" s="8">
        <v>0</v>
      </c>
      <c r="AD467" s="8">
        <v>0</v>
      </c>
      <c r="AE467" s="204"/>
      <c r="AF467" s="205">
        <v>25573.129182087025</v>
      </c>
      <c r="AG467" s="205">
        <v>-14285.030167504548</v>
      </c>
      <c r="AH467" s="5"/>
    </row>
    <row r="468" spans="1:34" x14ac:dyDescent="0.2">
      <c r="A468" s="5" t="s">
        <v>604</v>
      </c>
      <c r="B468" s="72">
        <v>-55094.757384022319</v>
      </c>
      <c r="C468" s="72">
        <v>1394.7896313676665</v>
      </c>
      <c r="D468" s="72">
        <v>0</v>
      </c>
      <c r="E468" s="72">
        <v>2074.5122984694781</v>
      </c>
      <c r="F468" s="72">
        <v>-289.06426771461844</v>
      </c>
      <c r="G468" s="72">
        <v>0</v>
      </c>
      <c r="H468" s="72">
        <v>-51914.519721899793</v>
      </c>
      <c r="I468" s="6"/>
      <c r="J468" s="72">
        <v>0</v>
      </c>
      <c r="K468" s="72">
        <v>-1316.5743546870101</v>
      </c>
      <c r="L468" s="72">
        <v>-253.98750683155146</v>
      </c>
      <c r="M468" s="72">
        <v>0.12000000001171429</v>
      </c>
      <c r="N468" s="72">
        <v>-1570.4418615185498</v>
      </c>
      <c r="O468" s="204"/>
      <c r="P468" s="6">
        <v>55977.57286778382</v>
      </c>
      <c r="Q468" s="6">
        <v>2001.3152274666804</v>
      </c>
      <c r="R468" s="6">
        <v>57978.888095250499</v>
      </c>
      <c r="S468" s="6"/>
      <c r="T468" s="6">
        <v>-53484.961583418342</v>
      </c>
      <c r="U468" s="6">
        <v>-53484.961583418342</v>
      </c>
      <c r="V468" s="6">
        <v>4493.9265118321564</v>
      </c>
      <c r="W468" s="6">
        <v>4063.053145884026</v>
      </c>
      <c r="X468" s="6">
        <v>430.87336594813064</v>
      </c>
      <c r="Y468" s="6"/>
      <c r="Z468" s="6">
        <v>4063.0531458840269</v>
      </c>
      <c r="AA468" s="6">
        <v>430.87336594813064</v>
      </c>
      <c r="AB468" s="6">
        <v>0</v>
      </c>
      <c r="AC468" s="8">
        <v>0</v>
      </c>
      <c r="AD468" s="8">
        <v>0</v>
      </c>
      <c r="AE468" s="204"/>
      <c r="AF468" s="205">
        <v>-51914.519721899793</v>
      </c>
      <c r="AG468" s="205">
        <v>-1570.4418615185498</v>
      </c>
      <c r="AH468" s="5"/>
    </row>
    <row r="469" spans="1:34" x14ac:dyDescent="0.2">
      <c r="A469" s="5" t="s">
        <v>605</v>
      </c>
      <c r="B469" s="72">
        <v>-164307.10377895864</v>
      </c>
      <c r="C469" s="72">
        <v>10.143924591764847</v>
      </c>
      <c r="D469" s="72">
        <v>0</v>
      </c>
      <c r="E469" s="72">
        <v>0</v>
      </c>
      <c r="F469" s="72">
        <v>-294.72988549488031</v>
      </c>
      <c r="G469" s="72">
        <v>0</v>
      </c>
      <c r="H469" s="72">
        <v>-164591.68973986176</v>
      </c>
      <c r="I469" s="6"/>
      <c r="J469" s="72">
        <v>0</v>
      </c>
      <c r="K469" s="72">
        <v>0</v>
      </c>
      <c r="L469" s="72">
        <v>0</v>
      </c>
      <c r="M469" s="72">
        <v>0</v>
      </c>
      <c r="N469" s="72">
        <v>0</v>
      </c>
      <c r="O469" s="204"/>
      <c r="P469" s="6">
        <v>11830.785181639831</v>
      </c>
      <c r="Q469" s="6">
        <v>0</v>
      </c>
      <c r="R469" s="6">
        <v>11830.785181639831</v>
      </c>
      <c r="S469" s="6"/>
      <c r="T469" s="6">
        <v>-164591.68973986176</v>
      </c>
      <c r="U469" s="6">
        <v>-11830.785181639831</v>
      </c>
      <c r="V469" s="6">
        <v>0</v>
      </c>
      <c r="W469" s="6">
        <v>0</v>
      </c>
      <c r="X469" s="6">
        <v>0</v>
      </c>
      <c r="Y469" s="6"/>
      <c r="Z469" s="6">
        <v>-152760.90455822193</v>
      </c>
      <c r="AA469" s="6">
        <v>0</v>
      </c>
      <c r="AB469" s="6">
        <v>-152760.90455822193</v>
      </c>
      <c r="AC469" s="8">
        <v>-152760.90455822193</v>
      </c>
      <c r="AD469" s="8">
        <v>0</v>
      </c>
      <c r="AE469" s="204"/>
      <c r="AF469" s="205">
        <v>-11830.785181639831</v>
      </c>
      <c r="AG469" s="205">
        <v>0</v>
      </c>
      <c r="AH469" s="5"/>
    </row>
    <row r="470" spans="1:34" x14ac:dyDescent="0.2">
      <c r="A470" s="5" t="s">
        <v>606</v>
      </c>
      <c r="B470" s="72">
        <v>0</v>
      </c>
      <c r="C470" s="72">
        <v>0.2535981147941212</v>
      </c>
      <c r="D470" s="72">
        <v>0</v>
      </c>
      <c r="E470" s="72">
        <v>0</v>
      </c>
      <c r="F470" s="72">
        <v>0</v>
      </c>
      <c r="G470" s="72">
        <v>0</v>
      </c>
      <c r="H470" s="72">
        <v>0.2535981147941212</v>
      </c>
      <c r="I470" s="6"/>
      <c r="J470" s="72">
        <v>0</v>
      </c>
      <c r="K470" s="72">
        <v>0</v>
      </c>
      <c r="L470" s="72">
        <v>0</v>
      </c>
      <c r="M470" s="72">
        <v>0</v>
      </c>
      <c r="N470" s="72">
        <v>0</v>
      </c>
      <c r="O470" s="204"/>
      <c r="P470" s="6">
        <v>295.76962954099577</v>
      </c>
      <c r="Q470" s="6">
        <v>0</v>
      </c>
      <c r="R470" s="6">
        <v>295.76962954099577</v>
      </c>
      <c r="S470" s="6"/>
      <c r="T470" s="6">
        <v>0.2535981147941212</v>
      </c>
      <c r="U470" s="6">
        <v>0.2535981147941212</v>
      </c>
      <c r="V470" s="6">
        <v>296.02322765578987</v>
      </c>
      <c r="W470" s="6">
        <v>296.02322765578987</v>
      </c>
      <c r="X470" s="6">
        <v>0</v>
      </c>
      <c r="Y470" s="6"/>
      <c r="Z470" s="6">
        <v>296.02322765578987</v>
      </c>
      <c r="AA470" s="6">
        <v>0</v>
      </c>
      <c r="AB470" s="6">
        <v>0</v>
      </c>
      <c r="AC470" s="8">
        <v>0</v>
      </c>
      <c r="AD470" s="8">
        <v>0</v>
      </c>
      <c r="AE470" s="204"/>
      <c r="AF470" s="205">
        <v>0.25359811479410155</v>
      </c>
      <c r="AG470" s="205">
        <v>0</v>
      </c>
      <c r="AH470" s="5"/>
    </row>
    <row r="471" spans="1:34" x14ac:dyDescent="0.2">
      <c r="A471" s="5" t="s">
        <v>607</v>
      </c>
      <c r="B471" s="72">
        <v>0</v>
      </c>
      <c r="C471" s="72">
        <v>0.2535981147941212</v>
      </c>
      <c r="D471" s="72">
        <v>0</v>
      </c>
      <c r="E471" s="72">
        <v>0</v>
      </c>
      <c r="F471" s="72">
        <v>0</v>
      </c>
      <c r="G471" s="72">
        <v>0</v>
      </c>
      <c r="H471" s="72">
        <v>0.2535981147941212</v>
      </c>
      <c r="I471" s="6"/>
      <c r="J471" s="72">
        <v>0</v>
      </c>
      <c r="K471" s="72">
        <v>0</v>
      </c>
      <c r="L471" s="72">
        <v>0</v>
      </c>
      <c r="M471" s="72">
        <v>0</v>
      </c>
      <c r="N471" s="72">
        <v>0</v>
      </c>
      <c r="O471" s="204"/>
      <c r="P471" s="6">
        <v>295.76962954099577</v>
      </c>
      <c r="Q471" s="6">
        <v>0</v>
      </c>
      <c r="R471" s="6">
        <v>295.76962954099577</v>
      </c>
      <c r="S471" s="6"/>
      <c r="T471" s="6">
        <v>0.2535981147941212</v>
      </c>
      <c r="U471" s="6">
        <v>0.2535981147941212</v>
      </c>
      <c r="V471" s="6">
        <v>296.02322765578987</v>
      </c>
      <c r="W471" s="6">
        <v>296.02322765578987</v>
      </c>
      <c r="X471" s="6">
        <v>0</v>
      </c>
      <c r="Y471" s="6"/>
      <c r="Z471" s="6">
        <v>296.02322765578987</v>
      </c>
      <c r="AA471" s="6">
        <v>0</v>
      </c>
      <c r="AB471" s="6">
        <v>0</v>
      </c>
      <c r="AC471" s="8">
        <v>0</v>
      </c>
      <c r="AD471" s="8">
        <v>0</v>
      </c>
      <c r="AE471" s="204"/>
      <c r="AF471" s="205">
        <v>0.25359811479410155</v>
      </c>
      <c r="AG471" s="205">
        <v>0</v>
      </c>
      <c r="AH471" s="5"/>
    </row>
    <row r="472" spans="1:34" x14ac:dyDescent="0.2">
      <c r="A472" s="5" t="s">
        <v>608</v>
      </c>
      <c r="B472" s="72">
        <v>0</v>
      </c>
      <c r="C472" s="72">
        <v>0.2535981147941212</v>
      </c>
      <c r="D472" s="72">
        <v>0</v>
      </c>
      <c r="E472" s="72">
        <v>0</v>
      </c>
      <c r="F472" s="72">
        <v>0</v>
      </c>
      <c r="G472" s="72">
        <v>0</v>
      </c>
      <c r="H472" s="72">
        <v>0.2535981147941212</v>
      </c>
      <c r="I472" s="6"/>
      <c r="J472" s="72">
        <v>0</v>
      </c>
      <c r="K472" s="72">
        <v>0</v>
      </c>
      <c r="L472" s="72">
        <v>-9.5785674155248732E-2</v>
      </c>
      <c r="M472" s="72">
        <v>0</v>
      </c>
      <c r="N472" s="72">
        <v>-9.5785674155248732E-2</v>
      </c>
      <c r="O472" s="204"/>
      <c r="P472" s="6">
        <v>429.88892972140593</v>
      </c>
      <c r="Q472" s="6">
        <v>0</v>
      </c>
      <c r="R472" s="6">
        <v>429.88892972140593</v>
      </c>
      <c r="S472" s="6"/>
      <c r="T472" s="6">
        <v>0.15781244063887245</v>
      </c>
      <c r="U472" s="6">
        <v>0.15781244063887245</v>
      </c>
      <c r="V472" s="6">
        <v>430.04674216204478</v>
      </c>
      <c r="W472" s="6">
        <v>430.04674216204478</v>
      </c>
      <c r="X472" s="6">
        <v>0</v>
      </c>
      <c r="Y472" s="6"/>
      <c r="Z472" s="6">
        <v>430.14252783620003</v>
      </c>
      <c r="AA472" s="6">
        <v>-9.5785674155248732E-2</v>
      </c>
      <c r="AB472" s="6">
        <v>0</v>
      </c>
      <c r="AC472" s="8">
        <v>0</v>
      </c>
      <c r="AD472" s="8">
        <v>0</v>
      </c>
      <c r="AE472" s="204"/>
      <c r="AF472" s="205">
        <v>0.15781244063884969</v>
      </c>
      <c r="AG472" s="205">
        <v>0</v>
      </c>
      <c r="AH472" s="5"/>
    </row>
    <row r="473" spans="1:34" x14ac:dyDescent="0.2">
      <c r="A473" s="5" t="s">
        <v>609</v>
      </c>
      <c r="B473" s="72">
        <v>0</v>
      </c>
      <c r="C473" s="72">
        <v>5.8327566402647886</v>
      </c>
      <c r="D473" s="72">
        <v>0</v>
      </c>
      <c r="E473" s="72">
        <v>0</v>
      </c>
      <c r="F473" s="72">
        <v>0</v>
      </c>
      <c r="G473" s="72">
        <v>-0.12000000000080036</v>
      </c>
      <c r="H473" s="72">
        <v>5.7127566402639882</v>
      </c>
      <c r="I473" s="6"/>
      <c r="J473" s="72">
        <v>0</v>
      </c>
      <c r="K473" s="72">
        <v>0</v>
      </c>
      <c r="L473" s="72">
        <v>0</v>
      </c>
      <c r="M473" s="72">
        <v>0</v>
      </c>
      <c r="N473" s="72">
        <v>0</v>
      </c>
      <c r="O473" s="204"/>
      <c r="P473" s="6">
        <v>6802.7014794429033</v>
      </c>
      <c r="Q473" s="6">
        <v>0</v>
      </c>
      <c r="R473" s="6">
        <v>6802.7014794429033</v>
      </c>
      <c r="S473" s="6"/>
      <c r="T473" s="6">
        <v>5.7127566402639882</v>
      </c>
      <c r="U473" s="6">
        <v>5.7127566402639882</v>
      </c>
      <c r="V473" s="6">
        <v>6808.4142360831675</v>
      </c>
      <c r="W473" s="6">
        <v>6808.4142360831675</v>
      </c>
      <c r="X473" s="6">
        <v>0</v>
      </c>
      <c r="Y473" s="6"/>
      <c r="Z473" s="6">
        <v>6808.4142360831675</v>
      </c>
      <c r="AA473" s="6">
        <v>0</v>
      </c>
      <c r="AB473" s="6">
        <v>0</v>
      </c>
      <c r="AC473" s="8">
        <v>0</v>
      </c>
      <c r="AD473" s="8">
        <v>0</v>
      </c>
      <c r="AE473" s="204"/>
      <c r="AF473" s="205">
        <v>5.7127566402641605</v>
      </c>
      <c r="AG473" s="205">
        <v>0</v>
      </c>
      <c r="AH473" s="5"/>
    </row>
    <row r="474" spans="1:34" x14ac:dyDescent="0.2">
      <c r="A474" s="5" t="s">
        <v>610</v>
      </c>
      <c r="B474" s="72">
        <v>0</v>
      </c>
      <c r="C474" s="72">
        <v>0.2535981147941212</v>
      </c>
      <c r="D474" s="72">
        <v>0</v>
      </c>
      <c r="E474" s="72">
        <v>0</v>
      </c>
      <c r="F474" s="72">
        <v>0</v>
      </c>
      <c r="G474" s="72">
        <v>0</v>
      </c>
      <c r="H474" s="72">
        <v>0.2535981147941212</v>
      </c>
      <c r="I474" s="6"/>
      <c r="J474" s="72">
        <v>0</v>
      </c>
      <c r="K474" s="72">
        <v>0</v>
      </c>
      <c r="L474" s="72">
        <v>-9.5785674155248732E-2</v>
      </c>
      <c r="M474" s="72">
        <v>0</v>
      </c>
      <c r="N474" s="72">
        <v>-9.5785674155248732E-2</v>
      </c>
      <c r="O474" s="204"/>
      <c r="P474" s="6">
        <v>429.88892972140593</v>
      </c>
      <c r="Q474" s="6">
        <v>0</v>
      </c>
      <c r="R474" s="6">
        <v>429.88892972140593</v>
      </c>
      <c r="S474" s="6"/>
      <c r="T474" s="6">
        <v>0.15781244063887245</v>
      </c>
      <c r="U474" s="6">
        <v>0.15781244063887245</v>
      </c>
      <c r="V474" s="6">
        <v>430.04674216204478</v>
      </c>
      <c r="W474" s="6">
        <v>430.04674216204478</v>
      </c>
      <c r="X474" s="6">
        <v>0</v>
      </c>
      <c r="Y474" s="6"/>
      <c r="Z474" s="6">
        <v>430.14252783620003</v>
      </c>
      <c r="AA474" s="6">
        <v>-9.5785674155248732E-2</v>
      </c>
      <c r="AB474" s="6">
        <v>0</v>
      </c>
      <c r="AC474" s="8">
        <v>0</v>
      </c>
      <c r="AD474" s="8">
        <v>0</v>
      </c>
      <c r="AE474" s="204"/>
      <c r="AF474" s="205">
        <v>0.15781244063884969</v>
      </c>
      <c r="AG474" s="205">
        <v>0</v>
      </c>
      <c r="AH474" s="5"/>
    </row>
    <row r="475" spans="1:34" x14ac:dyDescent="0.2">
      <c r="A475" s="5" t="s">
        <v>611</v>
      </c>
      <c r="B475" s="72">
        <v>0</v>
      </c>
      <c r="C475" s="72">
        <v>101.43924591764848</v>
      </c>
      <c r="D475" s="72">
        <v>0</v>
      </c>
      <c r="E475" s="72">
        <v>0</v>
      </c>
      <c r="F475" s="72">
        <v>0</v>
      </c>
      <c r="G475" s="72">
        <v>-0.11999999984982423</v>
      </c>
      <c r="H475" s="72">
        <v>101.31924591779865</v>
      </c>
      <c r="I475" s="6"/>
      <c r="J475" s="72">
        <v>0</v>
      </c>
      <c r="K475" s="72">
        <v>0</v>
      </c>
      <c r="L475" s="72">
        <v>0</v>
      </c>
      <c r="M475" s="72">
        <v>0</v>
      </c>
      <c r="N475" s="72">
        <v>0</v>
      </c>
      <c r="O475" s="204"/>
      <c r="P475" s="6">
        <v>112429.66295256467</v>
      </c>
      <c r="Q475" s="6">
        <v>0</v>
      </c>
      <c r="R475" s="6">
        <v>112429.66295256467</v>
      </c>
      <c r="S475" s="6"/>
      <c r="T475" s="6">
        <v>101.31924591779865</v>
      </c>
      <c r="U475" s="6">
        <v>101.31924591779865</v>
      </c>
      <c r="V475" s="6">
        <v>112530.98219848247</v>
      </c>
      <c r="W475" s="6">
        <v>112530.98219848247</v>
      </c>
      <c r="X475" s="6">
        <v>0</v>
      </c>
      <c r="Y475" s="6"/>
      <c r="Z475" s="6">
        <v>112530.98219848247</v>
      </c>
      <c r="AA475" s="6">
        <v>0</v>
      </c>
      <c r="AB475" s="6">
        <v>0</v>
      </c>
      <c r="AC475" s="8">
        <v>0</v>
      </c>
      <c r="AD475" s="8">
        <v>0</v>
      </c>
      <c r="AE475" s="204"/>
      <c r="AF475" s="205">
        <v>101.31924591779534</v>
      </c>
      <c r="AG475" s="205">
        <v>0</v>
      </c>
      <c r="AH475" s="5"/>
    </row>
    <row r="476" spans="1:34" x14ac:dyDescent="0.2">
      <c r="A476" s="5" t="s">
        <v>612</v>
      </c>
      <c r="B476" s="72">
        <v>0</v>
      </c>
      <c r="C476" s="72">
        <v>0.2535981147941212</v>
      </c>
      <c r="D476" s="72">
        <v>0</v>
      </c>
      <c r="E476" s="72">
        <v>0</v>
      </c>
      <c r="F476" s="72">
        <v>0</v>
      </c>
      <c r="G476" s="72">
        <v>0</v>
      </c>
      <c r="H476" s="72">
        <v>0.2535981147941212</v>
      </c>
      <c r="I476" s="6"/>
      <c r="J476" s="72">
        <v>0</v>
      </c>
      <c r="K476" s="72">
        <v>0</v>
      </c>
      <c r="L476" s="72">
        <v>0</v>
      </c>
      <c r="M476" s="72">
        <v>0</v>
      </c>
      <c r="N476" s="72">
        <v>0</v>
      </c>
      <c r="O476" s="204"/>
      <c r="P476" s="6">
        <v>295.76962954099577</v>
      </c>
      <c r="Q476" s="6">
        <v>0</v>
      </c>
      <c r="R476" s="6">
        <v>295.76962954099577</v>
      </c>
      <c r="S476" s="6"/>
      <c r="T476" s="6">
        <v>0.2535981147941212</v>
      </c>
      <c r="U476" s="6">
        <v>0.2535981147941212</v>
      </c>
      <c r="V476" s="6">
        <v>296.02322765578987</v>
      </c>
      <c r="W476" s="6">
        <v>296.02322765578987</v>
      </c>
      <c r="X476" s="6">
        <v>0</v>
      </c>
      <c r="Y476" s="6"/>
      <c r="Z476" s="6">
        <v>296.02322765578987</v>
      </c>
      <c r="AA476" s="6">
        <v>0</v>
      </c>
      <c r="AB476" s="6">
        <v>0</v>
      </c>
      <c r="AC476" s="8">
        <v>0</v>
      </c>
      <c r="AD476" s="8">
        <v>0</v>
      </c>
      <c r="AE476" s="204"/>
      <c r="AF476" s="205">
        <v>0.25359811479410155</v>
      </c>
      <c r="AG476" s="205">
        <v>0</v>
      </c>
      <c r="AH476" s="5"/>
    </row>
    <row r="477" spans="1:34" x14ac:dyDescent="0.2">
      <c r="A477" s="5" t="s">
        <v>613</v>
      </c>
      <c r="B477" s="72">
        <v>0</v>
      </c>
      <c r="C477" s="72">
        <v>0.2535981147941212</v>
      </c>
      <c r="D477" s="72">
        <v>0</v>
      </c>
      <c r="E477" s="72">
        <v>0</v>
      </c>
      <c r="F477" s="72">
        <v>0</v>
      </c>
      <c r="G477" s="72">
        <v>0</v>
      </c>
      <c r="H477" s="72">
        <v>0.2535981147941212</v>
      </c>
      <c r="I477" s="6"/>
      <c r="J477" s="72">
        <v>0</v>
      </c>
      <c r="K477" s="72">
        <v>0</v>
      </c>
      <c r="L477" s="72">
        <v>0</v>
      </c>
      <c r="M477" s="72">
        <v>0</v>
      </c>
      <c r="N477" s="72">
        <v>0</v>
      </c>
      <c r="O477" s="204"/>
      <c r="P477" s="6">
        <v>295.76962954099577</v>
      </c>
      <c r="Q477" s="6">
        <v>0</v>
      </c>
      <c r="R477" s="6">
        <v>295.76962954099577</v>
      </c>
      <c r="S477" s="6"/>
      <c r="T477" s="6">
        <v>0.2535981147941212</v>
      </c>
      <c r="U477" s="6">
        <v>0.2535981147941212</v>
      </c>
      <c r="V477" s="6">
        <v>296.02322765578987</v>
      </c>
      <c r="W477" s="6">
        <v>296.02322765578987</v>
      </c>
      <c r="X477" s="6">
        <v>0</v>
      </c>
      <c r="Y477" s="6"/>
      <c r="Z477" s="6">
        <v>296.02322765578987</v>
      </c>
      <c r="AA477" s="6">
        <v>0</v>
      </c>
      <c r="AB477" s="6">
        <v>0</v>
      </c>
      <c r="AC477" s="8">
        <v>0</v>
      </c>
      <c r="AD477" s="8">
        <v>0</v>
      </c>
      <c r="AE477" s="204"/>
      <c r="AF477" s="205">
        <v>0.25359811479410155</v>
      </c>
      <c r="AG477" s="205">
        <v>0</v>
      </c>
      <c r="AH477" s="5"/>
    </row>
    <row r="478" spans="1:34" x14ac:dyDescent="0.2">
      <c r="A478" s="5" t="s">
        <v>614</v>
      </c>
      <c r="B478" s="72">
        <v>0</v>
      </c>
      <c r="C478" s="72">
        <v>0.2535981147941212</v>
      </c>
      <c r="D478" s="72">
        <v>0</v>
      </c>
      <c r="E478" s="72">
        <v>0</v>
      </c>
      <c r="F478" s="72">
        <v>0</v>
      </c>
      <c r="G478" s="72">
        <v>0</v>
      </c>
      <c r="H478" s="72">
        <v>0.2535981147941212</v>
      </c>
      <c r="I478" s="6"/>
      <c r="J478" s="72">
        <v>0</v>
      </c>
      <c r="K478" s="72">
        <v>0</v>
      </c>
      <c r="L478" s="72">
        <v>0</v>
      </c>
      <c r="M478" s="72">
        <v>0</v>
      </c>
      <c r="N478" s="72">
        <v>0</v>
      </c>
      <c r="O478" s="204"/>
      <c r="P478" s="6">
        <v>295.76962954099577</v>
      </c>
      <c r="Q478" s="6">
        <v>0</v>
      </c>
      <c r="R478" s="6">
        <v>295.76962954099577</v>
      </c>
      <c r="S478" s="6"/>
      <c r="T478" s="6">
        <v>0.2535981147941212</v>
      </c>
      <c r="U478" s="6">
        <v>0.2535981147941212</v>
      </c>
      <c r="V478" s="6">
        <v>296.02322765578987</v>
      </c>
      <c r="W478" s="6">
        <v>296.02322765578987</v>
      </c>
      <c r="X478" s="6">
        <v>0</v>
      </c>
      <c r="Y478" s="6"/>
      <c r="Z478" s="6">
        <v>296.02322765578987</v>
      </c>
      <c r="AA478" s="6">
        <v>0</v>
      </c>
      <c r="AB478" s="6">
        <v>0</v>
      </c>
      <c r="AC478" s="8">
        <v>0</v>
      </c>
      <c r="AD478" s="8">
        <v>0</v>
      </c>
      <c r="AE478" s="204"/>
      <c r="AF478" s="205">
        <v>0.25359811479410155</v>
      </c>
      <c r="AG478" s="205">
        <v>0</v>
      </c>
      <c r="AH478" s="5"/>
    </row>
    <row r="479" spans="1:34" x14ac:dyDescent="0.2">
      <c r="A479" s="5" t="s">
        <v>615</v>
      </c>
      <c r="B479" s="72">
        <v>0</v>
      </c>
      <c r="C479" s="72">
        <v>0.2535981147941212</v>
      </c>
      <c r="D479" s="72">
        <v>0</v>
      </c>
      <c r="E479" s="72">
        <v>0</v>
      </c>
      <c r="F479" s="72">
        <v>0</v>
      </c>
      <c r="G479" s="72">
        <v>0</v>
      </c>
      <c r="H479" s="72">
        <v>0.2535981147941212</v>
      </c>
      <c r="I479" s="6"/>
      <c r="J479" s="72">
        <v>0</v>
      </c>
      <c r="K479" s="72">
        <v>0</v>
      </c>
      <c r="L479" s="72">
        <v>0</v>
      </c>
      <c r="M479" s="72">
        <v>0</v>
      </c>
      <c r="N479" s="72">
        <v>0</v>
      </c>
      <c r="O479" s="204"/>
      <c r="P479" s="6">
        <v>391.41645812375208</v>
      </c>
      <c r="Q479" s="6">
        <v>0</v>
      </c>
      <c r="R479" s="6">
        <v>391.41645812375208</v>
      </c>
      <c r="S479" s="6"/>
      <c r="T479" s="6">
        <v>0.2535981147941212</v>
      </c>
      <c r="U479" s="6">
        <v>0.2535981147941212</v>
      </c>
      <c r="V479" s="6">
        <v>391.67005623854618</v>
      </c>
      <c r="W479" s="6">
        <v>391.67005623854618</v>
      </c>
      <c r="X479" s="6">
        <v>0</v>
      </c>
      <c r="Y479" s="6"/>
      <c r="Z479" s="6">
        <v>391.67005623854618</v>
      </c>
      <c r="AA479" s="6">
        <v>0</v>
      </c>
      <c r="AB479" s="6">
        <v>0</v>
      </c>
      <c r="AC479" s="8">
        <v>0</v>
      </c>
      <c r="AD479" s="8">
        <v>0</v>
      </c>
      <c r="AE479" s="204"/>
      <c r="AF479" s="205">
        <v>0.25359811479410155</v>
      </c>
      <c r="AG479" s="205">
        <v>0</v>
      </c>
      <c r="AH479" s="5"/>
    </row>
    <row r="480" spans="1:34" x14ac:dyDescent="0.2">
      <c r="A480" s="5" t="s">
        <v>616</v>
      </c>
      <c r="B480" s="72">
        <v>0</v>
      </c>
      <c r="C480" s="72">
        <v>0.2535981147941212</v>
      </c>
      <c r="D480" s="72">
        <v>0</v>
      </c>
      <c r="E480" s="72">
        <v>0</v>
      </c>
      <c r="F480" s="72">
        <v>0</v>
      </c>
      <c r="G480" s="72">
        <v>0</v>
      </c>
      <c r="H480" s="72">
        <v>0.2535981147941212</v>
      </c>
      <c r="I480" s="6"/>
      <c r="J480" s="72">
        <v>0</v>
      </c>
      <c r="K480" s="72">
        <v>0</v>
      </c>
      <c r="L480" s="72">
        <v>0</v>
      </c>
      <c r="M480" s="72">
        <v>0</v>
      </c>
      <c r="N480" s="72">
        <v>0</v>
      </c>
      <c r="O480" s="204"/>
      <c r="P480" s="6">
        <v>391.41645812375208</v>
      </c>
      <c r="Q480" s="6">
        <v>0</v>
      </c>
      <c r="R480" s="6">
        <v>391.41645812375208</v>
      </c>
      <c r="S480" s="6"/>
      <c r="T480" s="6">
        <v>0.2535981147941212</v>
      </c>
      <c r="U480" s="6">
        <v>0.2535981147941212</v>
      </c>
      <c r="V480" s="6">
        <v>391.67005623854618</v>
      </c>
      <c r="W480" s="6">
        <v>391.67005623854618</v>
      </c>
      <c r="X480" s="6">
        <v>0</v>
      </c>
      <c r="Y480" s="6"/>
      <c r="Z480" s="6">
        <v>391.67005623854618</v>
      </c>
      <c r="AA480" s="6">
        <v>0</v>
      </c>
      <c r="AB480" s="6">
        <v>0</v>
      </c>
      <c r="AC480" s="8">
        <v>0</v>
      </c>
      <c r="AD480" s="8">
        <v>0</v>
      </c>
      <c r="AE480" s="204"/>
      <c r="AF480" s="205">
        <v>0.25359811479410155</v>
      </c>
      <c r="AG480" s="205">
        <v>0</v>
      </c>
      <c r="AH480" s="5"/>
    </row>
    <row r="481" spans="1:34" x14ac:dyDescent="0.2">
      <c r="A481" s="5" t="s">
        <v>617</v>
      </c>
      <c r="B481" s="72">
        <v>0</v>
      </c>
      <c r="C481" s="72">
        <v>12.67990573970606</v>
      </c>
      <c r="D481" s="72">
        <v>0</v>
      </c>
      <c r="E481" s="72">
        <v>0</v>
      </c>
      <c r="F481" s="72">
        <v>0</v>
      </c>
      <c r="G481" s="72">
        <v>0</v>
      </c>
      <c r="H481" s="72">
        <v>12.67990573970606</v>
      </c>
      <c r="I481" s="6"/>
      <c r="J481" s="72">
        <v>0</v>
      </c>
      <c r="K481" s="72">
        <v>0</v>
      </c>
      <c r="L481" s="72">
        <v>0</v>
      </c>
      <c r="M481" s="72">
        <v>0</v>
      </c>
      <c r="N481" s="72">
        <v>0</v>
      </c>
      <c r="O481" s="204"/>
      <c r="P481" s="6">
        <v>14788.481477049785</v>
      </c>
      <c r="Q481" s="6">
        <v>0</v>
      </c>
      <c r="R481" s="6">
        <v>14788.481477049785</v>
      </c>
      <c r="S481" s="6"/>
      <c r="T481" s="6">
        <v>12.67990573970606</v>
      </c>
      <c r="U481" s="6">
        <v>12.67990573970606</v>
      </c>
      <c r="V481" s="6">
        <v>14801.161382789491</v>
      </c>
      <c r="W481" s="6">
        <v>14801.161382789491</v>
      </c>
      <c r="X481" s="6">
        <v>0</v>
      </c>
      <c r="Y481" s="6"/>
      <c r="Z481" s="6">
        <v>14801.161382789491</v>
      </c>
      <c r="AA481" s="6">
        <v>0</v>
      </c>
      <c r="AB481" s="6">
        <v>0</v>
      </c>
      <c r="AC481" s="8">
        <v>0</v>
      </c>
      <c r="AD481" s="8">
        <v>0</v>
      </c>
      <c r="AE481" s="204"/>
      <c r="AF481" s="205">
        <v>12.679905739705646</v>
      </c>
      <c r="AG481" s="205">
        <v>0</v>
      </c>
      <c r="AH481" s="5"/>
    </row>
    <row r="482" spans="1:34" x14ac:dyDescent="0.2">
      <c r="A482" s="5" t="s">
        <v>618</v>
      </c>
      <c r="B482" s="72">
        <v>0</v>
      </c>
      <c r="C482" s="72">
        <v>0</v>
      </c>
      <c r="D482" s="72">
        <v>0</v>
      </c>
      <c r="E482" s="72">
        <v>0</v>
      </c>
      <c r="F482" s="72">
        <v>0</v>
      </c>
      <c r="G482" s="72">
        <v>0</v>
      </c>
      <c r="H482" s="72">
        <v>0</v>
      </c>
      <c r="I482" s="6"/>
      <c r="J482" s="72">
        <v>0</v>
      </c>
      <c r="K482" s="72">
        <v>0</v>
      </c>
      <c r="L482" s="72">
        <v>0</v>
      </c>
      <c r="M482" s="72">
        <v>0</v>
      </c>
      <c r="N482" s="72">
        <v>0</v>
      </c>
      <c r="O482" s="204"/>
      <c r="P482" s="6">
        <v>0</v>
      </c>
      <c r="Q482" s="6">
        <v>0</v>
      </c>
      <c r="R482" s="6">
        <v>0</v>
      </c>
      <c r="S482" s="6"/>
      <c r="T482" s="6">
        <v>0</v>
      </c>
      <c r="U482" s="6">
        <v>0</v>
      </c>
      <c r="V482" s="6">
        <v>0</v>
      </c>
      <c r="W482" s="6">
        <v>0</v>
      </c>
      <c r="X482" s="6">
        <v>0</v>
      </c>
      <c r="Y482" s="6"/>
      <c r="Z482" s="6">
        <v>0</v>
      </c>
      <c r="AA482" s="6">
        <v>0</v>
      </c>
      <c r="AB482" s="6">
        <v>0</v>
      </c>
      <c r="AC482" s="8">
        <v>0</v>
      </c>
      <c r="AD482" s="8">
        <v>0</v>
      </c>
      <c r="AE482" s="204"/>
      <c r="AF482" s="205">
        <v>0</v>
      </c>
      <c r="AG482" s="205">
        <v>0</v>
      </c>
      <c r="AH482" s="5"/>
    </row>
    <row r="483" spans="1:34" x14ac:dyDescent="0.2">
      <c r="A483" s="5" t="s">
        <v>619</v>
      </c>
      <c r="B483" s="72">
        <v>0</v>
      </c>
      <c r="C483" s="72">
        <v>0.5071962295882424</v>
      </c>
      <c r="D483" s="72">
        <v>0</v>
      </c>
      <c r="E483" s="72">
        <v>0</v>
      </c>
      <c r="F483" s="72">
        <v>0</v>
      </c>
      <c r="G483" s="72">
        <v>0</v>
      </c>
      <c r="H483" s="72">
        <v>0.5071962295882424</v>
      </c>
      <c r="I483" s="6"/>
      <c r="J483" s="72">
        <v>0</v>
      </c>
      <c r="K483" s="72">
        <v>0</v>
      </c>
      <c r="L483" s="72">
        <v>0</v>
      </c>
      <c r="M483" s="72">
        <v>0</v>
      </c>
      <c r="N483" s="72">
        <v>0</v>
      </c>
      <c r="O483" s="204"/>
      <c r="P483" s="6">
        <v>43.618887948922449</v>
      </c>
      <c r="Q483" s="6">
        <v>0</v>
      </c>
      <c r="R483" s="6">
        <v>43.618887948922449</v>
      </c>
      <c r="S483" s="6"/>
      <c r="T483" s="6">
        <v>0.5071962295882424</v>
      </c>
      <c r="U483" s="6">
        <v>0.5071962295882424</v>
      </c>
      <c r="V483" s="6">
        <v>44.126084178510695</v>
      </c>
      <c r="W483" s="6">
        <v>44.126084178510695</v>
      </c>
      <c r="X483" s="6">
        <v>0</v>
      </c>
      <c r="Y483" s="6"/>
      <c r="Z483" s="6">
        <v>44.126084178510695</v>
      </c>
      <c r="AA483" s="6">
        <v>0</v>
      </c>
      <c r="AB483" s="6">
        <v>0</v>
      </c>
      <c r="AC483" s="8">
        <v>0</v>
      </c>
      <c r="AD483" s="8">
        <v>0</v>
      </c>
      <c r="AE483" s="204"/>
      <c r="AF483" s="205">
        <v>0.50719622958824573</v>
      </c>
      <c r="AG483" s="205">
        <v>0</v>
      </c>
      <c r="AH483" s="5"/>
    </row>
    <row r="484" spans="1:34" x14ac:dyDescent="0.2">
      <c r="A484" s="5" t="s">
        <v>620</v>
      </c>
      <c r="B484" s="72">
        <v>0</v>
      </c>
      <c r="C484" s="72">
        <v>0.5071962295882424</v>
      </c>
      <c r="D484" s="72">
        <v>0</v>
      </c>
      <c r="E484" s="72">
        <v>0</v>
      </c>
      <c r="F484" s="72">
        <v>0</v>
      </c>
      <c r="G484" s="72">
        <v>0</v>
      </c>
      <c r="H484" s="72">
        <v>0.5071962295882424</v>
      </c>
      <c r="I484" s="6"/>
      <c r="J484" s="72">
        <v>0</v>
      </c>
      <c r="K484" s="72">
        <v>0</v>
      </c>
      <c r="L484" s="72">
        <v>0</v>
      </c>
      <c r="M484" s="72">
        <v>0</v>
      </c>
      <c r="N484" s="72">
        <v>0</v>
      </c>
      <c r="O484" s="204"/>
      <c r="P484" s="6">
        <v>43.618887948922449</v>
      </c>
      <c r="Q484" s="6">
        <v>0</v>
      </c>
      <c r="R484" s="6">
        <v>43.618887948922449</v>
      </c>
      <c r="S484" s="6"/>
      <c r="T484" s="6">
        <v>0.5071962295882424</v>
      </c>
      <c r="U484" s="6">
        <v>0.5071962295882424</v>
      </c>
      <c r="V484" s="6">
        <v>44.126084178510695</v>
      </c>
      <c r="W484" s="6">
        <v>44.126084178510695</v>
      </c>
      <c r="X484" s="6">
        <v>0</v>
      </c>
      <c r="Y484" s="6"/>
      <c r="Z484" s="6">
        <v>44.126084178510695</v>
      </c>
      <c r="AA484" s="6">
        <v>0</v>
      </c>
      <c r="AB484" s="6">
        <v>0</v>
      </c>
      <c r="AC484" s="8">
        <v>0</v>
      </c>
      <c r="AD484" s="8">
        <v>0</v>
      </c>
      <c r="AE484" s="204"/>
      <c r="AF484" s="205">
        <v>0.50719622958824573</v>
      </c>
      <c r="AG484" s="205">
        <v>0</v>
      </c>
      <c r="AH484" s="5"/>
    </row>
    <row r="485" spans="1:34" x14ac:dyDescent="0.2">
      <c r="A485" s="5" t="s">
        <v>621</v>
      </c>
      <c r="B485" s="72">
        <v>0</v>
      </c>
      <c r="C485" s="72">
        <v>0.5071962295882424</v>
      </c>
      <c r="D485" s="72">
        <v>0</v>
      </c>
      <c r="E485" s="72">
        <v>0</v>
      </c>
      <c r="F485" s="72">
        <v>0</v>
      </c>
      <c r="G485" s="72">
        <v>0</v>
      </c>
      <c r="H485" s="72">
        <v>0.5071962295882424</v>
      </c>
      <c r="I485" s="6"/>
      <c r="J485" s="72">
        <v>0</v>
      </c>
      <c r="K485" s="72">
        <v>0</v>
      </c>
      <c r="L485" s="72">
        <v>0</v>
      </c>
      <c r="M485" s="72">
        <v>0</v>
      </c>
      <c r="N485" s="72">
        <v>0</v>
      </c>
      <c r="O485" s="204"/>
      <c r="P485" s="6">
        <v>43.618887948922449</v>
      </c>
      <c r="Q485" s="6">
        <v>0</v>
      </c>
      <c r="R485" s="6">
        <v>43.618887948922449</v>
      </c>
      <c r="S485" s="6"/>
      <c r="T485" s="6">
        <v>0.5071962295882424</v>
      </c>
      <c r="U485" s="6">
        <v>0.5071962295882424</v>
      </c>
      <c r="V485" s="6">
        <v>44.126084178510695</v>
      </c>
      <c r="W485" s="6">
        <v>44.126084178510695</v>
      </c>
      <c r="X485" s="6">
        <v>0</v>
      </c>
      <c r="Y485" s="6"/>
      <c r="Z485" s="6">
        <v>44.126084178510695</v>
      </c>
      <c r="AA485" s="6">
        <v>0</v>
      </c>
      <c r="AB485" s="6">
        <v>0</v>
      </c>
      <c r="AC485" s="8">
        <v>0</v>
      </c>
      <c r="AD485" s="8">
        <v>0</v>
      </c>
      <c r="AE485" s="204"/>
      <c r="AF485" s="205">
        <v>0.50719622958824573</v>
      </c>
      <c r="AG485" s="205">
        <v>0</v>
      </c>
      <c r="AH485" s="5"/>
    </row>
    <row r="486" spans="1:34" x14ac:dyDescent="0.2">
      <c r="A486" s="5" t="s">
        <v>622</v>
      </c>
      <c r="B486" s="72">
        <v>0</v>
      </c>
      <c r="C486" s="72">
        <v>1.2679905739706059</v>
      </c>
      <c r="D486" s="72">
        <v>0</v>
      </c>
      <c r="E486" s="72">
        <v>0</v>
      </c>
      <c r="F486" s="72">
        <v>0</v>
      </c>
      <c r="G486" s="72">
        <v>0</v>
      </c>
      <c r="H486" s="72">
        <v>1.2679905739706059</v>
      </c>
      <c r="I486" s="6"/>
      <c r="J486" s="72">
        <v>0</v>
      </c>
      <c r="K486" s="72">
        <v>0</v>
      </c>
      <c r="L486" s="72">
        <v>0</v>
      </c>
      <c r="M486" s="72">
        <v>0</v>
      </c>
      <c r="N486" s="72">
        <v>0</v>
      </c>
      <c r="O486" s="204"/>
      <c r="P486" s="6">
        <v>109.04721987230613</v>
      </c>
      <c r="Q486" s="6">
        <v>0</v>
      </c>
      <c r="R486" s="6">
        <v>109.04721987230613</v>
      </c>
      <c r="S486" s="6"/>
      <c r="T486" s="6">
        <v>1.2679905739706059</v>
      </c>
      <c r="U486" s="6">
        <v>1.2679905739706059</v>
      </c>
      <c r="V486" s="6">
        <v>110.31521044627674</v>
      </c>
      <c r="W486" s="6">
        <v>110.31521044627674</v>
      </c>
      <c r="X486" s="6">
        <v>0</v>
      </c>
      <c r="Y486" s="6"/>
      <c r="Z486" s="6">
        <v>110.31521044627674</v>
      </c>
      <c r="AA486" s="6">
        <v>0</v>
      </c>
      <c r="AB486" s="6">
        <v>0</v>
      </c>
      <c r="AC486" s="8">
        <v>0</v>
      </c>
      <c r="AD486" s="8">
        <v>0</v>
      </c>
      <c r="AE486" s="204"/>
      <c r="AF486" s="205">
        <v>1.2679905739706072</v>
      </c>
      <c r="AG486" s="205">
        <v>0</v>
      </c>
      <c r="AH486" s="5"/>
    </row>
    <row r="487" spans="1:34" x14ac:dyDescent="0.2">
      <c r="A487" s="5" t="s">
        <v>623</v>
      </c>
      <c r="B487" s="72">
        <v>0</v>
      </c>
      <c r="C487" s="72">
        <v>12.172709510117818</v>
      </c>
      <c r="D487" s="72">
        <v>0</v>
      </c>
      <c r="E487" s="72">
        <v>0</v>
      </c>
      <c r="F487" s="72">
        <v>0</v>
      </c>
      <c r="G487" s="72">
        <v>0</v>
      </c>
      <c r="H487" s="72">
        <v>12.172709510117818</v>
      </c>
      <c r="I487" s="6"/>
      <c r="J487" s="72">
        <v>0</v>
      </c>
      <c r="K487" s="72">
        <v>0</v>
      </c>
      <c r="L487" s="72">
        <v>0</v>
      </c>
      <c r="M487" s="72">
        <v>0</v>
      </c>
      <c r="N487" s="72">
        <v>0</v>
      </c>
      <c r="O487" s="204"/>
      <c r="P487" s="6">
        <v>1046.8533107741387</v>
      </c>
      <c r="Q487" s="6">
        <v>0</v>
      </c>
      <c r="R487" s="6">
        <v>1046.8533107741387</v>
      </c>
      <c r="S487" s="6"/>
      <c r="T487" s="6">
        <v>12.172709510117818</v>
      </c>
      <c r="U487" s="6">
        <v>12.172709510117818</v>
      </c>
      <c r="V487" s="6">
        <v>1059.0260202842564</v>
      </c>
      <c r="W487" s="6">
        <v>1059.0260202842564</v>
      </c>
      <c r="X487" s="6">
        <v>0</v>
      </c>
      <c r="Y487" s="6"/>
      <c r="Z487" s="6">
        <v>1059.0260202842564</v>
      </c>
      <c r="AA487" s="6">
        <v>0</v>
      </c>
      <c r="AB487" s="6">
        <v>0</v>
      </c>
      <c r="AC487" s="8">
        <v>0</v>
      </c>
      <c r="AD487" s="8">
        <v>0</v>
      </c>
      <c r="AE487" s="204"/>
      <c r="AF487" s="205">
        <v>12.172709510117784</v>
      </c>
      <c r="AG487" s="205">
        <v>0</v>
      </c>
      <c r="AH487" s="5"/>
    </row>
    <row r="488" spans="1:34" x14ac:dyDescent="0.2">
      <c r="A488" s="5" t="s">
        <v>624</v>
      </c>
      <c r="B488" s="72">
        <v>0</v>
      </c>
      <c r="C488" s="72">
        <v>0.5071962295882424</v>
      </c>
      <c r="D488" s="72">
        <v>0</v>
      </c>
      <c r="E488" s="72">
        <v>0</v>
      </c>
      <c r="F488" s="72">
        <v>0</v>
      </c>
      <c r="G488" s="72">
        <v>0</v>
      </c>
      <c r="H488" s="72">
        <v>0.5071962295882424</v>
      </c>
      <c r="I488" s="6"/>
      <c r="J488" s="72">
        <v>0</v>
      </c>
      <c r="K488" s="72">
        <v>0</v>
      </c>
      <c r="L488" s="72">
        <v>0</v>
      </c>
      <c r="M488" s="72">
        <v>0</v>
      </c>
      <c r="N488" s="72">
        <v>0</v>
      </c>
      <c r="O488" s="204"/>
      <c r="P488" s="6">
        <v>43.618887948922449</v>
      </c>
      <c r="Q488" s="6">
        <v>0</v>
      </c>
      <c r="R488" s="6">
        <v>43.618887948922449</v>
      </c>
      <c r="S488" s="6"/>
      <c r="T488" s="6">
        <v>0.5071962295882424</v>
      </c>
      <c r="U488" s="6">
        <v>0.5071962295882424</v>
      </c>
      <c r="V488" s="6">
        <v>44.126084178510695</v>
      </c>
      <c r="W488" s="6">
        <v>44.126084178510695</v>
      </c>
      <c r="X488" s="6">
        <v>0</v>
      </c>
      <c r="Y488" s="6"/>
      <c r="Z488" s="6">
        <v>44.126084178510695</v>
      </c>
      <c r="AA488" s="6">
        <v>0</v>
      </c>
      <c r="AB488" s="6">
        <v>0</v>
      </c>
      <c r="AC488" s="8">
        <v>0</v>
      </c>
      <c r="AD488" s="8">
        <v>0</v>
      </c>
      <c r="AE488" s="204"/>
      <c r="AF488" s="205">
        <v>0.50719622958824573</v>
      </c>
      <c r="AG488" s="205">
        <v>0</v>
      </c>
      <c r="AH488" s="5"/>
    </row>
    <row r="489" spans="1:34" x14ac:dyDescent="0.2">
      <c r="A489" s="5" t="s">
        <v>625</v>
      </c>
      <c r="B489" s="72">
        <v>0</v>
      </c>
      <c r="C489" s="72">
        <v>0.5071962295882424</v>
      </c>
      <c r="D489" s="72">
        <v>0</v>
      </c>
      <c r="E489" s="72">
        <v>0</v>
      </c>
      <c r="F489" s="72">
        <v>0</v>
      </c>
      <c r="G489" s="72">
        <v>0</v>
      </c>
      <c r="H489" s="72">
        <v>0.5071962295882424</v>
      </c>
      <c r="I489" s="6"/>
      <c r="J489" s="72">
        <v>0</v>
      </c>
      <c r="K489" s="72">
        <v>0</v>
      </c>
      <c r="L489" s="72">
        <v>0</v>
      </c>
      <c r="M489" s="72">
        <v>0</v>
      </c>
      <c r="N489" s="72">
        <v>0</v>
      </c>
      <c r="O489" s="204"/>
      <c r="P489" s="6">
        <v>43.618887948922449</v>
      </c>
      <c r="Q489" s="6">
        <v>0</v>
      </c>
      <c r="R489" s="6">
        <v>43.618887948922449</v>
      </c>
      <c r="S489" s="6"/>
      <c r="T489" s="6">
        <v>0.5071962295882424</v>
      </c>
      <c r="U489" s="6">
        <v>0.5071962295882424</v>
      </c>
      <c r="V489" s="6">
        <v>44.126084178510695</v>
      </c>
      <c r="W489" s="6">
        <v>44.126084178510695</v>
      </c>
      <c r="X489" s="6">
        <v>0</v>
      </c>
      <c r="Y489" s="6"/>
      <c r="Z489" s="6">
        <v>44.126084178510695</v>
      </c>
      <c r="AA489" s="6">
        <v>0</v>
      </c>
      <c r="AB489" s="6">
        <v>0</v>
      </c>
      <c r="AC489" s="8">
        <v>0</v>
      </c>
      <c r="AD489" s="8">
        <v>0</v>
      </c>
      <c r="AE489" s="204"/>
      <c r="AF489" s="205">
        <v>0.50719622958824573</v>
      </c>
      <c r="AG489" s="205">
        <v>0</v>
      </c>
      <c r="AH489" s="5"/>
    </row>
    <row r="490" spans="1:34" x14ac:dyDescent="0.2">
      <c r="A490" s="5" t="s">
        <v>626</v>
      </c>
      <c r="B490" s="72">
        <v>0</v>
      </c>
      <c r="C490" s="72">
        <v>0.5071962295882424</v>
      </c>
      <c r="D490" s="72">
        <v>0</v>
      </c>
      <c r="E490" s="72">
        <v>0</v>
      </c>
      <c r="F490" s="72">
        <v>0</v>
      </c>
      <c r="G490" s="72">
        <v>0</v>
      </c>
      <c r="H490" s="72">
        <v>0.5071962295882424</v>
      </c>
      <c r="I490" s="6"/>
      <c r="J490" s="72">
        <v>0</v>
      </c>
      <c r="K490" s="72">
        <v>0</v>
      </c>
      <c r="L490" s="72">
        <v>0</v>
      </c>
      <c r="M490" s="72">
        <v>0</v>
      </c>
      <c r="N490" s="72">
        <v>0</v>
      </c>
      <c r="O490" s="204"/>
      <c r="P490" s="6">
        <v>43.618887948922449</v>
      </c>
      <c r="Q490" s="6">
        <v>0</v>
      </c>
      <c r="R490" s="6">
        <v>43.618887948922449</v>
      </c>
      <c r="S490" s="6"/>
      <c r="T490" s="6">
        <v>0.5071962295882424</v>
      </c>
      <c r="U490" s="6">
        <v>0.5071962295882424</v>
      </c>
      <c r="V490" s="6">
        <v>44.126084178510695</v>
      </c>
      <c r="W490" s="6">
        <v>44.126084178510695</v>
      </c>
      <c r="X490" s="6">
        <v>0</v>
      </c>
      <c r="Y490" s="6"/>
      <c r="Z490" s="6">
        <v>44.126084178510695</v>
      </c>
      <c r="AA490" s="6">
        <v>0</v>
      </c>
      <c r="AB490" s="6">
        <v>0</v>
      </c>
      <c r="AC490" s="8">
        <v>0</v>
      </c>
      <c r="AD490" s="8">
        <v>0</v>
      </c>
      <c r="AE490" s="204"/>
      <c r="AF490" s="205">
        <v>0.50719622958824573</v>
      </c>
      <c r="AG490" s="205">
        <v>0</v>
      </c>
      <c r="AH490" s="5"/>
    </row>
    <row r="491" spans="1:34" x14ac:dyDescent="0.2">
      <c r="A491" s="5" t="s">
        <v>627</v>
      </c>
      <c r="B491" s="72">
        <v>0</v>
      </c>
      <c r="C491" s="72">
        <v>0</v>
      </c>
      <c r="D491" s="72">
        <v>0</v>
      </c>
      <c r="E491" s="72">
        <v>0</v>
      </c>
      <c r="F491" s="72">
        <v>0</v>
      </c>
      <c r="G491" s="72">
        <v>0</v>
      </c>
      <c r="H491" s="72">
        <v>0</v>
      </c>
      <c r="I491" s="6"/>
      <c r="J491" s="72">
        <v>0</v>
      </c>
      <c r="K491" s="72">
        <v>0</v>
      </c>
      <c r="L491" s="72">
        <v>0</v>
      </c>
      <c r="M491" s="72">
        <v>0</v>
      </c>
      <c r="N491" s="72">
        <v>0</v>
      </c>
      <c r="O491" s="204"/>
      <c r="P491" s="6">
        <v>0</v>
      </c>
      <c r="Q491" s="6">
        <v>0</v>
      </c>
      <c r="R491" s="6">
        <v>0</v>
      </c>
      <c r="S491" s="6"/>
      <c r="T491" s="6">
        <v>0</v>
      </c>
      <c r="U491" s="6">
        <v>0</v>
      </c>
      <c r="V491" s="6">
        <v>0</v>
      </c>
      <c r="W491" s="6">
        <v>0</v>
      </c>
      <c r="X491" s="6">
        <v>0</v>
      </c>
      <c r="Y491" s="6"/>
      <c r="Z491" s="6">
        <v>0</v>
      </c>
      <c r="AA491" s="6">
        <v>0</v>
      </c>
      <c r="AB491" s="6">
        <v>0</v>
      </c>
      <c r="AC491" s="8">
        <v>0</v>
      </c>
      <c r="AD491" s="8">
        <v>0</v>
      </c>
      <c r="AE491" s="204"/>
      <c r="AF491" s="205">
        <v>0</v>
      </c>
      <c r="AG491" s="205">
        <v>0</v>
      </c>
      <c r="AH491" s="5"/>
    </row>
    <row r="492" spans="1:34" x14ac:dyDescent="0.2">
      <c r="A492" s="5" t="s">
        <v>628</v>
      </c>
      <c r="B492" s="72">
        <v>0</v>
      </c>
      <c r="C492" s="72">
        <v>1.2679905739706059</v>
      </c>
      <c r="D492" s="72">
        <v>0</v>
      </c>
      <c r="E492" s="72">
        <v>0</v>
      </c>
      <c r="F492" s="72">
        <v>0</v>
      </c>
      <c r="G492" s="72">
        <v>0</v>
      </c>
      <c r="H492" s="72">
        <v>1.2679905739706059</v>
      </c>
      <c r="I492" s="6"/>
      <c r="J492" s="72">
        <v>0</v>
      </c>
      <c r="K492" s="72">
        <v>0</v>
      </c>
      <c r="L492" s="72">
        <v>0</v>
      </c>
      <c r="M492" s="72">
        <v>0</v>
      </c>
      <c r="N492" s="72">
        <v>0</v>
      </c>
      <c r="O492" s="204"/>
      <c r="P492" s="6">
        <v>428.04909232265459</v>
      </c>
      <c r="Q492" s="6">
        <v>0</v>
      </c>
      <c r="R492" s="6">
        <v>428.04909232265459</v>
      </c>
      <c r="S492" s="6"/>
      <c r="T492" s="6">
        <v>1.2679905739706059</v>
      </c>
      <c r="U492" s="6">
        <v>1.2679905739706059</v>
      </c>
      <c r="V492" s="6">
        <v>429.31708289662521</v>
      </c>
      <c r="W492" s="6">
        <v>429.31708289662521</v>
      </c>
      <c r="X492" s="6">
        <v>0</v>
      </c>
      <c r="Y492" s="6"/>
      <c r="Z492" s="6">
        <v>429.31708289662521</v>
      </c>
      <c r="AA492" s="6">
        <v>0</v>
      </c>
      <c r="AB492" s="6">
        <v>0</v>
      </c>
      <c r="AC492" s="8">
        <v>0</v>
      </c>
      <c r="AD492" s="8">
        <v>0</v>
      </c>
      <c r="AE492" s="204"/>
      <c r="AF492" s="205">
        <v>1.2679905739706214</v>
      </c>
      <c r="AG492" s="205">
        <v>0</v>
      </c>
      <c r="AH492" s="5"/>
    </row>
    <row r="493" spans="1:34" x14ac:dyDescent="0.2">
      <c r="A493" s="5" t="s">
        <v>629</v>
      </c>
      <c r="B493" s="72">
        <v>0</v>
      </c>
      <c r="C493" s="72">
        <v>3.5503736071176966</v>
      </c>
      <c r="D493" s="72">
        <v>0</v>
      </c>
      <c r="E493" s="72">
        <v>0</v>
      </c>
      <c r="F493" s="72">
        <v>0</v>
      </c>
      <c r="G493" s="72">
        <v>0</v>
      </c>
      <c r="H493" s="72">
        <v>3.5503736071176966</v>
      </c>
      <c r="I493" s="6"/>
      <c r="J493" s="72">
        <v>0</v>
      </c>
      <c r="K493" s="72">
        <v>0</v>
      </c>
      <c r="L493" s="72">
        <v>0</v>
      </c>
      <c r="M493" s="72">
        <v>0</v>
      </c>
      <c r="N493" s="72">
        <v>0</v>
      </c>
      <c r="O493" s="204"/>
      <c r="P493" s="6">
        <v>305.33221564245719</v>
      </c>
      <c r="Q493" s="6">
        <v>0</v>
      </c>
      <c r="R493" s="6">
        <v>305.33221564245719</v>
      </c>
      <c r="S493" s="6"/>
      <c r="T493" s="6">
        <v>3.5503736071176966</v>
      </c>
      <c r="U493" s="6">
        <v>3.5503736071176966</v>
      </c>
      <c r="V493" s="6">
        <v>308.88258924957489</v>
      </c>
      <c r="W493" s="6">
        <v>308.88258924957489</v>
      </c>
      <c r="X493" s="6">
        <v>0</v>
      </c>
      <c r="Y493" s="6"/>
      <c r="Z493" s="6">
        <v>308.88258924957489</v>
      </c>
      <c r="AA493" s="6">
        <v>0</v>
      </c>
      <c r="AB493" s="6">
        <v>0</v>
      </c>
      <c r="AC493" s="8">
        <v>0</v>
      </c>
      <c r="AD493" s="8">
        <v>0</v>
      </c>
      <c r="AE493" s="204"/>
      <c r="AF493" s="205">
        <v>3.5503736071177059</v>
      </c>
      <c r="AG493" s="205">
        <v>0</v>
      </c>
      <c r="AH493" s="5"/>
    </row>
    <row r="494" spans="1:34" x14ac:dyDescent="0.2">
      <c r="A494" s="5" t="s">
        <v>630</v>
      </c>
      <c r="B494" s="72">
        <v>0</v>
      </c>
      <c r="C494" s="72">
        <v>0.5071962295882424</v>
      </c>
      <c r="D494" s="72">
        <v>0</v>
      </c>
      <c r="E494" s="72">
        <v>0</v>
      </c>
      <c r="F494" s="72">
        <v>0</v>
      </c>
      <c r="G494" s="72">
        <v>0</v>
      </c>
      <c r="H494" s="72">
        <v>0.5071962295882424</v>
      </c>
      <c r="I494" s="6"/>
      <c r="J494" s="72">
        <v>0</v>
      </c>
      <c r="K494" s="72">
        <v>0</v>
      </c>
      <c r="L494" s="72">
        <v>0</v>
      </c>
      <c r="M494" s="72">
        <v>0</v>
      </c>
      <c r="N494" s="72">
        <v>0</v>
      </c>
      <c r="O494" s="204"/>
      <c r="P494" s="6">
        <v>43.618887948922449</v>
      </c>
      <c r="Q494" s="6">
        <v>0</v>
      </c>
      <c r="R494" s="6">
        <v>43.618887948922449</v>
      </c>
      <c r="S494" s="6"/>
      <c r="T494" s="6">
        <v>0.5071962295882424</v>
      </c>
      <c r="U494" s="6">
        <v>0.5071962295882424</v>
      </c>
      <c r="V494" s="6">
        <v>44.126084178510695</v>
      </c>
      <c r="W494" s="6">
        <v>44.126084178510695</v>
      </c>
      <c r="X494" s="6">
        <v>0</v>
      </c>
      <c r="Y494" s="6"/>
      <c r="Z494" s="6">
        <v>44.126084178510695</v>
      </c>
      <c r="AA494" s="6">
        <v>0</v>
      </c>
      <c r="AB494" s="6">
        <v>0</v>
      </c>
      <c r="AC494" s="8">
        <v>0</v>
      </c>
      <c r="AD494" s="8">
        <v>0</v>
      </c>
      <c r="AE494" s="204"/>
      <c r="AF494" s="205">
        <v>0.50719622958824573</v>
      </c>
      <c r="AG494" s="205">
        <v>0</v>
      </c>
      <c r="AH494" s="5"/>
    </row>
    <row r="495" spans="1:34" x14ac:dyDescent="0.2">
      <c r="A495" s="5" t="s">
        <v>631</v>
      </c>
      <c r="B495" s="72">
        <v>0</v>
      </c>
      <c r="C495" s="72">
        <v>0.5071962295882424</v>
      </c>
      <c r="D495" s="72">
        <v>0</v>
      </c>
      <c r="E495" s="72">
        <v>0</v>
      </c>
      <c r="F495" s="72">
        <v>0</v>
      </c>
      <c r="G495" s="72">
        <v>0</v>
      </c>
      <c r="H495" s="72">
        <v>0.5071962295882424</v>
      </c>
      <c r="I495" s="6"/>
      <c r="J495" s="72">
        <v>0</v>
      </c>
      <c r="K495" s="72">
        <v>0</v>
      </c>
      <c r="L495" s="72">
        <v>0</v>
      </c>
      <c r="M495" s="72">
        <v>0</v>
      </c>
      <c r="N495" s="72">
        <v>0</v>
      </c>
      <c r="O495" s="204"/>
      <c r="P495" s="6">
        <v>191.92807305990976</v>
      </c>
      <c r="Q495" s="6">
        <v>0</v>
      </c>
      <c r="R495" s="6">
        <v>191.92807305990976</v>
      </c>
      <c r="S495" s="6"/>
      <c r="T495" s="6">
        <v>0.5071962295882424</v>
      </c>
      <c r="U495" s="6">
        <v>0.5071962295882424</v>
      </c>
      <c r="V495" s="6">
        <v>192.435269289498</v>
      </c>
      <c r="W495" s="6">
        <v>192.435269289498</v>
      </c>
      <c r="X495" s="6">
        <v>0</v>
      </c>
      <c r="Y495" s="6"/>
      <c r="Z495" s="6">
        <v>192.435269289498</v>
      </c>
      <c r="AA495" s="6">
        <v>0</v>
      </c>
      <c r="AB495" s="6">
        <v>0</v>
      </c>
      <c r="AC495" s="8">
        <v>0</v>
      </c>
      <c r="AD495" s="8">
        <v>0</v>
      </c>
      <c r="AE495" s="204"/>
      <c r="AF495" s="205">
        <v>0.50719622958823152</v>
      </c>
      <c r="AG495" s="205">
        <v>0</v>
      </c>
      <c r="AH495" s="5"/>
    </row>
    <row r="496" spans="1:34" x14ac:dyDescent="0.2">
      <c r="A496" s="5" t="s">
        <v>632</v>
      </c>
      <c r="B496" s="72">
        <v>0</v>
      </c>
      <c r="C496" s="72">
        <v>0.5071962295882424</v>
      </c>
      <c r="D496" s="72">
        <v>0</v>
      </c>
      <c r="E496" s="72">
        <v>0</v>
      </c>
      <c r="F496" s="72">
        <v>0</v>
      </c>
      <c r="G496" s="72">
        <v>0</v>
      </c>
      <c r="H496" s="72">
        <v>0.5071962295882424</v>
      </c>
      <c r="I496" s="6"/>
      <c r="J496" s="72">
        <v>0</v>
      </c>
      <c r="K496" s="72">
        <v>0</v>
      </c>
      <c r="L496" s="72">
        <v>0</v>
      </c>
      <c r="M496" s="72">
        <v>0</v>
      </c>
      <c r="N496" s="72">
        <v>0</v>
      </c>
      <c r="O496" s="204"/>
      <c r="P496" s="6">
        <v>43.618887948922449</v>
      </c>
      <c r="Q496" s="6">
        <v>0</v>
      </c>
      <c r="R496" s="6">
        <v>43.618887948922449</v>
      </c>
      <c r="S496" s="6"/>
      <c r="T496" s="6">
        <v>0.5071962295882424</v>
      </c>
      <c r="U496" s="6">
        <v>0.5071962295882424</v>
      </c>
      <c r="V496" s="6">
        <v>44.126084178510695</v>
      </c>
      <c r="W496" s="6">
        <v>44.126084178510695</v>
      </c>
      <c r="X496" s="6">
        <v>0</v>
      </c>
      <c r="Y496" s="6"/>
      <c r="Z496" s="6">
        <v>44.126084178510695</v>
      </c>
      <c r="AA496" s="6">
        <v>0</v>
      </c>
      <c r="AB496" s="6">
        <v>0</v>
      </c>
      <c r="AC496" s="8">
        <v>0</v>
      </c>
      <c r="AD496" s="8">
        <v>0</v>
      </c>
      <c r="AE496" s="204"/>
      <c r="AF496" s="205">
        <v>0.50719622958824573</v>
      </c>
      <c r="AG496" s="205">
        <v>0</v>
      </c>
      <c r="AH496" s="5"/>
    </row>
    <row r="497" spans="1:34" x14ac:dyDescent="0.2">
      <c r="A497" s="5" t="s">
        <v>633</v>
      </c>
      <c r="B497" s="72">
        <v>0</v>
      </c>
      <c r="C497" s="72">
        <v>174.7291010931495</v>
      </c>
      <c r="D497" s="72">
        <v>0</v>
      </c>
      <c r="E497" s="72">
        <v>4855.3967065477782</v>
      </c>
      <c r="F497" s="72">
        <v>3463.9791274899994</v>
      </c>
      <c r="G497" s="72">
        <v>0.66999999996551196</v>
      </c>
      <c r="H497" s="72">
        <v>8494.7749351308921</v>
      </c>
      <c r="I497" s="6"/>
      <c r="J497" s="72">
        <v>0</v>
      </c>
      <c r="K497" s="72">
        <v>4818.49362968901</v>
      </c>
      <c r="L497" s="72">
        <v>-1361.3606023362543</v>
      </c>
      <c r="M497" s="72">
        <v>-0.77000000001498847</v>
      </c>
      <c r="N497" s="72">
        <v>3456.3630273527406</v>
      </c>
      <c r="O497" s="204"/>
      <c r="P497" s="6">
        <v>28067.412143956459</v>
      </c>
      <c r="Q497" s="6">
        <v>1962.5305781054742</v>
      </c>
      <c r="R497" s="6">
        <v>30029.942722061933</v>
      </c>
      <c r="S497" s="6"/>
      <c r="T497" s="6">
        <v>11951.137962483634</v>
      </c>
      <c r="U497" s="6">
        <v>11951.137962483634</v>
      </c>
      <c r="V497" s="6">
        <v>41981.080684545566</v>
      </c>
      <c r="W497" s="6">
        <v>36562.187079087351</v>
      </c>
      <c r="X497" s="6">
        <v>5418.8936054582146</v>
      </c>
      <c r="Y497" s="6"/>
      <c r="Z497" s="6">
        <v>36562.187079087351</v>
      </c>
      <c r="AA497" s="6">
        <v>5418.8936054582146</v>
      </c>
      <c r="AB497" s="6">
        <v>0</v>
      </c>
      <c r="AC497" s="8">
        <v>0</v>
      </c>
      <c r="AD497" s="8">
        <v>0</v>
      </c>
      <c r="AE497" s="204"/>
      <c r="AF497" s="205">
        <v>8494.7749351308921</v>
      </c>
      <c r="AG497" s="205">
        <v>3456.3630273527406</v>
      </c>
      <c r="AH497" s="5"/>
    </row>
    <row r="498" spans="1:34" x14ac:dyDescent="0.2">
      <c r="A498" s="5" t="s">
        <v>634</v>
      </c>
      <c r="B498" s="72">
        <v>0</v>
      </c>
      <c r="C498" s="72">
        <v>2.5359811479412118</v>
      </c>
      <c r="D498" s="72">
        <v>0</v>
      </c>
      <c r="E498" s="72">
        <v>0</v>
      </c>
      <c r="F498" s="72">
        <v>0</v>
      </c>
      <c r="G498" s="72">
        <v>0</v>
      </c>
      <c r="H498" s="72">
        <v>2.5359811479412118</v>
      </c>
      <c r="I498" s="6"/>
      <c r="J498" s="72">
        <v>0</v>
      </c>
      <c r="K498" s="72">
        <v>0</v>
      </c>
      <c r="L498" s="72">
        <v>0</v>
      </c>
      <c r="M498" s="72">
        <v>0</v>
      </c>
      <c r="N498" s="72">
        <v>0</v>
      </c>
      <c r="O498" s="204"/>
      <c r="P498" s="6">
        <v>425.28415750199383</v>
      </c>
      <c r="Q498" s="6">
        <v>0</v>
      </c>
      <c r="R498" s="6">
        <v>425.28415750199383</v>
      </c>
      <c r="S498" s="6"/>
      <c r="T498" s="6">
        <v>2.5359811479412118</v>
      </c>
      <c r="U498" s="6">
        <v>2.5359811479412118</v>
      </c>
      <c r="V498" s="6">
        <v>427.82013864993502</v>
      </c>
      <c r="W498" s="6">
        <v>427.82013864993502</v>
      </c>
      <c r="X498" s="6">
        <v>0</v>
      </c>
      <c r="Y498" s="6"/>
      <c r="Z498" s="6">
        <v>427.82013864993502</v>
      </c>
      <c r="AA498" s="6">
        <v>0</v>
      </c>
      <c r="AB498" s="6">
        <v>0</v>
      </c>
      <c r="AC498" s="8">
        <v>0</v>
      </c>
      <c r="AD498" s="8">
        <v>0</v>
      </c>
      <c r="AE498" s="204"/>
      <c r="AF498" s="205">
        <v>2.535981147941186</v>
      </c>
      <c r="AG498" s="205">
        <v>0</v>
      </c>
      <c r="AH498" s="5"/>
    </row>
    <row r="499" spans="1:34" x14ac:dyDescent="0.2">
      <c r="A499" s="5" t="s">
        <v>635</v>
      </c>
      <c r="B499" s="72">
        <v>0</v>
      </c>
      <c r="C499" s="72">
        <v>50.36458559811247</v>
      </c>
      <c r="D499" s="72">
        <v>0</v>
      </c>
      <c r="E499" s="72">
        <v>0</v>
      </c>
      <c r="F499" s="72">
        <v>0</v>
      </c>
      <c r="G499" s="72">
        <v>-0.24000000002706656</v>
      </c>
      <c r="H499" s="72">
        <v>50.124585598085403</v>
      </c>
      <c r="I499" s="6"/>
      <c r="J499" s="72">
        <v>0</v>
      </c>
      <c r="K499" s="72">
        <v>0</v>
      </c>
      <c r="L499" s="72">
        <v>-9.1712579739538409</v>
      </c>
      <c r="M499" s="72">
        <v>0</v>
      </c>
      <c r="N499" s="72">
        <v>-9.1712579739538409</v>
      </c>
      <c r="O499" s="204"/>
      <c r="P499" s="6">
        <v>7992.5038563598737</v>
      </c>
      <c r="Q499" s="6">
        <v>113.95933436269587</v>
      </c>
      <c r="R499" s="6">
        <v>8106.4631907225694</v>
      </c>
      <c r="S499" s="6"/>
      <c r="T499" s="6">
        <v>40.95332762413156</v>
      </c>
      <c r="U499" s="6">
        <v>40.95332762413156</v>
      </c>
      <c r="V499" s="6">
        <v>8147.4165183467012</v>
      </c>
      <c r="W499" s="6">
        <v>8042.6284419579588</v>
      </c>
      <c r="X499" s="6">
        <v>104.78807638874203</v>
      </c>
      <c r="Y499" s="6"/>
      <c r="Z499" s="6">
        <v>8042.6284419579588</v>
      </c>
      <c r="AA499" s="6">
        <v>104.78807638874203</v>
      </c>
      <c r="AB499" s="6">
        <v>0</v>
      </c>
      <c r="AC499" s="8">
        <v>0</v>
      </c>
      <c r="AD499" s="8">
        <v>0</v>
      </c>
      <c r="AE499" s="204"/>
      <c r="AF499" s="205">
        <v>50.124585598085105</v>
      </c>
      <c r="AG499" s="205">
        <v>-9.1712579739538427</v>
      </c>
      <c r="AH499" s="5"/>
    </row>
    <row r="500" spans="1:34" x14ac:dyDescent="0.2">
      <c r="A500" s="5" t="s">
        <v>636</v>
      </c>
      <c r="B500" s="72">
        <v>0</v>
      </c>
      <c r="C500" s="72">
        <v>98.142470425324902</v>
      </c>
      <c r="D500" s="72">
        <v>0</v>
      </c>
      <c r="E500" s="72">
        <v>0</v>
      </c>
      <c r="F500" s="72">
        <v>1290.2073386104016</v>
      </c>
      <c r="G500" s="72">
        <v>-2.0000000018626451E-2</v>
      </c>
      <c r="H500" s="72">
        <v>1388.329809035708</v>
      </c>
      <c r="I500" s="6"/>
      <c r="J500" s="72">
        <v>0</v>
      </c>
      <c r="K500" s="72">
        <v>344.29116841953606</v>
      </c>
      <c r="L500" s="72">
        <v>-929.89980739572945</v>
      </c>
      <c r="M500" s="72">
        <v>-1.9999999980427674E-2</v>
      </c>
      <c r="N500" s="72">
        <v>-585.62863897617376</v>
      </c>
      <c r="O500" s="204"/>
      <c r="P500" s="6">
        <v>42985.602944534454</v>
      </c>
      <c r="Q500" s="6">
        <v>12706.20845952297</v>
      </c>
      <c r="R500" s="6">
        <v>55691.811404057422</v>
      </c>
      <c r="S500" s="6"/>
      <c r="T500" s="6">
        <v>802.70117005953421</v>
      </c>
      <c r="U500" s="6">
        <v>802.70117005953421</v>
      </c>
      <c r="V500" s="6">
        <v>56494.512574116954</v>
      </c>
      <c r="W500" s="6">
        <v>44373.93275357016</v>
      </c>
      <c r="X500" s="6">
        <v>12120.579820546796</v>
      </c>
      <c r="Y500" s="6"/>
      <c r="Z500" s="6">
        <v>44373.93275357016</v>
      </c>
      <c r="AA500" s="6">
        <v>12120.579820546796</v>
      </c>
      <c r="AB500" s="6">
        <v>0</v>
      </c>
      <c r="AC500" s="8">
        <v>0</v>
      </c>
      <c r="AD500" s="8">
        <v>0</v>
      </c>
      <c r="AE500" s="204"/>
      <c r="AF500" s="205">
        <v>1388.3298090357057</v>
      </c>
      <c r="AG500" s="205">
        <v>-585.62863897617353</v>
      </c>
      <c r="AH500" s="5"/>
    </row>
    <row r="501" spans="1:34" x14ac:dyDescent="0.2">
      <c r="A501" s="5" t="s">
        <v>637</v>
      </c>
      <c r="B501" s="72">
        <v>0</v>
      </c>
      <c r="C501" s="72">
        <v>60.483150378397909</v>
      </c>
      <c r="D501" s="72">
        <v>0</v>
      </c>
      <c r="E501" s="72">
        <v>0</v>
      </c>
      <c r="F501" s="72">
        <v>0</v>
      </c>
      <c r="G501" s="72">
        <v>2.9999999991559889E-2</v>
      </c>
      <c r="H501" s="72">
        <v>60.513150378389469</v>
      </c>
      <c r="I501" s="6"/>
      <c r="J501" s="72">
        <v>0</v>
      </c>
      <c r="K501" s="72">
        <v>0</v>
      </c>
      <c r="L501" s="72">
        <v>-11.013821887150005</v>
      </c>
      <c r="M501" s="72">
        <v>0</v>
      </c>
      <c r="N501" s="72">
        <v>-11.013821887150005</v>
      </c>
      <c r="O501" s="204"/>
      <c r="P501" s="6">
        <v>9750.6866348442309</v>
      </c>
      <c r="Q501" s="6">
        <v>139.02799153507857</v>
      </c>
      <c r="R501" s="6">
        <v>9889.7146263793093</v>
      </c>
      <c r="S501" s="6"/>
      <c r="T501" s="6">
        <v>49.499328491239467</v>
      </c>
      <c r="U501" s="6">
        <v>49.499328491239467</v>
      </c>
      <c r="V501" s="6">
        <v>9939.2139548705491</v>
      </c>
      <c r="W501" s="6">
        <v>9811.1997852226214</v>
      </c>
      <c r="X501" s="6">
        <v>128.01416964792855</v>
      </c>
      <c r="Y501" s="6"/>
      <c r="Z501" s="6">
        <v>9811.1997852226195</v>
      </c>
      <c r="AA501" s="6">
        <v>128.01416964792855</v>
      </c>
      <c r="AB501" s="6">
        <v>0</v>
      </c>
      <c r="AC501" s="8">
        <v>0</v>
      </c>
      <c r="AD501" s="8">
        <v>0</v>
      </c>
      <c r="AE501" s="204"/>
      <c r="AF501" s="205">
        <v>60.513150378390492</v>
      </c>
      <c r="AG501" s="205">
        <v>-11.013821887150016</v>
      </c>
      <c r="AH501" s="5"/>
    </row>
    <row r="502" spans="1:34" x14ac:dyDescent="0.2">
      <c r="A502" s="5" t="s">
        <v>638</v>
      </c>
      <c r="B502" s="72">
        <v>0</v>
      </c>
      <c r="C502" s="72">
        <v>188.42339929203203</v>
      </c>
      <c r="D502" s="72">
        <v>0</v>
      </c>
      <c r="E502" s="72">
        <v>0</v>
      </c>
      <c r="F502" s="72">
        <v>3126.1351740476812</v>
      </c>
      <c r="G502" s="72">
        <v>0.35999999988416675</v>
      </c>
      <c r="H502" s="72">
        <v>3314.9185733395975</v>
      </c>
      <c r="I502" s="6"/>
      <c r="J502" s="72">
        <v>0</v>
      </c>
      <c r="K502" s="72">
        <v>6040.9376188664892</v>
      </c>
      <c r="L502" s="72">
        <v>-1468.0564986006341</v>
      </c>
      <c r="M502" s="72">
        <v>0</v>
      </c>
      <c r="N502" s="72">
        <v>4572.8811202658553</v>
      </c>
      <c r="O502" s="204"/>
      <c r="P502" s="6">
        <v>73440.27162688534</v>
      </c>
      <c r="Q502" s="6">
        <v>24352.440625433363</v>
      </c>
      <c r="R502" s="6">
        <v>97792.712252318699</v>
      </c>
      <c r="S502" s="6"/>
      <c r="T502" s="6">
        <v>7887.7996936054533</v>
      </c>
      <c r="U502" s="6">
        <v>7887.7996936054533</v>
      </c>
      <c r="V502" s="6">
        <v>105680.51194592415</v>
      </c>
      <c r="W502" s="6">
        <v>76755.190200224941</v>
      </c>
      <c r="X502" s="6">
        <v>28925.321745699217</v>
      </c>
      <c r="Y502" s="6"/>
      <c r="Z502" s="6">
        <v>76755.190200224941</v>
      </c>
      <c r="AA502" s="6">
        <v>28925.321745699217</v>
      </c>
      <c r="AB502" s="6">
        <v>0</v>
      </c>
      <c r="AC502" s="8">
        <v>0</v>
      </c>
      <c r="AD502" s="8">
        <v>0</v>
      </c>
      <c r="AE502" s="204"/>
      <c r="AF502" s="205">
        <v>3314.9185733396007</v>
      </c>
      <c r="AG502" s="205">
        <v>4572.8811202658544</v>
      </c>
      <c r="AH502" s="5"/>
    </row>
    <row r="503" spans="1:34" x14ac:dyDescent="0.2">
      <c r="A503" s="5" t="s">
        <v>639</v>
      </c>
      <c r="B503" s="72">
        <v>0</v>
      </c>
      <c r="C503" s="72">
        <v>162.55639158303168</v>
      </c>
      <c r="D503" s="72">
        <v>0</v>
      </c>
      <c r="E503" s="72">
        <v>0</v>
      </c>
      <c r="F503" s="72">
        <v>2514.1295152736507</v>
      </c>
      <c r="G503" s="72">
        <v>-0.59999999997307896</v>
      </c>
      <c r="H503" s="72">
        <v>2676.0859068567092</v>
      </c>
      <c r="I503" s="6"/>
      <c r="J503" s="72">
        <v>0</v>
      </c>
      <c r="K503" s="72">
        <v>0</v>
      </c>
      <c r="L503" s="72">
        <v>-29.601089432549905</v>
      </c>
      <c r="M503" s="72">
        <v>0</v>
      </c>
      <c r="N503" s="72">
        <v>-29.601089432549905</v>
      </c>
      <c r="O503" s="204"/>
      <c r="P503" s="6">
        <v>25126.745880839044</v>
      </c>
      <c r="Q503" s="6">
        <v>358.26410430850314</v>
      </c>
      <c r="R503" s="6">
        <v>25485.009985147546</v>
      </c>
      <c r="S503" s="6"/>
      <c r="T503" s="6">
        <v>2646.4848174241592</v>
      </c>
      <c r="U503" s="6">
        <v>2646.4848174241592</v>
      </c>
      <c r="V503" s="6">
        <v>28131.494802571706</v>
      </c>
      <c r="W503" s="6">
        <v>27802.831787695752</v>
      </c>
      <c r="X503" s="6">
        <v>328.66301487595325</v>
      </c>
      <c r="Y503" s="6"/>
      <c r="Z503" s="6">
        <v>27802.831787695752</v>
      </c>
      <c r="AA503" s="6">
        <v>328.66301487595325</v>
      </c>
      <c r="AB503" s="6">
        <v>0</v>
      </c>
      <c r="AC503" s="8">
        <v>0</v>
      </c>
      <c r="AD503" s="8">
        <v>0</v>
      </c>
      <c r="AE503" s="204"/>
      <c r="AF503" s="205">
        <v>2676.0859068567079</v>
      </c>
      <c r="AG503" s="205">
        <v>-29.601089432549884</v>
      </c>
      <c r="AH503" s="5"/>
    </row>
    <row r="504" spans="1:34" x14ac:dyDescent="0.2">
      <c r="A504" s="5" t="s">
        <v>640</v>
      </c>
      <c r="B504" s="72">
        <v>0</v>
      </c>
      <c r="C504" s="72">
        <v>134.15340272609012</v>
      </c>
      <c r="D504" s="72">
        <v>0</v>
      </c>
      <c r="E504" s="72">
        <v>0</v>
      </c>
      <c r="F504" s="72">
        <v>2329.4830864714299</v>
      </c>
      <c r="G504" s="72">
        <v>-0.36000000002240995</v>
      </c>
      <c r="H504" s="72">
        <v>2463.2764891974975</v>
      </c>
      <c r="I504" s="6"/>
      <c r="J504" s="72">
        <v>0</v>
      </c>
      <c r="K504" s="72">
        <v>0</v>
      </c>
      <c r="L504" s="72">
        <v>0</v>
      </c>
      <c r="M504" s="72">
        <v>0</v>
      </c>
      <c r="N504" s="72">
        <v>0</v>
      </c>
      <c r="O504" s="204"/>
      <c r="P504" s="6">
        <v>26798.852169092832</v>
      </c>
      <c r="Q504" s="6">
        <v>3167.2597094528587</v>
      </c>
      <c r="R504" s="6">
        <v>29966.111878545689</v>
      </c>
      <c r="S504" s="6"/>
      <c r="T504" s="6">
        <v>2463.2764891974975</v>
      </c>
      <c r="U504" s="6">
        <v>2463.2764891974975</v>
      </c>
      <c r="V504" s="6">
        <v>32429.388367743188</v>
      </c>
      <c r="W504" s="6">
        <v>29262.12865829033</v>
      </c>
      <c r="X504" s="6">
        <v>3167.2597094528587</v>
      </c>
      <c r="Y504" s="6"/>
      <c r="Z504" s="6">
        <v>29262.12865829033</v>
      </c>
      <c r="AA504" s="6">
        <v>3167.2597094528587</v>
      </c>
      <c r="AB504" s="6">
        <v>0</v>
      </c>
      <c r="AC504" s="8">
        <v>0</v>
      </c>
      <c r="AD504" s="8">
        <v>0</v>
      </c>
      <c r="AE504" s="204"/>
      <c r="AF504" s="205">
        <v>2463.2764891974984</v>
      </c>
      <c r="AG504" s="205">
        <v>0</v>
      </c>
      <c r="AH504" s="5"/>
    </row>
    <row r="505" spans="1:34" x14ac:dyDescent="0.2">
      <c r="A505" s="5" t="s">
        <v>641</v>
      </c>
      <c r="B505" s="72">
        <v>0</v>
      </c>
      <c r="C505" s="72">
        <v>30.431773775294545</v>
      </c>
      <c r="D505" s="72">
        <v>0</v>
      </c>
      <c r="E505" s="72">
        <v>0</v>
      </c>
      <c r="F505" s="72">
        <v>-212811.50111592535</v>
      </c>
      <c r="G505" s="72">
        <v>0.35999999928753823</v>
      </c>
      <c r="H505" s="72">
        <v>-212780.70934215077</v>
      </c>
      <c r="I505" s="6"/>
      <c r="J505" s="72">
        <v>0</v>
      </c>
      <c r="K505" s="72">
        <v>239.07603464870067</v>
      </c>
      <c r="L505" s="72">
        <v>-5.5415456035974859</v>
      </c>
      <c r="M505" s="72">
        <v>0.21000000000458385</v>
      </c>
      <c r="N505" s="72">
        <v>233.74448904510777</v>
      </c>
      <c r="O505" s="204"/>
      <c r="P505" s="6">
        <v>379114.45854245604</v>
      </c>
      <c r="Q505" s="6">
        <v>5799.0663822774241</v>
      </c>
      <c r="R505" s="6">
        <v>384913.52492473344</v>
      </c>
      <c r="S505" s="6"/>
      <c r="T505" s="6">
        <v>-212546.96485310566</v>
      </c>
      <c r="U505" s="6">
        <v>-212546.96485310566</v>
      </c>
      <c r="V505" s="6">
        <v>172366.56007162778</v>
      </c>
      <c r="W505" s="6">
        <v>166333.74920030526</v>
      </c>
      <c r="X505" s="6">
        <v>6032.810871322532</v>
      </c>
      <c r="Y505" s="6"/>
      <c r="Z505" s="6">
        <v>166333.74920030526</v>
      </c>
      <c r="AA505" s="6">
        <v>6032.810871322532</v>
      </c>
      <c r="AB505" s="6">
        <v>0</v>
      </c>
      <c r="AC505" s="8">
        <v>0</v>
      </c>
      <c r="AD505" s="8">
        <v>0</v>
      </c>
      <c r="AE505" s="204"/>
      <c r="AF505" s="205">
        <v>-212780.70934215077</v>
      </c>
      <c r="AG505" s="205">
        <v>233.74448904510791</v>
      </c>
      <c r="AH505" s="5"/>
    </row>
    <row r="506" spans="1:34" x14ac:dyDescent="0.2">
      <c r="A506" s="5" t="s">
        <v>642</v>
      </c>
      <c r="B506" s="72">
        <v>0</v>
      </c>
      <c r="C506" s="72">
        <v>0</v>
      </c>
      <c r="D506" s="72">
        <v>0</v>
      </c>
      <c r="E506" s="72">
        <v>0</v>
      </c>
      <c r="F506" s="72">
        <v>0</v>
      </c>
      <c r="G506" s="72">
        <v>0</v>
      </c>
      <c r="H506" s="72">
        <v>0</v>
      </c>
      <c r="I506" s="6"/>
      <c r="J506" s="72">
        <v>0</v>
      </c>
      <c r="K506" s="72">
        <v>0</v>
      </c>
      <c r="L506" s="72">
        <v>0</v>
      </c>
      <c r="M506" s="72">
        <v>0</v>
      </c>
      <c r="N506" s="72">
        <v>0</v>
      </c>
      <c r="O506" s="204"/>
      <c r="P506" s="6">
        <v>0</v>
      </c>
      <c r="Q506" s="6">
        <v>0</v>
      </c>
      <c r="R506" s="6">
        <v>0</v>
      </c>
      <c r="S506" s="6"/>
      <c r="T506" s="6">
        <v>0</v>
      </c>
      <c r="U506" s="6">
        <v>0</v>
      </c>
      <c r="V506" s="6">
        <v>0</v>
      </c>
      <c r="W506" s="6">
        <v>0</v>
      </c>
      <c r="X506" s="6">
        <v>0</v>
      </c>
      <c r="Y506" s="6"/>
      <c r="Z506" s="6">
        <v>0</v>
      </c>
      <c r="AA506" s="6">
        <v>0</v>
      </c>
      <c r="AB506" s="6">
        <v>0</v>
      </c>
      <c r="AC506" s="8">
        <v>0</v>
      </c>
      <c r="AD506" s="8">
        <v>0</v>
      </c>
      <c r="AE506" s="204"/>
      <c r="AF506" s="205">
        <v>0</v>
      </c>
      <c r="AG506" s="205">
        <v>0</v>
      </c>
      <c r="AH506" s="5"/>
    </row>
    <row r="507" spans="1:34" x14ac:dyDescent="0.2">
      <c r="A507" s="5" t="s">
        <v>643</v>
      </c>
      <c r="B507" s="72">
        <v>0</v>
      </c>
      <c r="C507" s="72">
        <v>38.800511563500542</v>
      </c>
      <c r="D507" s="72">
        <v>0</v>
      </c>
      <c r="E507" s="72">
        <v>0</v>
      </c>
      <c r="F507" s="72">
        <v>-188632.66323468421</v>
      </c>
      <c r="G507" s="72">
        <v>-0.48000000004685717</v>
      </c>
      <c r="H507" s="72">
        <v>-188594.34272312076</v>
      </c>
      <c r="I507" s="6"/>
      <c r="J507" s="72">
        <v>0</v>
      </c>
      <c r="K507" s="72">
        <v>304.82194417709337</v>
      </c>
      <c r="L507" s="72">
        <v>-7.0654706445867959</v>
      </c>
      <c r="M507" s="72">
        <v>0</v>
      </c>
      <c r="N507" s="72">
        <v>297.75647353250656</v>
      </c>
      <c r="O507" s="204"/>
      <c r="P507" s="6">
        <v>477772.90774315089</v>
      </c>
      <c r="Q507" s="6">
        <v>6602.2370628126164</v>
      </c>
      <c r="R507" s="6">
        <v>484375.1448059635</v>
      </c>
      <c r="S507" s="6"/>
      <c r="T507" s="6">
        <v>-188296.58624958826</v>
      </c>
      <c r="U507" s="6">
        <v>-188296.58624958826</v>
      </c>
      <c r="V507" s="6">
        <v>296078.55855637521</v>
      </c>
      <c r="W507" s="6">
        <v>289178.56502003007</v>
      </c>
      <c r="X507" s="6">
        <v>6899.9935363451232</v>
      </c>
      <c r="Y507" s="6"/>
      <c r="Z507" s="6">
        <v>289178.56502003013</v>
      </c>
      <c r="AA507" s="6">
        <v>6899.9935363451232</v>
      </c>
      <c r="AB507" s="6">
        <v>0</v>
      </c>
      <c r="AC507" s="8">
        <v>0</v>
      </c>
      <c r="AD507" s="8">
        <v>0</v>
      </c>
      <c r="AE507" s="204"/>
      <c r="AF507" s="205">
        <v>-188594.34272312082</v>
      </c>
      <c r="AG507" s="205">
        <v>297.75647353250679</v>
      </c>
      <c r="AH507" s="5"/>
    </row>
    <row r="508" spans="1:34" x14ac:dyDescent="0.2">
      <c r="A508" s="5" t="s">
        <v>644</v>
      </c>
      <c r="B508" s="72">
        <v>0</v>
      </c>
      <c r="C508" s="72">
        <v>86.22335903000122</v>
      </c>
      <c r="D508" s="72">
        <v>0</v>
      </c>
      <c r="E508" s="72">
        <v>0</v>
      </c>
      <c r="F508" s="72">
        <v>-593.70282784643541</v>
      </c>
      <c r="G508" s="72">
        <v>-0.12000000025727786</v>
      </c>
      <c r="H508" s="72">
        <v>-507.59946881669146</v>
      </c>
      <c r="I508" s="6"/>
      <c r="J508" s="72">
        <v>0</v>
      </c>
      <c r="K508" s="72">
        <v>677.3820981713186</v>
      </c>
      <c r="L508" s="72">
        <v>0</v>
      </c>
      <c r="M508" s="72">
        <v>-0.12000000000261934</v>
      </c>
      <c r="N508" s="72">
        <v>677.26209817131598</v>
      </c>
      <c r="O508" s="204"/>
      <c r="P508" s="6">
        <v>379650.8034598236</v>
      </c>
      <c r="Q508" s="6">
        <v>15393.85623116255</v>
      </c>
      <c r="R508" s="6">
        <v>395044.65969098615</v>
      </c>
      <c r="S508" s="6"/>
      <c r="T508" s="6">
        <v>169.66262935462453</v>
      </c>
      <c r="U508" s="6">
        <v>169.66262935462453</v>
      </c>
      <c r="V508" s="6">
        <v>395214.32232034078</v>
      </c>
      <c r="W508" s="6">
        <v>379143.20399100694</v>
      </c>
      <c r="X508" s="6">
        <v>16071.118329333865</v>
      </c>
      <c r="Y508" s="6"/>
      <c r="Z508" s="6">
        <v>379143.20399100689</v>
      </c>
      <c r="AA508" s="6">
        <v>16071.118329333865</v>
      </c>
      <c r="AB508" s="6">
        <v>0</v>
      </c>
      <c r="AC508" s="8">
        <v>0</v>
      </c>
      <c r="AD508" s="8">
        <v>0</v>
      </c>
      <c r="AE508" s="204"/>
      <c r="AF508" s="205">
        <v>-507.59946881665383</v>
      </c>
      <c r="AG508" s="205">
        <v>677.2620981713153</v>
      </c>
      <c r="AH508" s="5"/>
    </row>
    <row r="509" spans="1:34" x14ac:dyDescent="0.2">
      <c r="A509" s="5" t="s">
        <v>645</v>
      </c>
      <c r="B509" s="72">
        <v>0</v>
      </c>
      <c r="C509" s="72">
        <v>30.431773775294545</v>
      </c>
      <c r="D509" s="72">
        <v>0</v>
      </c>
      <c r="E509" s="72">
        <v>0</v>
      </c>
      <c r="F509" s="72">
        <v>6116.599800450027</v>
      </c>
      <c r="G509" s="72">
        <v>-0.36000000005151378</v>
      </c>
      <c r="H509" s="72">
        <v>6146.67157422527</v>
      </c>
      <c r="I509" s="6"/>
      <c r="J509" s="72">
        <v>0</v>
      </c>
      <c r="K509" s="72">
        <v>239.07603464870067</v>
      </c>
      <c r="L509" s="72">
        <v>-5.5415456035974859</v>
      </c>
      <c r="M509" s="72">
        <v>0.11999999999579813</v>
      </c>
      <c r="N509" s="72">
        <v>233.65448904509898</v>
      </c>
      <c r="O509" s="204"/>
      <c r="P509" s="6">
        <v>53540.121786974159</v>
      </c>
      <c r="Q509" s="6">
        <v>5945.0481621609679</v>
      </c>
      <c r="R509" s="6">
        <v>59485.169949135125</v>
      </c>
      <c r="S509" s="6"/>
      <c r="T509" s="6">
        <v>6380.3260632703686</v>
      </c>
      <c r="U509" s="6">
        <v>6380.3260632703686</v>
      </c>
      <c r="V509" s="6">
        <v>65865.496012405492</v>
      </c>
      <c r="W509" s="6">
        <v>59686.793361199423</v>
      </c>
      <c r="X509" s="6">
        <v>6178.7026512060665</v>
      </c>
      <c r="Y509" s="6"/>
      <c r="Z509" s="6">
        <v>59686.79336119943</v>
      </c>
      <c r="AA509" s="6">
        <v>6178.7026512060665</v>
      </c>
      <c r="AB509" s="6">
        <v>0</v>
      </c>
      <c r="AC509" s="8">
        <v>0</v>
      </c>
      <c r="AD509" s="8">
        <v>0</v>
      </c>
      <c r="AE509" s="204"/>
      <c r="AF509" s="205">
        <v>6146.6715742252636</v>
      </c>
      <c r="AG509" s="205">
        <v>233.65448904509867</v>
      </c>
      <c r="AH509" s="5"/>
    </row>
    <row r="510" spans="1:34" x14ac:dyDescent="0.2">
      <c r="A510" s="5" t="s">
        <v>646</v>
      </c>
      <c r="B510" s="72">
        <v>0</v>
      </c>
      <c r="C510" s="72">
        <v>10.143924591764847</v>
      </c>
      <c r="D510" s="72">
        <v>0</v>
      </c>
      <c r="E510" s="72">
        <v>0</v>
      </c>
      <c r="F510" s="72">
        <v>-51.918945746664598</v>
      </c>
      <c r="G510" s="72">
        <v>-0.23999999999796273</v>
      </c>
      <c r="H510" s="72">
        <v>-42.01502115489771</v>
      </c>
      <c r="I510" s="6"/>
      <c r="J510" s="72">
        <v>0</v>
      </c>
      <c r="K510" s="72">
        <v>0</v>
      </c>
      <c r="L510" s="72">
        <v>0</v>
      </c>
      <c r="M510" s="72">
        <v>0</v>
      </c>
      <c r="N510" s="72">
        <v>0</v>
      </c>
      <c r="O510" s="204"/>
      <c r="P510" s="6">
        <v>15249.111517174439</v>
      </c>
      <c r="Q510" s="6">
        <v>1331.5246590804388</v>
      </c>
      <c r="R510" s="6">
        <v>16580.636176254877</v>
      </c>
      <c r="S510" s="6"/>
      <c r="T510" s="6">
        <v>-42.01502115489771</v>
      </c>
      <c r="U510" s="6">
        <v>-42.01502115489771</v>
      </c>
      <c r="V510" s="6">
        <v>16538.62115509998</v>
      </c>
      <c r="W510" s="6">
        <v>15207.096496019542</v>
      </c>
      <c r="X510" s="6">
        <v>1331.5246590804388</v>
      </c>
      <c r="Y510" s="6"/>
      <c r="Z510" s="6">
        <v>15207.096496019542</v>
      </c>
      <c r="AA510" s="6">
        <v>1331.5246590804388</v>
      </c>
      <c r="AB510" s="6">
        <v>0</v>
      </c>
      <c r="AC510" s="8">
        <v>0</v>
      </c>
      <c r="AD510" s="8">
        <v>0</v>
      </c>
      <c r="AE510" s="204"/>
      <c r="AF510" s="205">
        <v>-42.015021154897113</v>
      </c>
      <c r="AG510" s="205">
        <v>0</v>
      </c>
      <c r="AH510" s="5"/>
    </row>
    <row r="511" spans="1:34" x14ac:dyDescent="0.2">
      <c r="A511" s="5" t="s">
        <v>647</v>
      </c>
      <c r="B511" s="72">
        <v>0</v>
      </c>
      <c r="C511" s="72">
        <v>77.601023127001085</v>
      </c>
      <c r="D511" s="72">
        <v>0</v>
      </c>
      <c r="E511" s="72">
        <v>0</v>
      </c>
      <c r="F511" s="72">
        <v>-443.22573471832868</v>
      </c>
      <c r="G511" s="72">
        <v>0</v>
      </c>
      <c r="H511" s="72">
        <v>-365.62471159132758</v>
      </c>
      <c r="I511" s="6"/>
      <c r="J511" s="72">
        <v>0</v>
      </c>
      <c r="K511" s="72">
        <v>609.64388835418674</v>
      </c>
      <c r="L511" s="72">
        <v>-32.622894900750715</v>
      </c>
      <c r="M511" s="72">
        <v>0</v>
      </c>
      <c r="N511" s="72">
        <v>577.02099345343606</v>
      </c>
      <c r="O511" s="204"/>
      <c r="P511" s="6">
        <v>133369.03465653103</v>
      </c>
      <c r="Q511" s="6">
        <v>25166.75901010073</v>
      </c>
      <c r="R511" s="6">
        <v>158535.79366663177</v>
      </c>
      <c r="S511" s="6"/>
      <c r="T511" s="6">
        <v>211.39628186210848</v>
      </c>
      <c r="U511" s="6">
        <v>211.39628186210848</v>
      </c>
      <c r="V511" s="6">
        <v>158747.18994849388</v>
      </c>
      <c r="W511" s="6">
        <v>133003.40994493972</v>
      </c>
      <c r="X511" s="6">
        <v>25743.780003554166</v>
      </c>
      <c r="Y511" s="6"/>
      <c r="Z511" s="6">
        <v>133003.40994493972</v>
      </c>
      <c r="AA511" s="6">
        <v>25743.780003554166</v>
      </c>
      <c r="AB511" s="6">
        <v>0</v>
      </c>
      <c r="AC511" s="8">
        <v>0</v>
      </c>
      <c r="AD511" s="8">
        <v>0</v>
      </c>
      <c r="AE511" s="204"/>
      <c r="AF511" s="205">
        <v>-365.62471159131383</v>
      </c>
      <c r="AG511" s="205">
        <v>577.02099345343595</v>
      </c>
      <c r="AH511" s="5"/>
    </row>
    <row r="512" spans="1:34" x14ac:dyDescent="0.2">
      <c r="A512" s="5" t="s">
        <v>648</v>
      </c>
      <c r="B512" s="72">
        <v>0</v>
      </c>
      <c r="C512" s="72">
        <v>12.67990573970606</v>
      </c>
      <c r="D512" s="72">
        <v>0</v>
      </c>
      <c r="E512" s="72">
        <v>0</v>
      </c>
      <c r="F512" s="72">
        <v>-64.898682183330735</v>
      </c>
      <c r="G512" s="72">
        <v>-0.35999999998784915</v>
      </c>
      <c r="H512" s="72">
        <v>-52.578776443612526</v>
      </c>
      <c r="I512" s="6"/>
      <c r="J512" s="72">
        <v>0</v>
      </c>
      <c r="K512" s="72">
        <v>0</v>
      </c>
      <c r="L512" s="72">
        <v>-2.308977334832286</v>
      </c>
      <c r="M512" s="72">
        <v>0</v>
      </c>
      <c r="N512" s="72">
        <v>-2.308977334832286</v>
      </c>
      <c r="O512" s="204"/>
      <c r="P512" s="6">
        <v>19065.8143859224</v>
      </c>
      <c r="Q512" s="6">
        <v>1851.2031766262528</v>
      </c>
      <c r="R512" s="6">
        <v>20917.017562548652</v>
      </c>
      <c r="S512" s="6"/>
      <c r="T512" s="6">
        <v>-54.887753778444811</v>
      </c>
      <c r="U512" s="6">
        <v>-54.887753778444811</v>
      </c>
      <c r="V512" s="6">
        <v>20862.129808770205</v>
      </c>
      <c r="W512" s="6">
        <v>19013.235609478783</v>
      </c>
      <c r="X512" s="6">
        <v>1848.8941992914206</v>
      </c>
      <c r="Y512" s="6"/>
      <c r="Z512" s="6">
        <v>19013.235609478787</v>
      </c>
      <c r="AA512" s="6">
        <v>1848.8941992914206</v>
      </c>
      <c r="AB512" s="6">
        <v>0</v>
      </c>
      <c r="AC512" s="8">
        <v>0</v>
      </c>
      <c r="AD512" s="8">
        <v>0</v>
      </c>
      <c r="AE512" s="204"/>
      <c r="AF512" s="205">
        <v>-52.578776443617244</v>
      </c>
      <c r="AG512" s="205">
        <v>-2.3089773348322069</v>
      </c>
      <c r="AH512" s="5"/>
    </row>
    <row r="513" spans="1:34" x14ac:dyDescent="0.2">
      <c r="A513" s="5" t="s">
        <v>649</v>
      </c>
      <c r="B513" s="72">
        <v>0</v>
      </c>
      <c r="C513" s="72">
        <v>19.01985860955909</v>
      </c>
      <c r="D513" s="72">
        <v>0</v>
      </c>
      <c r="E513" s="72">
        <v>0</v>
      </c>
      <c r="F513" s="72">
        <v>-130.21184230494012</v>
      </c>
      <c r="G513" s="72">
        <v>0</v>
      </c>
      <c r="H513" s="72">
        <v>-111.19198369538103</v>
      </c>
      <c r="I513" s="6"/>
      <c r="J513" s="72">
        <v>0</v>
      </c>
      <c r="K513" s="72">
        <v>0</v>
      </c>
      <c r="L513" s="72">
        <v>0</v>
      </c>
      <c r="M513" s="72">
        <v>0</v>
      </c>
      <c r="N513" s="72">
        <v>0</v>
      </c>
      <c r="O513" s="204"/>
      <c r="P513" s="6">
        <v>38250.472190645392</v>
      </c>
      <c r="Q513" s="6">
        <v>3345.2097346355849</v>
      </c>
      <c r="R513" s="6">
        <v>41595.68192528098</v>
      </c>
      <c r="S513" s="6"/>
      <c r="T513" s="6">
        <v>-111.19198369538103</v>
      </c>
      <c r="U513" s="6">
        <v>-111.19198369538103</v>
      </c>
      <c r="V513" s="6">
        <v>41484.489941585598</v>
      </c>
      <c r="W513" s="6">
        <v>38139.28020695001</v>
      </c>
      <c r="X513" s="6">
        <v>3345.2097346355849</v>
      </c>
      <c r="Y513" s="6"/>
      <c r="Z513" s="6">
        <v>38139.28020695001</v>
      </c>
      <c r="AA513" s="6">
        <v>3345.2097346355849</v>
      </c>
      <c r="AB513" s="6">
        <v>0</v>
      </c>
      <c r="AC513" s="8">
        <v>0</v>
      </c>
      <c r="AD513" s="8">
        <v>0</v>
      </c>
      <c r="AE513" s="204"/>
      <c r="AF513" s="205">
        <v>-111.19198369538208</v>
      </c>
      <c r="AG513" s="205">
        <v>0</v>
      </c>
      <c r="AH513" s="5"/>
    </row>
    <row r="514" spans="1:34" x14ac:dyDescent="0.2">
      <c r="A514" s="5" t="s">
        <v>650</v>
      </c>
      <c r="B514" s="72">
        <v>0</v>
      </c>
      <c r="C514" s="72">
        <v>1.2679905739706059</v>
      </c>
      <c r="D514" s="72">
        <v>0</v>
      </c>
      <c r="E514" s="72">
        <v>0</v>
      </c>
      <c r="F514" s="72">
        <v>-6.4898682183330747</v>
      </c>
      <c r="G514" s="72">
        <v>0.12000000000421096</v>
      </c>
      <c r="H514" s="72">
        <v>-5.1018776443582574</v>
      </c>
      <c r="I514" s="6"/>
      <c r="J514" s="72">
        <v>0</v>
      </c>
      <c r="K514" s="72">
        <v>0</v>
      </c>
      <c r="L514" s="72">
        <v>0</v>
      </c>
      <c r="M514" s="72">
        <v>0</v>
      </c>
      <c r="N514" s="72">
        <v>0</v>
      </c>
      <c r="O514" s="204"/>
      <c r="P514" s="6">
        <v>1908.3514343739828</v>
      </c>
      <c r="Q514" s="6">
        <v>163.98086934488163</v>
      </c>
      <c r="R514" s="6">
        <v>2072.3323037188643</v>
      </c>
      <c r="S514" s="6"/>
      <c r="T514" s="6">
        <v>-5.1018776443582574</v>
      </c>
      <c r="U514" s="6">
        <v>-5.1018776443582574</v>
      </c>
      <c r="V514" s="6">
        <v>2067.2304260745059</v>
      </c>
      <c r="W514" s="6">
        <v>1903.2495567296241</v>
      </c>
      <c r="X514" s="6">
        <v>163.98086934488163</v>
      </c>
      <c r="Y514" s="6"/>
      <c r="Z514" s="6">
        <v>1903.2495567296246</v>
      </c>
      <c r="AA514" s="6">
        <v>163.98086934488163</v>
      </c>
      <c r="AB514" s="6">
        <v>0</v>
      </c>
      <c r="AC514" s="8">
        <v>0</v>
      </c>
      <c r="AD514" s="8">
        <v>0</v>
      </c>
      <c r="AE514" s="204"/>
      <c r="AF514" s="205">
        <v>-5.1018776443586376</v>
      </c>
      <c r="AG514" s="205">
        <v>0</v>
      </c>
      <c r="AH514" s="5"/>
    </row>
    <row r="515" spans="1:34" x14ac:dyDescent="0.2">
      <c r="A515" s="5" t="s">
        <v>651</v>
      </c>
      <c r="B515" s="72">
        <v>0</v>
      </c>
      <c r="C515" s="72">
        <v>8.8759340177942416</v>
      </c>
      <c r="D515" s="72">
        <v>0</v>
      </c>
      <c r="E515" s="72">
        <v>0</v>
      </c>
      <c r="F515" s="72">
        <v>-45.429077528331511</v>
      </c>
      <c r="G515" s="72">
        <v>-0.36000000002240995</v>
      </c>
      <c r="H515" s="72">
        <v>-36.913143510559678</v>
      </c>
      <c r="I515" s="6"/>
      <c r="J515" s="72">
        <v>0</v>
      </c>
      <c r="K515" s="72">
        <v>0</v>
      </c>
      <c r="L515" s="72">
        <v>0</v>
      </c>
      <c r="M515" s="72">
        <v>0</v>
      </c>
      <c r="N515" s="72">
        <v>0</v>
      </c>
      <c r="O515" s="204"/>
      <c r="P515" s="6">
        <v>13346.660068739593</v>
      </c>
      <c r="Q515" s="6">
        <v>1167.5437897355571</v>
      </c>
      <c r="R515" s="6">
        <v>14514.20385847515</v>
      </c>
      <c r="S515" s="6"/>
      <c r="T515" s="6">
        <v>-36.913143510559678</v>
      </c>
      <c r="U515" s="6">
        <v>-36.913143510559678</v>
      </c>
      <c r="V515" s="6">
        <v>14477.290714964591</v>
      </c>
      <c r="W515" s="6">
        <v>13309.746925229034</v>
      </c>
      <c r="X515" s="6">
        <v>1167.5437897355571</v>
      </c>
      <c r="Y515" s="6"/>
      <c r="Z515" s="6">
        <v>13309.746925229034</v>
      </c>
      <c r="AA515" s="6">
        <v>1167.5437897355571</v>
      </c>
      <c r="AB515" s="6">
        <v>0</v>
      </c>
      <c r="AC515" s="8">
        <v>0</v>
      </c>
      <c r="AD515" s="8">
        <v>0</v>
      </c>
      <c r="AE515" s="204"/>
      <c r="AF515" s="205">
        <v>-36.913143510559166</v>
      </c>
      <c r="AG515" s="205">
        <v>0</v>
      </c>
      <c r="AH515" s="5"/>
    </row>
    <row r="516" spans="1:34" x14ac:dyDescent="0.2">
      <c r="A516" s="5" t="s">
        <v>652</v>
      </c>
      <c r="B516" s="72">
        <v>0</v>
      </c>
      <c r="C516" s="72">
        <v>4.8183641810883033</v>
      </c>
      <c r="D516" s="72">
        <v>0</v>
      </c>
      <c r="E516" s="72">
        <v>0</v>
      </c>
      <c r="F516" s="72">
        <v>0</v>
      </c>
      <c r="G516" s="72">
        <v>0</v>
      </c>
      <c r="H516" s="72">
        <v>4.8183641810883033</v>
      </c>
      <c r="I516" s="6"/>
      <c r="J516" s="72">
        <v>0</v>
      </c>
      <c r="K516" s="72">
        <v>0</v>
      </c>
      <c r="L516" s="72">
        <v>0</v>
      </c>
      <c r="M516" s="72">
        <v>0</v>
      </c>
      <c r="N516" s="72">
        <v>0</v>
      </c>
      <c r="O516" s="204"/>
      <c r="P516" s="6">
        <v>3263.1702961031642</v>
      </c>
      <c r="Q516" s="6">
        <v>0</v>
      </c>
      <c r="R516" s="6">
        <v>3263.1702961031642</v>
      </c>
      <c r="S516" s="6"/>
      <c r="T516" s="6">
        <v>4.8183641810883033</v>
      </c>
      <c r="U516" s="6">
        <v>4.8183641810883033</v>
      </c>
      <c r="V516" s="6">
        <v>3267.9886602842525</v>
      </c>
      <c r="W516" s="6">
        <v>3267.9886602842525</v>
      </c>
      <c r="X516" s="6">
        <v>0</v>
      </c>
      <c r="Y516" s="6"/>
      <c r="Z516" s="6">
        <v>3267.9886602842525</v>
      </c>
      <c r="AA516" s="6">
        <v>0</v>
      </c>
      <c r="AB516" s="6">
        <v>0</v>
      </c>
      <c r="AC516" s="8">
        <v>0</v>
      </c>
      <c r="AD516" s="8">
        <v>0</v>
      </c>
      <c r="AE516" s="204"/>
      <c r="AF516" s="205">
        <v>4.8183641810883273</v>
      </c>
      <c r="AG516" s="205">
        <v>0</v>
      </c>
      <c r="AH516" s="5"/>
    </row>
    <row r="517" spans="1:34" x14ac:dyDescent="0.2">
      <c r="A517" s="5" t="s">
        <v>653</v>
      </c>
      <c r="B517" s="72">
        <v>0</v>
      </c>
      <c r="C517" s="72">
        <v>5.0719622958824235</v>
      </c>
      <c r="D517" s="72">
        <v>0</v>
      </c>
      <c r="E517" s="72">
        <v>0</v>
      </c>
      <c r="F517" s="72">
        <v>0</v>
      </c>
      <c r="G517" s="72">
        <v>0</v>
      </c>
      <c r="H517" s="72">
        <v>5.0719622958824235</v>
      </c>
      <c r="I517" s="6"/>
      <c r="J517" s="72">
        <v>0</v>
      </c>
      <c r="K517" s="72">
        <v>0</v>
      </c>
      <c r="L517" s="72">
        <v>0</v>
      </c>
      <c r="M517" s="72">
        <v>0</v>
      </c>
      <c r="N517" s="72">
        <v>0</v>
      </c>
      <c r="O517" s="204"/>
      <c r="P517" s="6">
        <v>3427.56020499128</v>
      </c>
      <c r="Q517" s="6">
        <v>0</v>
      </c>
      <c r="R517" s="6">
        <v>3427.56020499128</v>
      </c>
      <c r="S517" s="6"/>
      <c r="T517" s="6">
        <v>5.0719622958824235</v>
      </c>
      <c r="U517" s="6">
        <v>5.0719622958824235</v>
      </c>
      <c r="V517" s="6">
        <v>3432.6321672871622</v>
      </c>
      <c r="W517" s="6">
        <v>3432.6321672871622</v>
      </c>
      <c r="X517" s="6">
        <v>0</v>
      </c>
      <c r="Y517" s="6"/>
      <c r="Z517" s="6">
        <v>3432.6321672871622</v>
      </c>
      <c r="AA517" s="6">
        <v>0</v>
      </c>
      <c r="AB517" s="6">
        <v>0</v>
      </c>
      <c r="AC517" s="8">
        <v>0</v>
      </c>
      <c r="AD517" s="8">
        <v>0</v>
      </c>
      <c r="AE517" s="204"/>
      <c r="AF517" s="205">
        <v>5.0719622958822583</v>
      </c>
      <c r="AG517" s="205">
        <v>0</v>
      </c>
      <c r="AH517" s="5"/>
    </row>
    <row r="518" spans="1:34" x14ac:dyDescent="0.2">
      <c r="A518" s="5" t="s">
        <v>654</v>
      </c>
      <c r="B518" s="72">
        <v>0</v>
      </c>
      <c r="C518" s="72">
        <v>34.012579156187535</v>
      </c>
      <c r="D518" s="72">
        <v>0</v>
      </c>
      <c r="E518" s="72">
        <v>0</v>
      </c>
      <c r="F518" s="72">
        <v>0</v>
      </c>
      <c r="G518" s="72">
        <v>0.16000000000349246</v>
      </c>
      <c r="H518" s="72">
        <v>34.172579156191027</v>
      </c>
      <c r="I518" s="6"/>
      <c r="J518" s="72">
        <v>0</v>
      </c>
      <c r="K518" s="72">
        <v>0</v>
      </c>
      <c r="L518" s="72">
        <v>0</v>
      </c>
      <c r="M518" s="72">
        <v>0</v>
      </c>
      <c r="N518" s="72">
        <v>0</v>
      </c>
      <c r="O518" s="204"/>
      <c r="P518" s="6">
        <v>26671.184615315946</v>
      </c>
      <c r="Q518" s="6">
        <v>0</v>
      </c>
      <c r="R518" s="6">
        <v>26671.184615315946</v>
      </c>
      <c r="S518" s="6"/>
      <c r="T518" s="6">
        <v>34.172579156191027</v>
      </c>
      <c r="U518" s="6">
        <v>34.172579156191027</v>
      </c>
      <c r="V518" s="6">
        <v>26705.357194472137</v>
      </c>
      <c r="W518" s="6">
        <v>26705.357194472137</v>
      </c>
      <c r="X518" s="6">
        <v>0</v>
      </c>
      <c r="Y518" s="6"/>
      <c r="Z518" s="6">
        <v>26705.357194472137</v>
      </c>
      <c r="AA518" s="6">
        <v>0</v>
      </c>
      <c r="AB518" s="6">
        <v>0</v>
      </c>
      <c r="AC518" s="8">
        <v>0</v>
      </c>
      <c r="AD518" s="8">
        <v>0</v>
      </c>
      <c r="AE518" s="204"/>
      <c r="AF518" s="205">
        <v>34.172579156191205</v>
      </c>
      <c r="AG518" s="205">
        <v>0</v>
      </c>
      <c r="AH518" s="5"/>
    </row>
    <row r="519" spans="1:34" x14ac:dyDescent="0.2">
      <c r="A519" s="5" t="s">
        <v>655</v>
      </c>
      <c r="B519" s="72">
        <v>0</v>
      </c>
      <c r="C519" s="72">
        <v>2.5359811479412118</v>
      </c>
      <c r="D519" s="72">
        <v>0</v>
      </c>
      <c r="E519" s="72">
        <v>0</v>
      </c>
      <c r="F519" s="72">
        <v>0</v>
      </c>
      <c r="G519" s="72">
        <v>0</v>
      </c>
      <c r="H519" s="72">
        <v>2.5359811479412118</v>
      </c>
      <c r="I519" s="6"/>
      <c r="J519" s="72">
        <v>0</v>
      </c>
      <c r="K519" s="72">
        <v>0</v>
      </c>
      <c r="L519" s="72">
        <v>0</v>
      </c>
      <c r="M519" s="72">
        <v>0</v>
      </c>
      <c r="N519" s="72">
        <v>0</v>
      </c>
      <c r="O519" s="204"/>
      <c r="P519" s="6">
        <v>1713.7801024956402</v>
      </c>
      <c r="Q519" s="6">
        <v>0</v>
      </c>
      <c r="R519" s="6">
        <v>1713.7801024956402</v>
      </c>
      <c r="S519" s="6"/>
      <c r="T519" s="6">
        <v>2.5359811479412118</v>
      </c>
      <c r="U519" s="6">
        <v>2.5359811479412118</v>
      </c>
      <c r="V519" s="6">
        <v>1716.3160836435814</v>
      </c>
      <c r="W519" s="6">
        <v>1716.3160836435814</v>
      </c>
      <c r="X519" s="6">
        <v>0</v>
      </c>
      <c r="Y519" s="6"/>
      <c r="Z519" s="6">
        <v>1716.3160836435814</v>
      </c>
      <c r="AA519" s="6">
        <v>0</v>
      </c>
      <c r="AB519" s="6">
        <v>0</v>
      </c>
      <c r="AC519" s="8">
        <v>0</v>
      </c>
      <c r="AD519" s="8">
        <v>0</v>
      </c>
      <c r="AE519" s="204"/>
      <c r="AF519" s="205">
        <v>2.5359811479411292</v>
      </c>
      <c r="AG519" s="205">
        <v>0</v>
      </c>
      <c r="AH519" s="5"/>
    </row>
    <row r="520" spans="1:34" x14ac:dyDescent="0.2">
      <c r="A520" s="5" t="s">
        <v>656</v>
      </c>
      <c r="B520" s="72">
        <v>0</v>
      </c>
      <c r="C520" s="72">
        <v>7.3543453290295151</v>
      </c>
      <c r="D520" s="72">
        <v>0</v>
      </c>
      <c r="E520" s="72">
        <v>0</v>
      </c>
      <c r="F520" s="72">
        <v>0</v>
      </c>
      <c r="G520" s="72">
        <v>-0.12000000000352884</v>
      </c>
      <c r="H520" s="72">
        <v>7.2343453290259863</v>
      </c>
      <c r="I520" s="6"/>
      <c r="J520" s="72">
        <v>0</v>
      </c>
      <c r="K520" s="72">
        <v>0</v>
      </c>
      <c r="L520" s="72">
        <v>0</v>
      </c>
      <c r="M520" s="72">
        <v>0</v>
      </c>
      <c r="N520" s="72">
        <v>0</v>
      </c>
      <c r="O520" s="204"/>
      <c r="P520" s="6">
        <v>4969.9622972373563</v>
      </c>
      <c r="Q520" s="6">
        <v>0</v>
      </c>
      <c r="R520" s="6">
        <v>4969.9622972373563</v>
      </c>
      <c r="S520" s="6"/>
      <c r="T520" s="6">
        <v>7.2343453290259863</v>
      </c>
      <c r="U520" s="6">
        <v>7.2343453290259863</v>
      </c>
      <c r="V520" s="6">
        <v>4977.1966425663823</v>
      </c>
      <c r="W520" s="6">
        <v>4977.1966425663823</v>
      </c>
      <c r="X520" s="6">
        <v>0</v>
      </c>
      <c r="Y520" s="6"/>
      <c r="Z520" s="6">
        <v>4977.1966425663823</v>
      </c>
      <c r="AA520" s="6">
        <v>0</v>
      </c>
      <c r="AB520" s="6">
        <v>0</v>
      </c>
      <c r="AC520" s="8">
        <v>0</v>
      </c>
      <c r="AD520" s="8">
        <v>0</v>
      </c>
      <c r="AE520" s="204"/>
      <c r="AF520" s="205">
        <v>7.2343453290259276</v>
      </c>
      <c r="AG520" s="205">
        <v>0</v>
      </c>
      <c r="AH520" s="5"/>
    </row>
    <row r="521" spans="1:34" x14ac:dyDescent="0.2">
      <c r="A521" s="5" t="s">
        <v>657</v>
      </c>
      <c r="B521" s="72">
        <v>0</v>
      </c>
      <c r="C521" s="72">
        <v>7.6079434438236362</v>
      </c>
      <c r="D521" s="72">
        <v>0</v>
      </c>
      <c r="E521" s="72">
        <v>0</v>
      </c>
      <c r="F521" s="72">
        <v>0</v>
      </c>
      <c r="G521" s="72">
        <v>0</v>
      </c>
      <c r="H521" s="72">
        <v>7.6079434438236362</v>
      </c>
      <c r="I521" s="6"/>
      <c r="J521" s="72">
        <v>0</v>
      </c>
      <c r="K521" s="72">
        <v>0</v>
      </c>
      <c r="L521" s="72">
        <v>0</v>
      </c>
      <c r="M521" s="72">
        <v>0</v>
      </c>
      <c r="N521" s="72">
        <v>0</v>
      </c>
      <c r="O521" s="204"/>
      <c r="P521" s="6">
        <v>4344.3089304230216</v>
      </c>
      <c r="Q521" s="6">
        <v>0</v>
      </c>
      <c r="R521" s="6">
        <v>4344.3089304230216</v>
      </c>
      <c r="S521" s="6"/>
      <c r="T521" s="6">
        <v>7.6079434438236362</v>
      </c>
      <c r="U521" s="6">
        <v>7.6079434438236362</v>
      </c>
      <c r="V521" s="6">
        <v>4351.916873866845</v>
      </c>
      <c r="W521" s="6">
        <v>4351.916873866845</v>
      </c>
      <c r="X521" s="6">
        <v>0</v>
      </c>
      <c r="Y521" s="6"/>
      <c r="Z521" s="6">
        <v>4351.916873866845</v>
      </c>
      <c r="AA521" s="6">
        <v>0</v>
      </c>
      <c r="AB521" s="6">
        <v>0</v>
      </c>
      <c r="AC521" s="8">
        <v>0</v>
      </c>
      <c r="AD521" s="8">
        <v>0</v>
      </c>
      <c r="AE521" s="204"/>
      <c r="AF521" s="205">
        <v>7.6079434438233875</v>
      </c>
      <c r="AG521" s="205">
        <v>0</v>
      </c>
      <c r="AH521" s="5"/>
    </row>
    <row r="522" spans="1:34" x14ac:dyDescent="0.2">
      <c r="A522" s="5" t="s">
        <v>658</v>
      </c>
      <c r="B522" s="72">
        <v>0</v>
      </c>
      <c r="C522" s="72">
        <v>2.5359811479412118</v>
      </c>
      <c r="D522" s="72">
        <v>0</v>
      </c>
      <c r="E522" s="72">
        <v>0</v>
      </c>
      <c r="F522" s="72">
        <v>0</v>
      </c>
      <c r="G522" s="72">
        <v>0</v>
      </c>
      <c r="H522" s="72">
        <v>2.5359811479412118</v>
      </c>
      <c r="I522" s="6"/>
      <c r="J522" s="72">
        <v>0</v>
      </c>
      <c r="K522" s="72">
        <v>0</v>
      </c>
      <c r="L522" s="72">
        <v>0</v>
      </c>
      <c r="M522" s="72">
        <v>0</v>
      </c>
      <c r="N522" s="72">
        <v>0</v>
      </c>
      <c r="O522" s="204"/>
      <c r="P522" s="6">
        <v>1138.8831915591129</v>
      </c>
      <c r="Q522" s="6">
        <v>0</v>
      </c>
      <c r="R522" s="6">
        <v>1138.8831915591129</v>
      </c>
      <c r="S522" s="6"/>
      <c r="T522" s="6">
        <v>2.5359811479412118</v>
      </c>
      <c r="U522" s="6">
        <v>2.5359811479412118</v>
      </c>
      <c r="V522" s="6">
        <v>1141.419172707054</v>
      </c>
      <c r="W522" s="6">
        <v>1141.419172707054</v>
      </c>
      <c r="X522" s="6">
        <v>0</v>
      </c>
      <c r="Y522" s="6"/>
      <c r="Z522" s="6">
        <v>1141.419172707054</v>
      </c>
      <c r="AA522" s="6">
        <v>0</v>
      </c>
      <c r="AB522" s="6">
        <v>0</v>
      </c>
      <c r="AC522" s="8">
        <v>0</v>
      </c>
      <c r="AD522" s="8">
        <v>0</v>
      </c>
      <c r="AE522" s="204"/>
      <c r="AF522" s="205">
        <v>2.5359811479411292</v>
      </c>
      <c r="AG522" s="205">
        <v>0</v>
      </c>
      <c r="AH522" s="5"/>
    </row>
    <row r="523" spans="1:34" x14ac:dyDescent="0.2">
      <c r="A523" s="5" t="s">
        <v>659</v>
      </c>
      <c r="B523" s="72">
        <v>0</v>
      </c>
      <c r="C523" s="72">
        <v>21.809437872294421</v>
      </c>
      <c r="D523" s="72">
        <v>0</v>
      </c>
      <c r="E523" s="72">
        <v>0</v>
      </c>
      <c r="F523" s="72">
        <v>0</v>
      </c>
      <c r="G523" s="72">
        <v>0</v>
      </c>
      <c r="H523" s="72">
        <v>21.809437872294421</v>
      </c>
      <c r="I523" s="6"/>
      <c r="J523" s="72">
        <v>0</v>
      </c>
      <c r="K523" s="72">
        <v>0</v>
      </c>
      <c r="L523" s="72">
        <v>0</v>
      </c>
      <c r="M523" s="72">
        <v>0</v>
      </c>
      <c r="N523" s="72">
        <v>0</v>
      </c>
      <c r="O523" s="204"/>
      <c r="P523" s="6">
        <v>9092.295595993819</v>
      </c>
      <c r="Q523" s="6">
        <v>0</v>
      </c>
      <c r="R523" s="6">
        <v>9092.295595993819</v>
      </c>
      <c r="S523" s="6"/>
      <c r="T523" s="6">
        <v>21.809437872294421</v>
      </c>
      <c r="U523" s="6">
        <v>21.809437872294421</v>
      </c>
      <c r="V523" s="6">
        <v>9114.1050338661134</v>
      </c>
      <c r="W523" s="6">
        <v>9114.1050338661134</v>
      </c>
      <c r="X523" s="6">
        <v>0</v>
      </c>
      <c r="Y523" s="6"/>
      <c r="Z523" s="6">
        <v>9114.1050338661134</v>
      </c>
      <c r="AA523" s="6">
        <v>0</v>
      </c>
      <c r="AB523" s="6">
        <v>0</v>
      </c>
      <c r="AC523" s="8">
        <v>0</v>
      </c>
      <c r="AD523" s="8">
        <v>0</v>
      </c>
      <c r="AE523" s="204"/>
      <c r="AF523" s="205">
        <v>21.809437872294438</v>
      </c>
      <c r="AG523" s="205">
        <v>0</v>
      </c>
      <c r="AH523" s="5"/>
    </row>
    <row r="524" spans="1:34" x14ac:dyDescent="0.2">
      <c r="A524" s="5" t="s">
        <v>660</v>
      </c>
      <c r="B524" s="72">
        <v>0</v>
      </c>
      <c r="C524" s="72">
        <v>33.982147382412244</v>
      </c>
      <c r="D524" s="72">
        <v>0</v>
      </c>
      <c r="E524" s="72">
        <v>0</v>
      </c>
      <c r="F524" s="72">
        <v>0</v>
      </c>
      <c r="G524" s="72">
        <v>0.12000000000625732</v>
      </c>
      <c r="H524" s="72">
        <v>34.102147382418501</v>
      </c>
      <c r="I524" s="6"/>
      <c r="J524" s="72">
        <v>0</v>
      </c>
      <c r="K524" s="72">
        <v>0</v>
      </c>
      <c r="L524" s="72">
        <v>0</v>
      </c>
      <c r="M524" s="72">
        <v>0</v>
      </c>
      <c r="N524" s="72">
        <v>0</v>
      </c>
      <c r="O524" s="204"/>
      <c r="P524" s="6">
        <v>14920.622956982197</v>
      </c>
      <c r="Q524" s="6">
        <v>0</v>
      </c>
      <c r="R524" s="6">
        <v>14920.622956982197</v>
      </c>
      <c r="S524" s="6"/>
      <c r="T524" s="6">
        <v>34.102147382418501</v>
      </c>
      <c r="U524" s="6">
        <v>34.102147382418501</v>
      </c>
      <c r="V524" s="6">
        <v>14954.725104364616</v>
      </c>
      <c r="W524" s="6">
        <v>14954.725104364616</v>
      </c>
      <c r="X524" s="6">
        <v>0</v>
      </c>
      <c r="Y524" s="6"/>
      <c r="Z524" s="6">
        <v>14954.725104364616</v>
      </c>
      <c r="AA524" s="6">
        <v>0</v>
      </c>
      <c r="AB524" s="6">
        <v>0</v>
      </c>
      <c r="AC524" s="8">
        <v>0</v>
      </c>
      <c r="AD524" s="8">
        <v>0</v>
      </c>
      <c r="AE524" s="204"/>
      <c r="AF524" s="205">
        <v>34.10214738241848</v>
      </c>
      <c r="AG524" s="205">
        <v>0</v>
      </c>
      <c r="AH524" s="5"/>
    </row>
    <row r="525" spans="1:34" x14ac:dyDescent="0.2">
      <c r="A525" s="5" t="s">
        <v>661</v>
      </c>
      <c r="B525" s="72">
        <v>0</v>
      </c>
      <c r="C525" s="72">
        <v>23.838222790647393</v>
      </c>
      <c r="D525" s="72">
        <v>0</v>
      </c>
      <c r="E525" s="72">
        <v>0</v>
      </c>
      <c r="F525" s="72">
        <v>0</v>
      </c>
      <c r="G525" s="72">
        <v>0</v>
      </c>
      <c r="H525" s="72">
        <v>23.838222790647393</v>
      </c>
      <c r="I525" s="6"/>
      <c r="J525" s="72">
        <v>0</v>
      </c>
      <c r="K525" s="72">
        <v>0</v>
      </c>
      <c r="L525" s="72">
        <v>0</v>
      </c>
      <c r="M525" s="72">
        <v>0</v>
      </c>
      <c r="N525" s="72">
        <v>0</v>
      </c>
      <c r="O525" s="204"/>
      <c r="P525" s="6">
        <v>10679.496692681654</v>
      </c>
      <c r="Q525" s="6">
        <v>0</v>
      </c>
      <c r="R525" s="6">
        <v>10679.496692681654</v>
      </c>
      <c r="S525" s="6"/>
      <c r="T525" s="6">
        <v>23.838222790647393</v>
      </c>
      <c r="U525" s="6">
        <v>23.838222790647393</v>
      </c>
      <c r="V525" s="6">
        <v>10703.334915472302</v>
      </c>
      <c r="W525" s="6">
        <v>10703.334915472302</v>
      </c>
      <c r="X525" s="6">
        <v>0</v>
      </c>
      <c r="Y525" s="6"/>
      <c r="Z525" s="6">
        <v>10703.334915472302</v>
      </c>
      <c r="AA525" s="6">
        <v>0</v>
      </c>
      <c r="AB525" s="6">
        <v>0</v>
      </c>
      <c r="AC525" s="8">
        <v>0</v>
      </c>
      <c r="AD525" s="8">
        <v>0</v>
      </c>
      <c r="AE525" s="204"/>
      <c r="AF525" s="205">
        <v>23.838222790647706</v>
      </c>
      <c r="AG525" s="205">
        <v>0</v>
      </c>
      <c r="AH525" s="5"/>
    </row>
    <row r="526" spans="1:34" x14ac:dyDescent="0.2">
      <c r="A526" s="5" t="s">
        <v>662</v>
      </c>
      <c r="B526" s="72">
        <v>0</v>
      </c>
      <c r="C526" s="72">
        <v>5.8327566402647886</v>
      </c>
      <c r="D526" s="72">
        <v>0</v>
      </c>
      <c r="E526" s="72">
        <v>0</v>
      </c>
      <c r="F526" s="72">
        <v>0</v>
      </c>
      <c r="G526" s="72">
        <v>0</v>
      </c>
      <c r="H526" s="72">
        <v>5.8327566402647886</v>
      </c>
      <c r="I526" s="6"/>
      <c r="J526" s="72">
        <v>0</v>
      </c>
      <c r="K526" s="72">
        <v>0</v>
      </c>
      <c r="L526" s="72">
        <v>0</v>
      </c>
      <c r="M526" s="72">
        <v>0</v>
      </c>
      <c r="N526" s="72">
        <v>0</v>
      </c>
      <c r="O526" s="204"/>
      <c r="P526" s="6">
        <v>2863.0971632518949</v>
      </c>
      <c r="Q526" s="6">
        <v>0</v>
      </c>
      <c r="R526" s="6">
        <v>2863.0971632518949</v>
      </c>
      <c r="S526" s="6"/>
      <c r="T526" s="6">
        <v>5.8327566402647886</v>
      </c>
      <c r="U526" s="6">
        <v>5.8327566402647886</v>
      </c>
      <c r="V526" s="6">
        <v>2868.9299198921599</v>
      </c>
      <c r="W526" s="6">
        <v>2868.9299198921599</v>
      </c>
      <c r="X526" s="6">
        <v>0</v>
      </c>
      <c r="Y526" s="6"/>
      <c r="Z526" s="6">
        <v>2868.9299198921599</v>
      </c>
      <c r="AA526" s="6">
        <v>0</v>
      </c>
      <c r="AB526" s="6">
        <v>0</v>
      </c>
      <c r="AC526" s="8">
        <v>0</v>
      </c>
      <c r="AD526" s="8">
        <v>0</v>
      </c>
      <c r="AE526" s="204"/>
      <c r="AF526" s="205">
        <v>5.8327566402649609</v>
      </c>
      <c r="AG526" s="205">
        <v>0</v>
      </c>
      <c r="AH526" s="5"/>
    </row>
    <row r="527" spans="1:34" x14ac:dyDescent="0.2">
      <c r="A527" s="5" t="s">
        <v>663</v>
      </c>
      <c r="B527" s="72">
        <v>-23720.695281520169</v>
      </c>
      <c r="C527" s="72">
        <v>53.255604106765453</v>
      </c>
      <c r="D527" s="72">
        <v>0</v>
      </c>
      <c r="E527" s="72">
        <v>0</v>
      </c>
      <c r="F527" s="72">
        <v>0</v>
      </c>
      <c r="G527" s="72">
        <v>0</v>
      </c>
      <c r="H527" s="72">
        <v>-23667.439677413404</v>
      </c>
      <c r="I527" s="6"/>
      <c r="J527" s="72">
        <v>0</v>
      </c>
      <c r="K527" s="72">
        <v>0</v>
      </c>
      <c r="L527" s="72">
        <v>-9.6977048062956008</v>
      </c>
      <c r="M527" s="72">
        <v>0</v>
      </c>
      <c r="N527" s="72">
        <v>-9.6977048062956008</v>
      </c>
      <c r="O527" s="204"/>
      <c r="P527" s="6">
        <v>10219.12822692448</v>
      </c>
      <c r="Q527" s="6">
        <v>150.55657566769216</v>
      </c>
      <c r="R527" s="6">
        <v>10369.684802592172</v>
      </c>
      <c r="S527" s="6"/>
      <c r="T527" s="6">
        <v>-23677.137382219698</v>
      </c>
      <c r="U527" s="6">
        <v>-10369.684802592172</v>
      </c>
      <c r="V527" s="6">
        <v>0</v>
      </c>
      <c r="W527" s="6">
        <v>0</v>
      </c>
      <c r="X527" s="6">
        <v>0</v>
      </c>
      <c r="Y527" s="6"/>
      <c r="Z527" s="6">
        <v>-13448.311450488924</v>
      </c>
      <c r="AA527" s="6">
        <v>140.85887086139655</v>
      </c>
      <c r="AB527" s="6">
        <v>-13307.452579627527</v>
      </c>
      <c r="AC527" s="8">
        <v>-13307.452579627527</v>
      </c>
      <c r="AD527" s="8">
        <v>0</v>
      </c>
      <c r="AE527" s="204"/>
      <c r="AF527" s="205">
        <v>-10219.12822692448</v>
      </c>
      <c r="AG527" s="205">
        <v>-150.55657566769216</v>
      </c>
      <c r="AH527" s="5"/>
    </row>
    <row r="528" spans="1:34" x14ac:dyDescent="0.2">
      <c r="A528" s="5" t="s">
        <v>664</v>
      </c>
      <c r="B528" s="72">
        <v>0</v>
      </c>
      <c r="C528" s="72">
        <v>2.5359811479412118</v>
      </c>
      <c r="D528" s="72">
        <v>0</v>
      </c>
      <c r="E528" s="72">
        <v>0</v>
      </c>
      <c r="F528" s="72">
        <v>0</v>
      </c>
      <c r="G528" s="72">
        <v>0</v>
      </c>
      <c r="H528" s="72">
        <v>2.5359811479412118</v>
      </c>
      <c r="I528" s="6"/>
      <c r="J528" s="72">
        <v>0</v>
      </c>
      <c r="K528" s="72">
        <v>0</v>
      </c>
      <c r="L528" s="72">
        <v>0</v>
      </c>
      <c r="M528" s="72">
        <v>0</v>
      </c>
      <c r="N528" s="72">
        <v>0</v>
      </c>
      <c r="O528" s="204"/>
      <c r="P528" s="6">
        <v>294.42749365522661</v>
      </c>
      <c r="Q528" s="6">
        <v>0</v>
      </c>
      <c r="R528" s="6">
        <v>294.42749365522661</v>
      </c>
      <c r="S528" s="6"/>
      <c r="T528" s="6">
        <v>2.5359811479412118</v>
      </c>
      <c r="U528" s="6">
        <v>2.5359811479412118</v>
      </c>
      <c r="V528" s="6">
        <v>296.9634748031678</v>
      </c>
      <c r="W528" s="6">
        <v>296.9634748031678</v>
      </c>
      <c r="X528" s="6">
        <v>0</v>
      </c>
      <c r="Y528" s="6"/>
      <c r="Z528" s="6">
        <v>296.9634748031678</v>
      </c>
      <c r="AA528" s="6">
        <v>0</v>
      </c>
      <c r="AB528" s="6">
        <v>0</v>
      </c>
      <c r="AC528" s="8">
        <v>0</v>
      </c>
      <c r="AD528" s="8">
        <v>0</v>
      </c>
      <c r="AE528" s="204"/>
      <c r="AF528" s="205">
        <v>2.535981147941186</v>
      </c>
      <c r="AG528" s="205">
        <v>0</v>
      </c>
      <c r="AH528" s="5"/>
    </row>
    <row r="529" spans="1:34" x14ac:dyDescent="0.2">
      <c r="A529" s="5" t="s">
        <v>665</v>
      </c>
      <c r="B529" s="72">
        <v>0</v>
      </c>
      <c r="C529" s="72">
        <v>60.863547550589089</v>
      </c>
      <c r="D529" s="72">
        <v>0</v>
      </c>
      <c r="E529" s="72">
        <v>0</v>
      </c>
      <c r="F529" s="72">
        <v>0</v>
      </c>
      <c r="G529" s="72">
        <v>0</v>
      </c>
      <c r="H529" s="72">
        <v>60.863547550589089</v>
      </c>
      <c r="I529" s="6"/>
      <c r="J529" s="72">
        <v>0</v>
      </c>
      <c r="K529" s="72">
        <v>0</v>
      </c>
      <c r="L529" s="72">
        <v>0</v>
      </c>
      <c r="M529" s="72">
        <v>0</v>
      </c>
      <c r="N529" s="72">
        <v>0</v>
      </c>
      <c r="O529" s="204"/>
      <c r="P529" s="6">
        <v>10307.19409000102</v>
      </c>
      <c r="Q529" s="6">
        <v>0</v>
      </c>
      <c r="R529" s="6">
        <v>10307.19409000102</v>
      </c>
      <c r="S529" s="6"/>
      <c r="T529" s="6">
        <v>60.863547550589089</v>
      </c>
      <c r="U529" s="6">
        <v>60.863547550589089</v>
      </c>
      <c r="V529" s="6">
        <v>10368.057637551608</v>
      </c>
      <c r="W529" s="6">
        <v>10368.057637551608</v>
      </c>
      <c r="X529" s="6">
        <v>0</v>
      </c>
      <c r="Y529" s="6"/>
      <c r="Z529" s="6">
        <v>10368.057637551608</v>
      </c>
      <c r="AA529" s="6">
        <v>0</v>
      </c>
      <c r="AB529" s="6">
        <v>0</v>
      </c>
      <c r="AC529" s="8">
        <v>0</v>
      </c>
      <c r="AD529" s="8">
        <v>0</v>
      </c>
      <c r="AE529" s="204"/>
      <c r="AF529" s="205">
        <v>60.863547550588919</v>
      </c>
      <c r="AG529" s="205">
        <v>0</v>
      </c>
      <c r="AH529" s="5"/>
    </row>
    <row r="530" spans="1:34" x14ac:dyDescent="0.2">
      <c r="A530" s="5" t="s">
        <v>666</v>
      </c>
      <c r="B530" s="72">
        <v>0</v>
      </c>
      <c r="C530" s="72">
        <v>76.179352095465248</v>
      </c>
      <c r="D530" s="72">
        <v>0</v>
      </c>
      <c r="E530" s="72">
        <v>0</v>
      </c>
      <c r="F530" s="72">
        <v>-38.470502746025645</v>
      </c>
      <c r="G530" s="72">
        <v>0.73999999999250576</v>
      </c>
      <c r="H530" s="72">
        <v>38.448849349432109</v>
      </c>
      <c r="I530" s="6"/>
      <c r="J530" s="72">
        <v>0</v>
      </c>
      <c r="K530" s="72">
        <v>0</v>
      </c>
      <c r="L530" s="72">
        <v>-13.872058750392195</v>
      </c>
      <c r="M530" s="72">
        <v>0</v>
      </c>
      <c r="N530" s="72">
        <v>-13.872058750392195</v>
      </c>
      <c r="O530" s="204"/>
      <c r="P530" s="6">
        <v>44549.329235964658</v>
      </c>
      <c r="Q530" s="6">
        <v>215.72382006938784</v>
      </c>
      <c r="R530" s="6">
        <v>44765.053056034048</v>
      </c>
      <c r="S530" s="6"/>
      <c r="T530" s="6">
        <v>24.576790599039914</v>
      </c>
      <c r="U530" s="6">
        <v>24.576790599039914</v>
      </c>
      <c r="V530" s="6">
        <v>44789.629846633092</v>
      </c>
      <c r="W530" s="6">
        <v>44587.778085314094</v>
      </c>
      <c r="X530" s="6">
        <v>201.85176131899564</v>
      </c>
      <c r="Y530" s="6"/>
      <c r="Z530" s="6">
        <v>44587.778085314094</v>
      </c>
      <c r="AA530" s="6">
        <v>201.85176131899564</v>
      </c>
      <c r="AB530" s="6">
        <v>0</v>
      </c>
      <c r="AC530" s="8">
        <v>0</v>
      </c>
      <c r="AD530" s="8">
        <v>0</v>
      </c>
      <c r="AE530" s="204"/>
      <c r="AF530" s="205">
        <v>38.448849349435477</v>
      </c>
      <c r="AG530" s="205">
        <v>-13.872058750392199</v>
      </c>
      <c r="AH530" s="5"/>
    </row>
    <row r="531" spans="1:34" x14ac:dyDescent="0.2">
      <c r="A531" s="5" t="s">
        <v>667</v>
      </c>
      <c r="B531" s="72">
        <v>0</v>
      </c>
      <c r="C531" s="72">
        <v>76.079434438236362</v>
      </c>
      <c r="D531" s="72">
        <v>0</v>
      </c>
      <c r="E531" s="72">
        <v>0</v>
      </c>
      <c r="F531" s="72">
        <v>-34.644035045634546</v>
      </c>
      <c r="G531" s="72">
        <v>0.35999999998784915</v>
      </c>
      <c r="H531" s="72">
        <v>41.795399392589665</v>
      </c>
      <c r="I531" s="6"/>
      <c r="J531" s="72">
        <v>0</v>
      </c>
      <c r="K531" s="72">
        <v>0</v>
      </c>
      <c r="L531" s="72">
        <v>-13.853864008993716</v>
      </c>
      <c r="M531" s="72">
        <v>0</v>
      </c>
      <c r="N531" s="72">
        <v>-13.853864008993716</v>
      </c>
      <c r="O531" s="204"/>
      <c r="P531" s="6">
        <v>38432.455477184587</v>
      </c>
      <c r="Q531" s="6">
        <v>120.45594891713887</v>
      </c>
      <c r="R531" s="6">
        <v>38552.911426101724</v>
      </c>
      <c r="S531" s="6"/>
      <c r="T531" s="6">
        <v>27.941535383595948</v>
      </c>
      <c r="U531" s="6">
        <v>27.941535383595948</v>
      </c>
      <c r="V531" s="6">
        <v>38580.852961485318</v>
      </c>
      <c r="W531" s="6">
        <v>38474.250876577171</v>
      </c>
      <c r="X531" s="6">
        <v>106.60208490814516</v>
      </c>
      <c r="Y531" s="6"/>
      <c r="Z531" s="6">
        <v>38474.250876577178</v>
      </c>
      <c r="AA531" s="6">
        <v>106.60208490814516</v>
      </c>
      <c r="AB531" s="6">
        <v>0</v>
      </c>
      <c r="AC531" s="8">
        <v>0</v>
      </c>
      <c r="AD531" s="8">
        <v>0</v>
      </c>
      <c r="AE531" s="204"/>
      <c r="AF531" s="205">
        <v>41.795399392583931</v>
      </c>
      <c r="AG531" s="205">
        <v>-13.85386400899371</v>
      </c>
      <c r="AH531" s="5"/>
    </row>
    <row r="532" spans="1:34" x14ac:dyDescent="0.2">
      <c r="A532" s="5" t="s">
        <v>669</v>
      </c>
      <c r="B532" s="72">
        <v>0</v>
      </c>
      <c r="C532" s="72">
        <v>1141.1915165735454</v>
      </c>
      <c r="D532" s="72">
        <v>0</v>
      </c>
      <c r="E532" s="72">
        <v>0</v>
      </c>
      <c r="F532" s="72">
        <v>-352341.96830389253</v>
      </c>
      <c r="G532" s="72">
        <v>-1.6300000000574073</v>
      </c>
      <c r="H532" s="72">
        <v>-351202.40678731905</v>
      </c>
      <c r="I532" s="6"/>
      <c r="J532" s="72">
        <v>0</v>
      </c>
      <c r="K532" s="72">
        <v>64125</v>
      </c>
      <c r="L532" s="72">
        <v>-9824.4299599605365</v>
      </c>
      <c r="M532" s="72">
        <v>4.3799999999173451</v>
      </c>
      <c r="N532" s="72">
        <v>54304.950040039381</v>
      </c>
      <c r="O532" s="204"/>
      <c r="P532" s="6">
        <v>1454179.2087093918</v>
      </c>
      <c r="Q532" s="6">
        <v>370340.43596119888</v>
      </c>
      <c r="R532" s="6">
        <v>1824519.6446705908</v>
      </c>
      <c r="S532" s="6"/>
      <c r="T532" s="6">
        <v>-296897.45674727968</v>
      </c>
      <c r="U532" s="6">
        <v>-296897.45674727968</v>
      </c>
      <c r="V532" s="6">
        <v>1527622.187923311</v>
      </c>
      <c r="W532" s="6">
        <v>1102976.8019220727</v>
      </c>
      <c r="X532" s="6">
        <v>424645.38600123825</v>
      </c>
      <c r="Y532" s="6"/>
      <c r="Z532" s="6">
        <v>1102976.8019220727</v>
      </c>
      <c r="AA532" s="6">
        <v>424645.38600123825</v>
      </c>
      <c r="AB532" s="6">
        <v>0</v>
      </c>
      <c r="AC532" s="8">
        <v>0</v>
      </c>
      <c r="AD532" s="8">
        <v>0</v>
      </c>
      <c r="AE532" s="204"/>
      <c r="AF532" s="205">
        <v>-351202.40678731911</v>
      </c>
      <c r="AG532" s="205">
        <v>54304.950040039374</v>
      </c>
      <c r="AH532" s="5"/>
    </row>
    <row r="533" spans="1:34" x14ac:dyDescent="0.2">
      <c r="A533" s="5" t="s">
        <v>670</v>
      </c>
      <c r="B533" s="72">
        <v>0</v>
      </c>
      <c r="C533" s="72">
        <v>2.5359811479412118</v>
      </c>
      <c r="D533" s="72">
        <v>0</v>
      </c>
      <c r="E533" s="72">
        <v>0</v>
      </c>
      <c r="F533" s="72">
        <v>0</v>
      </c>
      <c r="G533" s="72">
        <v>0</v>
      </c>
      <c r="H533" s="72">
        <v>2.5359811479412118</v>
      </c>
      <c r="I533" s="6"/>
      <c r="J533" s="72">
        <v>0</v>
      </c>
      <c r="K533" s="72">
        <v>0</v>
      </c>
      <c r="L533" s="72">
        <v>0</v>
      </c>
      <c r="M533" s="72">
        <v>0</v>
      </c>
      <c r="N533" s="72">
        <v>0</v>
      </c>
      <c r="O533" s="204"/>
      <c r="P533" s="6">
        <v>1035.9485887869082</v>
      </c>
      <c r="Q533" s="6">
        <v>0</v>
      </c>
      <c r="R533" s="6">
        <v>1035.9485887869082</v>
      </c>
      <c r="S533" s="6"/>
      <c r="T533" s="6">
        <v>2.5359811479412118</v>
      </c>
      <c r="U533" s="6">
        <v>2.5359811479412118</v>
      </c>
      <c r="V533" s="6">
        <v>1038.4845699348493</v>
      </c>
      <c r="W533" s="6">
        <v>1038.4845699348493</v>
      </c>
      <c r="X533" s="6">
        <v>0</v>
      </c>
      <c r="Y533" s="6"/>
      <c r="Z533" s="6">
        <v>1038.4845699348493</v>
      </c>
      <c r="AA533" s="6">
        <v>0</v>
      </c>
      <c r="AB533" s="6">
        <v>0</v>
      </c>
      <c r="AC533" s="8">
        <v>0</v>
      </c>
      <c r="AD533" s="8">
        <v>0</v>
      </c>
      <c r="AE533" s="204"/>
      <c r="AF533" s="205">
        <v>2.5359811479411292</v>
      </c>
      <c r="AG533" s="205">
        <v>0</v>
      </c>
      <c r="AH533" s="5"/>
    </row>
    <row r="534" spans="1:34" x14ac:dyDescent="0.2">
      <c r="A534" s="5" t="s">
        <v>671</v>
      </c>
      <c r="B534" s="72">
        <v>0</v>
      </c>
      <c r="C534" s="72">
        <v>79.883406160148184</v>
      </c>
      <c r="D534" s="72">
        <v>0</v>
      </c>
      <c r="E534" s="72">
        <v>0</v>
      </c>
      <c r="F534" s="72">
        <v>0</v>
      </c>
      <c r="G534" s="72">
        <v>-3.7099999999627471</v>
      </c>
      <c r="H534" s="72">
        <v>76.173406160185436</v>
      </c>
      <c r="I534" s="6"/>
      <c r="J534" s="72">
        <v>0</v>
      </c>
      <c r="K534" s="72">
        <v>0</v>
      </c>
      <c r="L534" s="72">
        <v>-149.04902106685225</v>
      </c>
      <c r="M534" s="72">
        <v>0.16999999999870852</v>
      </c>
      <c r="N534" s="72">
        <v>-148.87902106685354</v>
      </c>
      <c r="O534" s="204"/>
      <c r="P534" s="6">
        <v>33003.019621504172</v>
      </c>
      <c r="Q534" s="6">
        <v>4249.005581512678</v>
      </c>
      <c r="R534" s="6">
        <v>37252.025203016849</v>
      </c>
      <c r="S534" s="6"/>
      <c r="T534" s="6">
        <v>-72.705614906668103</v>
      </c>
      <c r="U534" s="6">
        <v>-72.705614906668103</v>
      </c>
      <c r="V534" s="6">
        <v>37179.319588110178</v>
      </c>
      <c r="W534" s="6">
        <v>33079.193027664354</v>
      </c>
      <c r="X534" s="6">
        <v>4100.126560445824</v>
      </c>
      <c r="Y534" s="6"/>
      <c r="Z534" s="6">
        <v>33079.193027664354</v>
      </c>
      <c r="AA534" s="6">
        <v>4100.126560445824</v>
      </c>
      <c r="AB534" s="6">
        <v>0</v>
      </c>
      <c r="AC534" s="8">
        <v>0</v>
      </c>
      <c r="AD534" s="8">
        <v>0</v>
      </c>
      <c r="AE534" s="204"/>
      <c r="AF534" s="205">
        <v>76.173406160181912</v>
      </c>
      <c r="AG534" s="205">
        <v>-148.87902106685397</v>
      </c>
      <c r="AH534" s="5"/>
    </row>
    <row r="535" spans="1:34" x14ac:dyDescent="0.2">
      <c r="A535" s="5" t="s">
        <v>672</v>
      </c>
      <c r="B535" s="72">
        <v>0</v>
      </c>
      <c r="C535" s="72">
        <v>8.1912191078501149</v>
      </c>
      <c r="D535" s="72">
        <v>0</v>
      </c>
      <c r="E535" s="72">
        <v>0</v>
      </c>
      <c r="F535" s="72">
        <v>0</v>
      </c>
      <c r="G535" s="72">
        <v>-0.12000000000034561</v>
      </c>
      <c r="H535" s="72">
        <v>8.0712191078497693</v>
      </c>
      <c r="I535" s="6"/>
      <c r="J535" s="72">
        <v>0</v>
      </c>
      <c r="K535" s="72">
        <v>0</v>
      </c>
      <c r="L535" s="72">
        <v>-1.4915993583016567</v>
      </c>
      <c r="M535" s="72">
        <v>0</v>
      </c>
      <c r="N535" s="72">
        <v>-1.4915993583016567</v>
      </c>
      <c r="O535" s="204"/>
      <c r="P535" s="6">
        <v>5052.2408959769427</v>
      </c>
      <c r="Q535" s="6">
        <v>50.035027177465473</v>
      </c>
      <c r="R535" s="6">
        <v>5102.2759231544078</v>
      </c>
      <c r="S535" s="6"/>
      <c r="T535" s="6">
        <v>6.5796197495481126</v>
      </c>
      <c r="U535" s="6">
        <v>6.5796197495481126</v>
      </c>
      <c r="V535" s="6">
        <v>5108.8555429039561</v>
      </c>
      <c r="W535" s="6">
        <v>5060.3121150847919</v>
      </c>
      <c r="X535" s="6">
        <v>48.543427819163817</v>
      </c>
      <c r="Y535" s="6"/>
      <c r="Z535" s="6">
        <v>5060.3121150847928</v>
      </c>
      <c r="AA535" s="6">
        <v>48.543427819163817</v>
      </c>
      <c r="AB535" s="6">
        <v>0</v>
      </c>
      <c r="AC535" s="8">
        <v>0</v>
      </c>
      <c r="AD535" s="8">
        <v>0</v>
      </c>
      <c r="AE535" s="204"/>
      <c r="AF535" s="205">
        <v>8.0712191078491742</v>
      </c>
      <c r="AG535" s="205">
        <v>-1.4915993583016558</v>
      </c>
      <c r="AH535" s="5"/>
    </row>
    <row r="536" spans="1:34" x14ac:dyDescent="0.2">
      <c r="A536" s="5" t="s">
        <v>673</v>
      </c>
      <c r="B536" s="72">
        <v>0</v>
      </c>
      <c r="C536" s="72">
        <v>63.399528698530297</v>
      </c>
      <c r="D536" s="72">
        <v>0</v>
      </c>
      <c r="E536" s="72">
        <v>0</v>
      </c>
      <c r="F536" s="72">
        <v>1711.5049884149089</v>
      </c>
      <c r="G536" s="72">
        <v>-0.23999999999796273</v>
      </c>
      <c r="H536" s="72">
        <v>1774.6645171134412</v>
      </c>
      <c r="I536" s="6"/>
      <c r="J536" s="72">
        <v>0</v>
      </c>
      <c r="K536" s="72">
        <v>0</v>
      </c>
      <c r="L536" s="72">
        <v>-11.544886674161431</v>
      </c>
      <c r="M536" s="72">
        <v>0</v>
      </c>
      <c r="N536" s="72">
        <v>-11.544886674161431</v>
      </c>
      <c r="O536" s="204"/>
      <c r="P536" s="6">
        <v>77412.922328943183</v>
      </c>
      <c r="Q536" s="6">
        <v>293.90117125779</v>
      </c>
      <c r="R536" s="6">
        <v>77706.823500200975</v>
      </c>
      <c r="S536" s="6"/>
      <c r="T536" s="6">
        <v>1763.1196304392797</v>
      </c>
      <c r="U536" s="6">
        <v>1763.1196304392797</v>
      </c>
      <c r="V536" s="6">
        <v>79469.943130640255</v>
      </c>
      <c r="W536" s="6">
        <v>79187.586846056627</v>
      </c>
      <c r="X536" s="6">
        <v>282.35628458362856</v>
      </c>
      <c r="Y536" s="6"/>
      <c r="Z536" s="6">
        <v>79187.586846056627</v>
      </c>
      <c r="AA536" s="6">
        <v>282.35628458362856</v>
      </c>
      <c r="AB536" s="6">
        <v>0</v>
      </c>
      <c r="AC536" s="8">
        <v>0</v>
      </c>
      <c r="AD536" s="8">
        <v>0</v>
      </c>
      <c r="AE536" s="204"/>
      <c r="AF536" s="205">
        <v>1774.6645171134442</v>
      </c>
      <c r="AG536" s="205">
        <v>-11.544886674161432</v>
      </c>
      <c r="AH536" s="5"/>
    </row>
    <row r="537" spans="1:34" x14ac:dyDescent="0.2">
      <c r="A537" s="5" t="s">
        <v>674</v>
      </c>
      <c r="B537" s="72">
        <v>0</v>
      </c>
      <c r="C537" s="72">
        <v>329.67754923235759</v>
      </c>
      <c r="D537" s="72">
        <v>0</v>
      </c>
      <c r="E537" s="72">
        <v>35925.593506515368</v>
      </c>
      <c r="F537" s="72">
        <v>10396.125017033619</v>
      </c>
      <c r="G537" s="72">
        <v>-0.24000000092200935</v>
      </c>
      <c r="H537" s="72">
        <v>46651.156072780424</v>
      </c>
      <c r="I537" s="6"/>
      <c r="J537" s="72">
        <v>0</v>
      </c>
      <c r="K537" s="72">
        <v>9091.4974145075648</v>
      </c>
      <c r="L537" s="72">
        <v>-2568.6049100684045</v>
      </c>
      <c r="M537" s="72">
        <v>0.72999999995226972</v>
      </c>
      <c r="N537" s="72">
        <v>6523.6225044391122</v>
      </c>
      <c r="O537" s="204"/>
      <c r="P537" s="6">
        <v>327204.22532693075</v>
      </c>
      <c r="Q537" s="6">
        <v>13390.68164745425</v>
      </c>
      <c r="R537" s="6">
        <v>340594.90697438503</v>
      </c>
      <c r="S537" s="6"/>
      <c r="T537" s="6">
        <v>53174.778577219535</v>
      </c>
      <c r="U537" s="6">
        <v>53174.778577219535</v>
      </c>
      <c r="V537" s="6">
        <v>393769.68555160455</v>
      </c>
      <c r="W537" s="6">
        <v>373855.38139971119</v>
      </c>
      <c r="X537" s="6">
        <v>19914.304151893361</v>
      </c>
      <c r="Y537" s="6"/>
      <c r="Z537" s="6">
        <v>373855.38139971119</v>
      </c>
      <c r="AA537" s="6">
        <v>19914.304151893361</v>
      </c>
      <c r="AB537" s="6">
        <v>0</v>
      </c>
      <c r="AC537" s="8">
        <v>0</v>
      </c>
      <c r="AD537" s="8">
        <v>0</v>
      </c>
      <c r="AE537" s="204"/>
      <c r="AF537" s="205">
        <v>46651.156072780432</v>
      </c>
      <c r="AG537" s="205">
        <v>6523.6225044391103</v>
      </c>
      <c r="AH537" s="5"/>
    </row>
    <row r="538" spans="1:34" x14ac:dyDescent="0.2">
      <c r="A538" s="5" t="s">
        <v>675</v>
      </c>
      <c r="B538" s="72">
        <v>0</v>
      </c>
      <c r="C538" s="72">
        <v>83.940975996854107</v>
      </c>
      <c r="D538" s="72">
        <v>0</v>
      </c>
      <c r="E538" s="72">
        <v>0</v>
      </c>
      <c r="F538" s="72">
        <v>0</v>
      </c>
      <c r="G538" s="72">
        <v>-8.0000000003565219E-2</v>
      </c>
      <c r="H538" s="72">
        <v>83.860975996850541</v>
      </c>
      <c r="I538" s="6"/>
      <c r="J538" s="72">
        <v>0</v>
      </c>
      <c r="K538" s="72">
        <v>0</v>
      </c>
      <c r="L538" s="72">
        <v>-15.285429956589732</v>
      </c>
      <c r="M538" s="72">
        <v>0</v>
      </c>
      <c r="N538" s="72">
        <v>-15.285429956589732</v>
      </c>
      <c r="O538" s="204"/>
      <c r="P538" s="6">
        <v>3499.1565212649816</v>
      </c>
      <c r="Q538" s="6">
        <v>51.552442817862584</v>
      </c>
      <c r="R538" s="6">
        <v>3550.7089640828444</v>
      </c>
      <c r="S538" s="6"/>
      <c r="T538" s="6">
        <v>68.575546040260804</v>
      </c>
      <c r="U538" s="6">
        <v>68.575546040260804</v>
      </c>
      <c r="V538" s="6">
        <v>3619.2845101231051</v>
      </c>
      <c r="W538" s="6">
        <v>3583.0174972618324</v>
      </c>
      <c r="X538" s="6">
        <v>36.267012861272853</v>
      </c>
      <c r="Y538" s="6"/>
      <c r="Z538" s="6">
        <v>3583.017497261832</v>
      </c>
      <c r="AA538" s="6">
        <v>36.267012861272853</v>
      </c>
      <c r="AB538" s="6">
        <v>0</v>
      </c>
      <c r="AC538" s="8">
        <v>0</v>
      </c>
      <c r="AD538" s="8">
        <v>0</v>
      </c>
      <c r="AE538" s="204"/>
      <c r="AF538" s="205">
        <v>83.860975996850811</v>
      </c>
      <c r="AG538" s="205">
        <v>-15.285429956589731</v>
      </c>
      <c r="AH538" s="5"/>
    </row>
    <row r="539" spans="1:34" x14ac:dyDescent="0.2">
      <c r="A539" s="5" t="s">
        <v>676</v>
      </c>
      <c r="B539" s="72">
        <v>0</v>
      </c>
      <c r="C539" s="72">
        <v>0</v>
      </c>
      <c r="D539" s="72">
        <v>0</v>
      </c>
      <c r="E539" s="72">
        <v>0</v>
      </c>
      <c r="F539" s="72">
        <v>0</v>
      </c>
      <c r="G539" s="72">
        <v>0</v>
      </c>
      <c r="H539" s="72">
        <v>0</v>
      </c>
      <c r="I539" s="6"/>
      <c r="J539" s="72">
        <v>0</v>
      </c>
      <c r="K539" s="72">
        <v>0</v>
      </c>
      <c r="L539" s="72">
        <v>0</v>
      </c>
      <c r="M539" s="72">
        <v>0</v>
      </c>
      <c r="N539" s="72">
        <v>0</v>
      </c>
      <c r="O539" s="204"/>
      <c r="P539" s="6">
        <v>0</v>
      </c>
      <c r="Q539" s="6">
        <v>0</v>
      </c>
      <c r="R539" s="6">
        <v>0</v>
      </c>
      <c r="S539" s="6"/>
      <c r="T539" s="6">
        <v>0</v>
      </c>
      <c r="U539" s="6">
        <v>0</v>
      </c>
      <c r="V539" s="6">
        <v>0</v>
      </c>
      <c r="W539" s="6">
        <v>0</v>
      </c>
      <c r="X539" s="6">
        <v>0</v>
      </c>
      <c r="Y539" s="6"/>
      <c r="Z539" s="6">
        <v>0</v>
      </c>
      <c r="AA539" s="6">
        <v>0</v>
      </c>
      <c r="AB539" s="6">
        <v>0</v>
      </c>
      <c r="AC539" s="8">
        <v>0</v>
      </c>
      <c r="AD539" s="8">
        <v>0</v>
      </c>
      <c r="AE539" s="204"/>
      <c r="AF539" s="205">
        <v>0</v>
      </c>
      <c r="AG539" s="205">
        <v>0</v>
      </c>
      <c r="AH539" s="5"/>
    </row>
    <row r="540" spans="1:34" x14ac:dyDescent="0.2">
      <c r="A540" s="5" t="s">
        <v>677</v>
      </c>
      <c r="B540" s="72">
        <v>0</v>
      </c>
      <c r="C540" s="72">
        <v>1215.7493623230171</v>
      </c>
      <c r="D540" s="72">
        <v>0</v>
      </c>
      <c r="E540" s="72">
        <v>0</v>
      </c>
      <c r="F540" s="72">
        <v>1452.9607661024818</v>
      </c>
      <c r="G540" s="72">
        <v>1.5600000000158616</v>
      </c>
      <c r="H540" s="72">
        <v>2670.2701284255145</v>
      </c>
      <c r="I540" s="6"/>
      <c r="J540" s="72">
        <v>0</v>
      </c>
      <c r="K540" s="72">
        <v>4264.9402103443308</v>
      </c>
      <c r="L540" s="72">
        <v>-9472.2245683599467</v>
      </c>
      <c r="M540" s="72">
        <v>0.84000000000014552</v>
      </c>
      <c r="N540" s="72">
        <v>-5206.4443580156158</v>
      </c>
      <c r="O540" s="204"/>
      <c r="P540" s="6">
        <v>21663.314486061605</v>
      </c>
      <c r="Q540" s="6">
        <v>218.22081746371165</v>
      </c>
      <c r="R540" s="6">
        <v>21881.535303525317</v>
      </c>
      <c r="S540" s="6"/>
      <c r="T540" s="6">
        <v>-2536.1742295901013</v>
      </c>
      <c r="U540" s="6">
        <v>-2536.1742295901013</v>
      </c>
      <c r="V540" s="6">
        <v>19345.361073935215</v>
      </c>
      <c r="W540" s="6">
        <v>19345.361073935215</v>
      </c>
      <c r="X540" s="6">
        <v>0</v>
      </c>
      <c r="Y540" s="6"/>
      <c r="Z540" s="6">
        <v>24333.584614487118</v>
      </c>
      <c r="AA540" s="6">
        <v>-4988.2235405519041</v>
      </c>
      <c r="AB540" s="6">
        <v>0</v>
      </c>
      <c r="AC540" s="8">
        <v>0</v>
      </c>
      <c r="AD540" s="8">
        <v>0</v>
      </c>
      <c r="AE540" s="204"/>
      <c r="AF540" s="205">
        <v>-2317.9534121263896</v>
      </c>
      <c r="AG540" s="205">
        <v>-218.22081746371165</v>
      </c>
      <c r="AH540" s="5"/>
    </row>
    <row r="541" spans="1:34" x14ac:dyDescent="0.2">
      <c r="A541" s="5" t="s">
        <v>678</v>
      </c>
      <c r="B541" s="72">
        <v>0</v>
      </c>
      <c r="C541" s="72">
        <v>412.35053465524112</v>
      </c>
      <c r="D541" s="72">
        <v>0</v>
      </c>
      <c r="E541" s="72">
        <v>0</v>
      </c>
      <c r="F541" s="72">
        <v>-39.676886304880554</v>
      </c>
      <c r="G541" s="72">
        <v>0.11999999998442945</v>
      </c>
      <c r="H541" s="72">
        <v>372.79364835034499</v>
      </c>
      <c r="I541" s="6"/>
      <c r="J541" s="72">
        <v>0</v>
      </c>
      <c r="K541" s="72">
        <v>0</v>
      </c>
      <c r="L541" s="72">
        <v>-75.087942928745946</v>
      </c>
      <c r="M541" s="72">
        <v>0</v>
      </c>
      <c r="N541" s="72">
        <v>-75.087942928745946</v>
      </c>
      <c r="O541" s="204"/>
      <c r="P541" s="6">
        <v>2777.805142107286</v>
      </c>
      <c r="Q541" s="6">
        <v>40.924902866557474</v>
      </c>
      <c r="R541" s="6">
        <v>2818.7300449738436</v>
      </c>
      <c r="S541" s="6"/>
      <c r="T541" s="6">
        <v>297.70570542159908</v>
      </c>
      <c r="U541" s="6">
        <v>297.70570542159908</v>
      </c>
      <c r="V541" s="6">
        <v>3116.4357503954425</v>
      </c>
      <c r="W541" s="6">
        <v>3116.4357503954425</v>
      </c>
      <c r="X541" s="6">
        <v>0</v>
      </c>
      <c r="Y541" s="6"/>
      <c r="Z541" s="6">
        <v>3150.5987904576309</v>
      </c>
      <c r="AA541" s="6">
        <v>-34.163040062188472</v>
      </c>
      <c r="AB541" s="6">
        <v>0</v>
      </c>
      <c r="AC541" s="8">
        <v>0</v>
      </c>
      <c r="AD541" s="8">
        <v>0</v>
      </c>
      <c r="AE541" s="204"/>
      <c r="AF541" s="205">
        <v>338.63060828815651</v>
      </c>
      <c r="AG541" s="205">
        <v>-40.924902866557474</v>
      </c>
      <c r="AH541" s="5"/>
    </row>
    <row r="542" spans="1:34" x14ac:dyDescent="0.2">
      <c r="A542" s="5" t="s">
        <v>679</v>
      </c>
      <c r="B542" s="72">
        <v>0</v>
      </c>
      <c r="C542" s="72">
        <v>938.31302473824837</v>
      </c>
      <c r="D542" s="72">
        <v>0</v>
      </c>
      <c r="E542" s="72">
        <v>0</v>
      </c>
      <c r="F542" s="72">
        <v>1062.359400953455</v>
      </c>
      <c r="G542" s="72">
        <v>-0.36000000002968591</v>
      </c>
      <c r="H542" s="72">
        <v>2000.3124256916735</v>
      </c>
      <c r="I542" s="6"/>
      <c r="J542" s="72">
        <v>0</v>
      </c>
      <c r="K542" s="72">
        <v>30082.731076454926</v>
      </c>
      <c r="L542" s="72">
        <v>-7310.6447440408429</v>
      </c>
      <c r="M542" s="72">
        <v>-0.24000000000523869</v>
      </c>
      <c r="N542" s="72">
        <v>22771.846332414076</v>
      </c>
      <c r="O542" s="204"/>
      <c r="P542" s="6">
        <v>14572.727788355638</v>
      </c>
      <c r="Q542" s="6">
        <v>1567.7208505262363</v>
      </c>
      <c r="R542" s="6">
        <v>16140.448638881875</v>
      </c>
      <c r="S542" s="6"/>
      <c r="T542" s="6">
        <v>24772.15875810575</v>
      </c>
      <c r="U542" s="6">
        <v>24772.15875810575</v>
      </c>
      <c r="V542" s="6">
        <v>40912.607396987623</v>
      </c>
      <c r="W542" s="6">
        <v>16573.040214047312</v>
      </c>
      <c r="X542" s="6">
        <v>24339.567182940311</v>
      </c>
      <c r="Y542" s="6"/>
      <c r="Z542" s="6">
        <v>16573.040214047312</v>
      </c>
      <c r="AA542" s="6">
        <v>24339.567182940311</v>
      </c>
      <c r="AB542" s="6">
        <v>0</v>
      </c>
      <c r="AC542" s="8">
        <v>0</v>
      </c>
      <c r="AD542" s="8">
        <v>0</v>
      </c>
      <c r="AE542" s="204"/>
      <c r="AF542" s="205">
        <v>2000.3124256916744</v>
      </c>
      <c r="AG542" s="205">
        <v>22771.846332414076</v>
      </c>
      <c r="AH542" s="5"/>
    </row>
    <row r="543" spans="1:34" x14ac:dyDescent="0.2">
      <c r="A543" s="5" t="s">
        <v>680</v>
      </c>
      <c r="B543" s="72">
        <v>0</v>
      </c>
      <c r="C543" s="72">
        <v>482.34361433841849</v>
      </c>
      <c r="D543" s="72">
        <v>0</v>
      </c>
      <c r="E543" s="72">
        <v>0</v>
      </c>
      <c r="F543" s="72">
        <v>542.54708132752614</v>
      </c>
      <c r="G543" s="72">
        <v>2.540000000197324</v>
      </c>
      <c r="H543" s="72">
        <v>1027.4306956661419</v>
      </c>
      <c r="I543" s="6"/>
      <c r="J543" s="72">
        <v>0</v>
      </c>
      <c r="K543" s="72">
        <v>0</v>
      </c>
      <c r="L543" s="72">
        <v>-87.833497817020159</v>
      </c>
      <c r="M543" s="72">
        <v>0</v>
      </c>
      <c r="N543" s="72">
        <v>-87.833497817020159</v>
      </c>
      <c r="O543" s="204"/>
      <c r="P543" s="6">
        <v>142718.8682530121</v>
      </c>
      <c r="Q543" s="6">
        <v>81.485385126698475</v>
      </c>
      <c r="R543" s="6">
        <v>142800.3536381388</v>
      </c>
      <c r="S543" s="6"/>
      <c r="T543" s="6">
        <v>939.5971978491217</v>
      </c>
      <c r="U543" s="6">
        <v>939.5971978491217</v>
      </c>
      <c r="V543" s="6">
        <v>143739.95083598793</v>
      </c>
      <c r="W543" s="6">
        <v>143739.95083598793</v>
      </c>
      <c r="X543" s="6">
        <v>0</v>
      </c>
      <c r="Y543" s="6"/>
      <c r="Z543" s="6">
        <v>143746.29894867825</v>
      </c>
      <c r="AA543" s="6">
        <v>-6.3481126903216847</v>
      </c>
      <c r="AB543" s="6">
        <v>0</v>
      </c>
      <c r="AC543" s="8">
        <v>0</v>
      </c>
      <c r="AD543" s="8">
        <v>0</v>
      </c>
      <c r="AE543" s="204"/>
      <c r="AF543" s="205">
        <v>1021.0825829758251</v>
      </c>
      <c r="AG543" s="205">
        <v>-81.485385126698475</v>
      </c>
      <c r="AH543" s="5"/>
    </row>
    <row r="544" spans="1:34" x14ac:dyDescent="0.2">
      <c r="A544" s="5" t="s">
        <v>681</v>
      </c>
      <c r="B544" s="72">
        <v>0</v>
      </c>
      <c r="C544" s="72">
        <v>77.854621241795201</v>
      </c>
      <c r="D544" s="72">
        <v>0</v>
      </c>
      <c r="E544" s="72">
        <v>0</v>
      </c>
      <c r="F544" s="72">
        <v>175.14401048112566</v>
      </c>
      <c r="G544" s="72">
        <v>0.3900000000030559</v>
      </c>
      <c r="H544" s="72">
        <v>253.38863172292392</v>
      </c>
      <c r="I544" s="6"/>
      <c r="J544" s="72">
        <v>0</v>
      </c>
      <c r="K544" s="72">
        <v>0</v>
      </c>
      <c r="L544" s="72">
        <v>-14.177120835870237</v>
      </c>
      <c r="M544" s="72">
        <v>0</v>
      </c>
      <c r="N544" s="72">
        <v>-14.177120835870237</v>
      </c>
      <c r="O544" s="204"/>
      <c r="P544" s="6">
        <v>1785.4664800425592</v>
      </c>
      <c r="Q544" s="6">
        <v>26.304956081910028</v>
      </c>
      <c r="R544" s="6">
        <v>1811.7714361244691</v>
      </c>
      <c r="S544" s="6"/>
      <c r="T544" s="6">
        <v>239.21151088705369</v>
      </c>
      <c r="U544" s="6">
        <v>239.21151088705369</v>
      </c>
      <c r="V544" s="6">
        <v>2050.9829470115228</v>
      </c>
      <c r="W544" s="6">
        <v>2038.8551117654831</v>
      </c>
      <c r="X544" s="6">
        <v>12.12783524603979</v>
      </c>
      <c r="Y544" s="6"/>
      <c r="Z544" s="6">
        <v>2038.8551117654831</v>
      </c>
      <c r="AA544" s="6">
        <v>12.12783524603979</v>
      </c>
      <c r="AB544" s="6">
        <v>0</v>
      </c>
      <c r="AC544" s="8">
        <v>0</v>
      </c>
      <c r="AD544" s="8">
        <v>0</v>
      </c>
      <c r="AE544" s="204"/>
      <c r="AF544" s="205">
        <v>253.38863172292395</v>
      </c>
      <c r="AG544" s="205">
        <v>-14.177120835870237</v>
      </c>
      <c r="AH544" s="5"/>
    </row>
    <row r="545" spans="1:34" x14ac:dyDescent="0.2">
      <c r="A545" s="5" t="s">
        <v>682</v>
      </c>
      <c r="B545" s="72">
        <v>0</v>
      </c>
      <c r="C545" s="72">
        <v>13.440700084088423</v>
      </c>
      <c r="D545" s="72">
        <v>0</v>
      </c>
      <c r="E545" s="72">
        <v>0</v>
      </c>
      <c r="F545" s="72">
        <v>0</v>
      </c>
      <c r="G545" s="72">
        <v>0</v>
      </c>
      <c r="H545" s="72">
        <v>13.440700084088423</v>
      </c>
      <c r="I545" s="6"/>
      <c r="J545" s="72">
        <v>0</v>
      </c>
      <c r="K545" s="72">
        <v>0</v>
      </c>
      <c r="L545" s="72">
        <v>-2.4475159749222235</v>
      </c>
      <c r="M545" s="72">
        <v>0</v>
      </c>
      <c r="N545" s="72">
        <v>-2.4475159749222235</v>
      </c>
      <c r="O545" s="204"/>
      <c r="P545" s="6">
        <v>1265.6851403758019</v>
      </c>
      <c r="Q545" s="6">
        <v>18.64711121897847</v>
      </c>
      <c r="R545" s="6">
        <v>1284.3322515947805</v>
      </c>
      <c r="S545" s="6"/>
      <c r="T545" s="6">
        <v>10.993184109166199</v>
      </c>
      <c r="U545" s="6">
        <v>10.993184109166199</v>
      </c>
      <c r="V545" s="6">
        <v>1295.3254357039466</v>
      </c>
      <c r="W545" s="6">
        <v>1279.1258404598902</v>
      </c>
      <c r="X545" s="6">
        <v>16.199595244056248</v>
      </c>
      <c r="Y545" s="6"/>
      <c r="Z545" s="6">
        <v>1279.1258404598902</v>
      </c>
      <c r="AA545" s="6">
        <v>16.199595244056248</v>
      </c>
      <c r="AB545" s="6">
        <v>0</v>
      </c>
      <c r="AC545" s="8">
        <v>0</v>
      </c>
      <c r="AD545" s="8">
        <v>0</v>
      </c>
      <c r="AE545" s="204"/>
      <c r="AF545" s="205">
        <v>13.440700084088348</v>
      </c>
      <c r="AG545" s="205">
        <v>-2.4475159749222222</v>
      </c>
      <c r="AH545" s="5"/>
    </row>
    <row r="546" spans="1:34" x14ac:dyDescent="0.2">
      <c r="A546" s="5" t="s">
        <v>683</v>
      </c>
      <c r="B546" s="72">
        <v>0</v>
      </c>
      <c r="C546" s="72">
        <v>0</v>
      </c>
      <c r="D546" s="72">
        <v>0</v>
      </c>
      <c r="E546" s="72">
        <v>0</v>
      </c>
      <c r="F546" s="72">
        <v>0</v>
      </c>
      <c r="G546" s="72">
        <v>0</v>
      </c>
      <c r="H546" s="72">
        <v>0</v>
      </c>
      <c r="I546" s="6"/>
      <c r="J546" s="72">
        <v>0</v>
      </c>
      <c r="K546" s="72">
        <v>0</v>
      </c>
      <c r="L546" s="72">
        <v>0</v>
      </c>
      <c r="M546" s="72">
        <v>0</v>
      </c>
      <c r="N546" s="72">
        <v>0</v>
      </c>
      <c r="O546" s="204"/>
      <c r="P546" s="6">
        <v>0</v>
      </c>
      <c r="Q546" s="6">
        <v>0</v>
      </c>
      <c r="R546" s="6">
        <v>0</v>
      </c>
      <c r="S546" s="6"/>
      <c r="T546" s="6">
        <v>0</v>
      </c>
      <c r="U546" s="6">
        <v>0</v>
      </c>
      <c r="V546" s="6">
        <v>0</v>
      </c>
      <c r="W546" s="6">
        <v>0</v>
      </c>
      <c r="X546" s="6">
        <v>0</v>
      </c>
      <c r="Y546" s="6"/>
      <c r="Z546" s="6">
        <v>0</v>
      </c>
      <c r="AA546" s="6">
        <v>0</v>
      </c>
      <c r="AB546" s="6">
        <v>0</v>
      </c>
      <c r="AC546" s="8">
        <v>0</v>
      </c>
      <c r="AD546" s="8">
        <v>0</v>
      </c>
      <c r="AE546" s="204"/>
      <c r="AF546" s="205">
        <v>0</v>
      </c>
      <c r="AG546" s="205">
        <v>0</v>
      </c>
      <c r="AH546" s="5"/>
    </row>
    <row r="547" spans="1:34" x14ac:dyDescent="0.2">
      <c r="A547" s="5" t="s">
        <v>684</v>
      </c>
      <c r="B547" s="72">
        <v>0</v>
      </c>
      <c r="C547" s="72">
        <v>20.034251068735578</v>
      </c>
      <c r="D547" s="72">
        <v>0</v>
      </c>
      <c r="E547" s="72">
        <v>0</v>
      </c>
      <c r="F547" s="72">
        <v>0</v>
      </c>
      <c r="G547" s="72">
        <v>0.11999999999920874</v>
      </c>
      <c r="H547" s="72">
        <v>20.154251068734787</v>
      </c>
      <c r="I547" s="6"/>
      <c r="J547" s="72">
        <v>0</v>
      </c>
      <c r="K547" s="72">
        <v>0</v>
      </c>
      <c r="L547" s="72">
        <v>0</v>
      </c>
      <c r="M547" s="72">
        <v>0</v>
      </c>
      <c r="N547" s="72">
        <v>0</v>
      </c>
      <c r="O547" s="204"/>
      <c r="P547" s="6">
        <v>1831.7534119566981</v>
      </c>
      <c r="Q547" s="6">
        <v>0</v>
      </c>
      <c r="R547" s="6">
        <v>1831.7534119566981</v>
      </c>
      <c r="S547" s="6"/>
      <c r="T547" s="6">
        <v>20.154251068734787</v>
      </c>
      <c r="U547" s="6">
        <v>20.154251068734787</v>
      </c>
      <c r="V547" s="6">
        <v>1851.9076630254328</v>
      </c>
      <c r="W547" s="6">
        <v>1851.9076630254328</v>
      </c>
      <c r="X547" s="6">
        <v>0</v>
      </c>
      <c r="Y547" s="6"/>
      <c r="Z547" s="6">
        <v>1851.9076630254328</v>
      </c>
      <c r="AA547" s="6">
        <v>0</v>
      </c>
      <c r="AB547" s="6">
        <v>0</v>
      </c>
      <c r="AC547" s="8">
        <v>0</v>
      </c>
      <c r="AD547" s="8">
        <v>0</v>
      </c>
      <c r="AE547" s="204"/>
      <c r="AF547" s="205">
        <v>20.154251068734766</v>
      </c>
      <c r="AG547" s="205">
        <v>0</v>
      </c>
      <c r="AH547" s="5"/>
    </row>
    <row r="548" spans="1:34" x14ac:dyDescent="0.2">
      <c r="A548" s="5" t="s">
        <v>685</v>
      </c>
      <c r="B548" s="72">
        <v>0</v>
      </c>
      <c r="C548" s="72">
        <v>253.59811479412119</v>
      </c>
      <c r="D548" s="72">
        <v>0</v>
      </c>
      <c r="E548" s="72">
        <v>0</v>
      </c>
      <c r="F548" s="72">
        <v>17823.207884728574</v>
      </c>
      <c r="G548" s="72">
        <v>57200.029999999977</v>
      </c>
      <c r="H548" s="72">
        <v>75276.835999522678</v>
      </c>
      <c r="I548" s="6"/>
      <c r="J548" s="72">
        <v>0</v>
      </c>
      <c r="K548" s="72">
        <v>0</v>
      </c>
      <c r="L548" s="72">
        <v>-46.179546696645723</v>
      </c>
      <c r="M548" s="72">
        <v>0</v>
      </c>
      <c r="N548" s="72">
        <v>-46.179546696645723</v>
      </c>
      <c r="O548" s="204"/>
      <c r="P548" s="6">
        <v>22500.138168164649</v>
      </c>
      <c r="Q548" s="6">
        <v>6745.1426003982988</v>
      </c>
      <c r="R548" s="6">
        <v>29245.280768562949</v>
      </c>
      <c r="S548" s="6"/>
      <c r="T548" s="6">
        <v>75230.656452826035</v>
      </c>
      <c r="U548" s="6">
        <v>75230.656452826035</v>
      </c>
      <c r="V548" s="6">
        <v>104475.93722138899</v>
      </c>
      <c r="W548" s="6">
        <v>97776.974167687338</v>
      </c>
      <c r="X548" s="6">
        <v>6698.9630537016528</v>
      </c>
      <c r="Y548" s="6"/>
      <c r="Z548" s="6">
        <v>97776.974167687324</v>
      </c>
      <c r="AA548" s="6">
        <v>6698.9630537016528</v>
      </c>
      <c r="AB548" s="6">
        <v>0</v>
      </c>
      <c r="AC548" s="8">
        <v>0</v>
      </c>
      <c r="AD548" s="8">
        <v>0</v>
      </c>
      <c r="AE548" s="204"/>
      <c r="AF548" s="205">
        <v>75276.835999522693</v>
      </c>
      <c r="AG548" s="205">
        <v>-46.179546696645957</v>
      </c>
      <c r="AH548" s="5"/>
    </row>
    <row r="549" spans="1:34" x14ac:dyDescent="0.2">
      <c r="A549" s="5" t="s">
        <v>686</v>
      </c>
      <c r="B549" s="72">
        <v>0</v>
      </c>
      <c r="C549" s="72">
        <v>230.77428446265031</v>
      </c>
      <c r="D549" s="72">
        <v>0</v>
      </c>
      <c r="E549" s="72">
        <v>0</v>
      </c>
      <c r="F549" s="72">
        <v>-43.470941124387735</v>
      </c>
      <c r="G549" s="72">
        <v>0</v>
      </c>
      <c r="H549" s="72">
        <v>187.30334333826258</v>
      </c>
      <c r="I549" s="6"/>
      <c r="J549" s="72">
        <v>0</v>
      </c>
      <c r="K549" s="72">
        <v>0</v>
      </c>
      <c r="L549" s="72">
        <v>-42.02338749394761</v>
      </c>
      <c r="M549" s="72">
        <v>0</v>
      </c>
      <c r="N549" s="72">
        <v>-42.02338749394761</v>
      </c>
      <c r="O549" s="204"/>
      <c r="P549" s="6">
        <v>10724.367634799051</v>
      </c>
      <c r="Q549" s="6">
        <v>158.00017686858061</v>
      </c>
      <c r="R549" s="6">
        <v>10882.367811667631</v>
      </c>
      <c r="S549" s="6"/>
      <c r="T549" s="6">
        <v>145.27995584431497</v>
      </c>
      <c r="U549" s="6">
        <v>145.27995584431497</v>
      </c>
      <c r="V549" s="6">
        <v>11027.647767511946</v>
      </c>
      <c r="W549" s="6">
        <v>10911.670978137312</v>
      </c>
      <c r="X549" s="6">
        <v>115.976789374633</v>
      </c>
      <c r="Y549" s="6"/>
      <c r="Z549" s="6">
        <v>10911.670978137314</v>
      </c>
      <c r="AA549" s="6">
        <v>115.976789374633</v>
      </c>
      <c r="AB549" s="6">
        <v>0</v>
      </c>
      <c r="AC549" s="8">
        <v>0</v>
      </c>
      <c r="AD549" s="8">
        <v>0</v>
      </c>
      <c r="AE549" s="204"/>
      <c r="AF549" s="205">
        <v>187.30334333826067</v>
      </c>
      <c r="AG549" s="205">
        <v>-42.02338749394761</v>
      </c>
      <c r="AH549" s="5"/>
    </row>
    <row r="550" spans="1:34" x14ac:dyDescent="0.2">
      <c r="A550" s="5" t="s">
        <v>687</v>
      </c>
      <c r="B550" s="72">
        <v>0</v>
      </c>
      <c r="C550" s="72">
        <v>9.1295321325883627</v>
      </c>
      <c r="D550" s="72">
        <v>0</v>
      </c>
      <c r="E550" s="72">
        <v>0</v>
      </c>
      <c r="F550" s="72">
        <v>26.058127339770166</v>
      </c>
      <c r="G550" s="72">
        <v>0</v>
      </c>
      <c r="H550" s="72">
        <v>35.187659472358533</v>
      </c>
      <c r="I550" s="6"/>
      <c r="J550" s="72">
        <v>0</v>
      </c>
      <c r="K550" s="72">
        <v>0</v>
      </c>
      <c r="L550" s="72">
        <v>0</v>
      </c>
      <c r="M550" s="72">
        <v>0</v>
      </c>
      <c r="N550" s="72">
        <v>0</v>
      </c>
      <c r="O550" s="204"/>
      <c r="P550" s="6">
        <v>338.73369391226993</v>
      </c>
      <c r="Q550" s="6">
        <v>0</v>
      </c>
      <c r="R550" s="6">
        <v>338.73369391226993</v>
      </c>
      <c r="S550" s="6"/>
      <c r="T550" s="6">
        <v>35.187659472358533</v>
      </c>
      <c r="U550" s="6">
        <v>35.187659472358533</v>
      </c>
      <c r="V550" s="6">
        <v>373.92135338462845</v>
      </c>
      <c r="W550" s="6">
        <v>373.92135338462845</v>
      </c>
      <c r="X550" s="6">
        <v>0</v>
      </c>
      <c r="Y550" s="6"/>
      <c r="Z550" s="6">
        <v>373.92135338462845</v>
      </c>
      <c r="AA550" s="6">
        <v>0</v>
      </c>
      <c r="AB550" s="6">
        <v>0</v>
      </c>
      <c r="AC550" s="8">
        <v>0</v>
      </c>
      <c r="AD550" s="8">
        <v>0</v>
      </c>
      <c r="AE550" s="204"/>
      <c r="AF550" s="205">
        <v>35.187659472358519</v>
      </c>
      <c r="AG550" s="205">
        <v>0</v>
      </c>
      <c r="AH550" s="5"/>
    </row>
    <row r="551" spans="1:34" x14ac:dyDescent="0.2">
      <c r="A551" s="5" t="s">
        <v>688</v>
      </c>
      <c r="B551" s="72">
        <v>0</v>
      </c>
      <c r="C551" s="72">
        <v>2.2823830331470907</v>
      </c>
      <c r="D551" s="72">
        <v>0</v>
      </c>
      <c r="E551" s="72">
        <v>0</v>
      </c>
      <c r="F551" s="72">
        <v>-0.13600260768460057</v>
      </c>
      <c r="G551" s="72">
        <v>0</v>
      </c>
      <c r="H551" s="72">
        <v>2.1463804254624903</v>
      </c>
      <c r="I551" s="6"/>
      <c r="J551" s="72">
        <v>0</v>
      </c>
      <c r="K551" s="72">
        <v>0</v>
      </c>
      <c r="L551" s="72">
        <v>0</v>
      </c>
      <c r="M551" s="72">
        <v>0</v>
      </c>
      <c r="N551" s="72">
        <v>0</v>
      </c>
      <c r="O551" s="204"/>
      <c r="P551" s="6">
        <v>83.739115271849357</v>
      </c>
      <c r="Q551" s="6">
        <v>0</v>
      </c>
      <c r="R551" s="6">
        <v>83.739115271849357</v>
      </c>
      <c r="S551" s="6"/>
      <c r="T551" s="6">
        <v>2.1463804254624903</v>
      </c>
      <c r="U551" s="6">
        <v>2.1463804254624903</v>
      </c>
      <c r="V551" s="6">
        <v>85.885495697311853</v>
      </c>
      <c r="W551" s="6">
        <v>85.885495697311853</v>
      </c>
      <c r="X551" s="6">
        <v>0</v>
      </c>
      <c r="Y551" s="6"/>
      <c r="Z551" s="6">
        <v>85.885495697311853</v>
      </c>
      <c r="AA551" s="6">
        <v>0</v>
      </c>
      <c r="AB551" s="6">
        <v>0</v>
      </c>
      <c r="AC551" s="8">
        <v>0</v>
      </c>
      <c r="AD551" s="8">
        <v>0</v>
      </c>
      <c r="AE551" s="204"/>
      <c r="AF551" s="205">
        <v>2.1463804254624961</v>
      </c>
      <c r="AG551" s="205">
        <v>0</v>
      </c>
      <c r="AH551" s="5"/>
    </row>
    <row r="552" spans="1:34" x14ac:dyDescent="0.2">
      <c r="A552" s="5" t="s">
        <v>689</v>
      </c>
      <c r="B552" s="72">
        <v>0</v>
      </c>
      <c r="C552" s="72">
        <v>20.79504541311794</v>
      </c>
      <c r="D552" s="72">
        <v>0</v>
      </c>
      <c r="E552" s="72">
        <v>0</v>
      </c>
      <c r="F552" s="72">
        <v>106.47409038610442</v>
      </c>
      <c r="G552" s="72">
        <v>0.70000000000754881</v>
      </c>
      <c r="H552" s="72">
        <v>127.96913579922992</v>
      </c>
      <c r="I552" s="6"/>
      <c r="J552" s="72">
        <v>0</v>
      </c>
      <c r="K552" s="72">
        <v>0</v>
      </c>
      <c r="L552" s="72">
        <v>-3.7867228291249497</v>
      </c>
      <c r="M552" s="72">
        <v>0</v>
      </c>
      <c r="N552" s="72">
        <v>-3.7867228291249497</v>
      </c>
      <c r="O552" s="204"/>
      <c r="P552" s="6">
        <v>7004.1831968331162</v>
      </c>
      <c r="Q552" s="6">
        <v>15.031291540216518</v>
      </c>
      <c r="R552" s="6">
        <v>7019.2144883733326</v>
      </c>
      <c r="S552" s="6"/>
      <c r="T552" s="6">
        <v>124.18241297010496</v>
      </c>
      <c r="U552" s="6">
        <v>124.18241297010496</v>
      </c>
      <c r="V552" s="6">
        <v>7143.396901343438</v>
      </c>
      <c r="W552" s="6">
        <v>7132.1523326323468</v>
      </c>
      <c r="X552" s="6">
        <v>11.244568711091569</v>
      </c>
      <c r="Y552" s="6"/>
      <c r="Z552" s="6">
        <v>7132.1523326323459</v>
      </c>
      <c r="AA552" s="6">
        <v>11.244568711091569</v>
      </c>
      <c r="AB552" s="6">
        <v>0</v>
      </c>
      <c r="AC552" s="8">
        <v>0</v>
      </c>
      <c r="AD552" s="8">
        <v>0</v>
      </c>
      <c r="AE552" s="204"/>
      <c r="AF552" s="205">
        <v>127.96913579923057</v>
      </c>
      <c r="AG552" s="205">
        <v>-3.7867228291249493</v>
      </c>
      <c r="AH552" s="5"/>
    </row>
    <row r="553" spans="1:34" x14ac:dyDescent="0.2">
      <c r="A553" s="5" t="s">
        <v>690</v>
      </c>
      <c r="B553" s="72">
        <v>0</v>
      </c>
      <c r="C553" s="72">
        <v>3.8039717219118181</v>
      </c>
      <c r="D553" s="72">
        <v>0</v>
      </c>
      <c r="E553" s="72">
        <v>0</v>
      </c>
      <c r="F553" s="72">
        <v>0</v>
      </c>
      <c r="G553" s="72">
        <v>0</v>
      </c>
      <c r="H553" s="72">
        <v>3.8039717219118181</v>
      </c>
      <c r="I553" s="6"/>
      <c r="J553" s="72">
        <v>0</v>
      </c>
      <c r="K553" s="72">
        <v>0</v>
      </c>
      <c r="L553" s="72">
        <v>0</v>
      </c>
      <c r="M553" s="72">
        <v>0</v>
      </c>
      <c r="N553" s="72">
        <v>0</v>
      </c>
      <c r="O553" s="204"/>
      <c r="P553" s="6">
        <v>205.26434931902713</v>
      </c>
      <c r="Q553" s="6">
        <v>0</v>
      </c>
      <c r="R553" s="6">
        <v>205.26434931902713</v>
      </c>
      <c r="S553" s="6"/>
      <c r="T553" s="6">
        <v>3.8039717219118181</v>
      </c>
      <c r="U553" s="6">
        <v>3.8039717219118181</v>
      </c>
      <c r="V553" s="6">
        <v>209.06832104093894</v>
      </c>
      <c r="W553" s="6">
        <v>209.06832104093894</v>
      </c>
      <c r="X553" s="6">
        <v>0</v>
      </c>
      <c r="Y553" s="6"/>
      <c r="Z553" s="6">
        <v>209.06832104093894</v>
      </c>
      <c r="AA553" s="6">
        <v>0</v>
      </c>
      <c r="AB553" s="6">
        <v>0</v>
      </c>
      <c r="AC553" s="8">
        <v>0</v>
      </c>
      <c r="AD553" s="8">
        <v>0</v>
      </c>
      <c r="AE553" s="204"/>
      <c r="AF553" s="205">
        <v>3.8039717219118074</v>
      </c>
      <c r="AG553" s="205">
        <v>0</v>
      </c>
      <c r="AH553" s="5"/>
    </row>
    <row r="554" spans="1:34" x14ac:dyDescent="0.2">
      <c r="A554" s="5" t="s">
        <v>691</v>
      </c>
      <c r="B554" s="72">
        <v>0</v>
      </c>
      <c r="C554" s="72">
        <v>1.5215886887647272</v>
      </c>
      <c r="D554" s="72">
        <v>0</v>
      </c>
      <c r="E554" s="72">
        <v>0</v>
      </c>
      <c r="F554" s="72">
        <v>0</v>
      </c>
      <c r="G554" s="72">
        <v>0</v>
      </c>
      <c r="H554" s="72">
        <v>1.5215886887647272</v>
      </c>
      <c r="I554" s="6"/>
      <c r="J554" s="72">
        <v>0</v>
      </c>
      <c r="K554" s="72">
        <v>0</v>
      </c>
      <c r="L554" s="72">
        <v>0</v>
      </c>
      <c r="M554" s="72">
        <v>0</v>
      </c>
      <c r="N554" s="72">
        <v>0</v>
      </c>
      <c r="O554" s="204"/>
      <c r="P554" s="6">
        <v>118.01931181143087</v>
      </c>
      <c r="Q554" s="6">
        <v>0</v>
      </c>
      <c r="R554" s="6">
        <v>118.01931181143087</v>
      </c>
      <c r="S554" s="6"/>
      <c r="T554" s="6">
        <v>1.5215886887647272</v>
      </c>
      <c r="U554" s="6">
        <v>1.5215886887647272</v>
      </c>
      <c r="V554" s="6">
        <v>119.54090050019559</v>
      </c>
      <c r="W554" s="6">
        <v>119.54090050019559</v>
      </c>
      <c r="X554" s="6">
        <v>0</v>
      </c>
      <c r="Y554" s="6"/>
      <c r="Z554" s="6">
        <v>119.54090050019559</v>
      </c>
      <c r="AA554" s="6">
        <v>0</v>
      </c>
      <c r="AB554" s="6">
        <v>0</v>
      </c>
      <c r="AC554" s="8">
        <v>0</v>
      </c>
      <c r="AD554" s="8">
        <v>0</v>
      </c>
      <c r="AE554" s="204"/>
      <c r="AF554" s="205">
        <v>1.521588688764723</v>
      </c>
      <c r="AG554" s="205">
        <v>0</v>
      </c>
      <c r="AH554" s="5"/>
    </row>
    <row r="555" spans="1:34" x14ac:dyDescent="0.2">
      <c r="A555" s="5" t="s">
        <v>692</v>
      </c>
      <c r="B555" s="72">
        <v>0</v>
      </c>
      <c r="C555" s="72">
        <v>175.50612571687867</v>
      </c>
      <c r="D555" s="72">
        <v>0</v>
      </c>
      <c r="E555" s="72">
        <v>0</v>
      </c>
      <c r="F555" s="72">
        <v>4750.2221926709854</v>
      </c>
      <c r="G555" s="72">
        <v>1.3399999997855048</v>
      </c>
      <c r="H555" s="72">
        <v>4927.0683183876499</v>
      </c>
      <c r="I555" s="6"/>
      <c r="J555" s="72">
        <v>0</v>
      </c>
      <c r="K555" s="72">
        <v>0</v>
      </c>
      <c r="L555" s="72">
        <v>-31.95920180506743</v>
      </c>
      <c r="M555" s="72">
        <v>0.69000000000596629</v>
      </c>
      <c r="N555" s="72">
        <v>-31.269201805061464</v>
      </c>
      <c r="O555" s="204"/>
      <c r="P555" s="6">
        <v>50872.715532091483</v>
      </c>
      <c r="Q555" s="6">
        <v>7292.3820765359169</v>
      </c>
      <c r="R555" s="6">
        <v>58165.097608627402</v>
      </c>
      <c r="S555" s="6"/>
      <c r="T555" s="6">
        <v>4895.7991165825888</v>
      </c>
      <c r="U555" s="6">
        <v>4895.7991165825888</v>
      </c>
      <c r="V555" s="6">
        <v>63060.89672520999</v>
      </c>
      <c r="W555" s="6">
        <v>55799.783850479136</v>
      </c>
      <c r="X555" s="6">
        <v>7261.1128747308558</v>
      </c>
      <c r="Y555" s="6"/>
      <c r="Z555" s="6">
        <v>55799.783850479129</v>
      </c>
      <c r="AA555" s="6">
        <v>7261.1128747308558</v>
      </c>
      <c r="AB555" s="6">
        <v>0</v>
      </c>
      <c r="AC555" s="8">
        <v>0</v>
      </c>
      <c r="AD555" s="8">
        <v>0</v>
      </c>
      <c r="AE555" s="204"/>
      <c r="AF555" s="205">
        <v>4927.0683183876536</v>
      </c>
      <c r="AG555" s="205">
        <v>-31.26920180506113</v>
      </c>
      <c r="AH555" s="5"/>
    </row>
    <row r="556" spans="1:34" x14ac:dyDescent="0.2">
      <c r="A556" s="5" t="s">
        <v>693</v>
      </c>
      <c r="B556" s="72">
        <v>0</v>
      </c>
      <c r="C556" s="72">
        <v>2.5359811479412118</v>
      </c>
      <c r="D556" s="72">
        <v>0</v>
      </c>
      <c r="E556" s="72">
        <v>0</v>
      </c>
      <c r="F556" s="72">
        <v>0</v>
      </c>
      <c r="G556" s="72">
        <v>0</v>
      </c>
      <c r="H556" s="72">
        <v>2.5359811479412118</v>
      </c>
      <c r="I556" s="6"/>
      <c r="J556" s="72">
        <v>0</v>
      </c>
      <c r="K556" s="72">
        <v>0</v>
      </c>
      <c r="L556" s="72">
        <v>0</v>
      </c>
      <c r="M556" s="72">
        <v>0</v>
      </c>
      <c r="N556" s="72">
        <v>0</v>
      </c>
      <c r="O556" s="204"/>
      <c r="P556" s="6">
        <v>674.27530954375959</v>
      </c>
      <c r="Q556" s="6">
        <v>0</v>
      </c>
      <c r="R556" s="6">
        <v>674.27530954375959</v>
      </c>
      <c r="S556" s="6"/>
      <c r="T556" s="6">
        <v>2.5359811479412118</v>
      </c>
      <c r="U556" s="6">
        <v>2.5359811479412118</v>
      </c>
      <c r="V556" s="6">
        <v>676.81129069170083</v>
      </c>
      <c r="W556" s="6">
        <v>676.81129069170083</v>
      </c>
      <c r="X556" s="6">
        <v>0</v>
      </c>
      <c r="Y556" s="6"/>
      <c r="Z556" s="6">
        <v>676.81129069170083</v>
      </c>
      <c r="AA556" s="6">
        <v>0</v>
      </c>
      <c r="AB556" s="6">
        <v>0</v>
      </c>
      <c r="AC556" s="8">
        <v>0</v>
      </c>
      <c r="AD556" s="8">
        <v>0</v>
      </c>
      <c r="AE556" s="204"/>
      <c r="AF556" s="205">
        <v>2.5359811479412429</v>
      </c>
      <c r="AG556" s="205">
        <v>0</v>
      </c>
      <c r="AH556" s="5"/>
    </row>
    <row r="557" spans="1:34" x14ac:dyDescent="0.2">
      <c r="A557" s="5" t="s">
        <v>694</v>
      </c>
      <c r="B557" s="72">
        <v>0</v>
      </c>
      <c r="C557" s="72">
        <v>27.388596397765092</v>
      </c>
      <c r="D557" s="72">
        <v>0</v>
      </c>
      <c r="E557" s="72">
        <v>0</v>
      </c>
      <c r="F557" s="72">
        <v>0</v>
      </c>
      <c r="G557" s="72">
        <v>-0.46000000002459274</v>
      </c>
      <c r="H557" s="72">
        <v>26.928596397740499</v>
      </c>
      <c r="I557" s="6"/>
      <c r="J557" s="72">
        <v>0</v>
      </c>
      <c r="K557" s="72">
        <v>0</v>
      </c>
      <c r="L557" s="72">
        <v>0</v>
      </c>
      <c r="M557" s="72">
        <v>0</v>
      </c>
      <c r="N557" s="72">
        <v>0</v>
      </c>
      <c r="O557" s="204"/>
      <c r="P557" s="6">
        <v>7224.3924917265613</v>
      </c>
      <c r="Q557" s="6">
        <v>0</v>
      </c>
      <c r="R557" s="6">
        <v>7224.3924917265613</v>
      </c>
      <c r="S557" s="6"/>
      <c r="T557" s="6">
        <v>26.928596397740499</v>
      </c>
      <c r="U557" s="6">
        <v>26.928596397740499</v>
      </c>
      <c r="V557" s="6">
        <v>7251.3210881243022</v>
      </c>
      <c r="W557" s="6">
        <v>7251.3210881243022</v>
      </c>
      <c r="X557" s="6">
        <v>0</v>
      </c>
      <c r="Y557" s="6"/>
      <c r="Z557" s="6">
        <v>7251.3210881243022</v>
      </c>
      <c r="AA557" s="6">
        <v>0</v>
      </c>
      <c r="AB557" s="6">
        <v>0</v>
      </c>
      <c r="AC557" s="8">
        <v>0</v>
      </c>
      <c r="AD557" s="8">
        <v>0</v>
      </c>
      <c r="AE557" s="204"/>
      <c r="AF557" s="205">
        <v>26.928596397740876</v>
      </c>
      <c r="AG557" s="205">
        <v>0</v>
      </c>
      <c r="AH557" s="5"/>
    </row>
    <row r="558" spans="1:34" x14ac:dyDescent="0.2">
      <c r="A558" s="5" t="s">
        <v>695</v>
      </c>
      <c r="B558" s="72">
        <v>0</v>
      </c>
      <c r="C558" s="72">
        <v>152.15886887647272</v>
      </c>
      <c r="D558" s="72">
        <v>0</v>
      </c>
      <c r="E558" s="72">
        <v>0</v>
      </c>
      <c r="F558" s="72">
        <v>4011.3398165974427</v>
      </c>
      <c r="G558" s="72">
        <v>-1.3599999999860302</v>
      </c>
      <c r="H558" s="72">
        <v>4162.1386854739294</v>
      </c>
      <c r="I558" s="6"/>
      <c r="J558" s="72">
        <v>0</v>
      </c>
      <c r="K558" s="72">
        <v>5412.0654723403895</v>
      </c>
      <c r="L558" s="72">
        <v>-1441.7051277453172</v>
      </c>
      <c r="M558" s="72">
        <v>-0.36000000018975697</v>
      </c>
      <c r="N558" s="72">
        <v>3970.0003445948823</v>
      </c>
      <c r="O558" s="204"/>
      <c r="P558" s="6">
        <v>144813.36598036814</v>
      </c>
      <c r="Q558" s="6">
        <v>65539.942270222891</v>
      </c>
      <c r="R558" s="6">
        <v>210353.30825059104</v>
      </c>
      <c r="S558" s="6"/>
      <c r="T558" s="6">
        <v>8132.1390300688117</v>
      </c>
      <c r="U558" s="6">
        <v>8132.1390300688117</v>
      </c>
      <c r="V558" s="6">
        <v>218485.44728065986</v>
      </c>
      <c r="W558" s="6">
        <v>148975.50466584211</v>
      </c>
      <c r="X558" s="6">
        <v>69509.942614817774</v>
      </c>
      <c r="Y558" s="6"/>
      <c r="Z558" s="6">
        <v>148975.50466584208</v>
      </c>
      <c r="AA558" s="6">
        <v>69509.942614817774</v>
      </c>
      <c r="AB558" s="6">
        <v>0</v>
      </c>
      <c r="AC558" s="8">
        <v>0</v>
      </c>
      <c r="AD558" s="8">
        <v>0</v>
      </c>
      <c r="AE558" s="204"/>
      <c r="AF558" s="205">
        <v>4162.1386854739685</v>
      </c>
      <c r="AG558" s="205">
        <v>3970.0003445948823</v>
      </c>
      <c r="AH558" s="5"/>
    </row>
    <row r="559" spans="1:34" x14ac:dyDescent="0.2">
      <c r="A559" s="5" t="s">
        <v>696</v>
      </c>
      <c r="B559" s="72">
        <v>0</v>
      </c>
      <c r="C559" s="72">
        <v>62.38513623935382</v>
      </c>
      <c r="D559" s="72">
        <v>0</v>
      </c>
      <c r="E559" s="72">
        <v>0</v>
      </c>
      <c r="F559" s="72">
        <v>1335.6691898651725</v>
      </c>
      <c r="G559" s="72">
        <v>-1.0000000045693014E-2</v>
      </c>
      <c r="H559" s="72">
        <v>1398.0443261044807</v>
      </c>
      <c r="I559" s="6"/>
      <c r="J559" s="72">
        <v>0</v>
      </c>
      <c r="K559" s="72">
        <v>0</v>
      </c>
      <c r="L559" s="72">
        <v>-116.40018788077984</v>
      </c>
      <c r="M559" s="72">
        <v>-0.35999999999580723</v>
      </c>
      <c r="N559" s="72">
        <v>-116.76018788077565</v>
      </c>
      <c r="O559" s="204"/>
      <c r="P559" s="6">
        <v>19614.108309038733</v>
      </c>
      <c r="Q559" s="6">
        <v>288.97112514976595</v>
      </c>
      <c r="R559" s="6">
        <v>19903.079434188498</v>
      </c>
      <c r="S559" s="6"/>
      <c r="T559" s="6">
        <v>1281.284138223705</v>
      </c>
      <c r="U559" s="6">
        <v>1281.284138223705</v>
      </c>
      <c r="V559" s="6">
        <v>21184.363572412203</v>
      </c>
      <c r="W559" s="6">
        <v>21012.152635143211</v>
      </c>
      <c r="X559" s="6">
        <v>172.21093726899031</v>
      </c>
      <c r="Y559" s="6"/>
      <c r="Z559" s="6">
        <v>21012.152635143215</v>
      </c>
      <c r="AA559" s="6">
        <v>172.21093726899031</v>
      </c>
      <c r="AB559" s="6">
        <v>0</v>
      </c>
      <c r="AC559" s="8">
        <v>0</v>
      </c>
      <c r="AD559" s="8">
        <v>0</v>
      </c>
      <c r="AE559" s="204"/>
      <c r="AF559" s="205">
        <v>1398.0443261044784</v>
      </c>
      <c r="AG559" s="205">
        <v>-116.76018788077565</v>
      </c>
      <c r="AH559" s="5"/>
    </row>
    <row r="560" spans="1:34" x14ac:dyDescent="0.2">
      <c r="A560" s="5" t="s">
        <v>697</v>
      </c>
      <c r="B560" s="72">
        <v>0</v>
      </c>
      <c r="C560" s="72">
        <v>78.615415586177576</v>
      </c>
      <c r="D560" s="72">
        <v>0</v>
      </c>
      <c r="E560" s="72">
        <v>0</v>
      </c>
      <c r="F560" s="72">
        <v>2116.7394507760637</v>
      </c>
      <c r="G560" s="72">
        <v>-0.12000000001353328</v>
      </c>
      <c r="H560" s="72">
        <v>2195.2348663622279</v>
      </c>
      <c r="I560" s="6"/>
      <c r="J560" s="72">
        <v>0</v>
      </c>
      <c r="K560" s="72">
        <v>0</v>
      </c>
      <c r="L560" s="72">
        <v>-14.315659475960173</v>
      </c>
      <c r="M560" s="72">
        <v>0</v>
      </c>
      <c r="N560" s="72">
        <v>-14.315659475960173</v>
      </c>
      <c r="O560" s="204"/>
      <c r="P560" s="6">
        <v>24085.469762628429</v>
      </c>
      <c r="Q560" s="6">
        <v>3170.3385774667809</v>
      </c>
      <c r="R560" s="6">
        <v>27255.808340095209</v>
      </c>
      <c r="S560" s="6"/>
      <c r="T560" s="6">
        <v>2180.9192068862676</v>
      </c>
      <c r="U560" s="6">
        <v>2180.9192068862676</v>
      </c>
      <c r="V560" s="6">
        <v>29436.727546981478</v>
      </c>
      <c r="W560" s="6">
        <v>26280.704628990658</v>
      </c>
      <c r="X560" s="6">
        <v>3156.0229179908206</v>
      </c>
      <c r="Y560" s="6"/>
      <c r="Z560" s="6">
        <v>26280.704628990658</v>
      </c>
      <c r="AA560" s="6">
        <v>3156.0229179908206</v>
      </c>
      <c r="AB560" s="6">
        <v>0</v>
      </c>
      <c r="AC560" s="8">
        <v>0</v>
      </c>
      <c r="AD560" s="8">
        <v>0</v>
      </c>
      <c r="AE560" s="204"/>
      <c r="AF560" s="205">
        <v>2195.2348663622288</v>
      </c>
      <c r="AG560" s="205">
        <v>-14.315659475960274</v>
      </c>
      <c r="AH560" s="5"/>
    </row>
    <row r="561" spans="1:34" x14ac:dyDescent="0.2">
      <c r="A561" s="5" t="s">
        <v>698</v>
      </c>
      <c r="B561" s="72">
        <v>0</v>
      </c>
      <c r="C561" s="72">
        <v>17.751868035588483</v>
      </c>
      <c r="D561" s="72">
        <v>0</v>
      </c>
      <c r="E561" s="72">
        <v>0</v>
      </c>
      <c r="F561" s="72">
        <v>0</v>
      </c>
      <c r="G561" s="72">
        <v>0.12000000000148248</v>
      </c>
      <c r="H561" s="72">
        <v>17.871868035589966</v>
      </c>
      <c r="I561" s="6"/>
      <c r="J561" s="72">
        <v>0</v>
      </c>
      <c r="K561" s="72">
        <v>0</v>
      </c>
      <c r="L561" s="72">
        <v>0</v>
      </c>
      <c r="M561" s="72">
        <v>0</v>
      </c>
      <c r="N561" s="72">
        <v>0</v>
      </c>
      <c r="O561" s="204"/>
      <c r="P561" s="6">
        <v>1526.6610782122857</v>
      </c>
      <c r="Q561" s="6">
        <v>0</v>
      </c>
      <c r="R561" s="6">
        <v>1526.6610782122857</v>
      </c>
      <c r="S561" s="6"/>
      <c r="T561" s="6">
        <v>17.871868035589966</v>
      </c>
      <c r="U561" s="6">
        <v>17.871868035589966</v>
      </c>
      <c r="V561" s="6">
        <v>1544.5329462478758</v>
      </c>
      <c r="W561" s="6">
        <v>1544.5329462478758</v>
      </c>
      <c r="X561" s="6">
        <v>0</v>
      </c>
      <c r="Y561" s="6"/>
      <c r="Z561" s="6">
        <v>1544.5329462478758</v>
      </c>
      <c r="AA561" s="6">
        <v>0</v>
      </c>
      <c r="AB561" s="6">
        <v>0</v>
      </c>
      <c r="AC561" s="8">
        <v>0</v>
      </c>
      <c r="AD561" s="8">
        <v>0</v>
      </c>
      <c r="AE561" s="204"/>
      <c r="AF561" s="205">
        <v>17.871868035590069</v>
      </c>
      <c r="AG561" s="205">
        <v>0</v>
      </c>
      <c r="AH561" s="5"/>
    </row>
    <row r="562" spans="1:34" x14ac:dyDescent="0.2">
      <c r="A562" s="5" t="s">
        <v>699</v>
      </c>
      <c r="B562" s="72">
        <v>0</v>
      </c>
      <c r="C562" s="72">
        <v>0</v>
      </c>
      <c r="D562" s="72">
        <v>0</v>
      </c>
      <c r="E562" s="72">
        <v>0</v>
      </c>
      <c r="F562" s="72">
        <v>0</v>
      </c>
      <c r="G562" s="72">
        <v>0</v>
      </c>
      <c r="H562" s="72">
        <v>0</v>
      </c>
      <c r="I562" s="6"/>
      <c r="J562" s="72">
        <v>0</v>
      </c>
      <c r="K562" s="72">
        <v>0</v>
      </c>
      <c r="L562" s="72">
        <v>0</v>
      </c>
      <c r="M562" s="72">
        <v>0</v>
      </c>
      <c r="N562" s="72">
        <v>0</v>
      </c>
      <c r="O562" s="204"/>
      <c r="P562" s="6">
        <v>0</v>
      </c>
      <c r="Q562" s="6">
        <v>0</v>
      </c>
      <c r="R562" s="6">
        <v>0</v>
      </c>
      <c r="S562" s="6"/>
      <c r="T562" s="6">
        <v>0</v>
      </c>
      <c r="U562" s="6">
        <v>0</v>
      </c>
      <c r="V562" s="6">
        <v>0</v>
      </c>
      <c r="W562" s="6">
        <v>0</v>
      </c>
      <c r="X562" s="6">
        <v>0</v>
      </c>
      <c r="Y562" s="6"/>
      <c r="Z562" s="6">
        <v>0</v>
      </c>
      <c r="AA562" s="6">
        <v>0</v>
      </c>
      <c r="AB562" s="6">
        <v>0</v>
      </c>
      <c r="AC562" s="8">
        <v>0</v>
      </c>
      <c r="AD562" s="8">
        <v>0</v>
      </c>
      <c r="AE562" s="204"/>
      <c r="AF562" s="205">
        <v>0</v>
      </c>
      <c r="AG562" s="205">
        <v>0</v>
      </c>
      <c r="AH562" s="5"/>
    </row>
    <row r="563" spans="1:34" x14ac:dyDescent="0.2">
      <c r="A563" s="5" t="s">
        <v>700</v>
      </c>
      <c r="B563" s="72">
        <v>0</v>
      </c>
      <c r="C563" s="72">
        <v>72.27546271632454</v>
      </c>
      <c r="D563" s="72">
        <v>0</v>
      </c>
      <c r="E563" s="72">
        <v>0</v>
      </c>
      <c r="F563" s="72">
        <v>0</v>
      </c>
      <c r="G563" s="72">
        <v>0</v>
      </c>
      <c r="H563" s="72">
        <v>72.27546271632454</v>
      </c>
      <c r="I563" s="6"/>
      <c r="J563" s="72">
        <v>0</v>
      </c>
      <c r="K563" s="72">
        <v>0</v>
      </c>
      <c r="L563" s="72">
        <v>0</v>
      </c>
      <c r="M563" s="72">
        <v>0</v>
      </c>
      <c r="N563" s="72">
        <v>0</v>
      </c>
      <c r="O563" s="204"/>
      <c r="P563" s="6">
        <v>6215.6915327214492</v>
      </c>
      <c r="Q563" s="6">
        <v>0</v>
      </c>
      <c r="R563" s="6">
        <v>6215.6915327214492</v>
      </c>
      <c r="S563" s="6"/>
      <c r="T563" s="6">
        <v>72.27546271632454</v>
      </c>
      <c r="U563" s="6">
        <v>72.27546271632454</v>
      </c>
      <c r="V563" s="6">
        <v>6287.9669954377741</v>
      </c>
      <c r="W563" s="6">
        <v>6287.9669954377741</v>
      </c>
      <c r="X563" s="6">
        <v>0</v>
      </c>
      <c r="Y563" s="6"/>
      <c r="Z563" s="6">
        <v>6287.9669954377741</v>
      </c>
      <c r="AA563" s="6">
        <v>0</v>
      </c>
      <c r="AB563" s="6">
        <v>0</v>
      </c>
      <c r="AC563" s="8">
        <v>0</v>
      </c>
      <c r="AD563" s="8">
        <v>0</v>
      </c>
      <c r="AE563" s="204"/>
      <c r="AF563" s="205">
        <v>72.27546271632491</v>
      </c>
      <c r="AG563" s="205">
        <v>0</v>
      </c>
      <c r="AH563" s="5"/>
    </row>
    <row r="564" spans="1:34" x14ac:dyDescent="0.2">
      <c r="A564" s="5" t="s">
        <v>701</v>
      </c>
      <c r="B564" s="72">
        <v>0</v>
      </c>
      <c r="C564" s="72">
        <v>2.5359811479412118</v>
      </c>
      <c r="D564" s="72">
        <v>0</v>
      </c>
      <c r="E564" s="72">
        <v>0</v>
      </c>
      <c r="F564" s="72">
        <v>0</v>
      </c>
      <c r="G564" s="72">
        <v>0</v>
      </c>
      <c r="H564" s="72">
        <v>2.5359811479412118</v>
      </c>
      <c r="I564" s="6"/>
      <c r="J564" s="72">
        <v>0</v>
      </c>
      <c r="K564" s="72">
        <v>0</v>
      </c>
      <c r="L564" s="72">
        <v>0</v>
      </c>
      <c r="M564" s="72">
        <v>0</v>
      </c>
      <c r="N564" s="72">
        <v>0</v>
      </c>
      <c r="O564" s="204"/>
      <c r="P564" s="6">
        <v>218.09443974461226</v>
      </c>
      <c r="Q564" s="6">
        <v>0</v>
      </c>
      <c r="R564" s="6">
        <v>218.09443974461226</v>
      </c>
      <c r="S564" s="6"/>
      <c r="T564" s="6">
        <v>2.5359811479412118</v>
      </c>
      <c r="U564" s="6">
        <v>2.5359811479412118</v>
      </c>
      <c r="V564" s="6">
        <v>220.63042089255347</v>
      </c>
      <c r="W564" s="6">
        <v>220.63042089255347</v>
      </c>
      <c r="X564" s="6">
        <v>0</v>
      </c>
      <c r="Y564" s="6"/>
      <c r="Z564" s="6">
        <v>220.63042089255347</v>
      </c>
      <c r="AA564" s="6">
        <v>0</v>
      </c>
      <c r="AB564" s="6">
        <v>0</v>
      </c>
      <c r="AC564" s="8">
        <v>0</v>
      </c>
      <c r="AD564" s="8">
        <v>0</v>
      </c>
      <c r="AE564" s="204"/>
      <c r="AF564" s="205">
        <v>2.5359811479412144</v>
      </c>
      <c r="AG564" s="205">
        <v>0</v>
      </c>
      <c r="AH564" s="5"/>
    </row>
    <row r="565" spans="1:34" x14ac:dyDescent="0.2">
      <c r="A565" s="5" t="s">
        <v>702</v>
      </c>
      <c r="B565" s="72">
        <v>0</v>
      </c>
      <c r="C565" s="72">
        <v>21.555839757500305</v>
      </c>
      <c r="D565" s="72">
        <v>0</v>
      </c>
      <c r="E565" s="72">
        <v>0</v>
      </c>
      <c r="F565" s="72">
        <v>0</v>
      </c>
      <c r="G565" s="72">
        <v>0.36000000000012733</v>
      </c>
      <c r="H565" s="72">
        <v>21.915839757500432</v>
      </c>
      <c r="I565" s="6"/>
      <c r="J565" s="72">
        <v>0</v>
      </c>
      <c r="K565" s="72">
        <v>0</v>
      </c>
      <c r="L565" s="72">
        <v>0</v>
      </c>
      <c r="M565" s="72">
        <v>0</v>
      </c>
      <c r="N565" s="72">
        <v>0</v>
      </c>
      <c r="O565" s="204"/>
      <c r="P565" s="6">
        <v>1853.802737829204</v>
      </c>
      <c r="Q565" s="6">
        <v>0</v>
      </c>
      <c r="R565" s="6">
        <v>1853.802737829204</v>
      </c>
      <c r="S565" s="6"/>
      <c r="T565" s="6">
        <v>21.915839757500432</v>
      </c>
      <c r="U565" s="6">
        <v>21.915839757500432</v>
      </c>
      <c r="V565" s="6">
        <v>1875.7185775867044</v>
      </c>
      <c r="W565" s="6">
        <v>1875.7185775867044</v>
      </c>
      <c r="X565" s="6">
        <v>0</v>
      </c>
      <c r="Y565" s="6"/>
      <c r="Z565" s="6">
        <v>1875.7185775867044</v>
      </c>
      <c r="AA565" s="6">
        <v>0</v>
      </c>
      <c r="AB565" s="6">
        <v>0</v>
      </c>
      <c r="AC565" s="8">
        <v>0</v>
      </c>
      <c r="AD565" s="8">
        <v>0</v>
      </c>
      <c r="AE565" s="204"/>
      <c r="AF565" s="205">
        <v>21.915839757500407</v>
      </c>
      <c r="AG565" s="205">
        <v>0</v>
      </c>
      <c r="AH565" s="5"/>
    </row>
    <row r="566" spans="1:34" x14ac:dyDescent="0.2">
      <c r="A566" s="5" t="s">
        <v>703</v>
      </c>
      <c r="B566" s="72">
        <v>0</v>
      </c>
      <c r="C566" s="72">
        <v>2.5359811479412118</v>
      </c>
      <c r="D566" s="72">
        <v>0</v>
      </c>
      <c r="E566" s="72">
        <v>0</v>
      </c>
      <c r="F566" s="72">
        <v>0</v>
      </c>
      <c r="G566" s="72">
        <v>0</v>
      </c>
      <c r="H566" s="72">
        <v>2.5359811479412118</v>
      </c>
      <c r="I566" s="6"/>
      <c r="J566" s="72">
        <v>0</v>
      </c>
      <c r="K566" s="72">
        <v>0</v>
      </c>
      <c r="L566" s="72">
        <v>0</v>
      </c>
      <c r="M566" s="72">
        <v>0</v>
      </c>
      <c r="N566" s="72">
        <v>0</v>
      </c>
      <c r="O566" s="204"/>
      <c r="P566" s="6">
        <v>207.18971775738163</v>
      </c>
      <c r="Q566" s="6">
        <v>0</v>
      </c>
      <c r="R566" s="6">
        <v>207.18971775738163</v>
      </c>
      <c r="S566" s="6"/>
      <c r="T566" s="6">
        <v>2.5359811479412118</v>
      </c>
      <c r="U566" s="6">
        <v>2.5359811479412118</v>
      </c>
      <c r="V566" s="6">
        <v>209.72569890532284</v>
      </c>
      <c r="W566" s="6">
        <v>209.72569890532284</v>
      </c>
      <c r="X566" s="6">
        <v>0</v>
      </c>
      <c r="Y566" s="6"/>
      <c r="Z566" s="6">
        <v>209.72569890532284</v>
      </c>
      <c r="AA566" s="6">
        <v>0</v>
      </c>
      <c r="AB566" s="6">
        <v>0</v>
      </c>
      <c r="AC566" s="8">
        <v>0</v>
      </c>
      <c r="AD566" s="8">
        <v>0</v>
      </c>
      <c r="AE566" s="204"/>
      <c r="AF566" s="205">
        <v>2.5359811479412144</v>
      </c>
      <c r="AG566" s="205">
        <v>0</v>
      </c>
      <c r="AH566" s="5"/>
    </row>
    <row r="567" spans="1:34" x14ac:dyDescent="0.2">
      <c r="A567" s="5" t="s">
        <v>704</v>
      </c>
      <c r="B567" s="72">
        <v>0</v>
      </c>
      <c r="C567" s="72">
        <v>1267.990573970606</v>
      </c>
      <c r="D567" s="72">
        <v>0</v>
      </c>
      <c r="E567" s="72">
        <v>0</v>
      </c>
      <c r="F567" s="72">
        <v>0</v>
      </c>
      <c r="G567" s="72">
        <v>-3.1000000001513399</v>
      </c>
      <c r="H567" s="72">
        <v>1264.8905739704546</v>
      </c>
      <c r="I567" s="6"/>
      <c r="J567" s="72">
        <v>0</v>
      </c>
      <c r="K567" s="72">
        <v>0</v>
      </c>
      <c r="L567" s="72">
        <v>0</v>
      </c>
      <c r="M567" s="72">
        <v>0</v>
      </c>
      <c r="N567" s="72">
        <v>0</v>
      </c>
      <c r="O567" s="204"/>
      <c r="P567" s="6">
        <v>103594.85887869081</v>
      </c>
      <c r="Q567" s="6">
        <v>0</v>
      </c>
      <c r="R567" s="6">
        <v>103594.85887869081</v>
      </c>
      <c r="S567" s="6"/>
      <c r="T567" s="6">
        <v>1264.8905739704546</v>
      </c>
      <c r="U567" s="6">
        <v>1264.8905739704546</v>
      </c>
      <c r="V567" s="6">
        <v>104859.74945266126</v>
      </c>
      <c r="W567" s="6">
        <v>104859.74945266126</v>
      </c>
      <c r="X567" s="6">
        <v>0</v>
      </c>
      <c r="Y567" s="6"/>
      <c r="Z567" s="6">
        <v>104859.74945266126</v>
      </c>
      <c r="AA567" s="6">
        <v>0</v>
      </c>
      <c r="AB567" s="6">
        <v>0</v>
      </c>
      <c r="AC567" s="8">
        <v>0</v>
      </c>
      <c r="AD567" s="8">
        <v>0</v>
      </c>
      <c r="AE567" s="204"/>
      <c r="AF567" s="205">
        <v>1264.8905739704496</v>
      </c>
      <c r="AG567" s="205">
        <v>0</v>
      </c>
      <c r="AH567" s="5"/>
    </row>
    <row r="568" spans="1:34" x14ac:dyDescent="0.2">
      <c r="A568" s="5" t="s">
        <v>705</v>
      </c>
      <c r="B568" s="72">
        <v>0</v>
      </c>
      <c r="C568" s="72">
        <v>11346.203075828116</v>
      </c>
      <c r="D568" s="72">
        <v>0</v>
      </c>
      <c r="E568" s="72">
        <v>422873.48302625626</v>
      </c>
      <c r="F568" s="72">
        <v>-5141.8556742692181</v>
      </c>
      <c r="G568" s="72">
        <v>-2.1699999973643571</v>
      </c>
      <c r="H568" s="72">
        <v>429075.66042781778</v>
      </c>
      <c r="I568" s="6"/>
      <c r="J568" s="72">
        <v>0</v>
      </c>
      <c r="K568" s="72">
        <v>38655.957107237096</v>
      </c>
      <c r="L568" s="72">
        <v>-1241.8500882249791</v>
      </c>
      <c r="M568" s="72">
        <v>0</v>
      </c>
      <c r="N568" s="72">
        <v>37414.107019012117</v>
      </c>
      <c r="O568" s="204"/>
      <c r="P568" s="6">
        <v>1695012.3019449085</v>
      </c>
      <c r="Q568" s="6">
        <v>175077.00392732324</v>
      </c>
      <c r="R568" s="6">
        <v>1870089.3058722317</v>
      </c>
      <c r="S568" s="6"/>
      <c r="T568" s="6">
        <v>466489.76744682988</v>
      </c>
      <c r="U568" s="6">
        <v>466489.76744682988</v>
      </c>
      <c r="V568" s="6">
        <v>2336579.0733190617</v>
      </c>
      <c r="W568" s="6">
        <v>2124087.9623727263</v>
      </c>
      <c r="X568" s="6">
        <v>212491.11094633536</v>
      </c>
      <c r="Y568" s="6"/>
      <c r="Z568" s="6">
        <v>2124087.9623727263</v>
      </c>
      <c r="AA568" s="6">
        <v>212491.11094633536</v>
      </c>
      <c r="AB568" s="6">
        <v>0</v>
      </c>
      <c r="AC568" s="8">
        <v>0</v>
      </c>
      <c r="AD568" s="8">
        <v>0</v>
      </c>
      <c r="AE568" s="204"/>
      <c r="AF568" s="205">
        <v>429075.66042781784</v>
      </c>
      <c r="AG568" s="205">
        <v>37414.107019012125</v>
      </c>
      <c r="AH568" s="5"/>
    </row>
    <row r="569" spans="1:34" x14ac:dyDescent="0.2">
      <c r="A569" s="5" t="s">
        <v>706</v>
      </c>
      <c r="B569" s="72">
        <v>0</v>
      </c>
      <c r="C569" s="72">
        <v>8208.8188170168269</v>
      </c>
      <c r="D569" s="72">
        <v>0</v>
      </c>
      <c r="E569" s="72">
        <v>307069.55965826067</v>
      </c>
      <c r="F569" s="72">
        <v>-3744.3408244139473</v>
      </c>
      <c r="G569" s="72">
        <v>0.11999999941326678</v>
      </c>
      <c r="H569" s="72">
        <v>311534.157650863</v>
      </c>
      <c r="I569" s="6"/>
      <c r="J569" s="72">
        <v>0</v>
      </c>
      <c r="K569" s="72">
        <v>27967.0428927629</v>
      </c>
      <c r="L569" s="72">
        <v>-3450.9265823541186</v>
      </c>
      <c r="M569" s="72">
        <v>0.11999999999534339</v>
      </c>
      <c r="N569" s="72">
        <v>24516.236310408778</v>
      </c>
      <c r="O569" s="204"/>
      <c r="P569" s="6">
        <v>1193666.3153475386</v>
      </c>
      <c r="Q569" s="6">
        <v>219818.34717195824</v>
      </c>
      <c r="R569" s="6">
        <v>1413484.6625194969</v>
      </c>
      <c r="S569" s="6"/>
      <c r="T569" s="6">
        <v>336050.39396127179</v>
      </c>
      <c r="U569" s="6">
        <v>336050.39396127179</v>
      </c>
      <c r="V569" s="6">
        <v>1749535.0564807686</v>
      </c>
      <c r="W569" s="6">
        <v>1505200.4729984016</v>
      </c>
      <c r="X569" s="6">
        <v>244334.58348236702</v>
      </c>
      <c r="Y569" s="6"/>
      <c r="Z569" s="6">
        <v>1505200.4729984016</v>
      </c>
      <c r="AA569" s="6">
        <v>244334.58348236702</v>
      </c>
      <c r="AB569" s="6">
        <v>0</v>
      </c>
      <c r="AC569" s="8">
        <v>0</v>
      </c>
      <c r="AD569" s="8">
        <v>0</v>
      </c>
      <c r="AE569" s="204"/>
      <c r="AF569" s="205">
        <v>311534.15765086305</v>
      </c>
      <c r="AG569" s="205">
        <v>24516.236310408771</v>
      </c>
      <c r="AH569" s="5"/>
    </row>
    <row r="570" spans="1:34" x14ac:dyDescent="0.2">
      <c r="A570" s="5" t="s">
        <v>707</v>
      </c>
      <c r="B570" s="72">
        <v>0</v>
      </c>
      <c r="C570" s="72">
        <v>9.3831302473824838</v>
      </c>
      <c r="D570" s="72">
        <v>0</v>
      </c>
      <c r="E570" s="72">
        <v>0</v>
      </c>
      <c r="F570" s="72">
        <v>0</v>
      </c>
      <c r="G570" s="72">
        <v>0</v>
      </c>
      <c r="H570" s="72">
        <v>9.3831302473824838</v>
      </c>
      <c r="I570" s="6"/>
      <c r="J570" s="72">
        <v>0</v>
      </c>
      <c r="K570" s="72">
        <v>0</v>
      </c>
      <c r="L570" s="72">
        <v>-1.7086432277758918</v>
      </c>
      <c r="M570" s="72">
        <v>0</v>
      </c>
      <c r="N570" s="72">
        <v>-1.7086432277758918</v>
      </c>
      <c r="O570" s="204"/>
      <c r="P570" s="6">
        <v>294.73021609111152</v>
      </c>
      <c r="Q570" s="6">
        <v>4.3422071917607434</v>
      </c>
      <c r="R570" s="6">
        <v>299.07242328287225</v>
      </c>
      <c r="S570" s="6"/>
      <c r="T570" s="6">
        <v>7.674487019606592</v>
      </c>
      <c r="U570" s="6">
        <v>7.674487019606592</v>
      </c>
      <c r="V570" s="6">
        <v>306.74691030247885</v>
      </c>
      <c r="W570" s="6">
        <v>304.11334633849401</v>
      </c>
      <c r="X570" s="6">
        <v>2.6335639639848516</v>
      </c>
      <c r="Y570" s="6"/>
      <c r="Z570" s="6">
        <v>304.11334633849401</v>
      </c>
      <c r="AA570" s="6">
        <v>2.6335639639848516</v>
      </c>
      <c r="AB570" s="6">
        <v>0</v>
      </c>
      <c r="AC570" s="8">
        <v>0</v>
      </c>
      <c r="AD570" s="8">
        <v>0</v>
      </c>
      <c r="AE570" s="204"/>
      <c r="AF570" s="205">
        <v>9.3831302473824962</v>
      </c>
      <c r="AG570" s="205">
        <v>-1.7086432277758918</v>
      </c>
      <c r="AH570" s="5"/>
    </row>
    <row r="571" spans="1:34" x14ac:dyDescent="0.2">
      <c r="A571" s="5" t="s">
        <v>708</v>
      </c>
      <c r="B571" s="72">
        <v>0</v>
      </c>
      <c r="C571" s="72">
        <v>0</v>
      </c>
      <c r="D571" s="72">
        <v>0</v>
      </c>
      <c r="E571" s="72">
        <v>0</v>
      </c>
      <c r="F571" s="72">
        <v>0</v>
      </c>
      <c r="G571" s="72">
        <v>0</v>
      </c>
      <c r="H571" s="72">
        <v>0</v>
      </c>
      <c r="I571" s="6"/>
      <c r="J571" s="72">
        <v>0</v>
      </c>
      <c r="K571" s="72">
        <v>0</v>
      </c>
      <c r="L571" s="72">
        <v>0</v>
      </c>
      <c r="M571" s="72">
        <v>0</v>
      </c>
      <c r="N571" s="72">
        <v>0</v>
      </c>
      <c r="O571" s="204"/>
      <c r="P571" s="6">
        <v>0</v>
      </c>
      <c r="Q571" s="6">
        <v>0</v>
      </c>
      <c r="R571" s="6">
        <v>0</v>
      </c>
      <c r="S571" s="6"/>
      <c r="T571" s="6">
        <v>0</v>
      </c>
      <c r="U571" s="6">
        <v>0</v>
      </c>
      <c r="V571" s="6">
        <v>0</v>
      </c>
      <c r="W571" s="6">
        <v>0</v>
      </c>
      <c r="X571" s="6">
        <v>0</v>
      </c>
      <c r="Y571" s="6"/>
      <c r="Z571" s="6">
        <v>0</v>
      </c>
      <c r="AA571" s="6">
        <v>0</v>
      </c>
      <c r="AB571" s="6">
        <v>0</v>
      </c>
      <c r="AC571" s="8">
        <v>0</v>
      </c>
      <c r="AD571" s="8">
        <v>0</v>
      </c>
      <c r="AE571" s="204"/>
      <c r="AF571" s="205">
        <v>0</v>
      </c>
      <c r="AG571" s="205">
        <v>0</v>
      </c>
      <c r="AH571" s="5"/>
    </row>
    <row r="572" spans="1:34" x14ac:dyDescent="0.2">
      <c r="A572" s="5" t="s">
        <v>709</v>
      </c>
      <c r="B572" s="72">
        <v>0</v>
      </c>
      <c r="C572" s="72">
        <v>146.83330846579616</v>
      </c>
      <c r="D572" s="72">
        <v>0</v>
      </c>
      <c r="E572" s="72">
        <v>0</v>
      </c>
      <c r="F572" s="72">
        <v>0</v>
      </c>
      <c r="G572" s="72">
        <v>0.12999999997555278</v>
      </c>
      <c r="H572" s="72">
        <v>146.96330846577172</v>
      </c>
      <c r="I572" s="6"/>
      <c r="J572" s="72">
        <v>0</v>
      </c>
      <c r="K572" s="72">
        <v>0</v>
      </c>
      <c r="L572" s="72">
        <v>-26.737957537357872</v>
      </c>
      <c r="M572" s="72">
        <v>-0.04</v>
      </c>
      <c r="N572" s="72">
        <v>-26.777957537357871</v>
      </c>
      <c r="O572" s="204"/>
      <c r="P572" s="6">
        <v>5535.7008856739703</v>
      </c>
      <c r="Q572" s="6">
        <v>68.661354402722083</v>
      </c>
      <c r="R572" s="6">
        <v>5604.3622400766926</v>
      </c>
      <c r="S572" s="6"/>
      <c r="T572" s="6">
        <v>120.18535092841384</v>
      </c>
      <c r="U572" s="6">
        <v>120.18535092841384</v>
      </c>
      <c r="V572" s="6">
        <v>5724.5475910051064</v>
      </c>
      <c r="W572" s="6">
        <v>5682.664194139742</v>
      </c>
      <c r="X572" s="6">
        <v>41.883396865364212</v>
      </c>
      <c r="Y572" s="6"/>
      <c r="Z572" s="6">
        <v>5682.664194139742</v>
      </c>
      <c r="AA572" s="6">
        <v>41.883396865364212</v>
      </c>
      <c r="AB572" s="6">
        <v>0</v>
      </c>
      <c r="AC572" s="8">
        <v>0</v>
      </c>
      <c r="AD572" s="8">
        <v>0</v>
      </c>
      <c r="AE572" s="204"/>
      <c r="AF572" s="205">
        <v>146.96330846577166</v>
      </c>
      <c r="AG572" s="205">
        <v>-26.777957537357871</v>
      </c>
      <c r="AH572" s="5"/>
    </row>
    <row r="573" spans="1:34" x14ac:dyDescent="0.2">
      <c r="A573" s="5" t="s">
        <v>710</v>
      </c>
      <c r="B573" s="72">
        <v>0</v>
      </c>
      <c r="C573" s="72">
        <v>54.016398451147815</v>
      </c>
      <c r="D573" s="72">
        <v>0</v>
      </c>
      <c r="E573" s="72">
        <v>0</v>
      </c>
      <c r="F573" s="72">
        <v>0</v>
      </c>
      <c r="G573" s="72">
        <v>-1.819999999994252</v>
      </c>
      <c r="H573" s="72">
        <v>52.196398451153563</v>
      </c>
      <c r="I573" s="6"/>
      <c r="J573" s="72">
        <v>0</v>
      </c>
      <c r="K573" s="72">
        <v>0</v>
      </c>
      <c r="L573" s="72">
        <v>-9.8362434463855397</v>
      </c>
      <c r="M573" s="72">
        <v>0</v>
      </c>
      <c r="N573" s="72">
        <v>-9.8362434463855397</v>
      </c>
      <c r="O573" s="204"/>
      <c r="P573" s="6">
        <v>1839.8653322480341</v>
      </c>
      <c r="Q573" s="6">
        <v>27.10640457403586</v>
      </c>
      <c r="R573" s="6">
        <v>1866.9717368220699</v>
      </c>
      <c r="S573" s="6"/>
      <c r="T573" s="6">
        <v>42.360155004768025</v>
      </c>
      <c r="U573" s="6">
        <v>42.360155004768025</v>
      </c>
      <c r="V573" s="6">
        <v>1909.331891826838</v>
      </c>
      <c r="W573" s="6">
        <v>1892.0617306991878</v>
      </c>
      <c r="X573" s="6">
        <v>17.270161127650319</v>
      </c>
      <c r="Y573" s="6"/>
      <c r="Z573" s="6">
        <v>1892.0617306991876</v>
      </c>
      <c r="AA573" s="6">
        <v>17.270161127650319</v>
      </c>
      <c r="AB573" s="6">
        <v>0</v>
      </c>
      <c r="AC573" s="8">
        <v>0</v>
      </c>
      <c r="AD573" s="8">
        <v>0</v>
      </c>
      <c r="AE573" s="204"/>
      <c r="AF573" s="205">
        <v>52.196398451153755</v>
      </c>
      <c r="AG573" s="205">
        <v>-9.8362434463855415</v>
      </c>
      <c r="AH573" s="5"/>
    </row>
    <row r="574" spans="1:34" x14ac:dyDescent="0.2">
      <c r="A574" s="5" t="s">
        <v>711</v>
      </c>
      <c r="B574" s="72">
        <v>0</v>
      </c>
      <c r="C574" s="72">
        <v>5.0719622958824235</v>
      </c>
      <c r="D574" s="72">
        <v>0</v>
      </c>
      <c r="E574" s="72">
        <v>0</v>
      </c>
      <c r="F574" s="72">
        <v>0</v>
      </c>
      <c r="G574" s="72">
        <v>0</v>
      </c>
      <c r="H574" s="72">
        <v>5.0719622958824235</v>
      </c>
      <c r="I574" s="6"/>
      <c r="J574" s="72">
        <v>0</v>
      </c>
      <c r="K574" s="72">
        <v>0</v>
      </c>
      <c r="L574" s="72">
        <v>-0.92359093393291447</v>
      </c>
      <c r="M574" s="72">
        <v>0</v>
      </c>
      <c r="N574" s="72">
        <v>-0.92359093393291447</v>
      </c>
      <c r="O574" s="204"/>
      <c r="P574" s="6">
        <v>164.62091781123584</v>
      </c>
      <c r="Q574" s="6">
        <v>2.4253303333283855</v>
      </c>
      <c r="R574" s="6">
        <v>167.04624814456423</v>
      </c>
      <c r="S574" s="6"/>
      <c r="T574" s="6">
        <v>4.1483713619495095</v>
      </c>
      <c r="U574" s="6">
        <v>4.1483713619495095</v>
      </c>
      <c r="V574" s="6">
        <v>171.19461950651373</v>
      </c>
      <c r="W574" s="6">
        <v>169.69288010711827</v>
      </c>
      <c r="X574" s="6">
        <v>1.5017393993954711</v>
      </c>
      <c r="Y574" s="6"/>
      <c r="Z574" s="6">
        <v>169.69288010711827</v>
      </c>
      <c r="AA574" s="6">
        <v>1.5017393993954711</v>
      </c>
      <c r="AB574" s="6">
        <v>0</v>
      </c>
      <c r="AC574" s="8">
        <v>0</v>
      </c>
      <c r="AD574" s="8">
        <v>0</v>
      </c>
      <c r="AE574" s="204"/>
      <c r="AF574" s="205">
        <v>5.0719622958824289</v>
      </c>
      <c r="AG574" s="205">
        <v>-0.92359093393291447</v>
      </c>
      <c r="AH574" s="5"/>
    </row>
    <row r="575" spans="1:34" x14ac:dyDescent="0.2">
      <c r="A575" s="5" t="s">
        <v>712</v>
      </c>
      <c r="B575" s="72">
        <v>-71254.867230707445</v>
      </c>
      <c r="C575" s="72">
        <v>5.3255604106765455</v>
      </c>
      <c r="D575" s="72">
        <v>0</v>
      </c>
      <c r="E575" s="72">
        <v>0</v>
      </c>
      <c r="F575" s="72">
        <v>0</v>
      </c>
      <c r="G575" s="72">
        <v>0</v>
      </c>
      <c r="H575" s="72">
        <v>-71249.541670296763</v>
      </c>
      <c r="I575" s="6"/>
      <c r="J575" s="72">
        <v>0</v>
      </c>
      <c r="K575" s="72">
        <v>0</v>
      </c>
      <c r="L575" s="72">
        <v>-0.96977048062956017</v>
      </c>
      <c r="M575" s="72">
        <v>0</v>
      </c>
      <c r="N575" s="72">
        <v>-0.96977048062956017</v>
      </c>
      <c r="O575" s="204"/>
      <c r="P575" s="6">
        <v>813.3320733259626</v>
      </c>
      <c r="Q575" s="6">
        <v>11.460935100863605</v>
      </c>
      <c r="R575" s="6">
        <v>824.79300842682619</v>
      </c>
      <c r="S575" s="6"/>
      <c r="T575" s="6">
        <v>-71250.511440777394</v>
      </c>
      <c r="U575" s="6">
        <v>-824.79300842682619</v>
      </c>
      <c r="V575" s="6">
        <v>0</v>
      </c>
      <c r="W575" s="6">
        <v>0</v>
      </c>
      <c r="X575" s="6">
        <v>0</v>
      </c>
      <c r="Y575" s="6"/>
      <c r="Z575" s="6">
        <v>-70436.209596970803</v>
      </c>
      <c r="AA575" s="6">
        <v>10.491164620234045</v>
      </c>
      <c r="AB575" s="6">
        <v>-70425.718432350564</v>
      </c>
      <c r="AC575" s="8">
        <v>-70425.718432350564</v>
      </c>
      <c r="AD575" s="8">
        <v>0</v>
      </c>
      <c r="AE575" s="204"/>
      <c r="AF575" s="205">
        <v>-813.3320733259626</v>
      </c>
      <c r="AG575" s="205">
        <v>-11.460935100863605</v>
      </c>
      <c r="AH575" s="5"/>
    </row>
    <row r="576" spans="1:34" x14ac:dyDescent="0.2">
      <c r="A576" s="5" t="s">
        <v>713</v>
      </c>
      <c r="B576" s="72">
        <v>0</v>
      </c>
      <c r="C576" s="72">
        <v>2.5359811479412118</v>
      </c>
      <c r="D576" s="72">
        <v>0</v>
      </c>
      <c r="E576" s="72">
        <v>0</v>
      </c>
      <c r="F576" s="72">
        <v>0</v>
      </c>
      <c r="G576" s="72">
        <v>0</v>
      </c>
      <c r="H576" s="72">
        <v>2.5359811479412118</v>
      </c>
      <c r="I576" s="6"/>
      <c r="J576" s="72">
        <v>0</v>
      </c>
      <c r="K576" s="72">
        <v>0</v>
      </c>
      <c r="L576" s="72">
        <v>0</v>
      </c>
      <c r="M576" s="72">
        <v>0</v>
      </c>
      <c r="N576" s="72">
        <v>0</v>
      </c>
      <c r="O576" s="204"/>
      <c r="P576" s="6">
        <v>225.36425440276599</v>
      </c>
      <c r="Q576" s="6">
        <v>0</v>
      </c>
      <c r="R576" s="6">
        <v>225.36425440276599</v>
      </c>
      <c r="S576" s="6"/>
      <c r="T576" s="6">
        <v>2.5359811479412118</v>
      </c>
      <c r="U576" s="6">
        <v>2.5359811479412118</v>
      </c>
      <c r="V576" s="6">
        <v>227.90023555070721</v>
      </c>
      <c r="W576" s="6">
        <v>227.90023555070721</v>
      </c>
      <c r="X576" s="6">
        <v>0</v>
      </c>
      <c r="Y576" s="6"/>
      <c r="Z576" s="6">
        <v>227.90023555070721</v>
      </c>
      <c r="AA576" s="6">
        <v>0</v>
      </c>
      <c r="AB576" s="6">
        <v>0</v>
      </c>
      <c r="AC576" s="8">
        <v>0</v>
      </c>
      <c r="AD576" s="8">
        <v>0</v>
      </c>
      <c r="AE576" s="204"/>
      <c r="AF576" s="205">
        <v>2.5359811479412144</v>
      </c>
      <c r="AG576" s="205">
        <v>0</v>
      </c>
      <c r="AH576" s="5"/>
    </row>
    <row r="577" spans="1:34" x14ac:dyDescent="0.2">
      <c r="A577" s="5" t="s">
        <v>714</v>
      </c>
      <c r="B577" s="72">
        <v>0</v>
      </c>
      <c r="C577" s="72">
        <v>9.6367283621766067</v>
      </c>
      <c r="D577" s="72">
        <v>0</v>
      </c>
      <c r="E577" s="72">
        <v>0</v>
      </c>
      <c r="F577" s="72">
        <v>0</v>
      </c>
      <c r="G577" s="72">
        <v>-0.11999999999989086</v>
      </c>
      <c r="H577" s="72">
        <v>9.5167283621767158</v>
      </c>
      <c r="I577" s="6"/>
      <c r="J577" s="72">
        <v>0</v>
      </c>
      <c r="K577" s="72">
        <v>0</v>
      </c>
      <c r="L577" s="72">
        <v>0</v>
      </c>
      <c r="M577" s="72">
        <v>0</v>
      </c>
      <c r="N577" s="72">
        <v>0</v>
      </c>
      <c r="O577" s="204"/>
      <c r="P577" s="6">
        <v>884.91171828166114</v>
      </c>
      <c r="Q577" s="6">
        <v>0</v>
      </c>
      <c r="R577" s="6">
        <v>884.91171828166114</v>
      </c>
      <c r="S577" s="6"/>
      <c r="T577" s="6">
        <v>9.5167283621767158</v>
      </c>
      <c r="U577" s="6">
        <v>9.5167283621767158</v>
      </c>
      <c r="V577" s="6">
        <v>894.4284466438379</v>
      </c>
      <c r="W577" s="6">
        <v>894.4284466438379</v>
      </c>
      <c r="X577" s="6">
        <v>0</v>
      </c>
      <c r="Y577" s="6"/>
      <c r="Z577" s="6">
        <v>894.4284466438379</v>
      </c>
      <c r="AA577" s="6">
        <v>0</v>
      </c>
      <c r="AB577" s="6">
        <v>0</v>
      </c>
      <c r="AC577" s="8">
        <v>0</v>
      </c>
      <c r="AD577" s="8">
        <v>0</v>
      </c>
      <c r="AE577" s="204"/>
      <c r="AF577" s="205">
        <v>9.5167283621767638</v>
      </c>
      <c r="AG577" s="205">
        <v>0</v>
      </c>
      <c r="AH577" s="5"/>
    </row>
    <row r="578" spans="1:34" x14ac:dyDescent="0.2">
      <c r="A578" s="5" t="s">
        <v>715</v>
      </c>
      <c r="B578" s="72">
        <v>0</v>
      </c>
      <c r="C578" s="72">
        <v>228.64406029837969</v>
      </c>
      <c r="D578" s="72">
        <v>0</v>
      </c>
      <c r="E578" s="72">
        <v>0</v>
      </c>
      <c r="F578" s="72">
        <v>35441.441545892703</v>
      </c>
      <c r="G578" s="72">
        <v>0.2400000000197906</v>
      </c>
      <c r="H578" s="72">
        <v>35670.325606191102</v>
      </c>
      <c r="I578" s="6"/>
      <c r="J578" s="72">
        <v>0</v>
      </c>
      <c r="K578" s="72">
        <v>0</v>
      </c>
      <c r="L578" s="72">
        <v>-512.97178411638481</v>
      </c>
      <c r="M578" s="72">
        <v>-0.24000000000251021</v>
      </c>
      <c r="N578" s="72">
        <v>-513.21178411638732</v>
      </c>
      <c r="O578" s="204"/>
      <c r="P578" s="6">
        <v>36525.20049164971</v>
      </c>
      <c r="Q578" s="6">
        <v>317.01593856225338</v>
      </c>
      <c r="R578" s="6">
        <v>36842.216430211964</v>
      </c>
      <c r="S578" s="6"/>
      <c r="T578" s="6">
        <v>35157.113822074716</v>
      </c>
      <c r="U578" s="6">
        <v>35157.113822074716</v>
      </c>
      <c r="V578" s="6">
        <v>71999.330252286687</v>
      </c>
      <c r="W578" s="6">
        <v>71999.330252286687</v>
      </c>
      <c r="X578" s="6">
        <v>0</v>
      </c>
      <c r="Y578" s="6"/>
      <c r="Z578" s="6">
        <v>72195.526097840804</v>
      </c>
      <c r="AA578" s="6">
        <v>-196.19584555413394</v>
      </c>
      <c r="AB578" s="6">
        <v>0</v>
      </c>
      <c r="AC578" s="8">
        <v>0</v>
      </c>
      <c r="AD578" s="8">
        <v>0</v>
      </c>
      <c r="AE578" s="204"/>
      <c r="AF578" s="205">
        <v>35474.129760636977</v>
      </c>
      <c r="AG578" s="205">
        <v>-317.01593856225338</v>
      </c>
      <c r="AH578" s="5"/>
    </row>
    <row r="579" spans="1:34" x14ac:dyDescent="0.2">
      <c r="A579" s="5" t="s">
        <v>720</v>
      </c>
      <c r="B579" s="72">
        <v>0</v>
      </c>
      <c r="C579" s="72">
        <v>547.21401210275485</v>
      </c>
      <c r="D579" s="72">
        <v>0</v>
      </c>
      <c r="E579" s="72">
        <v>0</v>
      </c>
      <c r="F579" s="72">
        <v>0</v>
      </c>
      <c r="G579" s="72">
        <v>-0.1200000000098953</v>
      </c>
      <c r="H579" s="72">
        <v>547.09401210274495</v>
      </c>
      <c r="I579" s="6"/>
      <c r="J579" s="72">
        <v>0</v>
      </c>
      <c r="K579" s="72">
        <v>0</v>
      </c>
      <c r="L579" s="72">
        <v>-99.646225862022149</v>
      </c>
      <c r="M579" s="72">
        <v>-0.11999999999511601</v>
      </c>
      <c r="N579" s="72">
        <v>-99.766225862017265</v>
      </c>
      <c r="O579" s="204"/>
      <c r="P579" s="6">
        <v>50249.013308109708</v>
      </c>
      <c r="Q579" s="6">
        <v>708.0757040007577</v>
      </c>
      <c r="R579" s="6">
        <v>50957.089012110468</v>
      </c>
      <c r="S579" s="6"/>
      <c r="T579" s="6">
        <v>447.32778624072768</v>
      </c>
      <c r="U579" s="6">
        <v>447.32778624072768</v>
      </c>
      <c r="V579" s="6">
        <v>51404.416798351194</v>
      </c>
      <c r="W579" s="6">
        <v>50796.107320212453</v>
      </c>
      <c r="X579" s="6">
        <v>608.30947813874047</v>
      </c>
      <c r="Y579" s="6"/>
      <c r="Z579" s="6">
        <v>50796.107320212453</v>
      </c>
      <c r="AA579" s="6">
        <v>608.30947813874047</v>
      </c>
      <c r="AB579" s="6">
        <v>0</v>
      </c>
      <c r="AC579" s="8">
        <v>0</v>
      </c>
      <c r="AD579" s="8">
        <v>0</v>
      </c>
      <c r="AE579" s="204"/>
      <c r="AF579" s="205">
        <v>547.09401210274518</v>
      </c>
      <c r="AG579" s="205">
        <v>-99.766225862017222</v>
      </c>
      <c r="AH579" s="5"/>
    </row>
    <row r="580" spans="1:34" x14ac:dyDescent="0.2">
      <c r="A580" s="5" t="s">
        <v>721</v>
      </c>
      <c r="B580" s="72">
        <v>0</v>
      </c>
      <c r="C580" s="72">
        <v>320.54801709976925</v>
      </c>
      <c r="D580" s="72">
        <v>0</v>
      </c>
      <c r="E580" s="72">
        <v>0</v>
      </c>
      <c r="F580" s="72">
        <v>2929.526038503519</v>
      </c>
      <c r="G580" s="72">
        <v>0</v>
      </c>
      <c r="H580" s="72">
        <v>3250.0740556032883</v>
      </c>
      <c r="I580" s="6"/>
      <c r="J580" s="72">
        <v>0</v>
      </c>
      <c r="K580" s="72">
        <v>0</v>
      </c>
      <c r="L580" s="72">
        <v>-719.16186238144462</v>
      </c>
      <c r="M580" s="72">
        <v>0</v>
      </c>
      <c r="N580" s="72">
        <v>-719.16186238144462</v>
      </c>
      <c r="O580" s="204"/>
      <c r="P580" s="6">
        <v>48945.630970022525</v>
      </c>
      <c r="Q580" s="6">
        <v>8907.0498769530641</v>
      </c>
      <c r="R580" s="6">
        <v>57852.680846975592</v>
      </c>
      <c r="S580" s="6"/>
      <c r="T580" s="6">
        <v>2530.9121932218436</v>
      </c>
      <c r="U580" s="6">
        <v>2530.9121932218436</v>
      </c>
      <c r="V580" s="6">
        <v>60383.593040197433</v>
      </c>
      <c r="W580" s="6">
        <v>52195.705025625815</v>
      </c>
      <c r="X580" s="6">
        <v>8187.8880145716194</v>
      </c>
      <c r="Y580" s="6"/>
      <c r="Z580" s="6">
        <v>52195.705025625815</v>
      </c>
      <c r="AA580" s="6">
        <v>8187.8880145716194</v>
      </c>
      <c r="AB580" s="6">
        <v>0</v>
      </c>
      <c r="AC580" s="8">
        <v>0</v>
      </c>
      <c r="AD580" s="8">
        <v>0</v>
      </c>
      <c r="AE580" s="204"/>
      <c r="AF580" s="205">
        <v>3250.0740556032906</v>
      </c>
      <c r="AG580" s="205">
        <v>-719.16186238144473</v>
      </c>
      <c r="AH580" s="5"/>
    </row>
    <row r="581" spans="1:34" x14ac:dyDescent="0.2">
      <c r="A581" s="5" t="s">
        <v>722</v>
      </c>
      <c r="B581" s="72">
        <v>0</v>
      </c>
      <c r="C581" s="72">
        <v>284.53708479900399</v>
      </c>
      <c r="D581" s="72">
        <v>0</v>
      </c>
      <c r="E581" s="72">
        <v>0</v>
      </c>
      <c r="F581" s="72">
        <v>2247.8122078055053</v>
      </c>
      <c r="G581" s="72">
        <v>0.46999999987019692</v>
      </c>
      <c r="H581" s="72">
        <v>2532.8192926043794</v>
      </c>
      <c r="I581" s="6"/>
      <c r="J581" s="72">
        <v>0</v>
      </c>
      <c r="K581" s="72">
        <v>0</v>
      </c>
      <c r="L581" s="72">
        <v>-530.89841789526406</v>
      </c>
      <c r="M581" s="72">
        <v>-0.36999999999488864</v>
      </c>
      <c r="N581" s="72">
        <v>-531.26841789525895</v>
      </c>
      <c r="O581" s="204"/>
      <c r="P581" s="6">
        <v>107025.79612485181</v>
      </c>
      <c r="Q581" s="6">
        <v>359.25639805864938</v>
      </c>
      <c r="R581" s="6">
        <v>107385.05252291047</v>
      </c>
      <c r="S581" s="6"/>
      <c r="T581" s="6">
        <v>2001.5508747091203</v>
      </c>
      <c r="U581" s="6">
        <v>2001.5508747091203</v>
      </c>
      <c r="V581" s="6">
        <v>109386.60339761959</v>
      </c>
      <c r="W581" s="6">
        <v>109386.60339761959</v>
      </c>
      <c r="X581" s="6">
        <v>0</v>
      </c>
      <c r="Y581" s="6"/>
      <c r="Z581" s="6">
        <v>109558.6154174562</v>
      </c>
      <c r="AA581" s="6">
        <v>-172.01201983660957</v>
      </c>
      <c r="AB581" s="6">
        <v>0</v>
      </c>
      <c r="AC581" s="8">
        <v>0</v>
      </c>
      <c r="AD581" s="8">
        <v>0</v>
      </c>
      <c r="AE581" s="204"/>
      <c r="AF581" s="205">
        <v>2360.8072727677791</v>
      </c>
      <c r="AG581" s="205">
        <v>-359.25639805864938</v>
      </c>
      <c r="AH581" s="5"/>
    </row>
    <row r="582" spans="1:34" x14ac:dyDescent="0.2">
      <c r="A582" s="5" t="s">
        <v>723</v>
      </c>
      <c r="B582" s="72">
        <v>0</v>
      </c>
      <c r="C582" s="72">
        <v>5.5791585254706666</v>
      </c>
      <c r="D582" s="72">
        <v>0</v>
      </c>
      <c r="E582" s="72">
        <v>0</v>
      </c>
      <c r="F582" s="72">
        <v>0</v>
      </c>
      <c r="G582" s="72">
        <v>0</v>
      </c>
      <c r="H582" s="72">
        <v>5.5791585254706666</v>
      </c>
      <c r="I582" s="6"/>
      <c r="J582" s="72">
        <v>0</v>
      </c>
      <c r="K582" s="72">
        <v>0</v>
      </c>
      <c r="L582" s="72">
        <v>0</v>
      </c>
      <c r="M582" s="72">
        <v>0</v>
      </c>
      <c r="N582" s="72">
        <v>0</v>
      </c>
      <c r="O582" s="204"/>
      <c r="P582" s="6">
        <v>695.12230269030715</v>
      </c>
      <c r="Q582" s="6">
        <v>0</v>
      </c>
      <c r="R582" s="6">
        <v>695.12230269030715</v>
      </c>
      <c r="S582" s="6"/>
      <c r="T582" s="6">
        <v>5.5791585254706666</v>
      </c>
      <c r="U582" s="6">
        <v>5.5791585254706666</v>
      </c>
      <c r="V582" s="6">
        <v>700.70146121577784</v>
      </c>
      <c r="W582" s="6">
        <v>700.70146121577784</v>
      </c>
      <c r="X582" s="6">
        <v>0</v>
      </c>
      <c r="Y582" s="6"/>
      <c r="Z582" s="6">
        <v>700.70146121577784</v>
      </c>
      <c r="AA582" s="6">
        <v>0</v>
      </c>
      <c r="AB582" s="6">
        <v>0</v>
      </c>
      <c r="AC582" s="8">
        <v>0</v>
      </c>
      <c r="AD582" s="8">
        <v>0</v>
      </c>
      <c r="AE582" s="204"/>
      <c r="AF582" s="205">
        <v>5.5791585254706888</v>
      </c>
      <c r="AG582" s="205">
        <v>0</v>
      </c>
      <c r="AH582" s="5"/>
    </row>
    <row r="583" spans="1:34" x14ac:dyDescent="0.2">
      <c r="A583" s="5" t="s">
        <v>724</v>
      </c>
      <c r="B583" s="72">
        <v>0</v>
      </c>
      <c r="C583" s="72">
        <v>246.24376946509167</v>
      </c>
      <c r="D583" s="72">
        <v>0</v>
      </c>
      <c r="E583" s="72">
        <v>0</v>
      </c>
      <c r="F583" s="72">
        <v>0</v>
      </c>
      <c r="G583" s="72">
        <v>-0.86999999973340891</v>
      </c>
      <c r="H583" s="72">
        <v>245.37376946535827</v>
      </c>
      <c r="I583" s="6"/>
      <c r="J583" s="72">
        <v>0</v>
      </c>
      <c r="K583" s="72">
        <v>456</v>
      </c>
      <c r="L583" s="72">
        <v>1827.680334084542</v>
      </c>
      <c r="M583" s="72">
        <v>7.9999999899882823E-2</v>
      </c>
      <c r="N583" s="72">
        <v>2283.7603340844416</v>
      </c>
      <c r="O583" s="204"/>
      <c r="P583" s="6">
        <v>409191.29610311083</v>
      </c>
      <c r="Q583" s="6">
        <v>76891.269301620938</v>
      </c>
      <c r="R583" s="6">
        <v>486082.56540473178</v>
      </c>
      <c r="S583" s="6"/>
      <c r="T583" s="6">
        <v>2529.1341035497999</v>
      </c>
      <c r="U583" s="6">
        <v>2529.1341035497999</v>
      </c>
      <c r="V583" s="6">
        <v>488611.6995082816</v>
      </c>
      <c r="W583" s="6">
        <v>409436.66987257625</v>
      </c>
      <c r="X583" s="6">
        <v>79175.029635705374</v>
      </c>
      <c r="Y583" s="6"/>
      <c r="Z583" s="6">
        <v>409436.6698725762</v>
      </c>
      <c r="AA583" s="6">
        <v>79175.029635705374</v>
      </c>
      <c r="AB583" s="6">
        <v>0</v>
      </c>
      <c r="AC583" s="8">
        <v>0</v>
      </c>
      <c r="AD583" s="8">
        <v>0</v>
      </c>
      <c r="AE583" s="204"/>
      <c r="AF583" s="205">
        <v>245.37376946542645</v>
      </c>
      <c r="AG583" s="205">
        <v>2283.7603340844362</v>
      </c>
      <c r="AH583" s="5"/>
    </row>
    <row r="584" spans="1:34" x14ac:dyDescent="0.2">
      <c r="A584" s="5" t="s">
        <v>725</v>
      </c>
      <c r="B584" s="72">
        <v>0</v>
      </c>
      <c r="C584" s="72">
        <v>0</v>
      </c>
      <c r="D584" s="72">
        <v>0</v>
      </c>
      <c r="E584" s="72">
        <v>0</v>
      </c>
      <c r="F584" s="72">
        <v>0</v>
      </c>
      <c r="G584" s="72">
        <v>0</v>
      </c>
      <c r="H584" s="72">
        <v>0</v>
      </c>
      <c r="I584" s="6"/>
      <c r="J584" s="72">
        <v>0</v>
      </c>
      <c r="K584" s="72">
        <v>0</v>
      </c>
      <c r="L584" s="72">
        <v>0</v>
      </c>
      <c r="M584" s="72">
        <v>0</v>
      </c>
      <c r="N584" s="72">
        <v>0</v>
      </c>
      <c r="O584" s="204"/>
      <c r="P584" s="6">
        <v>0</v>
      </c>
      <c r="Q584" s="6">
        <v>0</v>
      </c>
      <c r="R584" s="6">
        <v>0</v>
      </c>
      <c r="S584" s="6"/>
      <c r="T584" s="6">
        <v>0</v>
      </c>
      <c r="U584" s="6">
        <v>0</v>
      </c>
      <c r="V584" s="6">
        <v>0</v>
      </c>
      <c r="W584" s="6">
        <v>0</v>
      </c>
      <c r="X584" s="6">
        <v>0</v>
      </c>
      <c r="Y584" s="6"/>
      <c r="Z584" s="6">
        <v>0</v>
      </c>
      <c r="AA584" s="6">
        <v>0</v>
      </c>
      <c r="AB584" s="6">
        <v>0</v>
      </c>
      <c r="AC584" s="8">
        <v>0</v>
      </c>
      <c r="AD584" s="8">
        <v>0</v>
      </c>
      <c r="AE584" s="204"/>
      <c r="AF584" s="205">
        <v>0</v>
      </c>
      <c r="AG584" s="205">
        <v>0</v>
      </c>
      <c r="AH584" s="5"/>
    </row>
    <row r="585" spans="1:34" x14ac:dyDescent="0.2">
      <c r="A585" s="5" t="s">
        <v>726</v>
      </c>
      <c r="B585" s="72">
        <v>0</v>
      </c>
      <c r="C585" s="72">
        <v>10.143924591764847</v>
      </c>
      <c r="D585" s="72">
        <v>0</v>
      </c>
      <c r="E585" s="72">
        <v>0</v>
      </c>
      <c r="F585" s="72">
        <v>0</v>
      </c>
      <c r="G585" s="72">
        <v>0</v>
      </c>
      <c r="H585" s="72">
        <v>10.143924591764847</v>
      </c>
      <c r="I585" s="6"/>
      <c r="J585" s="72">
        <v>0</v>
      </c>
      <c r="K585" s="72">
        <v>0</v>
      </c>
      <c r="L585" s="72">
        <v>0</v>
      </c>
      <c r="M585" s="72">
        <v>0</v>
      </c>
      <c r="N585" s="72">
        <v>0</v>
      </c>
      <c r="O585" s="204"/>
      <c r="P585" s="6">
        <v>1618.2436378141149</v>
      </c>
      <c r="Q585" s="6">
        <v>0</v>
      </c>
      <c r="R585" s="6">
        <v>1618.2436378141149</v>
      </c>
      <c r="S585" s="6"/>
      <c r="T585" s="6">
        <v>10.143924591764847</v>
      </c>
      <c r="U585" s="6">
        <v>10.143924591764847</v>
      </c>
      <c r="V585" s="6">
        <v>1628.3875624058796</v>
      </c>
      <c r="W585" s="6">
        <v>1628.3875624058796</v>
      </c>
      <c r="X585" s="6">
        <v>0</v>
      </c>
      <c r="Y585" s="6"/>
      <c r="Z585" s="6">
        <v>1628.3875624058796</v>
      </c>
      <c r="AA585" s="6">
        <v>0</v>
      </c>
      <c r="AB585" s="6">
        <v>0</v>
      </c>
      <c r="AC585" s="8">
        <v>0</v>
      </c>
      <c r="AD585" s="8">
        <v>0</v>
      </c>
      <c r="AE585" s="204"/>
      <c r="AF585" s="205">
        <v>10.143924591764744</v>
      </c>
      <c r="AG585" s="205">
        <v>0</v>
      </c>
      <c r="AH585" s="5"/>
    </row>
    <row r="586" spans="1:34" x14ac:dyDescent="0.2">
      <c r="A586" s="5" t="s">
        <v>727</v>
      </c>
      <c r="B586" s="72">
        <v>0</v>
      </c>
      <c r="C586" s="72">
        <v>35.503736071176967</v>
      </c>
      <c r="D586" s="72">
        <v>0</v>
      </c>
      <c r="E586" s="72">
        <v>0</v>
      </c>
      <c r="F586" s="72">
        <v>0</v>
      </c>
      <c r="G586" s="72">
        <v>-0.1200000000021646</v>
      </c>
      <c r="H586" s="72">
        <v>35.383736071174802</v>
      </c>
      <c r="I586" s="6"/>
      <c r="J586" s="72">
        <v>0</v>
      </c>
      <c r="K586" s="72">
        <v>0</v>
      </c>
      <c r="L586" s="72">
        <v>0</v>
      </c>
      <c r="M586" s="72">
        <v>0</v>
      </c>
      <c r="N586" s="72">
        <v>0</v>
      </c>
      <c r="O586" s="204"/>
      <c r="P586" s="6">
        <v>24166.248250209534</v>
      </c>
      <c r="Q586" s="6">
        <v>0</v>
      </c>
      <c r="R586" s="6">
        <v>24166.248250209534</v>
      </c>
      <c r="S586" s="6"/>
      <c r="T586" s="6">
        <v>35.383736071174802</v>
      </c>
      <c r="U586" s="6">
        <v>35.383736071174802</v>
      </c>
      <c r="V586" s="6">
        <v>24201.631986280707</v>
      </c>
      <c r="W586" s="6">
        <v>24201.631986280707</v>
      </c>
      <c r="X586" s="6">
        <v>0</v>
      </c>
      <c r="Y586" s="6"/>
      <c r="Z586" s="6">
        <v>24201.631986280707</v>
      </c>
      <c r="AA586" s="6">
        <v>0</v>
      </c>
      <c r="AB586" s="6">
        <v>0</v>
      </c>
      <c r="AC586" s="8">
        <v>0</v>
      </c>
      <c r="AD586" s="8">
        <v>0</v>
      </c>
      <c r="AE586" s="204"/>
      <c r="AF586" s="205">
        <v>35.383736071173189</v>
      </c>
      <c r="AG586" s="205">
        <v>0</v>
      </c>
      <c r="AH586" s="5"/>
    </row>
    <row r="587" spans="1:34" x14ac:dyDescent="0.2">
      <c r="A587" s="5" t="s">
        <v>728</v>
      </c>
      <c r="B587" s="72">
        <v>0</v>
      </c>
      <c r="C587" s="72">
        <v>20.287849183529694</v>
      </c>
      <c r="D587" s="72">
        <v>0</v>
      </c>
      <c r="E587" s="72">
        <v>0</v>
      </c>
      <c r="F587" s="72">
        <v>0</v>
      </c>
      <c r="G587" s="72">
        <v>0.24000000000023647</v>
      </c>
      <c r="H587" s="72">
        <v>20.527849183529931</v>
      </c>
      <c r="I587" s="6"/>
      <c r="J587" s="72">
        <v>0</v>
      </c>
      <c r="K587" s="72">
        <v>0</v>
      </c>
      <c r="L587" s="72">
        <v>0</v>
      </c>
      <c r="M587" s="72">
        <v>0</v>
      </c>
      <c r="N587" s="72">
        <v>0</v>
      </c>
      <c r="O587" s="204"/>
      <c r="P587" s="6">
        <v>2558.9747596701172</v>
      </c>
      <c r="Q587" s="6">
        <v>0</v>
      </c>
      <c r="R587" s="6">
        <v>2558.9747596701172</v>
      </c>
      <c r="S587" s="6"/>
      <c r="T587" s="6">
        <v>20.527849183529931</v>
      </c>
      <c r="U587" s="6">
        <v>20.527849183529931</v>
      </c>
      <c r="V587" s="6">
        <v>2579.502608853647</v>
      </c>
      <c r="W587" s="6">
        <v>2579.502608853647</v>
      </c>
      <c r="X587" s="6">
        <v>0</v>
      </c>
      <c r="Y587" s="6"/>
      <c r="Z587" s="6">
        <v>2579.502608853647</v>
      </c>
      <c r="AA587" s="6">
        <v>0</v>
      </c>
      <c r="AB587" s="6">
        <v>0</v>
      </c>
      <c r="AC587" s="8">
        <v>0</v>
      </c>
      <c r="AD587" s="8">
        <v>0</v>
      </c>
      <c r="AE587" s="204"/>
      <c r="AF587" s="205">
        <v>20.527849183529725</v>
      </c>
      <c r="AG587" s="205">
        <v>0</v>
      </c>
      <c r="AH587" s="5"/>
    </row>
    <row r="588" spans="1:34" x14ac:dyDescent="0.2">
      <c r="A588" s="5" t="s">
        <v>729</v>
      </c>
      <c r="B588" s="72">
        <v>0</v>
      </c>
      <c r="C588" s="72">
        <v>7.6079434438236362</v>
      </c>
      <c r="D588" s="72">
        <v>0</v>
      </c>
      <c r="E588" s="72">
        <v>0</v>
      </c>
      <c r="F588" s="72">
        <v>0</v>
      </c>
      <c r="G588" s="72">
        <v>0.12000000000034561</v>
      </c>
      <c r="H588" s="72">
        <v>7.7279434438239818</v>
      </c>
      <c r="I588" s="6"/>
      <c r="J588" s="72">
        <v>0</v>
      </c>
      <c r="K588" s="72">
        <v>0</v>
      </c>
      <c r="L588" s="72">
        <v>0</v>
      </c>
      <c r="M588" s="72">
        <v>0</v>
      </c>
      <c r="N588" s="72">
        <v>0</v>
      </c>
      <c r="O588" s="204"/>
      <c r="P588" s="6">
        <v>959.61553487629385</v>
      </c>
      <c r="Q588" s="6">
        <v>0</v>
      </c>
      <c r="R588" s="6">
        <v>959.61553487629385</v>
      </c>
      <c r="S588" s="6"/>
      <c r="T588" s="6">
        <v>7.7279434438239818</v>
      </c>
      <c r="U588" s="6">
        <v>7.7279434438239818</v>
      </c>
      <c r="V588" s="6">
        <v>967.34347832011781</v>
      </c>
      <c r="W588" s="6">
        <v>967.34347832011781</v>
      </c>
      <c r="X588" s="6">
        <v>0</v>
      </c>
      <c r="Y588" s="6"/>
      <c r="Z588" s="6">
        <v>967.34347832011781</v>
      </c>
      <c r="AA588" s="6">
        <v>0</v>
      </c>
      <c r="AB588" s="6">
        <v>0</v>
      </c>
      <c r="AC588" s="8">
        <v>0</v>
      </c>
      <c r="AD588" s="8">
        <v>0</v>
      </c>
      <c r="AE588" s="204"/>
      <c r="AF588" s="205">
        <v>7.7279434438239605</v>
      </c>
      <c r="AG588" s="205">
        <v>0</v>
      </c>
      <c r="AH588" s="5"/>
    </row>
    <row r="589" spans="1:34" x14ac:dyDescent="0.2">
      <c r="A589" s="5" t="s">
        <v>730</v>
      </c>
      <c r="B589" s="72">
        <v>0</v>
      </c>
      <c r="C589" s="72">
        <v>5.3255604106765455</v>
      </c>
      <c r="D589" s="72">
        <v>0</v>
      </c>
      <c r="E589" s="72">
        <v>0</v>
      </c>
      <c r="F589" s="72">
        <v>0</v>
      </c>
      <c r="G589" s="72">
        <v>0.12000000000057298</v>
      </c>
      <c r="H589" s="72">
        <v>5.4455604106771185</v>
      </c>
      <c r="I589" s="6"/>
      <c r="J589" s="72">
        <v>0</v>
      </c>
      <c r="K589" s="72">
        <v>0</v>
      </c>
      <c r="L589" s="72">
        <v>0</v>
      </c>
      <c r="M589" s="72">
        <v>0</v>
      </c>
      <c r="N589" s="72">
        <v>0</v>
      </c>
      <c r="O589" s="204"/>
      <c r="P589" s="6">
        <v>755.69723371508144</v>
      </c>
      <c r="Q589" s="6">
        <v>0</v>
      </c>
      <c r="R589" s="6">
        <v>755.69723371508144</v>
      </c>
      <c r="S589" s="6"/>
      <c r="T589" s="6">
        <v>5.4455604106771185</v>
      </c>
      <c r="U589" s="6">
        <v>5.4455604106771185</v>
      </c>
      <c r="V589" s="6">
        <v>761.14279412575854</v>
      </c>
      <c r="W589" s="6">
        <v>761.14279412575854</v>
      </c>
      <c r="X589" s="6">
        <v>0</v>
      </c>
      <c r="Y589" s="6"/>
      <c r="Z589" s="6">
        <v>761.14279412575854</v>
      </c>
      <c r="AA589" s="6">
        <v>0</v>
      </c>
      <c r="AB589" s="6">
        <v>0</v>
      </c>
      <c r="AC589" s="8">
        <v>0</v>
      </c>
      <c r="AD589" s="8">
        <v>0</v>
      </c>
      <c r="AE589" s="204"/>
      <c r="AF589" s="205">
        <v>5.4455604106771034</v>
      </c>
      <c r="AG589" s="205">
        <v>0</v>
      </c>
      <c r="AH589" s="5"/>
    </row>
    <row r="590" spans="1:34" x14ac:dyDescent="0.2">
      <c r="A590" s="5" t="s">
        <v>731</v>
      </c>
      <c r="B590" s="72">
        <v>0</v>
      </c>
      <c r="C590" s="72">
        <v>57.059575828677268</v>
      </c>
      <c r="D590" s="72">
        <v>0</v>
      </c>
      <c r="E590" s="72">
        <v>0</v>
      </c>
      <c r="F590" s="72">
        <v>0</v>
      </c>
      <c r="G590" s="72">
        <v>0.14999999999326974</v>
      </c>
      <c r="H590" s="72">
        <v>57.209575828670538</v>
      </c>
      <c r="I590" s="6"/>
      <c r="J590" s="72">
        <v>0</v>
      </c>
      <c r="K590" s="72">
        <v>0</v>
      </c>
      <c r="L590" s="72">
        <v>0</v>
      </c>
      <c r="M590" s="72">
        <v>0</v>
      </c>
      <c r="N590" s="72">
        <v>0</v>
      </c>
      <c r="O590" s="204"/>
      <c r="P590" s="6">
        <v>7197.1165115722033</v>
      </c>
      <c r="Q590" s="6">
        <v>0</v>
      </c>
      <c r="R590" s="6">
        <v>7197.1165115722033</v>
      </c>
      <c r="S590" s="6"/>
      <c r="T590" s="6">
        <v>57.209575828670538</v>
      </c>
      <c r="U590" s="6">
        <v>57.209575828670538</v>
      </c>
      <c r="V590" s="6">
        <v>7254.3260874008738</v>
      </c>
      <c r="W590" s="6">
        <v>7254.3260874008738</v>
      </c>
      <c r="X590" s="6">
        <v>0</v>
      </c>
      <c r="Y590" s="6"/>
      <c r="Z590" s="6">
        <v>7254.3260874008738</v>
      </c>
      <c r="AA590" s="6">
        <v>0</v>
      </c>
      <c r="AB590" s="6">
        <v>0</v>
      </c>
      <c r="AC590" s="8">
        <v>0</v>
      </c>
      <c r="AD590" s="8">
        <v>0</v>
      </c>
      <c r="AE590" s="204"/>
      <c r="AF590" s="205">
        <v>57.209575828670495</v>
      </c>
      <c r="AG590" s="205">
        <v>0</v>
      </c>
      <c r="AH590" s="5"/>
    </row>
    <row r="591" spans="1:34" x14ac:dyDescent="0.2">
      <c r="A591" s="5" t="s">
        <v>732</v>
      </c>
      <c r="B591" s="72">
        <v>0</v>
      </c>
      <c r="C591" s="72">
        <v>115.38714223132516</v>
      </c>
      <c r="D591" s="72">
        <v>0</v>
      </c>
      <c r="E591" s="72">
        <v>0</v>
      </c>
      <c r="F591" s="72">
        <v>0</v>
      </c>
      <c r="G591" s="72">
        <v>0.11999999999534339</v>
      </c>
      <c r="H591" s="72">
        <v>115.5071422313205</v>
      </c>
      <c r="I591" s="6"/>
      <c r="J591" s="72">
        <v>0</v>
      </c>
      <c r="K591" s="72">
        <v>0</v>
      </c>
      <c r="L591" s="72">
        <v>0</v>
      </c>
      <c r="M591" s="72">
        <v>0</v>
      </c>
      <c r="N591" s="72">
        <v>0</v>
      </c>
      <c r="O591" s="204"/>
      <c r="P591" s="6">
        <v>9615.88078978868</v>
      </c>
      <c r="Q591" s="6">
        <v>0</v>
      </c>
      <c r="R591" s="6">
        <v>9615.88078978868</v>
      </c>
      <c r="S591" s="6"/>
      <c r="T591" s="6">
        <v>115.5071422313205</v>
      </c>
      <c r="U591" s="6">
        <v>115.5071422313205</v>
      </c>
      <c r="V591" s="6">
        <v>9731.3879320200012</v>
      </c>
      <c r="W591" s="6">
        <v>9731.3879320200012</v>
      </c>
      <c r="X591" s="6">
        <v>0</v>
      </c>
      <c r="Y591" s="6"/>
      <c r="Z591" s="6">
        <v>9731.3879320200012</v>
      </c>
      <c r="AA591" s="6">
        <v>0</v>
      </c>
      <c r="AB591" s="6">
        <v>0</v>
      </c>
      <c r="AC591" s="8">
        <v>0</v>
      </c>
      <c r="AD591" s="8">
        <v>0</v>
      </c>
      <c r="AE591" s="204"/>
      <c r="AF591" s="205">
        <v>115.50714223132127</v>
      </c>
      <c r="AG591" s="205">
        <v>0</v>
      </c>
      <c r="AH591" s="5"/>
    </row>
    <row r="592" spans="1:34" x14ac:dyDescent="0.2">
      <c r="A592" s="5" t="s">
        <v>733</v>
      </c>
      <c r="B592" s="72">
        <v>0</v>
      </c>
      <c r="C592" s="72">
        <v>34.235745497206359</v>
      </c>
      <c r="D592" s="72">
        <v>0</v>
      </c>
      <c r="E592" s="72">
        <v>0</v>
      </c>
      <c r="F592" s="72">
        <v>0</v>
      </c>
      <c r="G592" s="72">
        <v>0.12000000000080036</v>
      </c>
      <c r="H592" s="72">
        <v>34.35574549720716</v>
      </c>
      <c r="I592" s="6"/>
      <c r="J592" s="72">
        <v>0</v>
      </c>
      <c r="K592" s="72">
        <v>0</v>
      </c>
      <c r="L592" s="72">
        <v>0</v>
      </c>
      <c r="M592" s="72">
        <v>0</v>
      </c>
      <c r="N592" s="72">
        <v>0</v>
      </c>
      <c r="O592" s="204"/>
      <c r="P592" s="6">
        <v>99675.705186712745</v>
      </c>
      <c r="Q592" s="6">
        <v>0</v>
      </c>
      <c r="R592" s="6">
        <v>99675.705186712745</v>
      </c>
      <c r="S592" s="6"/>
      <c r="T592" s="6">
        <v>34.35574549720716</v>
      </c>
      <c r="U592" s="6">
        <v>34.35574549720716</v>
      </c>
      <c r="V592" s="6">
        <v>99710.060932209948</v>
      </c>
      <c r="W592" s="6">
        <v>99710.060932209948</v>
      </c>
      <c r="X592" s="6">
        <v>0</v>
      </c>
      <c r="Y592" s="6"/>
      <c r="Z592" s="6">
        <v>99710.060932209948</v>
      </c>
      <c r="AA592" s="6">
        <v>0</v>
      </c>
      <c r="AB592" s="6">
        <v>0</v>
      </c>
      <c r="AC592" s="8">
        <v>0</v>
      </c>
      <c r="AD592" s="8">
        <v>0</v>
      </c>
      <c r="AE592" s="204"/>
      <c r="AF592" s="205">
        <v>34.355745497203316</v>
      </c>
      <c r="AG592" s="205">
        <v>0</v>
      </c>
      <c r="AH592" s="5"/>
    </row>
    <row r="593" spans="1:34" x14ac:dyDescent="0.2">
      <c r="A593" s="5" t="s">
        <v>734</v>
      </c>
      <c r="B593" s="72">
        <v>0</v>
      </c>
      <c r="C593" s="72">
        <v>2.5359811479412118</v>
      </c>
      <c r="D593" s="72">
        <v>0</v>
      </c>
      <c r="E593" s="72">
        <v>0</v>
      </c>
      <c r="F593" s="72">
        <v>0</v>
      </c>
      <c r="G593" s="72">
        <v>0</v>
      </c>
      <c r="H593" s="72">
        <v>2.5359811479412118</v>
      </c>
      <c r="I593" s="6"/>
      <c r="J593" s="72">
        <v>0</v>
      </c>
      <c r="K593" s="72">
        <v>0</v>
      </c>
      <c r="L593" s="72">
        <v>0</v>
      </c>
      <c r="M593" s="72">
        <v>0</v>
      </c>
      <c r="N593" s="72">
        <v>0</v>
      </c>
      <c r="O593" s="204"/>
      <c r="P593" s="6">
        <v>319.87184495876465</v>
      </c>
      <c r="Q593" s="6">
        <v>0</v>
      </c>
      <c r="R593" s="6">
        <v>319.87184495876465</v>
      </c>
      <c r="S593" s="6"/>
      <c r="T593" s="6">
        <v>2.5359811479412118</v>
      </c>
      <c r="U593" s="6">
        <v>2.5359811479412118</v>
      </c>
      <c r="V593" s="6">
        <v>322.40782610670584</v>
      </c>
      <c r="W593" s="6">
        <v>322.40782610670584</v>
      </c>
      <c r="X593" s="6">
        <v>0</v>
      </c>
      <c r="Y593" s="6"/>
      <c r="Z593" s="6">
        <v>322.40782610670584</v>
      </c>
      <c r="AA593" s="6">
        <v>0</v>
      </c>
      <c r="AB593" s="6">
        <v>0</v>
      </c>
      <c r="AC593" s="8">
        <v>0</v>
      </c>
      <c r="AD593" s="8">
        <v>0</v>
      </c>
      <c r="AE593" s="204"/>
      <c r="AF593" s="205">
        <v>2.535981147941186</v>
      </c>
      <c r="AG593" s="205">
        <v>0</v>
      </c>
      <c r="AH593" s="5"/>
    </row>
    <row r="594" spans="1:34" x14ac:dyDescent="0.2">
      <c r="A594" s="5" t="s">
        <v>735</v>
      </c>
      <c r="B594" s="72">
        <v>0</v>
      </c>
      <c r="C594" s="72">
        <v>0.2535981147941212</v>
      </c>
      <c r="D594" s="72">
        <v>0</v>
      </c>
      <c r="E594" s="72">
        <v>0</v>
      </c>
      <c r="F594" s="72">
        <v>0</v>
      </c>
      <c r="G594" s="72">
        <v>0</v>
      </c>
      <c r="H594" s="72">
        <v>0.2535981147941212</v>
      </c>
      <c r="I594" s="6"/>
      <c r="J594" s="72">
        <v>0</v>
      </c>
      <c r="K594" s="72">
        <v>0</v>
      </c>
      <c r="L594" s="72">
        <v>0</v>
      </c>
      <c r="M594" s="72">
        <v>0</v>
      </c>
      <c r="N594" s="72">
        <v>0</v>
      </c>
      <c r="O594" s="204"/>
      <c r="P594" s="6">
        <v>31.987184495876463</v>
      </c>
      <c r="Q594" s="6">
        <v>0</v>
      </c>
      <c r="R594" s="6">
        <v>31.987184495876463</v>
      </c>
      <c r="S594" s="6"/>
      <c r="T594" s="6">
        <v>0.2535981147941212</v>
      </c>
      <c r="U594" s="6">
        <v>0.2535981147941212</v>
      </c>
      <c r="V594" s="6">
        <v>32.240782610670585</v>
      </c>
      <c r="W594" s="6">
        <v>32.240782610670585</v>
      </c>
      <c r="X594" s="6">
        <v>0</v>
      </c>
      <c r="Y594" s="6"/>
      <c r="Z594" s="6">
        <v>32.240782610670585</v>
      </c>
      <c r="AA594" s="6">
        <v>0</v>
      </c>
      <c r="AB594" s="6">
        <v>0</v>
      </c>
      <c r="AC594" s="8">
        <v>0</v>
      </c>
      <c r="AD594" s="8">
        <v>0</v>
      </c>
      <c r="AE594" s="204"/>
      <c r="AF594" s="205">
        <v>0.25359811479412286</v>
      </c>
      <c r="AG594" s="205">
        <v>0</v>
      </c>
      <c r="AH594" s="5"/>
    </row>
    <row r="595" spans="1:34" x14ac:dyDescent="0.2">
      <c r="A595" s="5" t="s">
        <v>736</v>
      </c>
      <c r="B595" s="72">
        <v>0</v>
      </c>
      <c r="C595" s="72">
        <v>2.5359811479412118</v>
      </c>
      <c r="D595" s="72">
        <v>0</v>
      </c>
      <c r="E595" s="72">
        <v>0</v>
      </c>
      <c r="F595" s="72">
        <v>0</v>
      </c>
      <c r="G595" s="72">
        <v>0</v>
      </c>
      <c r="H595" s="72">
        <v>2.5359811479412118</v>
      </c>
      <c r="I595" s="6"/>
      <c r="J595" s="72">
        <v>0</v>
      </c>
      <c r="K595" s="72">
        <v>0</v>
      </c>
      <c r="L595" s="72">
        <v>0</v>
      </c>
      <c r="M595" s="72">
        <v>0</v>
      </c>
      <c r="N595" s="72">
        <v>0</v>
      </c>
      <c r="O595" s="204"/>
      <c r="P595" s="6">
        <v>319.87184495876465</v>
      </c>
      <c r="Q595" s="6">
        <v>0</v>
      </c>
      <c r="R595" s="6">
        <v>319.87184495876465</v>
      </c>
      <c r="S595" s="6"/>
      <c r="T595" s="6">
        <v>2.5359811479412118</v>
      </c>
      <c r="U595" s="6">
        <v>2.5359811479412118</v>
      </c>
      <c r="V595" s="6">
        <v>322.40782610670584</v>
      </c>
      <c r="W595" s="6">
        <v>322.40782610670584</v>
      </c>
      <c r="X595" s="6">
        <v>0</v>
      </c>
      <c r="Y595" s="6"/>
      <c r="Z595" s="6">
        <v>322.40782610670584</v>
      </c>
      <c r="AA595" s="6">
        <v>0</v>
      </c>
      <c r="AB595" s="6">
        <v>0</v>
      </c>
      <c r="AC595" s="8">
        <v>0</v>
      </c>
      <c r="AD595" s="8">
        <v>0</v>
      </c>
      <c r="AE595" s="204"/>
      <c r="AF595" s="205">
        <v>2.535981147941186</v>
      </c>
      <c r="AG595" s="205">
        <v>0</v>
      </c>
      <c r="AH595" s="5"/>
    </row>
    <row r="596" spans="1:34" x14ac:dyDescent="0.2">
      <c r="A596" s="5" t="s">
        <v>737</v>
      </c>
      <c r="B596" s="72">
        <v>-88458.704254220705</v>
      </c>
      <c r="C596" s="72">
        <v>760.79434438236365</v>
      </c>
      <c r="D596" s="72">
        <v>0</v>
      </c>
      <c r="E596" s="72">
        <v>0</v>
      </c>
      <c r="F596" s="72">
        <v>-213.4850596670106</v>
      </c>
      <c r="G596" s="72">
        <v>0.24000000004889444</v>
      </c>
      <c r="H596" s="72">
        <v>-87911.154969505311</v>
      </c>
      <c r="I596" s="6"/>
      <c r="J596" s="72">
        <v>0</v>
      </c>
      <c r="K596" s="72">
        <v>-168.38976319316885</v>
      </c>
      <c r="L596" s="72">
        <v>-138.53864008993716</v>
      </c>
      <c r="M596" s="72">
        <v>-0.5999999999908141</v>
      </c>
      <c r="N596" s="72">
        <v>-307.52840328309685</v>
      </c>
      <c r="O596" s="204"/>
      <c r="P596" s="6">
        <v>52259.623735793211</v>
      </c>
      <c r="Q596" s="6">
        <v>2179.1099482737782</v>
      </c>
      <c r="R596" s="6">
        <v>54438.733684066989</v>
      </c>
      <c r="S596" s="6"/>
      <c r="T596" s="6">
        <v>-88218.683372788408</v>
      </c>
      <c r="U596" s="6">
        <v>-54438.733684066989</v>
      </c>
      <c r="V596" s="6">
        <v>0</v>
      </c>
      <c r="W596" s="6">
        <v>0</v>
      </c>
      <c r="X596" s="6">
        <v>0</v>
      </c>
      <c r="Y596" s="6"/>
      <c r="Z596" s="6">
        <v>-35651.531233712099</v>
      </c>
      <c r="AA596" s="6">
        <v>1871.5815449906813</v>
      </c>
      <c r="AB596" s="6">
        <v>-33779.949688721419</v>
      </c>
      <c r="AC596" s="8">
        <v>-33779.949688721419</v>
      </c>
      <c r="AD596" s="8">
        <v>0</v>
      </c>
      <c r="AE596" s="204"/>
      <c r="AF596" s="205">
        <v>-52259.623735793211</v>
      </c>
      <c r="AG596" s="205">
        <v>-2179.1099482737782</v>
      </c>
      <c r="AH596" s="5"/>
    </row>
    <row r="597" spans="1:34" x14ac:dyDescent="0.2">
      <c r="A597" s="5" t="s">
        <v>738</v>
      </c>
      <c r="B597" s="72">
        <v>0</v>
      </c>
      <c r="C597" s="72">
        <v>2.5359811479412118</v>
      </c>
      <c r="D597" s="72">
        <v>0</v>
      </c>
      <c r="E597" s="72">
        <v>0</v>
      </c>
      <c r="F597" s="72">
        <v>0</v>
      </c>
      <c r="G597" s="72">
        <v>0</v>
      </c>
      <c r="H597" s="72">
        <v>2.5359811479412118</v>
      </c>
      <c r="I597" s="6"/>
      <c r="J597" s="72">
        <v>0</v>
      </c>
      <c r="K597" s="72">
        <v>0</v>
      </c>
      <c r="L597" s="72">
        <v>0</v>
      </c>
      <c r="M597" s="72">
        <v>0</v>
      </c>
      <c r="N597" s="72">
        <v>0</v>
      </c>
      <c r="O597" s="204"/>
      <c r="P597" s="6">
        <v>150.84865415669012</v>
      </c>
      <c r="Q597" s="6">
        <v>0</v>
      </c>
      <c r="R597" s="6">
        <v>150.84865415669012</v>
      </c>
      <c r="S597" s="6"/>
      <c r="T597" s="6">
        <v>2.5359811479412118</v>
      </c>
      <c r="U597" s="6">
        <v>2.5359811479412118</v>
      </c>
      <c r="V597" s="6">
        <v>153.38463530463133</v>
      </c>
      <c r="W597" s="6">
        <v>153.38463530463133</v>
      </c>
      <c r="X597" s="6">
        <v>0</v>
      </c>
      <c r="Y597" s="6"/>
      <c r="Z597" s="6">
        <v>153.38463530463133</v>
      </c>
      <c r="AA597" s="6">
        <v>0</v>
      </c>
      <c r="AB597" s="6">
        <v>0</v>
      </c>
      <c r="AC597" s="8">
        <v>0</v>
      </c>
      <c r="AD597" s="8">
        <v>0</v>
      </c>
      <c r="AE597" s="204"/>
      <c r="AF597" s="205">
        <v>2.5359811479412144</v>
      </c>
      <c r="AG597" s="205">
        <v>0</v>
      </c>
      <c r="AH597" s="5"/>
    </row>
    <row r="598" spans="1:34" x14ac:dyDescent="0.2">
      <c r="A598" s="5" t="s">
        <v>739</v>
      </c>
      <c r="B598" s="72">
        <v>0</v>
      </c>
      <c r="C598" s="72">
        <v>831.87789595915592</v>
      </c>
      <c r="D598" s="72">
        <v>0</v>
      </c>
      <c r="E598" s="72">
        <v>0</v>
      </c>
      <c r="F598" s="72">
        <v>1134.9404250154298</v>
      </c>
      <c r="G598" s="72">
        <v>0</v>
      </c>
      <c r="H598" s="72">
        <v>1966.8183209745857</v>
      </c>
      <c r="I598" s="6"/>
      <c r="J598" s="72">
        <v>0</v>
      </c>
      <c r="K598" s="72">
        <v>-124.32025936077216</v>
      </c>
      <c r="L598" s="72">
        <v>-151.48276702900696</v>
      </c>
      <c r="M598" s="72">
        <v>-0.83999999999741704</v>
      </c>
      <c r="N598" s="72">
        <v>-276.64302638977654</v>
      </c>
      <c r="O598" s="204"/>
      <c r="P598" s="6">
        <v>71427.39560067479</v>
      </c>
      <c r="Q598" s="6">
        <v>1657.4993715788587</v>
      </c>
      <c r="R598" s="6">
        <v>73084.894972253649</v>
      </c>
      <c r="S598" s="6"/>
      <c r="T598" s="6">
        <v>1690.1752945848093</v>
      </c>
      <c r="U598" s="6">
        <v>1690.1752945848093</v>
      </c>
      <c r="V598" s="6">
        <v>74775.070266838462</v>
      </c>
      <c r="W598" s="6">
        <v>73394.213921649382</v>
      </c>
      <c r="X598" s="6">
        <v>1380.8563451890823</v>
      </c>
      <c r="Y598" s="6"/>
      <c r="Z598" s="6">
        <v>73394.213921649382</v>
      </c>
      <c r="AA598" s="6">
        <v>1380.8563451890823</v>
      </c>
      <c r="AB598" s="6">
        <v>0</v>
      </c>
      <c r="AC598" s="8">
        <v>0</v>
      </c>
      <c r="AD598" s="8">
        <v>0</v>
      </c>
      <c r="AE598" s="204"/>
      <c r="AF598" s="205">
        <v>1966.8183209745912</v>
      </c>
      <c r="AG598" s="205">
        <v>-276.64302638977642</v>
      </c>
      <c r="AH598" s="5"/>
    </row>
    <row r="599" spans="1:34" x14ac:dyDescent="0.2">
      <c r="A599" s="5" t="s">
        <v>740</v>
      </c>
      <c r="B599" s="72">
        <v>0</v>
      </c>
      <c r="C599" s="72">
        <v>1037.1911832945912</v>
      </c>
      <c r="D599" s="72">
        <v>0</v>
      </c>
      <c r="E599" s="72">
        <v>-756.60628998966934</v>
      </c>
      <c r="F599" s="72">
        <v>1043.0986291331972</v>
      </c>
      <c r="G599" s="72">
        <v>0</v>
      </c>
      <c r="H599" s="72">
        <v>1323.6835224381189</v>
      </c>
      <c r="I599" s="6"/>
      <c r="J599" s="72">
        <v>0</v>
      </c>
      <c r="K599" s="72">
        <v>-533.81866810680106</v>
      </c>
      <c r="L599" s="72">
        <v>-113.52132108622158</v>
      </c>
      <c r="M599" s="72">
        <v>-0.23999999999341526</v>
      </c>
      <c r="N599" s="72">
        <v>-647.57998919301599</v>
      </c>
      <c r="O599" s="204"/>
      <c r="P599" s="6">
        <v>81372.562262599691</v>
      </c>
      <c r="Q599" s="6">
        <v>4762.1109583043199</v>
      </c>
      <c r="R599" s="6">
        <v>86134.673220904006</v>
      </c>
      <c r="S599" s="6"/>
      <c r="T599" s="6">
        <v>676.10353324510288</v>
      </c>
      <c r="U599" s="6">
        <v>676.10353324510288</v>
      </c>
      <c r="V599" s="6">
        <v>86810.776754149105</v>
      </c>
      <c r="W599" s="6">
        <v>82696.245785037798</v>
      </c>
      <c r="X599" s="6">
        <v>4114.5309691113034</v>
      </c>
      <c r="Y599" s="6"/>
      <c r="Z599" s="6">
        <v>82696.245785037812</v>
      </c>
      <c r="AA599" s="6">
        <v>4114.5309691113034</v>
      </c>
      <c r="AB599" s="6">
        <v>0</v>
      </c>
      <c r="AC599" s="8">
        <v>0</v>
      </c>
      <c r="AD599" s="8">
        <v>0</v>
      </c>
      <c r="AE599" s="204"/>
      <c r="AF599" s="205">
        <v>1323.6835224381066</v>
      </c>
      <c r="AG599" s="205">
        <v>-647.57998919301644</v>
      </c>
      <c r="AH599" s="5"/>
    </row>
    <row r="600" spans="1:34" x14ac:dyDescent="0.2">
      <c r="A600" s="5" t="s">
        <v>741</v>
      </c>
      <c r="B600" s="72">
        <v>0</v>
      </c>
      <c r="C600" s="72">
        <v>224.43433159279726</v>
      </c>
      <c r="D600" s="72">
        <v>0</v>
      </c>
      <c r="E600" s="72">
        <v>-35173.946464904526</v>
      </c>
      <c r="F600" s="72">
        <v>0</v>
      </c>
      <c r="G600" s="72">
        <v>-0.22999999969033524</v>
      </c>
      <c r="H600" s="72">
        <v>-34949.742133311418</v>
      </c>
      <c r="I600" s="6"/>
      <c r="J600" s="72">
        <v>0</v>
      </c>
      <c r="K600" s="72">
        <v>-12209.568480300188</v>
      </c>
      <c r="L600" s="72">
        <v>1649.5010540326609</v>
      </c>
      <c r="M600" s="72">
        <v>-0.30999999995401595</v>
      </c>
      <c r="N600" s="72">
        <v>-10560.377426267481</v>
      </c>
      <c r="O600" s="204"/>
      <c r="P600" s="6">
        <v>181791.0506911015</v>
      </c>
      <c r="Q600" s="6">
        <v>31899.156260719767</v>
      </c>
      <c r="R600" s="6">
        <v>213690.20695182125</v>
      </c>
      <c r="S600" s="6"/>
      <c r="T600" s="6">
        <v>-45510.119559578903</v>
      </c>
      <c r="U600" s="6">
        <v>-45510.119559578903</v>
      </c>
      <c r="V600" s="6">
        <v>168180.08739224233</v>
      </c>
      <c r="W600" s="6">
        <v>146841.30855779006</v>
      </c>
      <c r="X600" s="6">
        <v>21338.778834452285</v>
      </c>
      <c r="Y600" s="6"/>
      <c r="Z600" s="6">
        <v>146841.30855779006</v>
      </c>
      <c r="AA600" s="6">
        <v>21338.778834452285</v>
      </c>
      <c r="AB600" s="6">
        <v>0</v>
      </c>
      <c r="AC600" s="8">
        <v>0</v>
      </c>
      <c r="AD600" s="8">
        <v>0</v>
      </c>
      <c r="AE600" s="204"/>
      <c r="AF600" s="205">
        <v>-34949.742133311433</v>
      </c>
      <c r="AG600" s="205">
        <v>-10560.377426267481</v>
      </c>
      <c r="AH600" s="5"/>
    </row>
    <row r="601" spans="1:34" x14ac:dyDescent="0.2">
      <c r="A601" s="5" t="s">
        <v>742</v>
      </c>
      <c r="B601" s="72">
        <v>0</v>
      </c>
      <c r="C601" s="72">
        <v>367.07895999653891</v>
      </c>
      <c r="D601" s="72">
        <v>0</v>
      </c>
      <c r="E601" s="72">
        <v>25521.193837042429</v>
      </c>
      <c r="F601" s="72">
        <v>8420.456859591297</v>
      </c>
      <c r="G601" s="72">
        <v>-0.96000000182539225</v>
      </c>
      <c r="H601" s="72">
        <v>34307.769656628443</v>
      </c>
      <c r="I601" s="6"/>
      <c r="J601" s="72">
        <v>0</v>
      </c>
      <c r="K601" s="72">
        <v>10122.91380926435</v>
      </c>
      <c r="L601" s="72">
        <v>-2860.0091854158031</v>
      </c>
      <c r="M601" s="72">
        <v>-0.239999999779684</v>
      </c>
      <c r="N601" s="72">
        <v>7262.6646238487665</v>
      </c>
      <c r="O601" s="204"/>
      <c r="P601" s="6">
        <v>238338.23934288611</v>
      </c>
      <c r="Q601" s="6">
        <v>15886.52467295498</v>
      </c>
      <c r="R601" s="6">
        <v>254224.76401584109</v>
      </c>
      <c r="S601" s="6"/>
      <c r="T601" s="6">
        <v>41570.43428047721</v>
      </c>
      <c r="U601" s="6">
        <v>41570.43428047721</v>
      </c>
      <c r="V601" s="6">
        <v>295795.1982963183</v>
      </c>
      <c r="W601" s="6">
        <v>272646.00899951457</v>
      </c>
      <c r="X601" s="6">
        <v>23149.189296803746</v>
      </c>
      <c r="Y601" s="6"/>
      <c r="Z601" s="6">
        <v>272646.00899951457</v>
      </c>
      <c r="AA601" s="6">
        <v>23149.189296803746</v>
      </c>
      <c r="AB601" s="6">
        <v>0</v>
      </c>
      <c r="AC601" s="8">
        <v>0</v>
      </c>
      <c r="AD601" s="8">
        <v>0</v>
      </c>
      <c r="AE601" s="204"/>
      <c r="AF601" s="205">
        <v>34307.769656628458</v>
      </c>
      <c r="AG601" s="205">
        <v>7262.6646238487665</v>
      </c>
      <c r="AH601" s="5"/>
    </row>
    <row r="602" spans="1:34" x14ac:dyDescent="0.2">
      <c r="A602" s="5" t="s">
        <v>743</v>
      </c>
      <c r="B602" s="72">
        <v>0</v>
      </c>
      <c r="C602" s="72">
        <v>2.5359811479412118</v>
      </c>
      <c r="D602" s="72">
        <v>0</v>
      </c>
      <c r="E602" s="72">
        <v>0</v>
      </c>
      <c r="F602" s="72">
        <v>0</v>
      </c>
      <c r="G602" s="72">
        <v>0</v>
      </c>
      <c r="H602" s="72">
        <v>2.5359811479412118</v>
      </c>
      <c r="I602" s="6"/>
      <c r="J602" s="72">
        <v>0</v>
      </c>
      <c r="K602" s="72">
        <v>0</v>
      </c>
      <c r="L602" s="72">
        <v>0</v>
      </c>
      <c r="M602" s="72">
        <v>0</v>
      </c>
      <c r="N602" s="72">
        <v>0</v>
      </c>
      <c r="O602" s="204"/>
      <c r="P602" s="6">
        <v>545.23609936153059</v>
      </c>
      <c r="Q602" s="6">
        <v>0</v>
      </c>
      <c r="R602" s="6">
        <v>545.23609936153059</v>
      </c>
      <c r="S602" s="6"/>
      <c r="T602" s="6">
        <v>2.5359811479412118</v>
      </c>
      <c r="U602" s="6">
        <v>2.5359811479412118</v>
      </c>
      <c r="V602" s="6">
        <v>547.77208050947183</v>
      </c>
      <c r="W602" s="6">
        <v>547.77208050947183</v>
      </c>
      <c r="X602" s="6">
        <v>0</v>
      </c>
      <c r="Y602" s="6"/>
      <c r="Z602" s="6">
        <v>547.77208050947183</v>
      </c>
      <c r="AA602" s="6">
        <v>0</v>
      </c>
      <c r="AB602" s="6">
        <v>0</v>
      </c>
      <c r="AC602" s="8">
        <v>0</v>
      </c>
      <c r="AD602" s="8">
        <v>0</v>
      </c>
      <c r="AE602" s="204"/>
      <c r="AF602" s="205">
        <v>2.5359811479412429</v>
      </c>
      <c r="AG602" s="205">
        <v>0</v>
      </c>
      <c r="AH602" s="5"/>
    </row>
    <row r="603" spans="1:34" x14ac:dyDescent="0.2">
      <c r="A603" s="5" t="s">
        <v>744</v>
      </c>
      <c r="B603" s="72">
        <v>0</v>
      </c>
      <c r="C603" s="72">
        <v>455.46221417024168</v>
      </c>
      <c r="D603" s="72">
        <v>0</v>
      </c>
      <c r="E603" s="72">
        <v>0</v>
      </c>
      <c r="F603" s="72">
        <v>0</v>
      </c>
      <c r="G603" s="72">
        <v>-0.23999999987427145</v>
      </c>
      <c r="H603" s="72">
        <v>455.22221417036741</v>
      </c>
      <c r="I603" s="6"/>
      <c r="J603" s="72">
        <v>0</v>
      </c>
      <c r="K603" s="72">
        <v>0</v>
      </c>
      <c r="L603" s="72">
        <v>-82.938465867175722</v>
      </c>
      <c r="M603" s="72">
        <v>0.12000000000807631</v>
      </c>
      <c r="N603" s="72">
        <v>-82.818465867167646</v>
      </c>
      <c r="O603" s="204"/>
      <c r="P603" s="6">
        <v>359996.16288208915</v>
      </c>
      <c r="Q603" s="6">
        <v>56549.019825177187</v>
      </c>
      <c r="R603" s="6">
        <v>416545.18270726636</v>
      </c>
      <c r="S603" s="6"/>
      <c r="T603" s="6">
        <v>372.40374830319979</v>
      </c>
      <c r="U603" s="6">
        <v>372.40374830319979</v>
      </c>
      <c r="V603" s="6">
        <v>416917.58645556954</v>
      </c>
      <c r="W603" s="6">
        <v>360451.38509625953</v>
      </c>
      <c r="X603" s="6">
        <v>56466.20135931002</v>
      </c>
      <c r="Y603" s="6"/>
      <c r="Z603" s="6">
        <v>360451.38509625953</v>
      </c>
      <c r="AA603" s="6">
        <v>56466.20135931002</v>
      </c>
      <c r="AB603" s="6">
        <v>0</v>
      </c>
      <c r="AC603" s="8">
        <v>0</v>
      </c>
      <c r="AD603" s="8">
        <v>0</v>
      </c>
      <c r="AE603" s="204"/>
      <c r="AF603" s="205">
        <v>455.22221417038236</v>
      </c>
      <c r="AG603" s="205">
        <v>-82.818465867167106</v>
      </c>
      <c r="AH603" s="5"/>
    </row>
    <row r="604" spans="1:34" x14ac:dyDescent="0.2">
      <c r="A604" s="5" t="s">
        <v>745</v>
      </c>
      <c r="B604" s="72">
        <v>0</v>
      </c>
      <c r="C604" s="72">
        <v>355.79815505615204</v>
      </c>
      <c r="D604" s="72">
        <v>0</v>
      </c>
      <c r="E604" s="72">
        <v>0</v>
      </c>
      <c r="F604" s="72">
        <v>4777.4700652136289</v>
      </c>
      <c r="G604" s="72">
        <v>-0.24000000031082891</v>
      </c>
      <c r="H604" s="72">
        <v>5133.0282202694698</v>
      </c>
      <c r="I604" s="6"/>
      <c r="J604" s="72">
        <v>0</v>
      </c>
      <c r="K604" s="72">
        <v>0</v>
      </c>
      <c r="L604" s="72">
        <v>-798.24690895661934</v>
      </c>
      <c r="M604" s="72">
        <v>0</v>
      </c>
      <c r="N604" s="72">
        <v>-798.24690895661934</v>
      </c>
      <c r="O604" s="204"/>
      <c r="P604" s="6">
        <v>245867.03294416607</v>
      </c>
      <c r="Q604" s="6">
        <v>66492.672331705398</v>
      </c>
      <c r="R604" s="6">
        <v>312359.70527587144</v>
      </c>
      <c r="S604" s="6"/>
      <c r="T604" s="6">
        <v>4334.7813113128504</v>
      </c>
      <c r="U604" s="6">
        <v>4334.7813113128504</v>
      </c>
      <c r="V604" s="6">
        <v>316694.48658718431</v>
      </c>
      <c r="W604" s="6">
        <v>251000.06116443552</v>
      </c>
      <c r="X604" s="6">
        <v>65694.425422748784</v>
      </c>
      <c r="Y604" s="6"/>
      <c r="Z604" s="6">
        <v>251000.06116443555</v>
      </c>
      <c r="AA604" s="6">
        <v>65694.425422748784</v>
      </c>
      <c r="AB604" s="6">
        <v>0</v>
      </c>
      <c r="AC604" s="8">
        <v>0</v>
      </c>
      <c r="AD604" s="8">
        <v>0</v>
      </c>
      <c r="AE604" s="204"/>
      <c r="AF604" s="205">
        <v>5133.0282202694507</v>
      </c>
      <c r="AG604" s="205">
        <v>-798.24690895661479</v>
      </c>
      <c r="AH604" s="5"/>
    </row>
    <row r="605" spans="1:34" x14ac:dyDescent="0.2">
      <c r="A605" s="5" t="s">
        <v>746</v>
      </c>
      <c r="B605" s="72">
        <v>0</v>
      </c>
      <c r="C605" s="72">
        <v>80.187723897901122</v>
      </c>
      <c r="D605" s="72">
        <v>0</v>
      </c>
      <c r="E605" s="72">
        <v>0</v>
      </c>
      <c r="F605" s="72">
        <v>0</v>
      </c>
      <c r="G605" s="72">
        <v>0</v>
      </c>
      <c r="H605" s="72">
        <v>80.187723897901122</v>
      </c>
      <c r="I605" s="6"/>
      <c r="J605" s="72">
        <v>0</v>
      </c>
      <c r="K605" s="72">
        <v>0</v>
      </c>
      <c r="L605" s="72">
        <v>-14.60197266547938</v>
      </c>
      <c r="M605" s="72">
        <v>0</v>
      </c>
      <c r="N605" s="72">
        <v>-14.60197266547938</v>
      </c>
      <c r="O605" s="204"/>
      <c r="P605" s="6">
        <v>11416.142693590136</v>
      </c>
      <c r="Q605" s="6">
        <v>160.86869656866165</v>
      </c>
      <c r="R605" s="6">
        <v>11577.011390158797</v>
      </c>
      <c r="S605" s="6"/>
      <c r="T605" s="6">
        <v>65.585751232421742</v>
      </c>
      <c r="U605" s="6">
        <v>65.585751232421742</v>
      </c>
      <c r="V605" s="6">
        <v>11642.597141391219</v>
      </c>
      <c r="W605" s="6">
        <v>11496.330417488038</v>
      </c>
      <c r="X605" s="6">
        <v>146.26672390318225</v>
      </c>
      <c r="Y605" s="6"/>
      <c r="Z605" s="6">
        <v>11496.330417488038</v>
      </c>
      <c r="AA605" s="6">
        <v>146.26672390318225</v>
      </c>
      <c r="AB605" s="6">
        <v>0</v>
      </c>
      <c r="AC605" s="8">
        <v>0</v>
      </c>
      <c r="AD605" s="8">
        <v>0</v>
      </c>
      <c r="AE605" s="204"/>
      <c r="AF605" s="205">
        <v>80.187723897901378</v>
      </c>
      <c r="AG605" s="205">
        <v>-14.601972665479394</v>
      </c>
      <c r="AH605" s="5"/>
    </row>
    <row r="606" spans="1:34" x14ac:dyDescent="0.2">
      <c r="A606" s="5" t="s">
        <v>747</v>
      </c>
      <c r="B606" s="72">
        <v>0</v>
      </c>
      <c r="C606" s="72">
        <v>38.699072317582896</v>
      </c>
      <c r="D606" s="72">
        <v>0</v>
      </c>
      <c r="E606" s="72">
        <v>0</v>
      </c>
      <c r="F606" s="72">
        <v>544.11596090023977</v>
      </c>
      <c r="G606" s="72">
        <v>0.11999999999716238</v>
      </c>
      <c r="H606" s="72">
        <v>582.93503321781986</v>
      </c>
      <c r="I606" s="6"/>
      <c r="J606" s="72">
        <v>0</v>
      </c>
      <c r="K606" s="72">
        <v>0</v>
      </c>
      <c r="L606" s="72">
        <v>-86.822864081810479</v>
      </c>
      <c r="M606" s="72">
        <v>0</v>
      </c>
      <c r="N606" s="72">
        <v>-86.822864081810479</v>
      </c>
      <c r="O606" s="204"/>
      <c r="P606" s="6">
        <v>8348.7191859974864</v>
      </c>
      <c r="Q606" s="6">
        <v>128.93830285099435</v>
      </c>
      <c r="R606" s="6">
        <v>8477.6574888484811</v>
      </c>
      <c r="S606" s="6"/>
      <c r="T606" s="6">
        <v>496.11216913600936</v>
      </c>
      <c r="U606" s="6">
        <v>496.11216913600936</v>
      </c>
      <c r="V606" s="6">
        <v>8973.7696579844906</v>
      </c>
      <c r="W606" s="6">
        <v>8931.6542192153065</v>
      </c>
      <c r="X606" s="6">
        <v>42.115438769183868</v>
      </c>
      <c r="Y606" s="6"/>
      <c r="Z606" s="6">
        <v>8931.6542192153065</v>
      </c>
      <c r="AA606" s="6">
        <v>42.115438769183868</v>
      </c>
      <c r="AB606" s="6">
        <v>0</v>
      </c>
      <c r="AC606" s="8">
        <v>0</v>
      </c>
      <c r="AD606" s="8">
        <v>0</v>
      </c>
      <c r="AE606" s="204"/>
      <c r="AF606" s="205">
        <v>582.93503321782009</v>
      </c>
      <c r="AG606" s="205">
        <v>-86.822864081810479</v>
      </c>
      <c r="AH606" s="5"/>
    </row>
    <row r="607" spans="1:34" x14ac:dyDescent="0.2">
      <c r="A607" s="5" t="s">
        <v>748</v>
      </c>
      <c r="B607" s="72">
        <v>0</v>
      </c>
      <c r="C607" s="72">
        <v>276.03901197225298</v>
      </c>
      <c r="D607" s="72">
        <v>0</v>
      </c>
      <c r="E607" s="72">
        <v>0</v>
      </c>
      <c r="F607" s="72">
        <v>4346.8974846260708</v>
      </c>
      <c r="G607" s="72">
        <v>-0.12000000021362212</v>
      </c>
      <c r="H607" s="72">
        <v>4622.8164965981105</v>
      </c>
      <c r="I607" s="6"/>
      <c r="J607" s="72">
        <v>0</v>
      </c>
      <c r="K607" s="72">
        <v>0</v>
      </c>
      <c r="L607" s="72">
        <v>-515.04244108272371</v>
      </c>
      <c r="M607" s="72">
        <v>0</v>
      </c>
      <c r="N607" s="72">
        <v>-515.04244108272371</v>
      </c>
      <c r="O607" s="204"/>
      <c r="P607" s="6">
        <v>133245.69629190836</v>
      </c>
      <c r="Q607" s="6">
        <v>662.50242065317616</v>
      </c>
      <c r="R607" s="6">
        <v>133908.19871256154</v>
      </c>
      <c r="S607" s="6"/>
      <c r="T607" s="6">
        <v>4107.7740555153869</v>
      </c>
      <c r="U607" s="6">
        <v>4107.7740555153869</v>
      </c>
      <c r="V607" s="6">
        <v>138015.97276807693</v>
      </c>
      <c r="W607" s="6">
        <v>137868.51278850649</v>
      </c>
      <c r="X607" s="6">
        <v>147.45997957045245</v>
      </c>
      <c r="Y607" s="6"/>
      <c r="Z607" s="6">
        <v>137868.51278850646</v>
      </c>
      <c r="AA607" s="6">
        <v>147.45997957045245</v>
      </c>
      <c r="AB607" s="6">
        <v>0</v>
      </c>
      <c r="AC607" s="8">
        <v>0</v>
      </c>
      <c r="AD607" s="8">
        <v>0</v>
      </c>
      <c r="AE607" s="204"/>
      <c r="AF607" s="205">
        <v>4622.8164965981268</v>
      </c>
      <c r="AG607" s="205">
        <v>-515.04244108272371</v>
      </c>
      <c r="AH607" s="5"/>
    </row>
    <row r="608" spans="1:34" x14ac:dyDescent="0.2">
      <c r="A608" s="5" t="s">
        <v>749</v>
      </c>
      <c r="B608" s="72">
        <v>0</v>
      </c>
      <c r="C608" s="72">
        <v>57.161015074594921</v>
      </c>
      <c r="D608" s="72">
        <v>0</v>
      </c>
      <c r="E608" s="72">
        <v>0</v>
      </c>
      <c r="F608" s="72">
        <v>1265.8183925254891</v>
      </c>
      <c r="G608" s="72">
        <v>0</v>
      </c>
      <c r="H608" s="72">
        <v>1322.979407600084</v>
      </c>
      <c r="I608" s="6"/>
      <c r="J608" s="72">
        <v>0</v>
      </c>
      <c r="K608" s="72">
        <v>0</v>
      </c>
      <c r="L608" s="72">
        <v>-10.408869825423947</v>
      </c>
      <c r="M608" s="72">
        <v>0</v>
      </c>
      <c r="N608" s="72">
        <v>-10.408869825423947</v>
      </c>
      <c r="O608" s="204"/>
      <c r="P608" s="6">
        <v>55580.846568855683</v>
      </c>
      <c r="Q608" s="6">
        <v>1594.082813936187</v>
      </c>
      <c r="R608" s="6">
        <v>57174.929382791866</v>
      </c>
      <c r="S608" s="6"/>
      <c r="T608" s="6">
        <v>1312.5705377746601</v>
      </c>
      <c r="U608" s="6">
        <v>1312.5705377746601</v>
      </c>
      <c r="V608" s="6">
        <v>58487.49992056653</v>
      </c>
      <c r="W608" s="6">
        <v>56903.825976455766</v>
      </c>
      <c r="X608" s="6">
        <v>1583.6739441107632</v>
      </c>
      <c r="Y608" s="6"/>
      <c r="Z608" s="6">
        <v>56903.825976455766</v>
      </c>
      <c r="AA608" s="6">
        <v>1583.6739441107632</v>
      </c>
      <c r="AB608" s="6">
        <v>0</v>
      </c>
      <c r="AC608" s="8">
        <v>0</v>
      </c>
      <c r="AD608" s="8">
        <v>0</v>
      </c>
      <c r="AE608" s="204"/>
      <c r="AF608" s="205">
        <v>1322.9794076000835</v>
      </c>
      <c r="AG608" s="205">
        <v>-10.408869825423835</v>
      </c>
      <c r="AH608" s="5"/>
    </row>
    <row r="609" spans="1:34" x14ac:dyDescent="0.2">
      <c r="A609" s="5" t="s">
        <v>750</v>
      </c>
      <c r="B609" s="72">
        <v>0</v>
      </c>
      <c r="C609" s="72">
        <v>29.41738131611806</v>
      </c>
      <c r="D609" s="72">
        <v>0</v>
      </c>
      <c r="E609" s="72">
        <v>0</v>
      </c>
      <c r="F609" s="72">
        <v>0</v>
      </c>
      <c r="G609" s="72">
        <v>0.23999999988882337</v>
      </c>
      <c r="H609" s="72">
        <v>29.657381316006884</v>
      </c>
      <c r="I609" s="6"/>
      <c r="J609" s="72">
        <v>0</v>
      </c>
      <c r="K609" s="72">
        <v>0</v>
      </c>
      <c r="L609" s="72">
        <v>-5.3568274168109031</v>
      </c>
      <c r="M609" s="72">
        <v>-0.41999999999575266</v>
      </c>
      <c r="N609" s="72">
        <v>-5.7768274168066558</v>
      </c>
      <c r="O609" s="204"/>
      <c r="P609" s="6">
        <v>70450.650824736585</v>
      </c>
      <c r="Q609" s="6">
        <v>972.50150947937641</v>
      </c>
      <c r="R609" s="6">
        <v>71423.152334215963</v>
      </c>
      <c r="S609" s="6"/>
      <c r="T609" s="6">
        <v>23.88055389920023</v>
      </c>
      <c r="U609" s="6">
        <v>23.88055389920023</v>
      </c>
      <c r="V609" s="6">
        <v>71447.032888115165</v>
      </c>
      <c r="W609" s="6">
        <v>70480.308206052592</v>
      </c>
      <c r="X609" s="6">
        <v>966.72468206256974</v>
      </c>
      <c r="Y609" s="6"/>
      <c r="Z609" s="6">
        <v>70480.308206052592</v>
      </c>
      <c r="AA609" s="6">
        <v>966.72468206256974</v>
      </c>
      <c r="AB609" s="6">
        <v>0</v>
      </c>
      <c r="AC609" s="8">
        <v>0</v>
      </c>
      <c r="AD609" s="8">
        <v>0</v>
      </c>
      <c r="AE609" s="204"/>
      <c r="AF609" s="205">
        <v>29.657381316006649</v>
      </c>
      <c r="AG609" s="205">
        <v>-5.7768274168066682</v>
      </c>
      <c r="AH609" s="5"/>
    </row>
    <row r="610" spans="1:34" x14ac:dyDescent="0.2">
      <c r="A610" s="5" t="s">
        <v>751</v>
      </c>
      <c r="B610" s="72">
        <v>-41029.975736932669</v>
      </c>
      <c r="C610" s="72">
        <v>382.1437024077689</v>
      </c>
      <c r="D610" s="72">
        <v>0</v>
      </c>
      <c r="E610" s="72">
        <v>0</v>
      </c>
      <c r="F610" s="72">
        <v>0</v>
      </c>
      <c r="G610" s="72">
        <v>-0.34000000017113052</v>
      </c>
      <c r="H610" s="72">
        <v>-40648.172034525072</v>
      </c>
      <c r="I610" s="6"/>
      <c r="J610" s="72">
        <v>0</v>
      </c>
      <c r="K610" s="72">
        <v>0</v>
      </c>
      <c r="L610" s="72">
        <v>-69.587358583068394</v>
      </c>
      <c r="M610" s="72">
        <v>0.37999999999055944</v>
      </c>
      <c r="N610" s="72">
        <v>-69.207358583077834</v>
      </c>
      <c r="O610" s="204"/>
      <c r="P610" s="6">
        <v>379026.96380751696</v>
      </c>
      <c r="Q610" s="6">
        <v>6309.8228419728139</v>
      </c>
      <c r="R610" s="6">
        <v>385336.78664948978</v>
      </c>
      <c r="S610" s="6"/>
      <c r="T610" s="6">
        <v>-40717.379393108153</v>
      </c>
      <c r="U610" s="6">
        <v>-40717.379393108153</v>
      </c>
      <c r="V610" s="6">
        <v>344619.40725638164</v>
      </c>
      <c r="W610" s="6">
        <v>338378.79177299188</v>
      </c>
      <c r="X610" s="6">
        <v>6240.6154833897363</v>
      </c>
      <c r="Y610" s="6"/>
      <c r="Z610" s="6">
        <v>338378.79177299188</v>
      </c>
      <c r="AA610" s="6">
        <v>6240.6154833897363</v>
      </c>
      <c r="AB610" s="6">
        <v>0</v>
      </c>
      <c r="AC610" s="8">
        <v>0</v>
      </c>
      <c r="AD610" s="8">
        <v>0</v>
      </c>
      <c r="AE610" s="204"/>
      <c r="AF610" s="205">
        <v>-40648.17203452508</v>
      </c>
      <c r="AG610" s="205">
        <v>-69.207358583077621</v>
      </c>
      <c r="AH610" s="5"/>
    </row>
    <row r="611" spans="1:34" x14ac:dyDescent="0.2">
      <c r="A611" s="5" t="s">
        <v>752</v>
      </c>
      <c r="B611" s="72">
        <v>0</v>
      </c>
      <c r="C611" s="72">
        <v>2.5359811479412118</v>
      </c>
      <c r="D611" s="72">
        <v>0</v>
      </c>
      <c r="E611" s="72">
        <v>0</v>
      </c>
      <c r="F611" s="72">
        <v>0</v>
      </c>
      <c r="G611" s="72">
        <v>0</v>
      </c>
      <c r="H611" s="72">
        <v>2.5359811479412118</v>
      </c>
      <c r="I611" s="6"/>
      <c r="J611" s="72">
        <v>0</v>
      </c>
      <c r="K611" s="72">
        <v>0</v>
      </c>
      <c r="L611" s="72">
        <v>0</v>
      </c>
      <c r="M611" s="72">
        <v>0</v>
      </c>
      <c r="N611" s="72">
        <v>0</v>
      </c>
      <c r="O611" s="204"/>
      <c r="P611" s="6">
        <v>347.13364992684114</v>
      </c>
      <c r="Q611" s="6">
        <v>0</v>
      </c>
      <c r="R611" s="6">
        <v>347.13364992684114</v>
      </c>
      <c r="S611" s="6"/>
      <c r="T611" s="6">
        <v>2.5359811479412118</v>
      </c>
      <c r="U611" s="6">
        <v>2.5359811479412118</v>
      </c>
      <c r="V611" s="6">
        <v>349.66963107478233</v>
      </c>
      <c r="W611" s="6">
        <v>349.66963107478233</v>
      </c>
      <c r="X611" s="6">
        <v>0</v>
      </c>
      <c r="Y611" s="6"/>
      <c r="Z611" s="6">
        <v>349.66963107478233</v>
      </c>
      <c r="AA611" s="6">
        <v>0</v>
      </c>
      <c r="AB611" s="6">
        <v>0</v>
      </c>
      <c r="AC611" s="8">
        <v>0</v>
      </c>
      <c r="AD611" s="8">
        <v>0</v>
      </c>
      <c r="AE611" s="204"/>
      <c r="AF611" s="205">
        <v>2.535981147941186</v>
      </c>
      <c r="AG611" s="205">
        <v>0</v>
      </c>
      <c r="AH611" s="5"/>
    </row>
    <row r="612" spans="1:34" x14ac:dyDescent="0.2">
      <c r="A612" s="5" t="s">
        <v>753</v>
      </c>
      <c r="B612" s="72">
        <v>0</v>
      </c>
      <c r="C612" s="72">
        <v>61.183841969574068</v>
      </c>
      <c r="D612" s="72">
        <v>0</v>
      </c>
      <c r="E612" s="72">
        <v>0</v>
      </c>
      <c r="F612" s="72">
        <v>0</v>
      </c>
      <c r="G612" s="72">
        <v>-0.11999999998988642</v>
      </c>
      <c r="H612" s="72">
        <v>61.063841969584182</v>
      </c>
      <c r="I612" s="6"/>
      <c r="J612" s="72">
        <v>0</v>
      </c>
      <c r="K612" s="72">
        <v>0</v>
      </c>
      <c r="L612" s="72">
        <v>-11.141415974672837</v>
      </c>
      <c r="M612" s="72">
        <v>0</v>
      </c>
      <c r="N612" s="72">
        <v>-11.141415974672837</v>
      </c>
      <c r="O612" s="204"/>
      <c r="P612" s="6">
        <v>9449.4169995844095</v>
      </c>
      <c r="Q612" s="6">
        <v>130.69825130000098</v>
      </c>
      <c r="R612" s="6">
        <v>9580.1152508844098</v>
      </c>
      <c r="S612" s="6"/>
      <c r="T612" s="6">
        <v>49.922425994911343</v>
      </c>
      <c r="U612" s="6">
        <v>49.922425994911343</v>
      </c>
      <c r="V612" s="6">
        <v>9630.0376768793212</v>
      </c>
      <c r="W612" s="6">
        <v>9510.4808415539937</v>
      </c>
      <c r="X612" s="6">
        <v>119.55683532532814</v>
      </c>
      <c r="Y612" s="6"/>
      <c r="Z612" s="6">
        <v>9510.4808415539937</v>
      </c>
      <c r="AA612" s="6">
        <v>119.55683532532814</v>
      </c>
      <c r="AB612" s="6">
        <v>0</v>
      </c>
      <c r="AC612" s="8">
        <v>0</v>
      </c>
      <c r="AD612" s="8">
        <v>0</v>
      </c>
      <c r="AE612" s="204"/>
      <c r="AF612" s="205">
        <v>61.063841969584246</v>
      </c>
      <c r="AG612" s="205">
        <v>-11.141415974672839</v>
      </c>
      <c r="AH612" s="5"/>
    </row>
    <row r="613" spans="1:34" x14ac:dyDescent="0.2">
      <c r="A613" s="5" t="s">
        <v>754</v>
      </c>
      <c r="B613" s="72">
        <v>0</v>
      </c>
      <c r="C613" s="72">
        <v>5.4777192795530176</v>
      </c>
      <c r="D613" s="72">
        <v>0</v>
      </c>
      <c r="E613" s="72">
        <v>0</v>
      </c>
      <c r="F613" s="72">
        <v>0</v>
      </c>
      <c r="G613" s="72">
        <v>0</v>
      </c>
      <c r="H613" s="72">
        <v>5.4777192795530176</v>
      </c>
      <c r="I613" s="6"/>
      <c r="J613" s="72">
        <v>0</v>
      </c>
      <c r="K613" s="72">
        <v>0</v>
      </c>
      <c r="L613" s="72">
        <v>0</v>
      </c>
      <c r="M613" s="72">
        <v>0</v>
      </c>
      <c r="N613" s="72">
        <v>0</v>
      </c>
      <c r="O613" s="204"/>
      <c r="P613" s="6">
        <v>888.07140966671955</v>
      </c>
      <c r="Q613" s="6">
        <v>0</v>
      </c>
      <c r="R613" s="6">
        <v>888.07140966671955</v>
      </c>
      <c r="S613" s="6"/>
      <c r="T613" s="6">
        <v>5.4777192795530176</v>
      </c>
      <c r="U613" s="6">
        <v>5.4777192795530176</v>
      </c>
      <c r="V613" s="6">
        <v>893.54912894627262</v>
      </c>
      <c r="W613" s="6">
        <v>893.54912894627262</v>
      </c>
      <c r="X613" s="6">
        <v>0</v>
      </c>
      <c r="Y613" s="6"/>
      <c r="Z613" s="6">
        <v>893.54912894627262</v>
      </c>
      <c r="AA613" s="6">
        <v>0</v>
      </c>
      <c r="AB613" s="6">
        <v>0</v>
      </c>
      <c r="AC613" s="8">
        <v>0</v>
      </c>
      <c r="AD613" s="8">
        <v>0</v>
      </c>
      <c r="AE613" s="204"/>
      <c r="AF613" s="205">
        <v>5.4777192795530709</v>
      </c>
      <c r="AG613" s="205">
        <v>0</v>
      </c>
      <c r="AH613" s="5"/>
    </row>
    <row r="614" spans="1:34" x14ac:dyDescent="0.2">
      <c r="A614" s="5" t="s">
        <v>755</v>
      </c>
      <c r="B614" s="72">
        <v>0</v>
      </c>
      <c r="C614" s="72">
        <v>546.08626128626531</v>
      </c>
      <c r="D614" s="72">
        <v>0</v>
      </c>
      <c r="E614" s="72">
        <v>13266.427076530705</v>
      </c>
      <c r="F614" s="72">
        <v>5269.3095254859991</v>
      </c>
      <c r="G614" s="72">
        <v>0</v>
      </c>
      <c r="H614" s="72">
        <v>19081.822863302968</v>
      </c>
      <c r="I614" s="6"/>
      <c r="J614" s="72">
        <v>0</v>
      </c>
      <c r="K614" s="72">
        <v>15059.387101555471</v>
      </c>
      <c r="L614" s="72">
        <v>-4254.7023760850225</v>
      </c>
      <c r="M614" s="72">
        <v>0</v>
      </c>
      <c r="N614" s="72">
        <v>10804.684725470448</v>
      </c>
      <c r="O614" s="204"/>
      <c r="P614" s="6">
        <v>97207.573129476223</v>
      </c>
      <c r="Q614" s="6">
        <v>11665.78285545146</v>
      </c>
      <c r="R614" s="6">
        <v>108873.35598492768</v>
      </c>
      <c r="S614" s="6"/>
      <c r="T614" s="6">
        <v>29886.507588773417</v>
      </c>
      <c r="U614" s="6">
        <v>29886.507588773417</v>
      </c>
      <c r="V614" s="6">
        <v>138759.86357370109</v>
      </c>
      <c r="W614" s="6">
        <v>116289.39599277919</v>
      </c>
      <c r="X614" s="6">
        <v>22470.467580921908</v>
      </c>
      <c r="Y614" s="6"/>
      <c r="Z614" s="6">
        <v>116289.39599277919</v>
      </c>
      <c r="AA614" s="6">
        <v>22470.467580921908</v>
      </c>
      <c r="AB614" s="6">
        <v>0</v>
      </c>
      <c r="AC614" s="8">
        <v>0</v>
      </c>
      <c r="AD614" s="8">
        <v>0</v>
      </c>
      <c r="AE614" s="204"/>
      <c r="AF614" s="205">
        <v>19081.822863302965</v>
      </c>
      <c r="AG614" s="205">
        <v>10804.684725470448</v>
      </c>
      <c r="AH614" s="5"/>
    </row>
    <row r="615" spans="1:34" x14ac:dyDescent="0.2">
      <c r="A615" s="5" t="s">
        <v>756</v>
      </c>
      <c r="B615" s="72">
        <v>0</v>
      </c>
      <c r="C615" s="72">
        <v>0.7607943443823636</v>
      </c>
      <c r="D615" s="72">
        <v>0</v>
      </c>
      <c r="E615" s="72">
        <v>0</v>
      </c>
      <c r="F615" s="72">
        <v>0</v>
      </c>
      <c r="G615" s="72">
        <v>0</v>
      </c>
      <c r="H615" s="72">
        <v>0.7607943443823636</v>
      </c>
      <c r="I615" s="6"/>
      <c r="J615" s="72">
        <v>0</v>
      </c>
      <c r="K615" s="72">
        <v>0</v>
      </c>
      <c r="L615" s="72">
        <v>0</v>
      </c>
      <c r="M615" s="72">
        <v>0</v>
      </c>
      <c r="N615" s="72">
        <v>0</v>
      </c>
      <c r="O615" s="204"/>
      <c r="P615" s="6">
        <v>115.04481696528296</v>
      </c>
      <c r="Q615" s="6">
        <v>0</v>
      </c>
      <c r="R615" s="6">
        <v>115.04481696528296</v>
      </c>
      <c r="S615" s="6"/>
      <c r="T615" s="6">
        <v>0.7607943443823636</v>
      </c>
      <c r="U615" s="6">
        <v>0.7607943443823636</v>
      </c>
      <c r="V615" s="6">
        <v>115.80561130966532</v>
      </c>
      <c r="W615" s="6">
        <v>115.80561130966532</v>
      </c>
      <c r="X615" s="6">
        <v>0</v>
      </c>
      <c r="Y615" s="6"/>
      <c r="Z615" s="6">
        <v>115.80561130966532</v>
      </c>
      <c r="AA615" s="6">
        <v>0</v>
      </c>
      <c r="AB615" s="6">
        <v>0</v>
      </c>
      <c r="AC615" s="8">
        <v>0</v>
      </c>
      <c r="AD615" s="8">
        <v>0</v>
      </c>
      <c r="AE615" s="204"/>
      <c r="AF615" s="205">
        <v>0.76079434438236149</v>
      </c>
      <c r="AG615" s="205">
        <v>0</v>
      </c>
      <c r="AH615" s="5"/>
    </row>
    <row r="616" spans="1:34" x14ac:dyDescent="0.2">
      <c r="A616" s="5" t="s">
        <v>757</v>
      </c>
      <c r="B616" s="72">
        <v>0</v>
      </c>
      <c r="C616" s="72">
        <v>0</v>
      </c>
      <c r="D616" s="72">
        <v>0</v>
      </c>
      <c r="E616" s="72">
        <v>0</v>
      </c>
      <c r="F616" s="72">
        <v>0</v>
      </c>
      <c r="G616" s="72">
        <v>0</v>
      </c>
      <c r="H616" s="72">
        <v>0</v>
      </c>
      <c r="I616" s="6"/>
      <c r="J616" s="72">
        <v>0</v>
      </c>
      <c r="K616" s="72">
        <v>0</v>
      </c>
      <c r="L616" s="72">
        <v>0</v>
      </c>
      <c r="M616" s="72">
        <v>0</v>
      </c>
      <c r="N616" s="72">
        <v>0</v>
      </c>
      <c r="O616" s="204"/>
      <c r="P616" s="6">
        <v>0</v>
      </c>
      <c r="Q616" s="6">
        <v>0</v>
      </c>
      <c r="R616" s="6">
        <v>0</v>
      </c>
      <c r="S616" s="6"/>
      <c r="T616" s="6">
        <v>0</v>
      </c>
      <c r="U616" s="6">
        <v>0</v>
      </c>
      <c r="V616" s="6">
        <v>0</v>
      </c>
      <c r="W616" s="6">
        <v>0</v>
      </c>
      <c r="X616" s="6">
        <v>0</v>
      </c>
      <c r="Y616" s="6"/>
      <c r="Z616" s="6">
        <v>0</v>
      </c>
      <c r="AA616" s="6">
        <v>0</v>
      </c>
      <c r="AB616" s="6">
        <v>0</v>
      </c>
      <c r="AC616" s="8">
        <v>0</v>
      </c>
      <c r="AD616" s="8">
        <v>0</v>
      </c>
      <c r="AE616" s="204"/>
      <c r="AF616" s="205">
        <v>0</v>
      </c>
      <c r="AG616" s="205">
        <v>0</v>
      </c>
      <c r="AH616" s="5"/>
    </row>
    <row r="617" spans="1:34" x14ac:dyDescent="0.2">
      <c r="A617" s="5" t="s">
        <v>758</v>
      </c>
      <c r="B617" s="72">
        <v>0</v>
      </c>
      <c r="C617" s="72">
        <v>5.0719622958824235</v>
      </c>
      <c r="D617" s="72">
        <v>0</v>
      </c>
      <c r="E617" s="72">
        <v>0</v>
      </c>
      <c r="F617" s="72">
        <v>0</v>
      </c>
      <c r="G617" s="72">
        <v>-0.6399999999996453</v>
      </c>
      <c r="H617" s="72">
        <v>4.4319622958827782</v>
      </c>
      <c r="I617" s="6"/>
      <c r="J617" s="72">
        <v>0</v>
      </c>
      <c r="K617" s="72">
        <v>0</v>
      </c>
      <c r="L617" s="72">
        <v>0</v>
      </c>
      <c r="M617" s="72">
        <v>0</v>
      </c>
      <c r="N617" s="72">
        <v>0</v>
      </c>
      <c r="O617" s="204"/>
      <c r="P617" s="6">
        <v>1072.2131198786615</v>
      </c>
      <c r="Q617" s="6">
        <v>0</v>
      </c>
      <c r="R617" s="6">
        <v>1072.2131198786615</v>
      </c>
      <c r="S617" s="6"/>
      <c r="T617" s="6">
        <v>4.4319622958827782</v>
      </c>
      <c r="U617" s="6">
        <v>4.4319622958827782</v>
      </c>
      <c r="V617" s="6">
        <v>1076.6450821745443</v>
      </c>
      <c r="W617" s="6">
        <v>1076.6450821745443</v>
      </c>
      <c r="X617" s="6">
        <v>0</v>
      </c>
      <c r="Y617" s="6"/>
      <c r="Z617" s="6">
        <v>1076.6450821745443</v>
      </c>
      <c r="AA617" s="6">
        <v>0</v>
      </c>
      <c r="AB617" s="6">
        <v>0</v>
      </c>
      <c r="AC617" s="8">
        <v>0</v>
      </c>
      <c r="AD617" s="8">
        <v>0</v>
      </c>
      <c r="AE617" s="204"/>
      <c r="AF617" s="205">
        <v>4.4319622958828404</v>
      </c>
      <c r="AG617" s="205">
        <v>0</v>
      </c>
      <c r="AH617" s="5"/>
    </row>
    <row r="618" spans="1:34" x14ac:dyDescent="0.2">
      <c r="A618" s="5" t="s">
        <v>759</v>
      </c>
      <c r="B618" s="72">
        <v>0</v>
      </c>
      <c r="C618" s="72">
        <v>8.3687377882059995</v>
      </c>
      <c r="D618" s="72">
        <v>0</v>
      </c>
      <c r="E618" s="72">
        <v>0</v>
      </c>
      <c r="F618" s="72">
        <v>0</v>
      </c>
      <c r="G618" s="72">
        <v>0.25000000000136424</v>
      </c>
      <c r="H618" s="72">
        <v>8.6187377882073637</v>
      </c>
      <c r="I618" s="6"/>
      <c r="J618" s="72">
        <v>0</v>
      </c>
      <c r="K618" s="72">
        <v>0</v>
      </c>
      <c r="L618" s="72">
        <v>-1.5239250409893088</v>
      </c>
      <c r="M618" s="72">
        <v>0</v>
      </c>
      <c r="N618" s="72">
        <v>-1.5239250409893088</v>
      </c>
      <c r="O618" s="204"/>
      <c r="P618" s="6">
        <v>2056.7427743925809</v>
      </c>
      <c r="Q618" s="6">
        <v>30.301620868789993</v>
      </c>
      <c r="R618" s="6">
        <v>2087.0443952613709</v>
      </c>
      <c r="S618" s="6"/>
      <c r="T618" s="6">
        <v>7.0948127472180547</v>
      </c>
      <c r="U618" s="6">
        <v>7.0948127472180547</v>
      </c>
      <c r="V618" s="6">
        <v>2094.1392080085889</v>
      </c>
      <c r="W618" s="6">
        <v>2065.3615121807884</v>
      </c>
      <c r="X618" s="6">
        <v>28.777695827800684</v>
      </c>
      <c r="Y618" s="6"/>
      <c r="Z618" s="6">
        <v>2065.3615121807884</v>
      </c>
      <c r="AA618" s="6">
        <v>28.777695827800684</v>
      </c>
      <c r="AB618" s="6">
        <v>0</v>
      </c>
      <c r="AC618" s="8">
        <v>0</v>
      </c>
      <c r="AD618" s="8">
        <v>0</v>
      </c>
      <c r="AE618" s="204"/>
      <c r="AF618" s="205">
        <v>8.6187377882074543</v>
      </c>
      <c r="AG618" s="205">
        <v>-1.5239250409893081</v>
      </c>
      <c r="AH618" s="5"/>
    </row>
    <row r="619" spans="1:34" x14ac:dyDescent="0.2">
      <c r="A619" s="5" t="s">
        <v>760</v>
      </c>
      <c r="B619" s="72">
        <v>0</v>
      </c>
      <c r="C619" s="72">
        <v>14.962288772853151</v>
      </c>
      <c r="D619" s="72">
        <v>0</v>
      </c>
      <c r="E619" s="72">
        <v>0</v>
      </c>
      <c r="F619" s="72">
        <v>0</v>
      </c>
      <c r="G619" s="72">
        <v>0.35999999999421561</v>
      </c>
      <c r="H619" s="72">
        <v>15.322288772847367</v>
      </c>
      <c r="I619" s="6"/>
      <c r="J619" s="72">
        <v>0</v>
      </c>
      <c r="K619" s="72">
        <v>0</v>
      </c>
      <c r="L619" s="72">
        <v>-2.7245932551020977</v>
      </c>
      <c r="M619" s="72">
        <v>0</v>
      </c>
      <c r="N619" s="72">
        <v>-2.7245932551020977</v>
      </c>
      <c r="O619" s="204"/>
      <c r="P619" s="6">
        <v>3220.9100791548467</v>
      </c>
      <c r="Q619" s="6">
        <v>47.453088099380075</v>
      </c>
      <c r="R619" s="6">
        <v>3268.3631672542269</v>
      </c>
      <c r="S619" s="6"/>
      <c r="T619" s="6">
        <v>12.597695517745269</v>
      </c>
      <c r="U619" s="6">
        <v>12.597695517745269</v>
      </c>
      <c r="V619" s="6">
        <v>3280.9608627719722</v>
      </c>
      <c r="W619" s="6">
        <v>3236.2323679276942</v>
      </c>
      <c r="X619" s="6">
        <v>44.728494844277975</v>
      </c>
      <c r="Y619" s="6"/>
      <c r="Z619" s="6">
        <v>3236.2323679276942</v>
      </c>
      <c r="AA619" s="6">
        <v>44.728494844277975</v>
      </c>
      <c r="AB619" s="6">
        <v>0</v>
      </c>
      <c r="AC619" s="8">
        <v>0</v>
      </c>
      <c r="AD619" s="8">
        <v>0</v>
      </c>
      <c r="AE619" s="204"/>
      <c r="AF619" s="205">
        <v>15.322288772847514</v>
      </c>
      <c r="AG619" s="205">
        <v>-2.7245932551020999</v>
      </c>
      <c r="AH619" s="5"/>
    </row>
    <row r="620" spans="1:34" x14ac:dyDescent="0.2">
      <c r="A620" s="5" t="s">
        <v>761</v>
      </c>
      <c r="B620" s="72">
        <v>0</v>
      </c>
      <c r="C620" s="72">
        <v>5.5791585254706666</v>
      </c>
      <c r="D620" s="72">
        <v>0</v>
      </c>
      <c r="E620" s="72">
        <v>0</v>
      </c>
      <c r="F620" s="72">
        <v>0</v>
      </c>
      <c r="G620" s="72">
        <v>6.5900000000012824</v>
      </c>
      <c r="H620" s="72">
        <v>12.16915852547195</v>
      </c>
      <c r="I620" s="6"/>
      <c r="J620" s="72">
        <v>0</v>
      </c>
      <c r="K620" s="72">
        <v>0</v>
      </c>
      <c r="L620" s="72">
        <v>0</v>
      </c>
      <c r="M620" s="72">
        <v>0</v>
      </c>
      <c r="N620" s="72">
        <v>0</v>
      </c>
      <c r="O620" s="204"/>
      <c r="P620" s="6">
        <v>1179.4344318665278</v>
      </c>
      <c r="Q620" s="6">
        <v>0</v>
      </c>
      <c r="R620" s="6">
        <v>1179.4344318665278</v>
      </c>
      <c r="S620" s="6"/>
      <c r="T620" s="6">
        <v>12.16915852547195</v>
      </c>
      <c r="U620" s="6">
        <v>12.16915852547195</v>
      </c>
      <c r="V620" s="6">
        <v>1191.6035903919997</v>
      </c>
      <c r="W620" s="6">
        <v>1191.6035903919997</v>
      </c>
      <c r="X620" s="6">
        <v>0</v>
      </c>
      <c r="Y620" s="6"/>
      <c r="Z620" s="6">
        <v>1191.6035903919997</v>
      </c>
      <c r="AA620" s="6">
        <v>0</v>
      </c>
      <c r="AB620" s="6">
        <v>0</v>
      </c>
      <c r="AC620" s="8">
        <v>0</v>
      </c>
      <c r="AD620" s="8">
        <v>0</v>
      </c>
      <c r="AE620" s="204"/>
      <c r="AF620" s="205">
        <v>12.169158525471858</v>
      </c>
      <c r="AG620" s="205">
        <v>0</v>
      </c>
      <c r="AH620" s="5"/>
    </row>
    <row r="621" spans="1:34" x14ac:dyDescent="0.2">
      <c r="A621" s="5" t="s">
        <v>762</v>
      </c>
      <c r="B621" s="72">
        <v>0</v>
      </c>
      <c r="C621" s="72">
        <v>0</v>
      </c>
      <c r="D621" s="72">
        <v>0</v>
      </c>
      <c r="E621" s="72">
        <v>0</v>
      </c>
      <c r="F621" s="72">
        <v>0</v>
      </c>
      <c r="G621" s="72">
        <v>0</v>
      </c>
      <c r="H621" s="72">
        <v>0</v>
      </c>
      <c r="I621" s="6"/>
      <c r="J621" s="72">
        <v>0</v>
      </c>
      <c r="K621" s="72">
        <v>0</v>
      </c>
      <c r="L621" s="72">
        <v>0</v>
      </c>
      <c r="M621" s="72">
        <v>0</v>
      </c>
      <c r="N621" s="72">
        <v>0</v>
      </c>
      <c r="O621" s="204"/>
      <c r="P621" s="6">
        <v>0</v>
      </c>
      <c r="Q621" s="6">
        <v>0</v>
      </c>
      <c r="R621" s="6">
        <v>0</v>
      </c>
      <c r="S621" s="6"/>
      <c r="T621" s="6">
        <v>0</v>
      </c>
      <c r="U621" s="6">
        <v>0</v>
      </c>
      <c r="V621" s="6">
        <v>0</v>
      </c>
      <c r="W621" s="6">
        <v>0</v>
      </c>
      <c r="X621" s="6">
        <v>0</v>
      </c>
      <c r="Y621" s="6"/>
      <c r="Z621" s="6">
        <v>0</v>
      </c>
      <c r="AA621" s="6">
        <v>0</v>
      </c>
      <c r="AB621" s="6">
        <v>0</v>
      </c>
      <c r="AC621" s="8">
        <v>0</v>
      </c>
      <c r="AD621" s="8">
        <v>0</v>
      </c>
      <c r="AE621" s="204"/>
      <c r="AF621" s="205">
        <v>0</v>
      </c>
      <c r="AG621" s="205">
        <v>0</v>
      </c>
      <c r="AH621" s="5"/>
    </row>
    <row r="622" spans="1:34" x14ac:dyDescent="0.2">
      <c r="A622" s="5" t="s">
        <v>763</v>
      </c>
      <c r="B622" s="72">
        <v>0</v>
      </c>
      <c r="C622" s="72">
        <v>1.5215886887647272</v>
      </c>
      <c r="D622" s="72">
        <v>0</v>
      </c>
      <c r="E622" s="72">
        <v>0</v>
      </c>
      <c r="F622" s="72">
        <v>0</v>
      </c>
      <c r="G622" s="72">
        <v>0</v>
      </c>
      <c r="H622" s="72">
        <v>1.5215886887647272</v>
      </c>
      <c r="I622" s="6"/>
      <c r="J622" s="72">
        <v>0</v>
      </c>
      <c r="K622" s="72">
        <v>0</v>
      </c>
      <c r="L622" s="72">
        <v>0</v>
      </c>
      <c r="M622" s="72">
        <v>0</v>
      </c>
      <c r="N622" s="72">
        <v>0</v>
      </c>
      <c r="O622" s="204"/>
      <c r="P622" s="6">
        <v>214.62273233643265</v>
      </c>
      <c r="Q622" s="6">
        <v>0</v>
      </c>
      <c r="R622" s="6">
        <v>214.62273233643265</v>
      </c>
      <c r="S622" s="6"/>
      <c r="T622" s="6">
        <v>1.5215886887647272</v>
      </c>
      <c r="U622" s="6">
        <v>1.5215886887647272</v>
      </c>
      <c r="V622" s="6">
        <v>216.14432102519737</v>
      </c>
      <c r="W622" s="6">
        <v>216.14432102519737</v>
      </c>
      <c r="X622" s="6">
        <v>0</v>
      </c>
      <c r="Y622" s="6"/>
      <c r="Z622" s="6">
        <v>216.14432102519737</v>
      </c>
      <c r="AA622" s="6">
        <v>0</v>
      </c>
      <c r="AB622" s="6">
        <v>0</v>
      </c>
      <c r="AC622" s="8">
        <v>0</v>
      </c>
      <c r="AD622" s="8">
        <v>0</v>
      </c>
      <c r="AE622" s="204"/>
      <c r="AF622" s="205">
        <v>1.521588688764723</v>
      </c>
      <c r="AG622" s="205">
        <v>0</v>
      </c>
      <c r="AH622" s="5"/>
    </row>
    <row r="623" spans="1:34" x14ac:dyDescent="0.2">
      <c r="A623" s="5" t="s">
        <v>764</v>
      </c>
      <c r="B623" s="72">
        <v>0</v>
      </c>
      <c r="C623" s="72">
        <v>0.2535981147941212</v>
      </c>
      <c r="D623" s="72">
        <v>0</v>
      </c>
      <c r="E623" s="72">
        <v>0</v>
      </c>
      <c r="F623" s="72">
        <v>0</v>
      </c>
      <c r="G623" s="72">
        <v>0</v>
      </c>
      <c r="H623" s="72">
        <v>0.2535981147941212</v>
      </c>
      <c r="I623" s="6"/>
      <c r="J623" s="72">
        <v>0</v>
      </c>
      <c r="K623" s="72">
        <v>0</v>
      </c>
      <c r="L623" s="72">
        <v>0</v>
      </c>
      <c r="M623" s="72">
        <v>0</v>
      </c>
      <c r="N623" s="72">
        <v>0</v>
      </c>
      <c r="O623" s="204"/>
      <c r="P623" s="6">
        <v>38.905726597018571</v>
      </c>
      <c r="Q623" s="6">
        <v>0</v>
      </c>
      <c r="R623" s="6">
        <v>38.905726597018571</v>
      </c>
      <c r="S623" s="6"/>
      <c r="T623" s="6">
        <v>0.2535981147941212</v>
      </c>
      <c r="U623" s="6">
        <v>0.2535981147941212</v>
      </c>
      <c r="V623" s="6">
        <v>39.159324711812694</v>
      </c>
      <c r="W623" s="6">
        <v>39.159324711812694</v>
      </c>
      <c r="X623" s="6">
        <v>0</v>
      </c>
      <c r="Y623" s="6"/>
      <c r="Z623" s="6">
        <v>39.159324711812694</v>
      </c>
      <c r="AA623" s="6">
        <v>0</v>
      </c>
      <c r="AB623" s="6">
        <v>0</v>
      </c>
      <c r="AC623" s="8">
        <v>0</v>
      </c>
      <c r="AD623" s="8">
        <v>0</v>
      </c>
      <c r="AE623" s="204"/>
      <c r="AF623" s="205">
        <v>0.25359811479412286</v>
      </c>
      <c r="AG623" s="205">
        <v>0</v>
      </c>
      <c r="AH623" s="5"/>
    </row>
    <row r="624" spans="1:34" x14ac:dyDescent="0.2">
      <c r="A624" s="5" t="s">
        <v>765</v>
      </c>
      <c r="B624" s="72">
        <v>0</v>
      </c>
      <c r="C624" s="72">
        <v>0</v>
      </c>
      <c r="D624" s="72">
        <v>0</v>
      </c>
      <c r="E624" s="72">
        <v>0</v>
      </c>
      <c r="F624" s="72">
        <v>0</v>
      </c>
      <c r="G624" s="72">
        <v>0</v>
      </c>
      <c r="H624" s="72">
        <v>0</v>
      </c>
      <c r="I624" s="6"/>
      <c r="J624" s="72">
        <v>0</v>
      </c>
      <c r="K624" s="72">
        <v>0</v>
      </c>
      <c r="L624" s="72">
        <v>0</v>
      </c>
      <c r="M624" s="72">
        <v>0</v>
      </c>
      <c r="N624" s="72">
        <v>0</v>
      </c>
      <c r="O624" s="204"/>
      <c r="P624" s="6">
        <v>0</v>
      </c>
      <c r="Q624" s="6">
        <v>0</v>
      </c>
      <c r="R624" s="6">
        <v>0</v>
      </c>
      <c r="S624" s="6"/>
      <c r="T624" s="6">
        <v>0</v>
      </c>
      <c r="U624" s="6">
        <v>0</v>
      </c>
      <c r="V624" s="6">
        <v>0</v>
      </c>
      <c r="W624" s="6">
        <v>0</v>
      </c>
      <c r="X624" s="6">
        <v>0</v>
      </c>
      <c r="Y624" s="6"/>
      <c r="Z624" s="6">
        <v>0</v>
      </c>
      <c r="AA624" s="6">
        <v>0</v>
      </c>
      <c r="AB624" s="6">
        <v>0</v>
      </c>
      <c r="AC624" s="8">
        <v>0</v>
      </c>
      <c r="AD624" s="8">
        <v>0</v>
      </c>
      <c r="AE624" s="204"/>
      <c r="AF624" s="205">
        <v>0</v>
      </c>
      <c r="AG624" s="205">
        <v>0</v>
      </c>
      <c r="AH624" s="5"/>
    </row>
    <row r="625" spans="1:34" x14ac:dyDescent="0.2">
      <c r="A625" s="5" t="s">
        <v>766</v>
      </c>
      <c r="B625" s="72">
        <v>-0.13094117647058823</v>
      </c>
      <c r="C625" s="72">
        <v>0</v>
      </c>
      <c r="D625" s="72">
        <v>0</v>
      </c>
      <c r="E625" s="72">
        <v>0</v>
      </c>
      <c r="F625" s="72">
        <v>0</v>
      </c>
      <c r="G625" s="72">
        <v>0</v>
      </c>
      <c r="H625" s="72">
        <v>-0.13094117647058823</v>
      </c>
      <c r="I625" s="6"/>
      <c r="J625" s="72">
        <v>0</v>
      </c>
      <c r="K625" s="72">
        <v>0</v>
      </c>
      <c r="L625" s="72">
        <v>0</v>
      </c>
      <c r="M625" s="72">
        <v>0</v>
      </c>
      <c r="N625" s="72">
        <v>0</v>
      </c>
      <c r="O625" s="204"/>
      <c r="P625" s="6">
        <v>0</v>
      </c>
      <c r="Q625" s="6">
        <v>0</v>
      </c>
      <c r="R625" s="6">
        <v>0</v>
      </c>
      <c r="S625" s="6"/>
      <c r="T625" s="6">
        <v>-0.13094117647058823</v>
      </c>
      <c r="U625" s="6">
        <v>0</v>
      </c>
      <c r="V625" s="6">
        <v>0</v>
      </c>
      <c r="W625" s="6">
        <v>0</v>
      </c>
      <c r="X625" s="6">
        <v>0</v>
      </c>
      <c r="Y625" s="6"/>
      <c r="Z625" s="6">
        <v>-0.13094117647058823</v>
      </c>
      <c r="AA625" s="6">
        <v>0</v>
      </c>
      <c r="AB625" s="6">
        <v>-0.13094117647058823</v>
      </c>
      <c r="AC625" s="8">
        <v>-0.13094117647058823</v>
      </c>
      <c r="AD625" s="8">
        <v>0</v>
      </c>
      <c r="AE625" s="204"/>
      <c r="AF625" s="205">
        <v>0</v>
      </c>
      <c r="AG625" s="205">
        <v>0</v>
      </c>
      <c r="AH625" s="5"/>
    </row>
    <row r="626" spans="1:34" x14ac:dyDescent="0.2">
      <c r="A626" s="5" t="s">
        <v>767</v>
      </c>
      <c r="B626" s="72">
        <v>-0.19641176470588234</v>
      </c>
      <c r="C626" s="72">
        <v>0</v>
      </c>
      <c r="D626" s="72">
        <v>0</v>
      </c>
      <c r="E626" s="72">
        <v>0</v>
      </c>
      <c r="F626" s="72">
        <v>0</v>
      </c>
      <c r="G626" s="72">
        <v>0</v>
      </c>
      <c r="H626" s="72">
        <v>-0.19641176470588234</v>
      </c>
      <c r="I626" s="6"/>
      <c r="J626" s="72">
        <v>0</v>
      </c>
      <c r="K626" s="72">
        <v>0</v>
      </c>
      <c r="L626" s="72">
        <v>0</v>
      </c>
      <c r="M626" s="72">
        <v>0</v>
      </c>
      <c r="N626" s="72">
        <v>0</v>
      </c>
      <c r="O626" s="204"/>
      <c r="P626" s="6">
        <v>0</v>
      </c>
      <c r="Q626" s="6">
        <v>0</v>
      </c>
      <c r="R626" s="6">
        <v>0</v>
      </c>
      <c r="S626" s="6"/>
      <c r="T626" s="6">
        <v>-0.19641176470588234</v>
      </c>
      <c r="U626" s="6">
        <v>0</v>
      </c>
      <c r="V626" s="6">
        <v>0</v>
      </c>
      <c r="W626" s="6">
        <v>0</v>
      </c>
      <c r="X626" s="6">
        <v>0</v>
      </c>
      <c r="Y626" s="6"/>
      <c r="Z626" s="6">
        <v>-0.19641176470588234</v>
      </c>
      <c r="AA626" s="6">
        <v>0</v>
      </c>
      <c r="AB626" s="6">
        <v>-0.19641176470588234</v>
      </c>
      <c r="AC626" s="8">
        <v>-0.19641176470588234</v>
      </c>
      <c r="AD626" s="8">
        <v>0</v>
      </c>
      <c r="AE626" s="204"/>
      <c r="AF626" s="205">
        <v>0</v>
      </c>
      <c r="AG626" s="205">
        <v>0</v>
      </c>
      <c r="AH626" s="5"/>
    </row>
    <row r="627" spans="1:34" x14ac:dyDescent="0.2">
      <c r="A627" s="5" t="s">
        <v>768</v>
      </c>
      <c r="B627" s="72">
        <v>-1.0911764705882353E-2</v>
      </c>
      <c r="C627" s="72">
        <v>0</v>
      </c>
      <c r="D627" s="72">
        <v>0</v>
      </c>
      <c r="E627" s="72">
        <v>0</v>
      </c>
      <c r="F627" s="72">
        <v>0</v>
      </c>
      <c r="G627" s="72">
        <v>0</v>
      </c>
      <c r="H627" s="72">
        <v>-1.0911764705882353E-2</v>
      </c>
      <c r="I627" s="6"/>
      <c r="J627" s="72">
        <v>0</v>
      </c>
      <c r="K627" s="72">
        <v>0</v>
      </c>
      <c r="L627" s="72">
        <v>0</v>
      </c>
      <c r="M627" s="72">
        <v>0</v>
      </c>
      <c r="N627" s="72">
        <v>0</v>
      </c>
      <c r="O627" s="204"/>
      <c r="P627" s="6">
        <v>0</v>
      </c>
      <c r="Q627" s="6">
        <v>0</v>
      </c>
      <c r="R627" s="6">
        <v>0</v>
      </c>
      <c r="S627" s="6"/>
      <c r="T627" s="6">
        <v>-1.0911764705882353E-2</v>
      </c>
      <c r="U627" s="6">
        <v>0</v>
      </c>
      <c r="V627" s="6">
        <v>0</v>
      </c>
      <c r="W627" s="6">
        <v>0</v>
      </c>
      <c r="X627" s="6">
        <v>0</v>
      </c>
      <c r="Y627" s="6"/>
      <c r="Z627" s="6">
        <v>-1.0911764705882353E-2</v>
      </c>
      <c r="AA627" s="6">
        <v>0</v>
      </c>
      <c r="AB627" s="6">
        <v>-1.0911764705882353E-2</v>
      </c>
      <c r="AC627" s="8">
        <v>-1.0911764705882353E-2</v>
      </c>
      <c r="AD627" s="8">
        <v>0</v>
      </c>
      <c r="AE627" s="204"/>
      <c r="AF627" s="205">
        <v>0</v>
      </c>
      <c r="AG627" s="205">
        <v>0</v>
      </c>
      <c r="AH627" s="5"/>
    </row>
    <row r="628" spans="1:34" x14ac:dyDescent="0.2">
      <c r="A628" s="5" t="s">
        <v>769</v>
      </c>
      <c r="B628" s="72">
        <v>-1.0911764705882353E-2</v>
      </c>
      <c r="C628" s="72">
        <v>0</v>
      </c>
      <c r="D628" s="72">
        <v>0</v>
      </c>
      <c r="E628" s="72">
        <v>0</v>
      </c>
      <c r="F628" s="72">
        <v>0</v>
      </c>
      <c r="G628" s="72">
        <v>0</v>
      </c>
      <c r="H628" s="72">
        <v>-1.0911764705882353E-2</v>
      </c>
      <c r="I628" s="6"/>
      <c r="J628" s="72">
        <v>0</v>
      </c>
      <c r="K628" s="72">
        <v>0</v>
      </c>
      <c r="L628" s="72">
        <v>0</v>
      </c>
      <c r="M628" s="72">
        <v>0</v>
      </c>
      <c r="N628" s="72">
        <v>0</v>
      </c>
      <c r="O628" s="204"/>
      <c r="P628" s="6">
        <v>0</v>
      </c>
      <c r="Q628" s="6">
        <v>0</v>
      </c>
      <c r="R628" s="6">
        <v>0</v>
      </c>
      <c r="S628" s="6"/>
      <c r="T628" s="6">
        <v>-1.0911764705882353E-2</v>
      </c>
      <c r="U628" s="6">
        <v>0</v>
      </c>
      <c r="V628" s="6">
        <v>0</v>
      </c>
      <c r="W628" s="6">
        <v>0</v>
      </c>
      <c r="X628" s="6">
        <v>0</v>
      </c>
      <c r="Y628" s="6"/>
      <c r="Z628" s="6">
        <v>-1.0911764705882353E-2</v>
      </c>
      <c r="AA628" s="6">
        <v>0</v>
      </c>
      <c r="AB628" s="6">
        <v>-1.0911764705882353E-2</v>
      </c>
      <c r="AC628" s="8">
        <v>-1.0911764705882353E-2</v>
      </c>
      <c r="AD628" s="8">
        <v>0</v>
      </c>
      <c r="AE628" s="204"/>
      <c r="AF628" s="205">
        <v>0</v>
      </c>
      <c r="AG628" s="205">
        <v>0</v>
      </c>
      <c r="AH628" s="5"/>
    </row>
    <row r="629" spans="1:34" x14ac:dyDescent="0.2">
      <c r="A629" s="5" t="s">
        <v>770</v>
      </c>
      <c r="B629" s="72">
        <v>-4.6764705882352941E-3</v>
      </c>
      <c r="C629" s="72">
        <v>0</v>
      </c>
      <c r="D629" s="72">
        <v>0</v>
      </c>
      <c r="E629" s="72">
        <v>0</v>
      </c>
      <c r="F629" s="72">
        <v>0</v>
      </c>
      <c r="G629" s="72">
        <v>0</v>
      </c>
      <c r="H629" s="72">
        <v>-4.6764705882352941E-3</v>
      </c>
      <c r="I629" s="6"/>
      <c r="J629" s="72">
        <v>0</v>
      </c>
      <c r="K629" s="72">
        <v>0</v>
      </c>
      <c r="L629" s="72">
        <v>0</v>
      </c>
      <c r="M629" s="72">
        <v>0</v>
      </c>
      <c r="N629" s="72">
        <v>0</v>
      </c>
      <c r="O629" s="204"/>
      <c r="P629" s="6">
        <v>0</v>
      </c>
      <c r="Q629" s="6">
        <v>0</v>
      </c>
      <c r="R629" s="6">
        <v>0</v>
      </c>
      <c r="S629" s="6"/>
      <c r="T629" s="6">
        <v>-4.6764705882352941E-3</v>
      </c>
      <c r="U629" s="6">
        <v>0</v>
      </c>
      <c r="V629" s="6">
        <v>0</v>
      </c>
      <c r="W629" s="6">
        <v>0</v>
      </c>
      <c r="X629" s="6">
        <v>0</v>
      </c>
      <c r="Y629" s="6"/>
      <c r="Z629" s="6">
        <v>-4.6764705882352941E-3</v>
      </c>
      <c r="AA629" s="6">
        <v>0</v>
      </c>
      <c r="AB629" s="6">
        <v>-4.6764705882352941E-3</v>
      </c>
      <c r="AC629" s="8">
        <v>-4.6764705882352941E-3</v>
      </c>
      <c r="AD629" s="8">
        <v>0</v>
      </c>
      <c r="AE629" s="204"/>
      <c r="AF629" s="205">
        <v>0</v>
      </c>
      <c r="AG629" s="205">
        <v>0</v>
      </c>
      <c r="AH629" s="5"/>
    </row>
    <row r="630" spans="1:34" x14ac:dyDescent="0.2">
      <c r="A630" s="5" t="s">
        <v>771</v>
      </c>
      <c r="B630" s="72">
        <v>-4.6764705882352941E-3</v>
      </c>
      <c r="C630" s="72">
        <v>0</v>
      </c>
      <c r="D630" s="72">
        <v>0</v>
      </c>
      <c r="E630" s="72">
        <v>0</v>
      </c>
      <c r="F630" s="72">
        <v>0</v>
      </c>
      <c r="G630" s="72">
        <v>0</v>
      </c>
      <c r="H630" s="72">
        <v>-4.6764705882352941E-3</v>
      </c>
      <c r="I630" s="6"/>
      <c r="J630" s="72">
        <v>0</v>
      </c>
      <c r="K630" s="72">
        <v>0</v>
      </c>
      <c r="L630" s="72">
        <v>0</v>
      </c>
      <c r="M630" s="72">
        <v>0</v>
      </c>
      <c r="N630" s="72">
        <v>0</v>
      </c>
      <c r="O630" s="204"/>
      <c r="P630" s="6">
        <v>0</v>
      </c>
      <c r="Q630" s="6">
        <v>0</v>
      </c>
      <c r="R630" s="6">
        <v>0</v>
      </c>
      <c r="S630" s="6"/>
      <c r="T630" s="6">
        <v>-4.6764705882352941E-3</v>
      </c>
      <c r="U630" s="6">
        <v>0</v>
      </c>
      <c r="V630" s="6">
        <v>0</v>
      </c>
      <c r="W630" s="6">
        <v>0</v>
      </c>
      <c r="X630" s="6">
        <v>0</v>
      </c>
      <c r="Y630" s="6"/>
      <c r="Z630" s="6">
        <v>-4.6764705882352941E-3</v>
      </c>
      <c r="AA630" s="6">
        <v>0</v>
      </c>
      <c r="AB630" s="6">
        <v>-4.6764705882352941E-3</v>
      </c>
      <c r="AC630" s="8">
        <v>-4.6764705882352941E-3</v>
      </c>
      <c r="AD630" s="8">
        <v>0</v>
      </c>
      <c r="AE630" s="204"/>
      <c r="AF630" s="205">
        <v>0</v>
      </c>
      <c r="AG630" s="205">
        <v>0</v>
      </c>
      <c r="AH630" s="5"/>
    </row>
    <row r="631" spans="1:34" x14ac:dyDescent="0.2">
      <c r="A631" s="5" t="s">
        <v>772</v>
      </c>
      <c r="B631" s="72">
        <v>-4.6764705882352941E-3</v>
      </c>
      <c r="C631" s="72">
        <v>0</v>
      </c>
      <c r="D631" s="72">
        <v>0</v>
      </c>
      <c r="E631" s="72">
        <v>0</v>
      </c>
      <c r="F631" s="72">
        <v>0</v>
      </c>
      <c r="G631" s="72">
        <v>0</v>
      </c>
      <c r="H631" s="72">
        <v>-4.6764705882352941E-3</v>
      </c>
      <c r="I631" s="6"/>
      <c r="J631" s="72">
        <v>0</v>
      </c>
      <c r="K631" s="72">
        <v>0</v>
      </c>
      <c r="L631" s="72">
        <v>0</v>
      </c>
      <c r="M631" s="72">
        <v>0</v>
      </c>
      <c r="N631" s="72">
        <v>0</v>
      </c>
      <c r="O631" s="204"/>
      <c r="P631" s="6">
        <v>0</v>
      </c>
      <c r="Q631" s="6">
        <v>0</v>
      </c>
      <c r="R631" s="6">
        <v>0</v>
      </c>
      <c r="S631" s="6"/>
      <c r="T631" s="6">
        <v>-4.6764705882352941E-3</v>
      </c>
      <c r="U631" s="6">
        <v>0</v>
      </c>
      <c r="V631" s="6">
        <v>0</v>
      </c>
      <c r="W631" s="6">
        <v>0</v>
      </c>
      <c r="X631" s="6">
        <v>0</v>
      </c>
      <c r="Y631" s="6"/>
      <c r="Z631" s="6">
        <v>-4.6764705882352941E-3</v>
      </c>
      <c r="AA631" s="6">
        <v>0</v>
      </c>
      <c r="AB631" s="6">
        <v>-4.6764705882352941E-3</v>
      </c>
      <c r="AC631" s="8">
        <v>-4.6764705882352941E-3</v>
      </c>
      <c r="AD631" s="8">
        <v>0</v>
      </c>
      <c r="AE631" s="204"/>
      <c r="AF631" s="205">
        <v>0</v>
      </c>
      <c r="AG631" s="205">
        <v>0</v>
      </c>
      <c r="AH631" s="5"/>
    </row>
    <row r="632" spans="1:34" x14ac:dyDescent="0.2">
      <c r="A632" s="5" t="s">
        <v>773</v>
      </c>
      <c r="B632" s="72">
        <v>-7.7941176470588238E-3</v>
      </c>
      <c r="C632" s="72">
        <v>0</v>
      </c>
      <c r="D632" s="72">
        <v>0</v>
      </c>
      <c r="E632" s="72">
        <v>0</v>
      </c>
      <c r="F632" s="72">
        <v>0</v>
      </c>
      <c r="G632" s="72">
        <v>0</v>
      </c>
      <c r="H632" s="72">
        <v>-7.7941176470588238E-3</v>
      </c>
      <c r="I632" s="6"/>
      <c r="J632" s="72">
        <v>0</v>
      </c>
      <c r="K632" s="72">
        <v>0</v>
      </c>
      <c r="L632" s="72">
        <v>0</v>
      </c>
      <c r="M632" s="72">
        <v>0</v>
      </c>
      <c r="N632" s="72">
        <v>0</v>
      </c>
      <c r="O632" s="204"/>
      <c r="P632" s="6">
        <v>0</v>
      </c>
      <c r="Q632" s="6">
        <v>0</v>
      </c>
      <c r="R632" s="6">
        <v>0</v>
      </c>
      <c r="S632" s="6"/>
      <c r="T632" s="6">
        <v>-7.7941176470588238E-3</v>
      </c>
      <c r="U632" s="6">
        <v>0</v>
      </c>
      <c r="V632" s="6">
        <v>0</v>
      </c>
      <c r="W632" s="6">
        <v>0</v>
      </c>
      <c r="X632" s="6">
        <v>0</v>
      </c>
      <c r="Y632" s="6"/>
      <c r="Z632" s="6">
        <v>-7.7941176470588238E-3</v>
      </c>
      <c r="AA632" s="6">
        <v>0</v>
      </c>
      <c r="AB632" s="6">
        <v>-7.7941176470588238E-3</v>
      </c>
      <c r="AC632" s="8">
        <v>-7.7941176470588238E-3</v>
      </c>
      <c r="AD632" s="8">
        <v>0</v>
      </c>
      <c r="AE632" s="204"/>
      <c r="AF632" s="205">
        <v>0</v>
      </c>
      <c r="AG632" s="205">
        <v>0</v>
      </c>
      <c r="AH632" s="5"/>
    </row>
    <row r="633" spans="1:34" x14ac:dyDescent="0.2">
      <c r="A633" s="5" t="s">
        <v>774</v>
      </c>
      <c r="B633" s="72">
        <v>0</v>
      </c>
      <c r="C633" s="72">
        <v>10.90471893614721</v>
      </c>
      <c r="D633" s="72">
        <v>0</v>
      </c>
      <c r="E633" s="72">
        <v>0</v>
      </c>
      <c r="F633" s="72">
        <v>0</v>
      </c>
      <c r="G633" s="72">
        <v>0</v>
      </c>
      <c r="H633" s="72">
        <v>10.90471893614721</v>
      </c>
      <c r="I633" s="6"/>
      <c r="J633" s="72">
        <v>0</v>
      </c>
      <c r="K633" s="72">
        <v>0</v>
      </c>
      <c r="L633" s="72">
        <v>0</v>
      </c>
      <c r="M633" s="72">
        <v>0</v>
      </c>
      <c r="N633" s="72">
        <v>0</v>
      </c>
      <c r="O633" s="204"/>
      <c r="P633" s="6">
        <v>1180.0726643848061</v>
      </c>
      <c r="Q633" s="6">
        <v>0</v>
      </c>
      <c r="R633" s="6">
        <v>1180.0726643848061</v>
      </c>
      <c r="S633" s="6"/>
      <c r="T633" s="6">
        <v>10.90471893614721</v>
      </c>
      <c r="U633" s="6">
        <v>10.90471893614721</v>
      </c>
      <c r="V633" s="6">
        <v>1190.9773833209533</v>
      </c>
      <c r="W633" s="6">
        <v>1190.9773833209533</v>
      </c>
      <c r="X633" s="6">
        <v>0</v>
      </c>
      <c r="Y633" s="6"/>
      <c r="Z633" s="6">
        <v>1190.9773833209533</v>
      </c>
      <c r="AA633" s="6">
        <v>0</v>
      </c>
      <c r="AB633" s="6">
        <v>0</v>
      </c>
      <c r="AC633" s="8">
        <v>0</v>
      </c>
      <c r="AD633" s="8">
        <v>0</v>
      </c>
      <c r="AE633" s="204"/>
      <c r="AF633" s="205">
        <v>10.904718936147219</v>
      </c>
      <c r="AG633" s="205">
        <v>0</v>
      </c>
      <c r="AH633" s="5"/>
    </row>
    <row r="634" spans="1:34" x14ac:dyDescent="0.2">
      <c r="A634" s="5" t="s">
        <v>775</v>
      </c>
      <c r="B634" s="72">
        <v>0</v>
      </c>
      <c r="C634" s="72">
        <v>10.448242329517795</v>
      </c>
      <c r="D634" s="72">
        <v>0</v>
      </c>
      <c r="E634" s="72">
        <v>0</v>
      </c>
      <c r="F634" s="72">
        <v>0</v>
      </c>
      <c r="G634" s="72">
        <v>0</v>
      </c>
      <c r="H634" s="72">
        <v>10.448242329517795</v>
      </c>
      <c r="I634" s="6"/>
      <c r="J634" s="72">
        <v>0</v>
      </c>
      <c r="K634" s="72">
        <v>0</v>
      </c>
      <c r="L634" s="72">
        <v>-1.9025973239018039</v>
      </c>
      <c r="M634" s="72">
        <v>0</v>
      </c>
      <c r="N634" s="72">
        <v>-1.9025973239018039</v>
      </c>
      <c r="O634" s="204"/>
      <c r="P634" s="6">
        <v>1202.8279761078388</v>
      </c>
      <c r="Q634" s="6">
        <v>131.70856572519008</v>
      </c>
      <c r="R634" s="6">
        <v>1334.5365418330289</v>
      </c>
      <c r="S634" s="6"/>
      <c r="T634" s="6">
        <v>8.5456450056159916</v>
      </c>
      <c r="U634" s="6">
        <v>8.5456450056159916</v>
      </c>
      <c r="V634" s="6">
        <v>1343.0821868386449</v>
      </c>
      <c r="W634" s="6">
        <v>1213.2762184373566</v>
      </c>
      <c r="X634" s="6">
        <v>129.80596840128828</v>
      </c>
      <c r="Y634" s="6"/>
      <c r="Z634" s="6">
        <v>1213.2762184373566</v>
      </c>
      <c r="AA634" s="6">
        <v>129.80596840128828</v>
      </c>
      <c r="AB634" s="6">
        <v>0</v>
      </c>
      <c r="AC634" s="8">
        <v>0</v>
      </c>
      <c r="AD634" s="8">
        <v>0</v>
      </c>
      <c r="AE634" s="204"/>
      <c r="AF634" s="205">
        <v>10.448242329517825</v>
      </c>
      <c r="AG634" s="205">
        <v>-1.9025973239018015</v>
      </c>
      <c r="AH634" s="5"/>
    </row>
    <row r="635" spans="1:34" x14ac:dyDescent="0.2">
      <c r="A635" s="5" t="s">
        <v>776</v>
      </c>
      <c r="B635" s="72">
        <v>0</v>
      </c>
      <c r="C635" s="72">
        <v>2.5359811479412118</v>
      </c>
      <c r="D635" s="72">
        <v>0</v>
      </c>
      <c r="E635" s="72">
        <v>0</v>
      </c>
      <c r="F635" s="72">
        <v>0</v>
      </c>
      <c r="G635" s="72">
        <v>0</v>
      </c>
      <c r="H635" s="72">
        <v>2.5359811479412118</v>
      </c>
      <c r="I635" s="6"/>
      <c r="J635" s="72">
        <v>0</v>
      </c>
      <c r="K635" s="72">
        <v>0</v>
      </c>
      <c r="L635" s="72">
        <v>0</v>
      </c>
      <c r="M635" s="72">
        <v>0</v>
      </c>
      <c r="N635" s="72">
        <v>0</v>
      </c>
      <c r="O635" s="204"/>
      <c r="P635" s="6">
        <v>196.28499577015103</v>
      </c>
      <c r="Q635" s="6">
        <v>0</v>
      </c>
      <c r="R635" s="6">
        <v>196.28499577015103</v>
      </c>
      <c r="S635" s="6"/>
      <c r="T635" s="6">
        <v>2.5359811479412118</v>
      </c>
      <c r="U635" s="6">
        <v>2.5359811479412118</v>
      </c>
      <c r="V635" s="6">
        <v>198.82097691809224</v>
      </c>
      <c r="W635" s="6">
        <v>198.82097691809224</v>
      </c>
      <c r="X635" s="6">
        <v>0</v>
      </c>
      <c r="Y635" s="6"/>
      <c r="Z635" s="6">
        <v>198.82097691809224</v>
      </c>
      <c r="AA635" s="6">
        <v>0</v>
      </c>
      <c r="AB635" s="6">
        <v>0</v>
      </c>
      <c r="AC635" s="8">
        <v>0</v>
      </c>
      <c r="AD635" s="8">
        <v>0</v>
      </c>
      <c r="AE635" s="204"/>
      <c r="AF635" s="205">
        <v>2.5359811479412144</v>
      </c>
      <c r="AG635" s="205">
        <v>0</v>
      </c>
      <c r="AH635" s="5"/>
    </row>
    <row r="636" spans="1:34" x14ac:dyDescent="0.2">
      <c r="A636" s="5" t="s">
        <v>777</v>
      </c>
      <c r="B636" s="72">
        <v>0</v>
      </c>
      <c r="C636" s="72">
        <v>146.53786666206105</v>
      </c>
      <c r="D636" s="72">
        <v>0</v>
      </c>
      <c r="E636" s="72">
        <v>0</v>
      </c>
      <c r="F636" s="72">
        <v>0</v>
      </c>
      <c r="G636" s="72">
        <v>-0.26000000000021828</v>
      </c>
      <c r="H636" s="72">
        <v>146.27786666206083</v>
      </c>
      <c r="I636" s="6"/>
      <c r="J636" s="72">
        <v>0</v>
      </c>
      <c r="K636" s="72">
        <v>0</v>
      </c>
      <c r="L636" s="72">
        <v>-26.684158365456284</v>
      </c>
      <c r="M636" s="72">
        <v>0</v>
      </c>
      <c r="N636" s="72">
        <v>-26.684158365456284</v>
      </c>
      <c r="O636" s="204"/>
      <c r="P636" s="6">
        <v>15341.046409290697</v>
      </c>
      <c r="Q636" s="6">
        <v>226.01687377369092</v>
      </c>
      <c r="R636" s="6">
        <v>15567.063283064388</v>
      </c>
      <c r="S636" s="6"/>
      <c r="T636" s="6">
        <v>119.59370829660455</v>
      </c>
      <c r="U636" s="6">
        <v>119.59370829660455</v>
      </c>
      <c r="V636" s="6">
        <v>15686.656991360993</v>
      </c>
      <c r="W636" s="6">
        <v>15487.324275952758</v>
      </c>
      <c r="X636" s="6">
        <v>199.33271540823463</v>
      </c>
      <c r="Y636" s="6"/>
      <c r="Z636" s="6">
        <v>15487.324275952758</v>
      </c>
      <c r="AA636" s="6">
        <v>199.33271540823463</v>
      </c>
      <c r="AB636" s="6">
        <v>0</v>
      </c>
      <c r="AC636" s="8">
        <v>0</v>
      </c>
      <c r="AD636" s="8">
        <v>0</v>
      </c>
      <c r="AE636" s="204"/>
      <c r="AF636" s="205">
        <v>146.27786666206157</v>
      </c>
      <c r="AG636" s="205">
        <v>-26.684158365456284</v>
      </c>
      <c r="AH636" s="5"/>
    </row>
    <row r="637" spans="1:34" x14ac:dyDescent="0.2">
      <c r="A637" s="5" t="s">
        <v>778</v>
      </c>
      <c r="B637" s="72">
        <v>0</v>
      </c>
      <c r="C637" s="72">
        <v>641.80610892096206</v>
      </c>
      <c r="D637" s="72">
        <v>0</v>
      </c>
      <c r="E637" s="72">
        <v>0</v>
      </c>
      <c r="F637" s="72">
        <v>0</v>
      </c>
      <c r="G637" s="72">
        <v>-0.12000000005355105</v>
      </c>
      <c r="H637" s="72">
        <v>641.68610892090851</v>
      </c>
      <c r="I637" s="6"/>
      <c r="J637" s="72">
        <v>0</v>
      </c>
      <c r="K637" s="72">
        <v>0</v>
      </c>
      <c r="L637" s="72">
        <v>-359.28558093197449</v>
      </c>
      <c r="M637" s="72">
        <v>9.9999999971259967E-2</v>
      </c>
      <c r="N637" s="72">
        <v>-359.18558093200323</v>
      </c>
      <c r="O637" s="204"/>
      <c r="P637" s="6">
        <v>76673.684285384894</v>
      </c>
      <c r="Q637" s="6">
        <v>1402.3489058238176</v>
      </c>
      <c r="R637" s="6">
        <v>78076.033191208713</v>
      </c>
      <c r="S637" s="6"/>
      <c r="T637" s="6">
        <v>282.50052798890528</v>
      </c>
      <c r="U637" s="6">
        <v>282.50052798890528</v>
      </c>
      <c r="V637" s="6">
        <v>78358.533719197614</v>
      </c>
      <c r="W637" s="6">
        <v>77315.370394305806</v>
      </c>
      <c r="X637" s="6">
        <v>1043.1633248918145</v>
      </c>
      <c r="Y637" s="6"/>
      <c r="Z637" s="6">
        <v>77315.370394305806</v>
      </c>
      <c r="AA637" s="6">
        <v>1043.1633248918145</v>
      </c>
      <c r="AB637" s="6">
        <v>0</v>
      </c>
      <c r="AC637" s="8">
        <v>0</v>
      </c>
      <c r="AD637" s="8">
        <v>0</v>
      </c>
      <c r="AE637" s="204"/>
      <c r="AF637" s="205">
        <v>641.68610892091237</v>
      </c>
      <c r="AG637" s="205">
        <v>-359.18558093200318</v>
      </c>
      <c r="AH637" s="5"/>
    </row>
    <row r="638" spans="1:34" x14ac:dyDescent="0.2">
      <c r="A638" s="5" t="s">
        <v>779</v>
      </c>
      <c r="B638" s="72">
        <v>0</v>
      </c>
      <c r="C638" s="72">
        <v>283.95964189161776</v>
      </c>
      <c r="D638" s="72">
        <v>0</v>
      </c>
      <c r="E638" s="72">
        <v>0</v>
      </c>
      <c r="F638" s="72">
        <v>0</v>
      </c>
      <c r="G638" s="72">
        <v>0.11000000012791133</v>
      </c>
      <c r="H638" s="72">
        <v>284.06964189174568</v>
      </c>
      <c r="I638" s="6"/>
      <c r="J638" s="72">
        <v>0</v>
      </c>
      <c r="K638" s="72">
        <v>0</v>
      </c>
      <c r="L638" s="72">
        <v>-51.708300565808244</v>
      </c>
      <c r="M638" s="72">
        <v>0</v>
      </c>
      <c r="N638" s="72">
        <v>-51.708300565808244</v>
      </c>
      <c r="O638" s="204"/>
      <c r="P638" s="6">
        <v>34275.595034797829</v>
      </c>
      <c r="Q638" s="6">
        <v>504.97616849698511</v>
      </c>
      <c r="R638" s="6">
        <v>34780.571203294814</v>
      </c>
      <c r="S638" s="6"/>
      <c r="T638" s="6">
        <v>232.36134132593742</v>
      </c>
      <c r="U638" s="6">
        <v>232.36134132593742</v>
      </c>
      <c r="V638" s="6">
        <v>35012.932544620751</v>
      </c>
      <c r="W638" s="6">
        <v>34559.664676689572</v>
      </c>
      <c r="X638" s="6">
        <v>453.26786793117685</v>
      </c>
      <c r="Y638" s="6"/>
      <c r="Z638" s="6">
        <v>34559.664676689572</v>
      </c>
      <c r="AA638" s="6">
        <v>453.26786793117685</v>
      </c>
      <c r="AB638" s="6">
        <v>0</v>
      </c>
      <c r="AC638" s="8">
        <v>0</v>
      </c>
      <c r="AD638" s="8">
        <v>0</v>
      </c>
      <c r="AE638" s="204"/>
      <c r="AF638" s="205">
        <v>284.06964189174323</v>
      </c>
      <c r="AG638" s="205">
        <v>-51.708300565808258</v>
      </c>
      <c r="AH638" s="5"/>
    </row>
    <row r="639" spans="1:34" x14ac:dyDescent="0.2">
      <c r="A639" s="5" t="s">
        <v>780</v>
      </c>
      <c r="B639" s="72">
        <v>0</v>
      </c>
      <c r="C639" s="72">
        <v>59.037641124071421</v>
      </c>
      <c r="D639" s="72">
        <v>0</v>
      </c>
      <c r="E639" s="72">
        <v>0</v>
      </c>
      <c r="F639" s="72">
        <v>0</v>
      </c>
      <c r="G639" s="72">
        <v>-0.39999999999872671</v>
      </c>
      <c r="H639" s="72">
        <v>58.637641124072694</v>
      </c>
      <c r="I639" s="6"/>
      <c r="J639" s="72">
        <v>0</v>
      </c>
      <c r="K639" s="72">
        <v>0</v>
      </c>
      <c r="L639" s="72">
        <v>-10.750598470979124</v>
      </c>
      <c r="M639" s="72">
        <v>0</v>
      </c>
      <c r="N639" s="72">
        <v>-10.750598470979124</v>
      </c>
      <c r="O639" s="204"/>
      <c r="P639" s="6">
        <v>6812.8593021356482</v>
      </c>
      <c r="Q639" s="6">
        <v>761.50023224152608</v>
      </c>
      <c r="R639" s="6">
        <v>7574.359534377174</v>
      </c>
      <c r="S639" s="6"/>
      <c r="T639" s="6">
        <v>47.887042653093573</v>
      </c>
      <c r="U639" s="6">
        <v>47.887042653093573</v>
      </c>
      <c r="V639" s="6">
        <v>7622.2465770302679</v>
      </c>
      <c r="W639" s="6">
        <v>6871.4969432597209</v>
      </c>
      <c r="X639" s="6">
        <v>750.74963377054701</v>
      </c>
      <c r="Y639" s="6"/>
      <c r="Z639" s="6">
        <v>6871.4969432597209</v>
      </c>
      <c r="AA639" s="6">
        <v>750.74963377054701</v>
      </c>
      <c r="AB639" s="6">
        <v>0</v>
      </c>
      <c r="AC639" s="8">
        <v>0</v>
      </c>
      <c r="AD639" s="8">
        <v>0</v>
      </c>
      <c r="AE639" s="204"/>
      <c r="AF639" s="205">
        <v>58.637641124072616</v>
      </c>
      <c r="AG639" s="205">
        <v>-10.750598470979071</v>
      </c>
      <c r="AH639" s="5"/>
    </row>
    <row r="640" spans="1:34" x14ac:dyDescent="0.2">
      <c r="A640" s="5" t="s">
        <v>785</v>
      </c>
      <c r="B640" s="72">
        <v>0</v>
      </c>
      <c r="C640" s="72">
        <v>1.0143924591764848</v>
      </c>
      <c r="D640" s="72">
        <v>0</v>
      </c>
      <c r="E640" s="72">
        <v>0</v>
      </c>
      <c r="F640" s="72">
        <v>-0.52911648714515713</v>
      </c>
      <c r="G640" s="72">
        <v>0</v>
      </c>
      <c r="H640" s="72">
        <v>0.48527597203132766</v>
      </c>
      <c r="I640" s="6"/>
      <c r="J640" s="72">
        <v>0</v>
      </c>
      <c r="K640" s="72">
        <v>0</v>
      </c>
      <c r="L640" s="72">
        <v>0</v>
      </c>
      <c r="M640" s="72">
        <v>0</v>
      </c>
      <c r="N640" s="72">
        <v>0</v>
      </c>
      <c r="O640" s="204"/>
      <c r="P640" s="6">
        <v>102.46391554681929</v>
      </c>
      <c r="Q640" s="6">
        <v>0</v>
      </c>
      <c r="R640" s="6">
        <v>102.46391554681929</v>
      </c>
      <c r="S640" s="6"/>
      <c r="T640" s="6">
        <v>0.48527597203132766</v>
      </c>
      <c r="U640" s="6">
        <v>0.48527597203132766</v>
      </c>
      <c r="V640" s="6">
        <v>102.94919151885063</v>
      </c>
      <c r="W640" s="6">
        <v>102.94919151885063</v>
      </c>
      <c r="X640" s="6">
        <v>0</v>
      </c>
      <c r="Y640" s="6"/>
      <c r="Z640" s="6">
        <v>102.94919151885063</v>
      </c>
      <c r="AA640" s="6">
        <v>0</v>
      </c>
      <c r="AB640" s="6">
        <v>0</v>
      </c>
      <c r="AC640" s="8">
        <v>0</v>
      </c>
      <c r="AD640" s="8">
        <v>0</v>
      </c>
      <c r="AE640" s="204"/>
      <c r="AF640" s="205">
        <v>0.48527597203133155</v>
      </c>
      <c r="AG640" s="205">
        <v>0</v>
      </c>
      <c r="AH640" s="5"/>
    </row>
    <row r="641" spans="1:34" x14ac:dyDescent="0.2">
      <c r="A641" s="5" t="s">
        <v>786</v>
      </c>
      <c r="B641" s="72">
        <v>0</v>
      </c>
      <c r="C641" s="72">
        <v>0</v>
      </c>
      <c r="D641" s="72">
        <v>0</v>
      </c>
      <c r="E641" s="72">
        <v>0</v>
      </c>
      <c r="F641" s="72">
        <v>0</v>
      </c>
      <c r="G641" s="72">
        <v>0</v>
      </c>
      <c r="H641" s="72">
        <v>0</v>
      </c>
      <c r="I641" s="6"/>
      <c r="J641" s="72">
        <v>0</v>
      </c>
      <c r="K641" s="72">
        <v>0</v>
      </c>
      <c r="L641" s="72">
        <v>0</v>
      </c>
      <c r="M641" s="72">
        <v>0</v>
      </c>
      <c r="N641" s="72">
        <v>0</v>
      </c>
      <c r="O641" s="204"/>
      <c r="P641" s="6">
        <v>0</v>
      </c>
      <c r="Q641" s="6">
        <v>0</v>
      </c>
      <c r="R641" s="6">
        <v>0</v>
      </c>
      <c r="S641" s="6"/>
      <c r="T641" s="6">
        <v>0</v>
      </c>
      <c r="U641" s="6">
        <v>0</v>
      </c>
      <c r="V641" s="6">
        <v>0</v>
      </c>
      <c r="W641" s="6">
        <v>0</v>
      </c>
      <c r="X641" s="6">
        <v>0</v>
      </c>
      <c r="Y641" s="6"/>
      <c r="Z641" s="6">
        <v>0</v>
      </c>
      <c r="AA641" s="6">
        <v>0</v>
      </c>
      <c r="AB641" s="6">
        <v>0</v>
      </c>
      <c r="AC641" s="8">
        <v>0</v>
      </c>
      <c r="AD641" s="8">
        <v>0</v>
      </c>
      <c r="AE641" s="204"/>
      <c r="AF641" s="205">
        <v>0</v>
      </c>
      <c r="AG641" s="205">
        <v>0</v>
      </c>
      <c r="AH641" s="5"/>
    </row>
    <row r="642" spans="1:34" x14ac:dyDescent="0.2">
      <c r="A642" s="5" t="s">
        <v>787</v>
      </c>
      <c r="B642" s="72">
        <v>0</v>
      </c>
      <c r="C642" s="72">
        <v>18.512662379970848</v>
      </c>
      <c r="D642" s="72">
        <v>0</v>
      </c>
      <c r="E642" s="72">
        <v>0</v>
      </c>
      <c r="F642" s="72">
        <v>-13.237309210016955</v>
      </c>
      <c r="G642" s="72">
        <v>0</v>
      </c>
      <c r="H642" s="72">
        <v>5.2753531699538936</v>
      </c>
      <c r="I642" s="6"/>
      <c r="J642" s="72">
        <v>0</v>
      </c>
      <c r="K642" s="72">
        <v>0</v>
      </c>
      <c r="L642" s="72">
        <v>-3.3711069088551375</v>
      </c>
      <c r="M642" s="72">
        <v>0</v>
      </c>
      <c r="N642" s="72">
        <v>-3.3711069088551375</v>
      </c>
      <c r="O642" s="204"/>
      <c r="P642" s="6">
        <v>2563.4176328174258</v>
      </c>
      <c r="Q642" s="6">
        <v>37.766370304106097</v>
      </c>
      <c r="R642" s="6">
        <v>2601.184003121532</v>
      </c>
      <c r="S642" s="6"/>
      <c r="T642" s="6">
        <v>1.9042462610987561</v>
      </c>
      <c r="U642" s="6">
        <v>1.9042462610987561</v>
      </c>
      <c r="V642" s="6">
        <v>2603.0882493826307</v>
      </c>
      <c r="W642" s="6">
        <v>2568.6929859873799</v>
      </c>
      <c r="X642" s="6">
        <v>34.395263395250957</v>
      </c>
      <c r="Y642" s="6"/>
      <c r="Z642" s="6">
        <v>2568.6929859873799</v>
      </c>
      <c r="AA642" s="6">
        <v>34.395263395250957</v>
      </c>
      <c r="AB642" s="6">
        <v>0</v>
      </c>
      <c r="AC642" s="8">
        <v>0</v>
      </c>
      <c r="AD642" s="8">
        <v>0</v>
      </c>
      <c r="AE642" s="204"/>
      <c r="AF642" s="205">
        <v>5.2753531699540872</v>
      </c>
      <c r="AG642" s="205">
        <v>-3.3711069088551397</v>
      </c>
      <c r="AH642" s="5"/>
    </row>
    <row r="643" spans="1:34" x14ac:dyDescent="0.2">
      <c r="A643" s="5" t="s">
        <v>788</v>
      </c>
      <c r="B643" s="72">
        <v>0</v>
      </c>
      <c r="C643" s="72">
        <v>147.84770092497266</v>
      </c>
      <c r="D643" s="72">
        <v>0</v>
      </c>
      <c r="E643" s="72">
        <v>0</v>
      </c>
      <c r="F643" s="72">
        <v>-93.153001894016128</v>
      </c>
      <c r="G643" s="72">
        <v>-0.12000000000261934</v>
      </c>
      <c r="H643" s="72">
        <v>54.574699030953909</v>
      </c>
      <c r="I643" s="6"/>
      <c r="J643" s="72">
        <v>0</v>
      </c>
      <c r="K643" s="72">
        <v>0</v>
      </c>
      <c r="L643" s="72">
        <v>-26.922675724144458</v>
      </c>
      <c r="M643" s="72">
        <v>0</v>
      </c>
      <c r="N643" s="72">
        <v>-26.922675724144458</v>
      </c>
      <c r="O643" s="204"/>
      <c r="P643" s="6">
        <v>19210.91006752666</v>
      </c>
      <c r="Q643" s="6">
        <v>283.03087807493671</v>
      </c>
      <c r="R643" s="6">
        <v>19493.940945601596</v>
      </c>
      <c r="S643" s="6"/>
      <c r="T643" s="6">
        <v>27.652023306809451</v>
      </c>
      <c r="U643" s="6">
        <v>27.652023306809451</v>
      </c>
      <c r="V643" s="6">
        <v>19521.592968908404</v>
      </c>
      <c r="W643" s="6">
        <v>19265.484766557613</v>
      </c>
      <c r="X643" s="6">
        <v>256.10820235079223</v>
      </c>
      <c r="Y643" s="6"/>
      <c r="Z643" s="6">
        <v>19265.484766557613</v>
      </c>
      <c r="AA643" s="6">
        <v>256.10820235079223</v>
      </c>
      <c r="AB643" s="6">
        <v>0</v>
      </c>
      <c r="AC643" s="8">
        <v>0</v>
      </c>
      <c r="AD643" s="8">
        <v>0</v>
      </c>
      <c r="AE643" s="204"/>
      <c r="AF643" s="205">
        <v>54.574699030952615</v>
      </c>
      <c r="AG643" s="205">
        <v>-26.922675724144483</v>
      </c>
      <c r="AH643" s="5"/>
    </row>
    <row r="644" spans="1:34" x14ac:dyDescent="0.2">
      <c r="A644" s="5" t="s">
        <v>789</v>
      </c>
      <c r="B644" s="72">
        <v>0</v>
      </c>
      <c r="C644" s="72">
        <v>83.687377882059991</v>
      </c>
      <c r="D644" s="72">
        <v>0</v>
      </c>
      <c r="E644" s="72">
        <v>0</v>
      </c>
      <c r="F644" s="72">
        <v>-54.236424757194399</v>
      </c>
      <c r="G644" s="72">
        <v>-0.12000000001717126</v>
      </c>
      <c r="H644" s="72">
        <v>29.330953124848421</v>
      </c>
      <c r="I644" s="6"/>
      <c r="J644" s="72">
        <v>0</v>
      </c>
      <c r="K644" s="72">
        <v>0</v>
      </c>
      <c r="L644" s="72">
        <v>-15.239250409893089</v>
      </c>
      <c r="M644" s="72">
        <v>0</v>
      </c>
      <c r="N644" s="72">
        <v>-15.239250409893089</v>
      </c>
      <c r="O644" s="204"/>
      <c r="P644" s="6">
        <v>11364.030857906671</v>
      </c>
      <c r="Q644" s="6">
        <v>167.42421992911341</v>
      </c>
      <c r="R644" s="6">
        <v>11531.455077835784</v>
      </c>
      <c r="S644" s="6"/>
      <c r="T644" s="6">
        <v>14.091702714955332</v>
      </c>
      <c r="U644" s="6">
        <v>14.091702714955332</v>
      </c>
      <c r="V644" s="6">
        <v>11545.54678055074</v>
      </c>
      <c r="W644" s="6">
        <v>11393.36181103152</v>
      </c>
      <c r="X644" s="6">
        <v>152.18496951922032</v>
      </c>
      <c r="Y644" s="6"/>
      <c r="Z644" s="6">
        <v>11393.36181103152</v>
      </c>
      <c r="AA644" s="6">
        <v>152.18496951922032</v>
      </c>
      <c r="AB644" s="6">
        <v>0</v>
      </c>
      <c r="AC644" s="8">
        <v>0</v>
      </c>
      <c r="AD644" s="8">
        <v>0</v>
      </c>
      <c r="AE644" s="204"/>
      <c r="AF644" s="205">
        <v>29.330953124848747</v>
      </c>
      <c r="AG644" s="205">
        <v>-15.239250409893089</v>
      </c>
      <c r="AH644" s="5"/>
    </row>
    <row r="645" spans="1:34" x14ac:dyDescent="0.2">
      <c r="A645" s="5" t="s">
        <v>790</v>
      </c>
      <c r="B645" s="72">
        <v>0</v>
      </c>
      <c r="C645" s="72">
        <v>663.66626641621519</v>
      </c>
      <c r="D645" s="72">
        <v>0</v>
      </c>
      <c r="E645" s="72">
        <v>-1226.7489839888663</v>
      </c>
      <c r="F645" s="72">
        <v>-454.48701487547322</v>
      </c>
      <c r="G645" s="72">
        <v>0</v>
      </c>
      <c r="H645" s="72">
        <v>-1017.5697324481243</v>
      </c>
      <c r="I645" s="6"/>
      <c r="J645" s="72">
        <v>0</v>
      </c>
      <c r="K645" s="72">
        <v>-242.39208635294935</v>
      </c>
      <c r="L645" s="72">
        <v>-120.85187370512186</v>
      </c>
      <c r="M645" s="72">
        <v>-0.83999999999832653</v>
      </c>
      <c r="N645" s="72">
        <v>-364.08396005806952</v>
      </c>
      <c r="O645" s="204"/>
      <c r="P645" s="6">
        <v>111290.78651406919</v>
      </c>
      <c r="Q645" s="6">
        <v>5622.4880605027738</v>
      </c>
      <c r="R645" s="6">
        <v>116913.27457457196</v>
      </c>
      <c r="S645" s="6"/>
      <c r="T645" s="6">
        <v>-1381.6536925061939</v>
      </c>
      <c r="U645" s="6">
        <v>-1381.6536925061939</v>
      </c>
      <c r="V645" s="6">
        <v>115531.62088206576</v>
      </c>
      <c r="W645" s="6">
        <v>110273.21678162106</v>
      </c>
      <c r="X645" s="6">
        <v>5258.4041004447045</v>
      </c>
      <c r="Y645" s="6"/>
      <c r="Z645" s="6">
        <v>110273.21678162106</v>
      </c>
      <c r="AA645" s="6">
        <v>5258.4041004447045</v>
      </c>
      <c r="AB645" s="6">
        <v>0</v>
      </c>
      <c r="AC645" s="8">
        <v>0</v>
      </c>
      <c r="AD645" s="8">
        <v>0</v>
      </c>
      <c r="AE645" s="204"/>
      <c r="AF645" s="205">
        <v>-1017.5697324481298</v>
      </c>
      <c r="AG645" s="205">
        <v>-364.08396005806935</v>
      </c>
      <c r="AH645" s="5"/>
    </row>
    <row r="646" spans="1:34" x14ac:dyDescent="0.2">
      <c r="A646" s="5" t="s">
        <v>791</v>
      </c>
      <c r="B646" s="72">
        <v>0</v>
      </c>
      <c r="C646" s="72">
        <v>32.206960578853391</v>
      </c>
      <c r="D646" s="72">
        <v>0</v>
      </c>
      <c r="E646" s="72">
        <v>0</v>
      </c>
      <c r="F646" s="72">
        <v>-20.773379656955509</v>
      </c>
      <c r="G646" s="72">
        <v>-0.48000000000547516</v>
      </c>
      <c r="H646" s="72">
        <v>10.953580921892407</v>
      </c>
      <c r="I646" s="6"/>
      <c r="J646" s="72">
        <v>0</v>
      </c>
      <c r="K646" s="72">
        <v>0</v>
      </c>
      <c r="L646" s="72">
        <v>-5.8648024304740067</v>
      </c>
      <c r="M646" s="72">
        <v>0</v>
      </c>
      <c r="N646" s="72">
        <v>-5.8648024304740067</v>
      </c>
      <c r="O646" s="204"/>
      <c r="P646" s="6">
        <v>4659.2777532251757</v>
      </c>
      <c r="Q646" s="6">
        <v>68.644299986571156</v>
      </c>
      <c r="R646" s="6">
        <v>4727.922053211747</v>
      </c>
      <c r="S646" s="6"/>
      <c r="T646" s="6">
        <v>5.0887784914183998</v>
      </c>
      <c r="U646" s="6">
        <v>5.0887784914183998</v>
      </c>
      <c r="V646" s="6">
        <v>4733.0108317031654</v>
      </c>
      <c r="W646" s="6">
        <v>4670.2313341470681</v>
      </c>
      <c r="X646" s="6">
        <v>62.779497556097148</v>
      </c>
      <c r="Y646" s="6"/>
      <c r="Z646" s="6">
        <v>4670.2313341470681</v>
      </c>
      <c r="AA646" s="6">
        <v>62.779497556097148</v>
      </c>
      <c r="AB646" s="6">
        <v>0</v>
      </c>
      <c r="AC646" s="8">
        <v>0</v>
      </c>
      <c r="AD646" s="8">
        <v>0</v>
      </c>
      <c r="AE646" s="204"/>
      <c r="AF646" s="205">
        <v>10.953580921892353</v>
      </c>
      <c r="AG646" s="205">
        <v>-5.8648024304740076</v>
      </c>
      <c r="AH646" s="5"/>
    </row>
    <row r="647" spans="1:34" x14ac:dyDescent="0.2">
      <c r="A647" s="5" t="s">
        <v>792</v>
      </c>
      <c r="B647" s="72">
        <v>0</v>
      </c>
      <c r="C647" s="72">
        <v>0.2535981147941212</v>
      </c>
      <c r="D647" s="72">
        <v>0</v>
      </c>
      <c r="E647" s="72">
        <v>0</v>
      </c>
      <c r="F647" s="72">
        <v>-0.14171657280814087</v>
      </c>
      <c r="G647" s="72">
        <v>0</v>
      </c>
      <c r="H647" s="72">
        <v>0.11188154198598033</v>
      </c>
      <c r="I647" s="6"/>
      <c r="J647" s="72">
        <v>0</v>
      </c>
      <c r="K647" s="72">
        <v>0</v>
      </c>
      <c r="L647" s="72">
        <v>0</v>
      </c>
      <c r="M647" s="72">
        <v>0</v>
      </c>
      <c r="N647" s="72">
        <v>0</v>
      </c>
      <c r="O647" s="204"/>
      <c r="P647" s="6">
        <v>27.443550334530372</v>
      </c>
      <c r="Q647" s="6">
        <v>0</v>
      </c>
      <c r="R647" s="6">
        <v>27.443550334530372</v>
      </c>
      <c r="S647" s="6"/>
      <c r="T647" s="6">
        <v>0.11188154198598033</v>
      </c>
      <c r="U647" s="6">
        <v>0.11188154198598033</v>
      </c>
      <c r="V647" s="6">
        <v>27.555431876516352</v>
      </c>
      <c r="W647" s="6">
        <v>27.555431876516352</v>
      </c>
      <c r="X647" s="6">
        <v>0</v>
      </c>
      <c r="Y647" s="6"/>
      <c r="Z647" s="6">
        <v>27.555431876516352</v>
      </c>
      <c r="AA647" s="6">
        <v>0</v>
      </c>
      <c r="AB647" s="6">
        <v>0</v>
      </c>
      <c r="AC647" s="8">
        <v>0</v>
      </c>
      <c r="AD647" s="8">
        <v>0</v>
      </c>
      <c r="AE647" s="204"/>
      <c r="AF647" s="205">
        <v>0.11188154198597999</v>
      </c>
      <c r="AG647" s="205">
        <v>0</v>
      </c>
      <c r="AH647" s="5"/>
    </row>
    <row r="648" spans="1:34" x14ac:dyDescent="0.2">
      <c r="A648" s="5" t="s">
        <v>793</v>
      </c>
      <c r="B648" s="72">
        <v>0</v>
      </c>
      <c r="C648" s="72">
        <v>0</v>
      </c>
      <c r="D648" s="72">
        <v>0</v>
      </c>
      <c r="E648" s="72">
        <v>0</v>
      </c>
      <c r="F648" s="72">
        <v>0</v>
      </c>
      <c r="G648" s="72">
        <v>0</v>
      </c>
      <c r="H648" s="72">
        <v>0</v>
      </c>
      <c r="I648" s="6"/>
      <c r="J648" s="72">
        <v>0</v>
      </c>
      <c r="K648" s="72">
        <v>0</v>
      </c>
      <c r="L648" s="72">
        <v>0</v>
      </c>
      <c r="M648" s="72">
        <v>0</v>
      </c>
      <c r="N648" s="72">
        <v>0</v>
      </c>
      <c r="O648" s="204"/>
      <c r="P648" s="6">
        <v>0</v>
      </c>
      <c r="Q648" s="6">
        <v>0</v>
      </c>
      <c r="R648" s="6">
        <v>0</v>
      </c>
      <c r="S648" s="6"/>
      <c r="T648" s="6">
        <v>0</v>
      </c>
      <c r="U648" s="6">
        <v>0</v>
      </c>
      <c r="V648" s="6">
        <v>0</v>
      </c>
      <c r="W648" s="6">
        <v>0</v>
      </c>
      <c r="X648" s="6">
        <v>0</v>
      </c>
      <c r="Y648" s="6"/>
      <c r="Z648" s="6">
        <v>0</v>
      </c>
      <c r="AA648" s="6">
        <v>0</v>
      </c>
      <c r="AB648" s="6">
        <v>0</v>
      </c>
      <c r="AC648" s="8">
        <v>0</v>
      </c>
      <c r="AD648" s="8">
        <v>0</v>
      </c>
      <c r="AE648" s="204"/>
      <c r="AF648" s="205">
        <v>0</v>
      </c>
      <c r="AG648" s="205">
        <v>0</v>
      </c>
      <c r="AH648" s="5"/>
    </row>
    <row r="649" spans="1:34" x14ac:dyDescent="0.2">
      <c r="A649" s="5" t="s">
        <v>794</v>
      </c>
      <c r="B649" s="72">
        <v>0</v>
      </c>
      <c r="C649" s="72">
        <v>5.0719622958824235</v>
      </c>
      <c r="D649" s="72">
        <v>0</v>
      </c>
      <c r="E649" s="72">
        <v>0</v>
      </c>
      <c r="F649" s="72">
        <v>0</v>
      </c>
      <c r="G649" s="72">
        <v>0</v>
      </c>
      <c r="H649" s="72">
        <v>5.0719622958824235</v>
      </c>
      <c r="I649" s="6"/>
      <c r="J649" s="72">
        <v>0</v>
      </c>
      <c r="K649" s="72">
        <v>0</v>
      </c>
      <c r="L649" s="72">
        <v>-0.92359093393291447</v>
      </c>
      <c r="M649" s="72">
        <v>0</v>
      </c>
      <c r="N649" s="72">
        <v>-0.92359093393291447</v>
      </c>
      <c r="O649" s="204"/>
      <c r="P649" s="6">
        <v>1262.6388166562829</v>
      </c>
      <c r="Q649" s="6">
        <v>18.602230280272003</v>
      </c>
      <c r="R649" s="6">
        <v>1281.2410469365548</v>
      </c>
      <c r="S649" s="6"/>
      <c r="T649" s="6">
        <v>4.1483713619495095</v>
      </c>
      <c r="U649" s="6">
        <v>4.1483713619495095</v>
      </c>
      <c r="V649" s="6">
        <v>1285.3894182985043</v>
      </c>
      <c r="W649" s="6">
        <v>1267.7107789521651</v>
      </c>
      <c r="X649" s="6">
        <v>17.678639346339089</v>
      </c>
      <c r="Y649" s="6"/>
      <c r="Z649" s="6">
        <v>1267.7107789521654</v>
      </c>
      <c r="AA649" s="6">
        <v>17.678639346339089</v>
      </c>
      <c r="AB649" s="6">
        <v>0</v>
      </c>
      <c r="AC649" s="8">
        <v>0</v>
      </c>
      <c r="AD649" s="8">
        <v>0</v>
      </c>
      <c r="AE649" s="204"/>
      <c r="AF649" s="205">
        <v>5.0719622958822583</v>
      </c>
      <c r="AG649" s="205">
        <v>-0.92359093393291403</v>
      </c>
      <c r="AH649" s="5"/>
    </row>
    <row r="650" spans="1:34" x14ac:dyDescent="0.2">
      <c r="A650" s="5" t="s">
        <v>795</v>
      </c>
      <c r="B650" s="72">
        <v>0</v>
      </c>
      <c r="C650" s="72">
        <v>0</v>
      </c>
      <c r="D650" s="72">
        <v>0</v>
      </c>
      <c r="E650" s="72">
        <v>0</v>
      </c>
      <c r="F650" s="72">
        <v>0</v>
      </c>
      <c r="G650" s="72">
        <v>0</v>
      </c>
      <c r="H650" s="72">
        <v>0</v>
      </c>
      <c r="I650" s="6"/>
      <c r="J650" s="72">
        <v>0</v>
      </c>
      <c r="K650" s="72">
        <v>0</v>
      </c>
      <c r="L650" s="72">
        <v>0</v>
      </c>
      <c r="M650" s="72">
        <v>0</v>
      </c>
      <c r="N650" s="72">
        <v>0</v>
      </c>
      <c r="O650" s="204"/>
      <c r="P650" s="6">
        <v>0</v>
      </c>
      <c r="Q650" s="6">
        <v>0</v>
      </c>
      <c r="R650" s="6">
        <v>0</v>
      </c>
      <c r="S650" s="6"/>
      <c r="T650" s="6">
        <v>0</v>
      </c>
      <c r="U650" s="6">
        <v>0</v>
      </c>
      <c r="V650" s="6">
        <v>0</v>
      </c>
      <c r="W650" s="6">
        <v>0</v>
      </c>
      <c r="X650" s="6">
        <v>0</v>
      </c>
      <c r="Y650" s="6"/>
      <c r="Z650" s="6">
        <v>0</v>
      </c>
      <c r="AA650" s="6">
        <v>0</v>
      </c>
      <c r="AB650" s="6">
        <v>0</v>
      </c>
      <c r="AC650" s="8">
        <v>0</v>
      </c>
      <c r="AD650" s="8">
        <v>0</v>
      </c>
      <c r="AE650" s="204"/>
      <c r="AF650" s="205">
        <v>0</v>
      </c>
      <c r="AG650" s="205">
        <v>0</v>
      </c>
      <c r="AH650" s="5"/>
    </row>
    <row r="651" spans="1:34" x14ac:dyDescent="0.2">
      <c r="A651" s="5" t="s">
        <v>796</v>
      </c>
      <c r="B651" s="72">
        <v>0</v>
      </c>
      <c r="C651" s="72">
        <v>0.5071962295882424</v>
      </c>
      <c r="D651" s="72">
        <v>0</v>
      </c>
      <c r="E651" s="72">
        <v>0</v>
      </c>
      <c r="F651" s="72">
        <v>0</v>
      </c>
      <c r="G651" s="72">
        <v>0</v>
      </c>
      <c r="H651" s="72">
        <v>0.5071962295882424</v>
      </c>
      <c r="I651" s="6"/>
      <c r="J651" s="72">
        <v>0</v>
      </c>
      <c r="K651" s="72">
        <v>0</v>
      </c>
      <c r="L651" s="72">
        <v>0</v>
      </c>
      <c r="M651" s="72">
        <v>0</v>
      </c>
      <c r="N651" s="72">
        <v>0</v>
      </c>
      <c r="O651" s="204"/>
      <c r="P651" s="6">
        <v>135.21855264165958</v>
      </c>
      <c r="Q651" s="6">
        <v>0</v>
      </c>
      <c r="R651" s="6">
        <v>135.21855264165958</v>
      </c>
      <c r="S651" s="6"/>
      <c r="T651" s="6">
        <v>0.5071962295882424</v>
      </c>
      <c r="U651" s="6">
        <v>0.5071962295882424</v>
      </c>
      <c r="V651" s="6">
        <v>135.72574887124782</v>
      </c>
      <c r="W651" s="6">
        <v>135.72574887124782</v>
      </c>
      <c r="X651" s="6">
        <v>0</v>
      </c>
      <c r="Y651" s="6"/>
      <c r="Z651" s="6">
        <v>135.72574887124782</v>
      </c>
      <c r="AA651" s="6">
        <v>0</v>
      </c>
      <c r="AB651" s="6">
        <v>0</v>
      </c>
      <c r="AC651" s="8">
        <v>0</v>
      </c>
      <c r="AD651" s="8">
        <v>0</v>
      </c>
      <c r="AE651" s="204"/>
      <c r="AF651" s="205">
        <v>0.50719622958823152</v>
      </c>
      <c r="AG651" s="205">
        <v>0</v>
      </c>
      <c r="AH651" s="5"/>
    </row>
    <row r="652" spans="1:34" x14ac:dyDescent="0.2">
      <c r="A652" s="5" t="s">
        <v>797</v>
      </c>
      <c r="B652" s="72">
        <v>0</v>
      </c>
      <c r="C652" s="72">
        <v>2.0287849183529696</v>
      </c>
      <c r="D652" s="72">
        <v>0</v>
      </c>
      <c r="E652" s="72">
        <v>0</v>
      </c>
      <c r="F652" s="72">
        <v>0</v>
      </c>
      <c r="G652" s="72">
        <v>0</v>
      </c>
      <c r="H652" s="72">
        <v>2.0287849183529696</v>
      </c>
      <c r="I652" s="6"/>
      <c r="J652" s="72">
        <v>0</v>
      </c>
      <c r="K652" s="72">
        <v>0</v>
      </c>
      <c r="L652" s="72">
        <v>0</v>
      </c>
      <c r="M652" s="72">
        <v>0</v>
      </c>
      <c r="N652" s="72">
        <v>0</v>
      </c>
      <c r="O652" s="204"/>
      <c r="P652" s="6">
        <v>540.87421056663834</v>
      </c>
      <c r="Q652" s="6">
        <v>0</v>
      </c>
      <c r="R652" s="6">
        <v>540.87421056663834</v>
      </c>
      <c r="S652" s="6"/>
      <c r="T652" s="6">
        <v>2.0287849183529696</v>
      </c>
      <c r="U652" s="6">
        <v>2.0287849183529696</v>
      </c>
      <c r="V652" s="6">
        <v>542.90299548499127</v>
      </c>
      <c r="W652" s="6">
        <v>542.90299548499127</v>
      </c>
      <c r="X652" s="6">
        <v>0</v>
      </c>
      <c r="Y652" s="6"/>
      <c r="Z652" s="6">
        <v>542.90299548499127</v>
      </c>
      <c r="AA652" s="6">
        <v>0</v>
      </c>
      <c r="AB652" s="6">
        <v>0</v>
      </c>
      <c r="AC652" s="8">
        <v>0</v>
      </c>
      <c r="AD652" s="8">
        <v>0</v>
      </c>
      <c r="AE652" s="204"/>
      <c r="AF652" s="205">
        <v>2.0287849183529261</v>
      </c>
      <c r="AG652" s="205">
        <v>0</v>
      </c>
      <c r="AH652" s="5"/>
    </row>
    <row r="653" spans="1:34" x14ac:dyDescent="0.2">
      <c r="A653" s="5" t="s">
        <v>798</v>
      </c>
      <c r="B653" s="72">
        <v>0</v>
      </c>
      <c r="C653" s="72">
        <v>0</v>
      </c>
      <c r="D653" s="72">
        <v>0</v>
      </c>
      <c r="E653" s="72">
        <v>0</v>
      </c>
      <c r="F653" s="72">
        <v>0</v>
      </c>
      <c r="G653" s="72">
        <v>0</v>
      </c>
      <c r="H653" s="72">
        <v>0</v>
      </c>
      <c r="I653" s="6"/>
      <c r="J653" s="72">
        <v>0</v>
      </c>
      <c r="K653" s="72">
        <v>0</v>
      </c>
      <c r="L653" s="72">
        <v>0</v>
      </c>
      <c r="M653" s="72">
        <v>0</v>
      </c>
      <c r="N653" s="72">
        <v>0</v>
      </c>
      <c r="O653" s="204"/>
      <c r="P653" s="6">
        <v>0</v>
      </c>
      <c r="Q653" s="6">
        <v>0</v>
      </c>
      <c r="R653" s="6">
        <v>0</v>
      </c>
      <c r="S653" s="6"/>
      <c r="T653" s="6">
        <v>0</v>
      </c>
      <c r="U653" s="6">
        <v>0</v>
      </c>
      <c r="V653" s="6">
        <v>0</v>
      </c>
      <c r="W653" s="6">
        <v>0</v>
      </c>
      <c r="X653" s="6">
        <v>0</v>
      </c>
      <c r="Y653" s="6"/>
      <c r="Z653" s="6">
        <v>0</v>
      </c>
      <c r="AA653" s="6">
        <v>0</v>
      </c>
      <c r="AB653" s="6">
        <v>0</v>
      </c>
      <c r="AC653" s="8">
        <v>0</v>
      </c>
      <c r="AD653" s="8">
        <v>0</v>
      </c>
      <c r="AE653" s="204"/>
      <c r="AF653" s="205">
        <v>0</v>
      </c>
      <c r="AG653" s="205">
        <v>0</v>
      </c>
      <c r="AH653" s="5"/>
    </row>
    <row r="654" spans="1:34" x14ac:dyDescent="0.2">
      <c r="A654" s="5" t="s">
        <v>799</v>
      </c>
      <c r="B654" s="72">
        <v>0</v>
      </c>
      <c r="C654" s="72">
        <v>0</v>
      </c>
      <c r="D654" s="72">
        <v>0</v>
      </c>
      <c r="E654" s="72">
        <v>0</v>
      </c>
      <c r="F654" s="72">
        <v>0</v>
      </c>
      <c r="G654" s="72">
        <v>0</v>
      </c>
      <c r="H654" s="72">
        <v>0</v>
      </c>
      <c r="I654" s="6"/>
      <c r="J654" s="72">
        <v>0</v>
      </c>
      <c r="K654" s="72">
        <v>0</v>
      </c>
      <c r="L654" s="72">
        <v>0</v>
      </c>
      <c r="M654" s="72">
        <v>0</v>
      </c>
      <c r="N654" s="72">
        <v>0</v>
      </c>
      <c r="O654" s="204"/>
      <c r="P654" s="6">
        <v>0</v>
      </c>
      <c r="Q654" s="6">
        <v>0</v>
      </c>
      <c r="R654" s="6">
        <v>0</v>
      </c>
      <c r="S654" s="6"/>
      <c r="T654" s="6">
        <v>0</v>
      </c>
      <c r="U654" s="6">
        <v>0</v>
      </c>
      <c r="V654" s="6">
        <v>0</v>
      </c>
      <c r="W654" s="6">
        <v>0</v>
      </c>
      <c r="X654" s="6">
        <v>0</v>
      </c>
      <c r="Y654" s="6"/>
      <c r="Z654" s="6">
        <v>0</v>
      </c>
      <c r="AA654" s="6">
        <v>0</v>
      </c>
      <c r="AB654" s="6">
        <v>0</v>
      </c>
      <c r="AC654" s="8">
        <v>0</v>
      </c>
      <c r="AD654" s="8">
        <v>0</v>
      </c>
      <c r="AE654" s="204"/>
      <c r="AF654" s="205">
        <v>0</v>
      </c>
      <c r="AG654" s="205">
        <v>0</v>
      </c>
      <c r="AH654" s="5"/>
    </row>
    <row r="655" spans="1:34" x14ac:dyDescent="0.2">
      <c r="A655" s="5" t="s">
        <v>800</v>
      </c>
      <c r="B655" s="72">
        <v>0</v>
      </c>
      <c r="C655" s="72">
        <v>0</v>
      </c>
      <c r="D655" s="72">
        <v>0</v>
      </c>
      <c r="E655" s="72">
        <v>0</v>
      </c>
      <c r="F655" s="72">
        <v>0</v>
      </c>
      <c r="G655" s="72">
        <v>0</v>
      </c>
      <c r="H655" s="72">
        <v>0</v>
      </c>
      <c r="I655" s="6"/>
      <c r="J655" s="72">
        <v>0</v>
      </c>
      <c r="K655" s="72">
        <v>0</v>
      </c>
      <c r="L655" s="72">
        <v>0</v>
      </c>
      <c r="M655" s="72">
        <v>0</v>
      </c>
      <c r="N655" s="72">
        <v>0</v>
      </c>
      <c r="O655" s="204"/>
      <c r="P655" s="6">
        <v>0</v>
      </c>
      <c r="Q655" s="6">
        <v>0</v>
      </c>
      <c r="R655" s="6">
        <v>0</v>
      </c>
      <c r="S655" s="6"/>
      <c r="T655" s="6">
        <v>0</v>
      </c>
      <c r="U655" s="6">
        <v>0</v>
      </c>
      <c r="V655" s="6">
        <v>0</v>
      </c>
      <c r="W655" s="6">
        <v>0</v>
      </c>
      <c r="X655" s="6">
        <v>0</v>
      </c>
      <c r="Y655" s="6"/>
      <c r="Z655" s="6">
        <v>0</v>
      </c>
      <c r="AA655" s="6">
        <v>0</v>
      </c>
      <c r="AB655" s="6">
        <v>0</v>
      </c>
      <c r="AC655" s="8">
        <v>0</v>
      </c>
      <c r="AD655" s="8">
        <v>0</v>
      </c>
      <c r="AE655" s="204"/>
      <c r="AF655" s="205">
        <v>0</v>
      </c>
      <c r="AG655" s="205">
        <v>0</v>
      </c>
      <c r="AH655" s="5"/>
    </row>
    <row r="656" spans="1:34" x14ac:dyDescent="0.2">
      <c r="A656" s="5" t="s">
        <v>801</v>
      </c>
      <c r="B656" s="72">
        <v>0</v>
      </c>
      <c r="C656" s="72">
        <v>1.2679905739706059</v>
      </c>
      <c r="D656" s="72">
        <v>0</v>
      </c>
      <c r="E656" s="72">
        <v>0</v>
      </c>
      <c r="F656" s="72">
        <v>0</v>
      </c>
      <c r="G656" s="72">
        <v>0</v>
      </c>
      <c r="H656" s="72">
        <v>1.2679905739706059</v>
      </c>
      <c r="I656" s="6"/>
      <c r="J656" s="72">
        <v>0</v>
      </c>
      <c r="K656" s="72">
        <v>0</v>
      </c>
      <c r="L656" s="72">
        <v>0</v>
      </c>
      <c r="M656" s="72">
        <v>0</v>
      </c>
      <c r="N656" s="72">
        <v>0</v>
      </c>
      <c r="O656" s="204"/>
      <c r="P656" s="6">
        <v>328.95911328145678</v>
      </c>
      <c r="Q656" s="6">
        <v>0</v>
      </c>
      <c r="R656" s="6">
        <v>328.95911328145678</v>
      </c>
      <c r="S656" s="6"/>
      <c r="T656" s="6">
        <v>1.2679905739706059</v>
      </c>
      <c r="U656" s="6">
        <v>1.2679905739706059</v>
      </c>
      <c r="V656" s="6">
        <v>330.2271038554274</v>
      </c>
      <c r="W656" s="6">
        <v>330.2271038554274</v>
      </c>
      <c r="X656" s="6">
        <v>0</v>
      </c>
      <c r="Y656" s="6"/>
      <c r="Z656" s="6">
        <v>330.2271038554274</v>
      </c>
      <c r="AA656" s="6">
        <v>0</v>
      </c>
      <c r="AB656" s="6">
        <v>0</v>
      </c>
      <c r="AC656" s="8">
        <v>0</v>
      </c>
      <c r="AD656" s="8">
        <v>0</v>
      </c>
      <c r="AE656" s="204"/>
      <c r="AF656" s="205">
        <v>1.2679905739706214</v>
      </c>
      <c r="AG656" s="205">
        <v>0</v>
      </c>
      <c r="AH656" s="5"/>
    </row>
    <row r="657" spans="1:34" x14ac:dyDescent="0.2">
      <c r="A657" s="5" t="s">
        <v>802</v>
      </c>
      <c r="B657" s="72">
        <v>0</v>
      </c>
      <c r="C657" s="72">
        <v>0.7607943443823636</v>
      </c>
      <c r="D657" s="72">
        <v>0</v>
      </c>
      <c r="E657" s="72">
        <v>0</v>
      </c>
      <c r="F657" s="72">
        <v>0</v>
      </c>
      <c r="G657" s="72">
        <v>0</v>
      </c>
      <c r="H657" s="72">
        <v>0.7607943443823636</v>
      </c>
      <c r="I657" s="6"/>
      <c r="J657" s="72">
        <v>0</v>
      </c>
      <c r="K657" s="72">
        <v>0</v>
      </c>
      <c r="L657" s="72">
        <v>-0.13853864008993719</v>
      </c>
      <c r="M657" s="72">
        <v>0</v>
      </c>
      <c r="N657" s="72">
        <v>-0.13853864008993719</v>
      </c>
      <c r="O657" s="204"/>
      <c r="P657" s="6">
        <v>202.82782896248941</v>
      </c>
      <c r="Q657" s="6">
        <v>2.9882258741257721</v>
      </c>
      <c r="R657" s="6">
        <v>205.81605483661517</v>
      </c>
      <c r="S657" s="6"/>
      <c r="T657" s="6">
        <v>0.62225570429242638</v>
      </c>
      <c r="U657" s="6">
        <v>0.62225570429242638</v>
      </c>
      <c r="V657" s="6">
        <v>206.43831054090759</v>
      </c>
      <c r="W657" s="6">
        <v>203.58862330687177</v>
      </c>
      <c r="X657" s="6">
        <v>2.849687234035835</v>
      </c>
      <c r="Y657" s="6"/>
      <c r="Z657" s="6">
        <v>203.58862330687177</v>
      </c>
      <c r="AA657" s="6">
        <v>2.849687234035835</v>
      </c>
      <c r="AB657" s="6">
        <v>0</v>
      </c>
      <c r="AC657" s="8">
        <v>0</v>
      </c>
      <c r="AD657" s="8">
        <v>0</v>
      </c>
      <c r="AE657" s="204"/>
      <c r="AF657" s="205">
        <v>0.76079434438236149</v>
      </c>
      <c r="AG657" s="205">
        <v>-0.1385386400899371</v>
      </c>
      <c r="AH657" s="5"/>
    </row>
    <row r="658" spans="1:34" x14ac:dyDescent="0.2">
      <c r="A658" s="5" t="s">
        <v>803</v>
      </c>
      <c r="B658" s="72">
        <v>0</v>
      </c>
      <c r="C658" s="72">
        <v>7.6079434438236362</v>
      </c>
      <c r="D658" s="72">
        <v>0</v>
      </c>
      <c r="E658" s="72">
        <v>0</v>
      </c>
      <c r="F658" s="72">
        <v>0</v>
      </c>
      <c r="G658" s="72">
        <v>-0.23999999999750798</v>
      </c>
      <c r="H658" s="72">
        <v>7.3679434438261282</v>
      </c>
      <c r="I658" s="6"/>
      <c r="J658" s="72">
        <v>0</v>
      </c>
      <c r="K658" s="72">
        <v>0</v>
      </c>
      <c r="L658" s="72">
        <v>-1.3853864008993715</v>
      </c>
      <c r="M658" s="72">
        <v>0</v>
      </c>
      <c r="N658" s="72">
        <v>-1.3853864008993715</v>
      </c>
      <c r="O658" s="204"/>
      <c r="P658" s="6">
        <v>2211.235291855096</v>
      </c>
      <c r="Q658" s="6">
        <v>32.577731303939871</v>
      </c>
      <c r="R658" s="6">
        <v>2243.8130231590358</v>
      </c>
      <c r="S658" s="6"/>
      <c r="T658" s="6">
        <v>5.9825570429267572</v>
      </c>
      <c r="U658" s="6">
        <v>5.9825570429267572</v>
      </c>
      <c r="V658" s="6">
        <v>2249.7955802019624</v>
      </c>
      <c r="W658" s="6">
        <v>2218.6032352989218</v>
      </c>
      <c r="X658" s="6">
        <v>31.1923449030405</v>
      </c>
      <c r="Y658" s="6"/>
      <c r="Z658" s="6">
        <v>2218.6032352989223</v>
      </c>
      <c r="AA658" s="6">
        <v>31.1923449030405</v>
      </c>
      <c r="AB658" s="6">
        <v>0</v>
      </c>
      <c r="AC658" s="8">
        <v>0</v>
      </c>
      <c r="AD658" s="8">
        <v>0</v>
      </c>
      <c r="AE658" s="204"/>
      <c r="AF658" s="205">
        <v>7.3679434438258795</v>
      </c>
      <c r="AG658" s="205">
        <v>-1.385386400899371</v>
      </c>
      <c r="AH658" s="5"/>
    </row>
    <row r="659" spans="1:34" x14ac:dyDescent="0.2">
      <c r="A659" s="5" t="s">
        <v>804</v>
      </c>
      <c r="B659" s="72">
        <v>0</v>
      </c>
      <c r="C659" s="72">
        <v>66.69630419085388</v>
      </c>
      <c r="D659" s="72">
        <v>0</v>
      </c>
      <c r="E659" s="72">
        <v>0</v>
      </c>
      <c r="F659" s="72">
        <v>0</v>
      </c>
      <c r="G659" s="72">
        <v>2.6899999999550346</v>
      </c>
      <c r="H659" s="72">
        <v>69.386304190808914</v>
      </c>
      <c r="I659" s="6"/>
      <c r="J659" s="72">
        <v>0</v>
      </c>
      <c r="K659" s="72">
        <v>0</v>
      </c>
      <c r="L659" s="72">
        <v>0</v>
      </c>
      <c r="M659" s="72">
        <v>0</v>
      </c>
      <c r="N659" s="72">
        <v>0</v>
      </c>
      <c r="O659" s="204"/>
      <c r="P659" s="6">
        <v>43937.381781607262</v>
      </c>
      <c r="Q659" s="6">
        <v>0</v>
      </c>
      <c r="R659" s="6">
        <v>43937.381781607262</v>
      </c>
      <c r="S659" s="6"/>
      <c r="T659" s="6">
        <v>69.386304190808914</v>
      </c>
      <c r="U659" s="6">
        <v>69.386304190808914</v>
      </c>
      <c r="V659" s="6">
        <v>44006.768085798074</v>
      </c>
      <c r="W659" s="6">
        <v>44006.768085798074</v>
      </c>
      <c r="X659" s="6">
        <v>0</v>
      </c>
      <c r="Y659" s="6"/>
      <c r="Z659" s="6">
        <v>44006.768085798074</v>
      </c>
      <c r="AA659" s="6">
        <v>0</v>
      </c>
      <c r="AB659" s="6">
        <v>0</v>
      </c>
      <c r="AC659" s="8">
        <v>0</v>
      </c>
      <c r="AD659" s="8">
        <v>0</v>
      </c>
      <c r="AE659" s="204"/>
      <c r="AF659" s="205">
        <v>69.386304190811643</v>
      </c>
      <c r="AG659" s="205">
        <v>0</v>
      </c>
      <c r="AH659" s="5"/>
    </row>
    <row r="660" spans="1:34" x14ac:dyDescent="0.2">
      <c r="A660" s="5" t="s">
        <v>9</v>
      </c>
      <c r="B660" s="72">
        <v>0</v>
      </c>
      <c r="C660" s="72">
        <v>585.55804705962578</v>
      </c>
      <c r="D660" s="72">
        <v>0</v>
      </c>
      <c r="E660" s="72">
        <v>0</v>
      </c>
      <c r="F660" s="72">
        <v>-45265.307607556133</v>
      </c>
      <c r="G660" s="72">
        <v>-52063.680000000109</v>
      </c>
      <c r="H660" s="72">
        <v>-96743.429560496617</v>
      </c>
      <c r="I660" s="6"/>
      <c r="J660" s="72">
        <v>0</v>
      </c>
      <c r="K660" s="72">
        <v>0</v>
      </c>
      <c r="L660" s="72">
        <v>4410.2420577987295</v>
      </c>
      <c r="M660" s="72">
        <v>-2836.1300000000192</v>
      </c>
      <c r="N660" s="72">
        <v>1574.1120577987103</v>
      </c>
      <c r="O660" s="204"/>
      <c r="P660" s="6">
        <v>267142.16539213544</v>
      </c>
      <c r="Q660" s="6">
        <v>22216.370943733273</v>
      </c>
      <c r="R660" s="6">
        <v>289358.5363358687</v>
      </c>
      <c r="S660" s="6"/>
      <c r="T660" s="6">
        <v>-95169.317502697901</v>
      </c>
      <c r="U660" s="6">
        <v>-95169.317502697901</v>
      </c>
      <c r="V660" s="6">
        <v>194189.2188331708</v>
      </c>
      <c r="W660" s="6">
        <v>170398.73583163883</v>
      </c>
      <c r="X660" s="6">
        <v>23790.483001531982</v>
      </c>
      <c r="Y660" s="6"/>
      <c r="Z660" s="6">
        <v>170398.73583163883</v>
      </c>
      <c r="AA660" s="6">
        <v>23790.483001531982</v>
      </c>
      <c r="AB660" s="6">
        <v>0</v>
      </c>
      <c r="AC660" s="8">
        <v>0</v>
      </c>
      <c r="AD660" s="8">
        <v>0</v>
      </c>
      <c r="AE660" s="204"/>
      <c r="AF660" s="205">
        <v>-96743.429560496617</v>
      </c>
      <c r="AG660" s="205">
        <v>1574.1120577987094</v>
      </c>
      <c r="AH660" s="5"/>
    </row>
    <row r="661" spans="1:34" x14ac:dyDescent="0.2">
      <c r="A661" s="5" t="s">
        <v>77</v>
      </c>
      <c r="B661" s="72">
        <v>0</v>
      </c>
      <c r="C661" s="72">
        <v>46.408455007324186</v>
      </c>
      <c r="D661" s="72">
        <v>0</v>
      </c>
      <c r="E661" s="72">
        <v>0</v>
      </c>
      <c r="F661" s="72">
        <v>0</v>
      </c>
      <c r="G661" s="72">
        <v>4285.7199999999993</v>
      </c>
      <c r="H661" s="72">
        <v>4332.1284550073233</v>
      </c>
      <c r="I661" s="6"/>
      <c r="J661" s="72">
        <v>0</v>
      </c>
      <c r="K661" s="72">
        <v>0</v>
      </c>
      <c r="L661" s="72">
        <v>0</v>
      </c>
      <c r="M661" s="72">
        <v>0</v>
      </c>
      <c r="N661" s="72">
        <v>0</v>
      </c>
      <c r="O661" s="204"/>
      <c r="P661" s="6">
        <v>4801.3490909776383</v>
      </c>
      <c r="Q661" s="6">
        <v>0</v>
      </c>
      <c r="R661" s="6">
        <v>4801.3490909776383</v>
      </c>
      <c r="S661" s="6"/>
      <c r="T661" s="6">
        <v>4332.1284550073233</v>
      </c>
      <c r="U661" s="6">
        <v>4332.1284550073233</v>
      </c>
      <c r="V661" s="6">
        <v>9133.4775459849625</v>
      </c>
      <c r="W661" s="6">
        <v>9133.4775459849625</v>
      </c>
      <c r="X661" s="6">
        <v>0</v>
      </c>
      <c r="Y661" s="6"/>
      <c r="Z661" s="6">
        <v>9133.4775459849625</v>
      </c>
      <c r="AA661" s="6">
        <v>0</v>
      </c>
      <c r="AB661" s="6">
        <v>0</v>
      </c>
      <c r="AC661" s="8">
        <v>0</v>
      </c>
      <c r="AD661" s="8">
        <v>0</v>
      </c>
      <c r="AE661" s="204"/>
      <c r="AF661" s="205">
        <v>4332.1284550073242</v>
      </c>
      <c r="AG661" s="205">
        <v>0</v>
      </c>
      <c r="AH661" s="5"/>
    </row>
    <row r="662" spans="1:34" x14ac:dyDescent="0.2">
      <c r="A662" s="5" t="s">
        <v>218</v>
      </c>
      <c r="B662" s="72">
        <v>0</v>
      </c>
      <c r="C662" s="72">
        <v>25.867007709000362</v>
      </c>
      <c r="D662" s="72">
        <v>0</v>
      </c>
      <c r="E662" s="72">
        <v>0</v>
      </c>
      <c r="F662" s="72">
        <v>0</v>
      </c>
      <c r="G662" s="72">
        <v>318.47000000000116</v>
      </c>
      <c r="H662" s="72">
        <v>344.33700770900151</v>
      </c>
      <c r="I662" s="6"/>
      <c r="J662" s="72">
        <v>0</v>
      </c>
      <c r="K662" s="72">
        <v>0</v>
      </c>
      <c r="L662" s="72">
        <v>0</v>
      </c>
      <c r="M662" s="72">
        <v>0</v>
      </c>
      <c r="N662" s="72">
        <v>0</v>
      </c>
      <c r="O662" s="204"/>
      <c r="P662" s="6">
        <v>7048.8122925458674</v>
      </c>
      <c r="Q662" s="6">
        <v>0</v>
      </c>
      <c r="R662" s="6">
        <v>7048.8122925458674</v>
      </c>
      <c r="S662" s="6"/>
      <c r="T662" s="6">
        <v>344.33700770900151</v>
      </c>
      <c r="U662" s="6">
        <v>344.33700770900151</v>
      </c>
      <c r="V662" s="6">
        <v>7393.1493002548686</v>
      </c>
      <c r="W662" s="6">
        <v>7393.1493002548686</v>
      </c>
      <c r="X662" s="6">
        <v>0</v>
      </c>
      <c r="Y662" s="6"/>
      <c r="Z662" s="6">
        <v>7393.1493002548686</v>
      </c>
      <c r="AA662" s="6">
        <v>0</v>
      </c>
      <c r="AB662" s="6">
        <v>0</v>
      </c>
      <c r="AC662" s="8">
        <v>0</v>
      </c>
      <c r="AD662" s="8">
        <v>0</v>
      </c>
      <c r="AE662" s="204"/>
      <c r="AF662" s="205">
        <v>344.33700770900123</v>
      </c>
      <c r="AG662" s="205">
        <v>0</v>
      </c>
      <c r="AH662" s="5"/>
    </row>
    <row r="663" spans="1:34" x14ac:dyDescent="0.2">
      <c r="A663" s="5" t="s">
        <v>220</v>
      </c>
      <c r="B663" s="72">
        <v>0</v>
      </c>
      <c r="C663" s="72">
        <v>1583.4666287744928</v>
      </c>
      <c r="D663" s="72">
        <v>0</v>
      </c>
      <c r="E663" s="72">
        <v>-65231.180411898888</v>
      </c>
      <c r="F663" s="72">
        <v>19520.143100059613</v>
      </c>
      <c r="G663" s="72">
        <v>16500.060000000012</v>
      </c>
      <c r="H663" s="72">
        <v>-27627.510683064771</v>
      </c>
      <c r="I663" s="6"/>
      <c r="J663" s="72">
        <v>0</v>
      </c>
      <c r="K663" s="72">
        <v>-12344</v>
      </c>
      <c r="L663" s="72">
        <v>0</v>
      </c>
      <c r="M663" s="72">
        <v>3967.0799999999945</v>
      </c>
      <c r="N663" s="72">
        <v>-8376.9200000000055</v>
      </c>
      <c r="O663" s="204"/>
      <c r="P663" s="6">
        <v>65490.79731540411</v>
      </c>
      <c r="Q663" s="6">
        <v>0</v>
      </c>
      <c r="R663" s="6">
        <v>65490.79731540411</v>
      </c>
      <c r="S663" s="6"/>
      <c r="T663" s="6">
        <v>-36004.430683064777</v>
      </c>
      <c r="U663" s="6">
        <v>-36004.430683064777</v>
      </c>
      <c r="V663" s="6">
        <v>29486.366632339334</v>
      </c>
      <c r="W663" s="6">
        <v>29486.366632339334</v>
      </c>
      <c r="X663" s="6">
        <v>0</v>
      </c>
      <c r="Y663" s="6"/>
      <c r="Z663" s="6">
        <v>37863.286632339339</v>
      </c>
      <c r="AA663" s="6">
        <v>-8376.9200000000055</v>
      </c>
      <c r="AB663" s="6">
        <v>0</v>
      </c>
      <c r="AC663" s="8">
        <v>0</v>
      </c>
      <c r="AD663" s="8">
        <v>0</v>
      </c>
      <c r="AE663" s="204"/>
      <c r="AF663" s="205">
        <v>-36004.430683064777</v>
      </c>
      <c r="AG663" s="205">
        <v>0</v>
      </c>
      <c r="AH663" s="5"/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033"/>
  <sheetViews>
    <sheetView workbookViewId="0">
      <selection activeCell="H31" sqref="H31"/>
    </sheetView>
  </sheetViews>
  <sheetFormatPr defaultRowHeight="12.75" x14ac:dyDescent="0.2"/>
  <cols>
    <col min="1" max="1" width="47.140625" customWidth="1"/>
    <col min="2" max="2" width="27.7109375" customWidth="1"/>
    <col min="3" max="3" width="29.28515625" customWidth="1"/>
    <col min="4" max="4" width="11.5703125" style="35" bestFit="1" customWidth="1"/>
    <col min="5" max="5" width="14.140625" style="35" customWidth="1"/>
    <col min="6" max="6" width="11.5703125" style="35" bestFit="1" customWidth="1"/>
    <col min="7" max="7" width="13.7109375" customWidth="1"/>
    <col min="8" max="8" width="12.42578125" customWidth="1"/>
    <col min="9" max="9" width="17.28515625" customWidth="1"/>
    <col min="10" max="10" width="11.140625" customWidth="1"/>
    <col min="11" max="11" width="14.7109375" customWidth="1"/>
    <col min="12" max="14" width="14.28515625" customWidth="1"/>
    <col min="15" max="15" width="11.7109375" style="36" customWidth="1"/>
    <col min="16" max="16" width="15.28515625" style="37" bestFit="1" customWidth="1"/>
    <col min="17" max="17" width="13.140625" customWidth="1"/>
  </cols>
  <sheetData>
    <row r="1" spans="1:19" ht="21" x14ac:dyDescent="0.35">
      <c r="A1" s="34" t="s">
        <v>1263</v>
      </c>
      <c r="B1" s="34"/>
    </row>
    <row r="3" spans="1:19" ht="15.75" x14ac:dyDescent="0.25">
      <c r="A3" t="s">
        <v>1264</v>
      </c>
      <c r="B3" s="39"/>
      <c r="C3" s="39"/>
      <c r="D3" s="40"/>
      <c r="E3" s="40"/>
      <c r="F3" s="40"/>
      <c r="G3" s="41"/>
      <c r="H3" s="41"/>
      <c r="J3" s="42"/>
      <c r="K3" s="42"/>
      <c r="L3" s="42"/>
      <c r="M3" s="42"/>
      <c r="N3" s="42"/>
      <c r="O3" s="43"/>
      <c r="P3" s="44"/>
      <c r="Q3" s="42"/>
    </row>
    <row r="4" spans="1:19" x14ac:dyDescent="0.2">
      <c r="A4" t="s">
        <v>1265</v>
      </c>
    </row>
    <row r="5" spans="1:19" x14ac:dyDescent="0.2">
      <c r="A5" t="s">
        <v>1266</v>
      </c>
    </row>
    <row r="6" spans="1:19" x14ac:dyDescent="0.2">
      <c r="A6" t="s">
        <v>1267</v>
      </c>
    </row>
    <row r="7" spans="1:19" x14ac:dyDescent="0.2">
      <c r="L7" s="45"/>
      <c r="M7" s="45"/>
      <c r="N7" s="45"/>
    </row>
    <row r="8" spans="1:19" hidden="1" x14ac:dyDescent="0.2">
      <c r="H8" s="46" t="s">
        <v>1268</v>
      </c>
      <c r="I8" s="47" t="e">
        <f>IF(G8=2,H8,IF(OR(G8=5,G8=6,G8=7),VLOOKUP(J8,[1]!PortPriceIndex[[Fishstock]:[Port Price Index (2) TACC]],8,FALSE),VLOOKUP(G8,'[1]Cost Recovery Rules Schedule'!$A$1:$D$15,3,FALSE)))</f>
        <v>#N/A</v>
      </c>
      <c r="M8" t="e">
        <v>#N/A</v>
      </c>
      <c r="N8" t="e">
        <v>#N/A</v>
      </c>
      <c r="O8" s="36">
        <f>IF(OR(G8=1,G8=2,G8=3,G8=4,G8="4A",G8="4B",G8=9,G8=10),VLOOKUP(J8,'[1]Port Price Index'!B:L,11,FALSE),IF(G8=8,L8, IF(OR(G8=5,G8=6,G8=7),IF(K8&gt;0,K8,VLOOKUP(J8,[1]!PortPriceIndex[[Fishstock]:[Port Price Index (2) TACC]],10,FALSE)),0)))</f>
        <v>0</v>
      </c>
      <c r="P8" s="37" t="e">
        <f>IF(G8="Crown",0,IF(#REF!=1,#REF!+#REF!,F8*I8*O8/SUMIF(B:B,B8,O:O)))</f>
        <v>#REF!</v>
      </c>
      <c r="Q8" s="31">
        <f>ROUND(SUMIF(J:J,J8,P:P)/100000000/12,6)</f>
        <v>0</v>
      </c>
    </row>
    <row r="10" spans="1:19" ht="63" x14ac:dyDescent="0.25">
      <c r="A10" s="48" t="s">
        <v>839</v>
      </c>
      <c r="B10" s="49" t="s">
        <v>1239</v>
      </c>
      <c r="C10" s="48" t="s">
        <v>1240</v>
      </c>
      <c r="D10" s="50" t="s">
        <v>1269</v>
      </c>
      <c r="E10" s="50" t="s">
        <v>1270</v>
      </c>
      <c r="F10" s="50" t="s">
        <v>1271</v>
      </c>
      <c r="G10" s="51" t="s">
        <v>843</v>
      </c>
      <c r="H10" s="51" t="s">
        <v>1272</v>
      </c>
      <c r="I10" s="51" t="s">
        <v>1273</v>
      </c>
      <c r="J10" s="51" t="s">
        <v>813</v>
      </c>
      <c r="K10" s="51" t="s">
        <v>1274</v>
      </c>
      <c r="L10" s="51" t="s">
        <v>1275</v>
      </c>
      <c r="M10" s="51" t="s">
        <v>0</v>
      </c>
      <c r="N10" s="51" t="s">
        <v>1276</v>
      </c>
      <c r="O10" s="51" t="s">
        <v>1277</v>
      </c>
      <c r="P10" s="51" t="s">
        <v>1278</v>
      </c>
      <c r="Q10" s="51" t="s">
        <v>1238</v>
      </c>
      <c r="R10" s="51"/>
      <c r="S10" s="51"/>
    </row>
    <row r="11" spans="1:19" x14ac:dyDescent="0.2">
      <c r="A11" t="s">
        <v>1244</v>
      </c>
      <c r="B11" s="52" t="s">
        <v>1245</v>
      </c>
      <c r="C11" s="53" t="s">
        <v>1244</v>
      </c>
      <c r="D11" s="54">
        <v>12739944</v>
      </c>
      <c r="E11" s="54">
        <v>0</v>
      </c>
      <c r="F11" s="54">
        <v>12739944</v>
      </c>
      <c r="G11" s="52">
        <v>1</v>
      </c>
      <c r="H11" s="55"/>
      <c r="I11" s="47" t="s">
        <v>1320</v>
      </c>
      <c r="J11" s="52" t="s">
        <v>13</v>
      </c>
      <c r="K11" s="56"/>
      <c r="L11" s="52"/>
      <c r="M11" t="s">
        <v>1321</v>
      </c>
      <c r="N11" t="s">
        <v>1294</v>
      </c>
      <c r="O11" s="36">
        <v>164</v>
      </c>
      <c r="P11" s="37">
        <v>2216.307971195145</v>
      </c>
      <c r="Q11" s="31">
        <v>1.9999999999999999E-6</v>
      </c>
    </row>
    <row r="12" spans="1:19" x14ac:dyDescent="0.2">
      <c r="A12" t="s">
        <v>1244</v>
      </c>
      <c r="B12" t="s">
        <v>1245</v>
      </c>
      <c r="C12" t="s">
        <v>1244</v>
      </c>
      <c r="D12" s="35">
        <v>12739944</v>
      </c>
      <c r="E12" s="35">
        <v>0</v>
      </c>
      <c r="F12" s="35">
        <v>12739944</v>
      </c>
      <c r="G12">
        <v>1</v>
      </c>
      <c r="I12" s="47" t="s">
        <v>1320</v>
      </c>
      <c r="J12" t="s">
        <v>15</v>
      </c>
      <c r="K12" s="57"/>
      <c r="M12" t="s">
        <v>1321</v>
      </c>
      <c r="N12" t="s">
        <v>1294</v>
      </c>
      <c r="O12" s="36">
        <v>0</v>
      </c>
      <c r="P12" s="37">
        <v>0</v>
      </c>
      <c r="Q12" s="31">
        <v>0</v>
      </c>
    </row>
    <row r="13" spans="1:19" x14ac:dyDescent="0.2">
      <c r="A13" t="s">
        <v>1244</v>
      </c>
      <c r="B13" t="s">
        <v>1245</v>
      </c>
      <c r="C13" t="s">
        <v>1244</v>
      </c>
      <c r="D13" s="35">
        <v>12739944</v>
      </c>
      <c r="E13" s="35">
        <v>0</v>
      </c>
      <c r="F13" s="35">
        <v>12739944</v>
      </c>
      <c r="G13">
        <v>1</v>
      </c>
      <c r="I13" s="47" t="s">
        <v>1320</v>
      </c>
      <c r="J13" t="s">
        <v>17</v>
      </c>
      <c r="K13" s="57"/>
      <c r="M13" t="s">
        <v>1321</v>
      </c>
      <c r="N13" t="s">
        <v>1294</v>
      </c>
      <c r="O13" s="36">
        <v>82</v>
      </c>
      <c r="P13" s="37">
        <v>1108.1539855975725</v>
      </c>
      <c r="Q13" s="31">
        <v>9.9999999999999995E-7</v>
      </c>
    </row>
    <row r="14" spans="1:19" x14ac:dyDescent="0.2">
      <c r="A14" t="s">
        <v>1244</v>
      </c>
      <c r="B14" t="s">
        <v>1245</v>
      </c>
      <c r="C14" t="s">
        <v>1244</v>
      </c>
      <c r="D14" s="35">
        <v>12739944</v>
      </c>
      <c r="E14" s="35">
        <v>0</v>
      </c>
      <c r="F14" s="35">
        <v>12739944</v>
      </c>
      <c r="G14">
        <v>1</v>
      </c>
      <c r="I14" s="47" t="s">
        <v>1320</v>
      </c>
      <c r="J14" t="s">
        <v>19</v>
      </c>
      <c r="K14" s="57"/>
      <c r="M14" t="s">
        <v>1321</v>
      </c>
      <c r="N14" t="s">
        <v>1294</v>
      </c>
      <c r="O14" s="36">
        <v>41</v>
      </c>
      <c r="P14" s="37">
        <v>554.07699279878625</v>
      </c>
      <c r="Q14" s="31">
        <v>9.9999999999999995E-7</v>
      </c>
    </row>
    <row r="15" spans="1:19" x14ac:dyDescent="0.2">
      <c r="A15" t="s">
        <v>1244</v>
      </c>
      <c r="B15" t="s">
        <v>1245</v>
      </c>
      <c r="C15" t="s">
        <v>1244</v>
      </c>
      <c r="D15" s="35">
        <v>12739944</v>
      </c>
      <c r="E15" s="35">
        <v>0</v>
      </c>
      <c r="F15" s="35">
        <v>12739944</v>
      </c>
      <c r="G15">
        <v>1</v>
      </c>
      <c r="I15" s="47" t="s">
        <v>1320</v>
      </c>
      <c r="J15" t="s">
        <v>21</v>
      </c>
      <c r="K15" s="57"/>
      <c r="M15" t="s">
        <v>1321</v>
      </c>
      <c r="N15" t="s">
        <v>1294</v>
      </c>
      <c r="O15" s="36">
        <v>8.1999999999999993</v>
      </c>
      <c r="P15" s="37">
        <v>110.81539855975724</v>
      </c>
      <c r="Q15" s="31">
        <v>0</v>
      </c>
    </row>
    <row r="16" spans="1:19" x14ac:dyDescent="0.2">
      <c r="A16" t="s">
        <v>1244</v>
      </c>
      <c r="B16" t="s">
        <v>1245</v>
      </c>
      <c r="C16" t="s">
        <v>1244</v>
      </c>
      <c r="D16" s="35">
        <v>12739944</v>
      </c>
      <c r="E16" s="35">
        <v>0</v>
      </c>
      <c r="F16" s="35">
        <v>12739944</v>
      </c>
      <c r="G16">
        <v>1</v>
      </c>
      <c r="I16" s="47" t="s">
        <v>1320</v>
      </c>
      <c r="J16" t="s">
        <v>23</v>
      </c>
      <c r="K16" s="57"/>
      <c r="M16" t="s">
        <v>1321</v>
      </c>
      <c r="N16" t="s">
        <v>1294</v>
      </c>
      <c r="O16" s="36">
        <v>82</v>
      </c>
      <c r="P16" s="37">
        <v>1108.1539855975725</v>
      </c>
      <c r="Q16" s="31">
        <v>9.9999999999999995E-7</v>
      </c>
    </row>
    <row r="17" spans="1:17" x14ac:dyDescent="0.2">
      <c r="A17" t="s">
        <v>1244</v>
      </c>
      <c r="B17" t="s">
        <v>1245</v>
      </c>
      <c r="C17" t="s">
        <v>1244</v>
      </c>
      <c r="D17" s="35">
        <v>12739944</v>
      </c>
      <c r="E17" s="35">
        <v>0</v>
      </c>
      <c r="F17" s="35">
        <v>12739944</v>
      </c>
      <c r="G17">
        <v>1</v>
      </c>
      <c r="I17" s="47" t="s">
        <v>1320</v>
      </c>
      <c r="J17" t="s">
        <v>25</v>
      </c>
      <c r="K17" s="57"/>
      <c r="M17" t="s">
        <v>1321</v>
      </c>
      <c r="N17" t="s">
        <v>1294</v>
      </c>
      <c r="O17" s="36">
        <v>82</v>
      </c>
      <c r="P17" s="37">
        <v>1108.1539855975725</v>
      </c>
      <c r="Q17" s="31">
        <v>9.9999999999999995E-7</v>
      </c>
    </row>
    <row r="18" spans="1:17" x14ac:dyDescent="0.2">
      <c r="A18" t="s">
        <v>1244</v>
      </c>
      <c r="B18" t="s">
        <v>1245</v>
      </c>
      <c r="C18" t="s">
        <v>1244</v>
      </c>
      <c r="D18" s="35">
        <v>12739944</v>
      </c>
      <c r="E18" s="35">
        <v>0</v>
      </c>
      <c r="F18" s="35">
        <v>12739944</v>
      </c>
      <c r="G18">
        <v>1</v>
      </c>
      <c r="I18" s="47" t="s">
        <v>1320</v>
      </c>
      <c r="J18" t="s">
        <v>652</v>
      </c>
      <c r="K18" s="57"/>
      <c r="M18" t="s">
        <v>1322</v>
      </c>
      <c r="N18" t="s">
        <v>1323</v>
      </c>
      <c r="O18" s="36">
        <v>102.24896685727842</v>
      </c>
      <c r="P18" s="37">
        <v>1381.8000017820386</v>
      </c>
      <c r="Q18" s="31">
        <v>3.0000000000000001E-6</v>
      </c>
    </row>
    <row r="19" spans="1:17" x14ac:dyDescent="0.2">
      <c r="A19" t="s">
        <v>1244</v>
      </c>
      <c r="B19" t="s">
        <v>1245</v>
      </c>
      <c r="C19" t="s">
        <v>1244</v>
      </c>
      <c r="D19" s="35">
        <v>12739944</v>
      </c>
      <c r="E19" s="35">
        <v>0</v>
      </c>
      <c r="F19" s="35">
        <v>12739944</v>
      </c>
      <c r="G19">
        <v>1</v>
      </c>
      <c r="I19" s="47" t="s">
        <v>1320</v>
      </c>
      <c r="J19" t="s">
        <v>653</v>
      </c>
      <c r="K19" s="57"/>
      <c r="M19" t="s">
        <v>1322</v>
      </c>
      <c r="N19" t="s">
        <v>1323</v>
      </c>
      <c r="O19" s="36">
        <v>107.4</v>
      </c>
      <c r="P19" s="37">
        <v>1451.4114396729183</v>
      </c>
      <c r="Q19" s="31">
        <v>3.0000000000000001E-6</v>
      </c>
    </row>
    <row r="20" spans="1:17" x14ac:dyDescent="0.2">
      <c r="A20" t="s">
        <v>1244</v>
      </c>
      <c r="B20" t="s">
        <v>1245</v>
      </c>
      <c r="C20" t="s">
        <v>1244</v>
      </c>
      <c r="D20" s="35">
        <v>12739944</v>
      </c>
      <c r="E20" s="35">
        <v>0</v>
      </c>
      <c r="F20" s="35">
        <v>12739944</v>
      </c>
      <c r="G20">
        <v>1</v>
      </c>
      <c r="I20" s="47" t="s">
        <v>1320</v>
      </c>
      <c r="J20" t="s">
        <v>654</v>
      </c>
      <c r="K20" s="57"/>
      <c r="M20" t="s">
        <v>1322</v>
      </c>
      <c r="N20" t="s">
        <v>1323</v>
      </c>
      <c r="O20" s="36">
        <v>835.72134590476719</v>
      </c>
      <c r="P20" s="37">
        <v>11293.999272113846</v>
      </c>
      <c r="Q20" s="31">
        <v>2.1999999999999999E-5</v>
      </c>
    </row>
    <row r="21" spans="1:17" x14ac:dyDescent="0.2">
      <c r="A21" t="s">
        <v>1244</v>
      </c>
      <c r="B21" t="s">
        <v>1245</v>
      </c>
      <c r="C21" t="s">
        <v>1244</v>
      </c>
      <c r="D21" s="35">
        <v>12739944</v>
      </c>
      <c r="E21" s="35">
        <v>0</v>
      </c>
      <c r="F21" s="35">
        <v>12739944</v>
      </c>
      <c r="G21">
        <v>1</v>
      </c>
      <c r="I21" s="47" t="s">
        <v>1320</v>
      </c>
      <c r="J21" t="s">
        <v>655</v>
      </c>
      <c r="K21" s="57"/>
      <c r="M21" t="s">
        <v>1322</v>
      </c>
      <c r="N21" t="s">
        <v>1323</v>
      </c>
      <c r="O21" s="36">
        <v>53.7</v>
      </c>
      <c r="P21" s="37">
        <v>725.70571983645914</v>
      </c>
      <c r="Q21" s="31">
        <v>9.9999999999999995E-7</v>
      </c>
    </row>
    <row r="22" spans="1:17" x14ac:dyDescent="0.2">
      <c r="A22" t="s">
        <v>1244</v>
      </c>
      <c r="B22" t="s">
        <v>1245</v>
      </c>
      <c r="C22" t="s">
        <v>1244</v>
      </c>
      <c r="D22" s="35">
        <v>12739944</v>
      </c>
      <c r="E22" s="35">
        <v>0</v>
      </c>
      <c r="F22" s="35">
        <v>12739944</v>
      </c>
      <c r="G22">
        <v>1</v>
      </c>
      <c r="I22" s="47" t="s">
        <v>1320</v>
      </c>
      <c r="J22" t="s">
        <v>656</v>
      </c>
      <c r="K22" s="57"/>
      <c r="M22" t="s">
        <v>1322</v>
      </c>
      <c r="N22" t="s">
        <v>1323</v>
      </c>
      <c r="O22" s="36">
        <v>155.72999999999999</v>
      </c>
      <c r="P22" s="37">
        <v>2104.546587525731</v>
      </c>
      <c r="Q22" s="31">
        <v>3.9999999999999998E-6</v>
      </c>
    </row>
    <row r="23" spans="1:17" x14ac:dyDescent="0.2">
      <c r="A23" t="s">
        <v>1244</v>
      </c>
      <c r="B23" t="s">
        <v>1245</v>
      </c>
      <c r="C23" t="s">
        <v>1244</v>
      </c>
      <c r="D23" s="35">
        <v>12739944</v>
      </c>
      <c r="E23" s="35">
        <v>0</v>
      </c>
      <c r="F23" s="35">
        <v>12739944</v>
      </c>
      <c r="G23">
        <v>1</v>
      </c>
      <c r="I23" s="47" t="s">
        <v>1320</v>
      </c>
      <c r="J23" t="s">
        <v>657</v>
      </c>
      <c r="K23" s="57"/>
      <c r="M23" t="s">
        <v>1322</v>
      </c>
      <c r="N23" t="s">
        <v>1323</v>
      </c>
      <c r="O23" s="36">
        <v>136.12562616638837</v>
      </c>
      <c r="P23" s="37">
        <v>1839.6116485152254</v>
      </c>
      <c r="Q23" s="31">
        <v>3.9999999999999998E-6</v>
      </c>
    </row>
    <row r="24" spans="1:17" x14ac:dyDescent="0.2">
      <c r="A24" t="s">
        <v>1244</v>
      </c>
      <c r="B24" t="s">
        <v>1245</v>
      </c>
      <c r="C24" t="s">
        <v>1244</v>
      </c>
      <c r="D24" s="35">
        <v>12739944</v>
      </c>
      <c r="E24" s="35">
        <v>0</v>
      </c>
      <c r="F24" s="35">
        <v>12739944</v>
      </c>
      <c r="G24">
        <v>1</v>
      </c>
      <c r="I24" s="47" t="s">
        <v>1320</v>
      </c>
      <c r="J24" t="s">
        <v>28</v>
      </c>
      <c r="K24" s="57"/>
      <c r="M24" t="s">
        <v>1324</v>
      </c>
      <c r="N24" t="s">
        <v>1294</v>
      </c>
      <c r="O24" s="36">
        <v>3310.5160194947125</v>
      </c>
      <c r="P24" s="37">
        <v>44738.555138874108</v>
      </c>
      <c r="Q24" s="31">
        <v>5.5000000000000002E-5</v>
      </c>
    </row>
    <row r="25" spans="1:17" x14ac:dyDescent="0.2">
      <c r="A25" t="s">
        <v>1244</v>
      </c>
      <c r="B25" t="s">
        <v>1245</v>
      </c>
      <c r="C25" t="s">
        <v>1244</v>
      </c>
      <c r="D25" s="35">
        <v>12739944</v>
      </c>
      <c r="E25" s="35">
        <v>0</v>
      </c>
      <c r="F25" s="35">
        <v>12739944</v>
      </c>
      <c r="G25">
        <v>1</v>
      </c>
      <c r="I25" s="47" t="s">
        <v>1320</v>
      </c>
      <c r="J25" t="s">
        <v>30</v>
      </c>
      <c r="K25" s="57"/>
      <c r="M25" t="s">
        <v>1324</v>
      </c>
      <c r="N25" t="s">
        <v>1325</v>
      </c>
      <c r="O25" s="36">
        <v>3.9000000000000004</v>
      </c>
      <c r="P25" s="37">
        <v>52.704884680860154</v>
      </c>
      <c r="Q25" s="31">
        <v>0</v>
      </c>
    </row>
    <row r="26" spans="1:17" x14ac:dyDescent="0.2">
      <c r="A26" t="s">
        <v>1244</v>
      </c>
      <c r="B26" t="s">
        <v>1245</v>
      </c>
      <c r="C26" t="s">
        <v>1244</v>
      </c>
      <c r="D26" s="35">
        <v>12739944</v>
      </c>
      <c r="E26" s="35">
        <v>0</v>
      </c>
      <c r="F26" s="35">
        <v>12739944</v>
      </c>
      <c r="G26">
        <v>1</v>
      </c>
      <c r="I26" s="47" t="s">
        <v>1320</v>
      </c>
      <c r="J26" t="s">
        <v>32</v>
      </c>
      <c r="K26" s="57"/>
      <c r="M26" t="s">
        <v>1324</v>
      </c>
      <c r="N26" t="s">
        <v>1325</v>
      </c>
      <c r="O26" s="36">
        <v>847.29019394612521</v>
      </c>
      <c r="P26" s="37">
        <v>11450.341529013889</v>
      </c>
      <c r="Q26" s="31">
        <v>2.8E-5</v>
      </c>
    </row>
    <row r="27" spans="1:17" x14ac:dyDescent="0.2">
      <c r="A27" t="s">
        <v>1244</v>
      </c>
      <c r="B27" t="s">
        <v>1245</v>
      </c>
      <c r="C27" t="s">
        <v>1244</v>
      </c>
      <c r="D27" s="35">
        <v>12739944</v>
      </c>
      <c r="E27" s="35">
        <v>0</v>
      </c>
      <c r="F27" s="35">
        <v>12739944</v>
      </c>
      <c r="G27">
        <v>1</v>
      </c>
      <c r="I27" s="47" t="s">
        <v>1320</v>
      </c>
      <c r="J27" t="s">
        <v>34</v>
      </c>
      <c r="K27" s="58"/>
      <c r="M27" t="s">
        <v>1324</v>
      </c>
      <c r="N27" t="s">
        <v>1325</v>
      </c>
      <c r="O27" s="36">
        <v>2189.0911107159804</v>
      </c>
      <c r="P27" s="37">
        <v>29583.537063123546</v>
      </c>
      <c r="Q27" s="31">
        <v>7.1000000000000005E-5</v>
      </c>
    </row>
    <row r="28" spans="1:17" x14ac:dyDescent="0.2">
      <c r="A28" t="s">
        <v>1244</v>
      </c>
      <c r="B28" t="s">
        <v>1245</v>
      </c>
      <c r="C28" t="s">
        <v>1244</v>
      </c>
      <c r="D28" s="35">
        <v>12739944</v>
      </c>
      <c r="E28" s="35">
        <v>0</v>
      </c>
      <c r="F28" s="35">
        <v>12739944</v>
      </c>
      <c r="G28">
        <v>1</v>
      </c>
      <c r="I28" s="47" t="s">
        <v>1320</v>
      </c>
      <c r="J28" t="s">
        <v>36</v>
      </c>
      <c r="K28" s="58"/>
      <c r="M28" t="s">
        <v>1324</v>
      </c>
      <c r="N28" t="s">
        <v>1325</v>
      </c>
      <c r="O28" s="36">
        <v>3151.6352477146047</v>
      </c>
      <c r="P28" s="37">
        <v>42591.428791521117</v>
      </c>
      <c r="Q28" s="31">
        <v>2.6499999999999999E-4</v>
      </c>
    </row>
    <row r="29" spans="1:17" x14ac:dyDescent="0.2">
      <c r="A29" t="s">
        <v>1244</v>
      </c>
      <c r="B29" t="s">
        <v>1245</v>
      </c>
      <c r="C29" t="s">
        <v>1244</v>
      </c>
      <c r="D29" s="35">
        <v>12739944</v>
      </c>
      <c r="E29" s="35">
        <v>0</v>
      </c>
      <c r="F29" s="35">
        <v>12739944</v>
      </c>
      <c r="G29">
        <v>1</v>
      </c>
      <c r="I29" s="47" t="s">
        <v>1320</v>
      </c>
      <c r="J29" t="s">
        <v>39</v>
      </c>
      <c r="K29" s="58"/>
      <c r="M29" t="s">
        <v>1326</v>
      </c>
      <c r="N29" t="s">
        <v>1294</v>
      </c>
      <c r="O29" s="36">
        <v>278.48846500467511</v>
      </c>
      <c r="P29" s="37">
        <v>3763.5134443644001</v>
      </c>
      <c r="Q29" s="31">
        <v>3.9999999999999998E-6</v>
      </c>
    </row>
    <row r="30" spans="1:17" x14ac:dyDescent="0.2">
      <c r="A30" t="s">
        <v>1244</v>
      </c>
      <c r="B30" t="s">
        <v>1245</v>
      </c>
      <c r="C30" t="s">
        <v>1244</v>
      </c>
      <c r="D30" s="35">
        <v>12739944</v>
      </c>
      <c r="E30" s="35">
        <v>0</v>
      </c>
      <c r="F30" s="35">
        <v>12739944</v>
      </c>
      <c r="G30">
        <v>1</v>
      </c>
      <c r="I30" s="47" t="s">
        <v>1320</v>
      </c>
      <c r="J30" t="s">
        <v>40</v>
      </c>
      <c r="K30" s="58"/>
      <c r="M30" t="s">
        <v>1326</v>
      </c>
      <c r="N30" t="s">
        <v>1294</v>
      </c>
      <c r="O30" s="36">
        <v>40.5</v>
      </c>
      <c r="P30" s="37">
        <v>547.31995630124004</v>
      </c>
      <c r="Q30" s="31">
        <v>9.9999999999999995E-7</v>
      </c>
    </row>
    <row r="31" spans="1:17" x14ac:dyDescent="0.2">
      <c r="A31" t="s">
        <v>1244</v>
      </c>
      <c r="B31" t="s">
        <v>1245</v>
      </c>
      <c r="C31" t="s">
        <v>1244</v>
      </c>
      <c r="D31" s="35">
        <v>12739944</v>
      </c>
      <c r="E31" s="35">
        <v>0</v>
      </c>
      <c r="F31" s="35">
        <v>12739944</v>
      </c>
      <c r="G31">
        <v>1</v>
      </c>
      <c r="I31" s="47" t="s">
        <v>1320</v>
      </c>
      <c r="J31" t="s">
        <v>42</v>
      </c>
      <c r="M31" t="s">
        <v>1326</v>
      </c>
      <c r="N31" t="s">
        <v>1294</v>
      </c>
      <c r="O31" s="36">
        <v>62.058291494532838</v>
      </c>
      <c r="P31" s="37">
        <v>838.6602812078354</v>
      </c>
      <c r="Q31" s="31">
        <v>9.9999999999999995E-7</v>
      </c>
    </row>
    <row r="32" spans="1:17" x14ac:dyDescent="0.2">
      <c r="A32" t="s">
        <v>1244</v>
      </c>
      <c r="B32" t="s">
        <v>1245</v>
      </c>
      <c r="C32" t="s">
        <v>1244</v>
      </c>
      <c r="D32" s="35">
        <v>12739944</v>
      </c>
      <c r="E32" s="35">
        <v>0</v>
      </c>
      <c r="F32" s="35">
        <v>12739944</v>
      </c>
      <c r="G32">
        <v>1</v>
      </c>
      <c r="I32" s="47" t="s">
        <v>1320</v>
      </c>
      <c r="J32" t="s">
        <v>44</v>
      </c>
      <c r="K32" s="58"/>
      <c r="M32" t="s">
        <v>1326</v>
      </c>
      <c r="N32" t="s">
        <v>1294</v>
      </c>
      <c r="O32" s="36">
        <v>1197.630027260695</v>
      </c>
      <c r="P32" s="37">
        <v>16184.85960951547</v>
      </c>
      <c r="Q32" s="31">
        <v>1.9000000000000001E-5</v>
      </c>
    </row>
    <row r="33" spans="1:17" x14ac:dyDescent="0.2">
      <c r="A33" t="s">
        <v>1244</v>
      </c>
      <c r="B33" t="s">
        <v>1245</v>
      </c>
      <c r="C33" t="s">
        <v>1244</v>
      </c>
      <c r="D33" s="35">
        <v>12739944</v>
      </c>
      <c r="E33" s="35">
        <v>0</v>
      </c>
      <c r="F33" s="35">
        <v>12739944</v>
      </c>
      <c r="G33">
        <v>1</v>
      </c>
      <c r="I33" s="47" t="s">
        <v>1320</v>
      </c>
      <c r="J33" t="s">
        <v>46</v>
      </c>
      <c r="K33" s="57"/>
      <c r="M33" t="s">
        <v>1326</v>
      </c>
      <c r="N33" t="s">
        <v>1294</v>
      </c>
      <c r="O33" s="36">
        <v>4148.2294254346052</v>
      </c>
      <c r="P33" s="37">
        <v>56059.475255713245</v>
      </c>
      <c r="Q33" s="31">
        <v>6.0000000000000002E-5</v>
      </c>
    </row>
    <row r="34" spans="1:17" x14ac:dyDescent="0.2">
      <c r="A34" t="s">
        <v>1244</v>
      </c>
      <c r="B34" t="s">
        <v>1245</v>
      </c>
      <c r="C34" t="s">
        <v>1244</v>
      </c>
      <c r="D34" s="35">
        <v>12739944</v>
      </c>
      <c r="E34" s="35">
        <v>0</v>
      </c>
      <c r="F34" s="35">
        <v>12739944</v>
      </c>
      <c r="G34">
        <v>1</v>
      </c>
      <c r="I34" s="47" t="s">
        <v>1320</v>
      </c>
      <c r="J34" t="s">
        <v>48</v>
      </c>
      <c r="M34" t="s">
        <v>1326</v>
      </c>
      <c r="N34" t="s">
        <v>1294</v>
      </c>
      <c r="O34" s="36">
        <v>7425.7866606416228</v>
      </c>
      <c r="P34" s="37">
        <v>100352.62297789395</v>
      </c>
      <c r="Q34" s="31">
        <v>2.3499999999999999E-4</v>
      </c>
    </row>
    <row r="35" spans="1:17" x14ac:dyDescent="0.2">
      <c r="A35" t="s">
        <v>1244</v>
      </c>
      <c r="B35" t="s">
        <v>1245</v>
      </c>
      <c r="C35" t="s">
        <v>1244</v>
      </c>
      <c r="D35" s="35">
        <v>12739944</v>
      </c>
      <c r="E35" s="35">
        <v>0</v>
      </c>
      <c r="F35" s="35">
        <v>12739944</v>
      </c>
      <c r="G35">
        <v>1</v>
      </c>
      <c r="I35" s="47" t="s">
        <v>1320</v>
      </c>
      <c r="J35" t="s">
        <v>49</v>
      </c>
      <c r="K35" s="57"/>
      <c r="M35" t="s">
        <v>1326</v>
      </c>
      <c r="N35" t="s">
        <v>1294</v>
      </c>
      <c r="O35" s="36">
        <v>485.4682549216069</v>
      </c>
      <c r="P35" s="37">
        <v>6560.6534338106958</v>
      </c>
      <c r="Q35" s="31">
        <v>6.9999999999999999E-6</v>
      </c>
    </row>
    <row r="36" spans="1:17" x14ac:dyDescent="0.2">
      <c r="A36" t="s">
        <v>1244</v>
      </c>
      <c r="B36" t="s">
        <v>1245</v>
      </c>
      <c r="C36" t="s">
        <v>1244</v>
      </c>
      <c r="D36" s="35">
        <v>12739944</v>
      </c>
      <c r="E36" s="35">
        <v>0</v>
      </c>
      <c r="F36" s="35">
        <v>12739944</v>
      </c>
      <c r="G36">
        <v>1</v>
      </c>
      <c r="I36" s="47" t="s">
        <v>1320</v>
      </c>
      <c r="J36" t="s">
        <v>51</v>
      </c>
      <c r="K36" s="57"/>
      <c r="M36" t="s">
        <v>1326</v>
      </c>
      <c r="N36" t="s">
        <v>1294</v>
      </c>
      <c r="O36" s="36">
        <v>204.75321793441211</v>
      </c>
      <c r="P36" s="37">
        <v>2767.0499331456967</v>
      </c>
      <c r="Q36" s="31">
        <v>3.0000000000000001E-6</v>
      </c>
    </row>
    <row r="37" spans="1:17" x14ac:dyDescent="0.2">
      <c r="A37" t="s">
        <v>1244</v>
      </c>
      <c r="B37" t="s">
        <v>1245</v>
      </c>
      <c r="C37" t="s">
        <v>1244</v>
      </c>
      <c r="D37" s="35">
        <v>12739944</v>
      </c>
      <c r="E37" s="35">
        <v>0</v>
      </c>
      <c r="F37" s="35">
        <v>12739944</v>
      </c>
      <c r="G37">
        <v>1</v>
      </c>
      <c r="I37" s="47" t="s">
        <v>1320</v>
      </c>
      <c r="J37" t="s">
        <v>54</v>
      </c>
      <c r="K37" s="58"/>
      <c r="M37" t="s">
        <v>1327</v>
      </c>
      <c r="N37" t="s">
        <v>1328</v>
      </c>
      <c r="O37" s="36">
        <v>7122.2005687552883</v>
      </c>
      <c r="P37" s="37">
        <v>96249.938371847209</v>
      </c>
      <c r="Q37" s="31">
        <v>1.55E-4</v>
      </c>
    </row>
    <row r="38" spans="1:17" x14ac:dyDescent="0.2">
      <c r="A38" t="s">
        <v>1244</v>
      </c>
      <c r="B38" t="s">
        <v>1245</v>
      </c>
      <c r="C38" t="s">
        <v>1244</v>
      </c>
      <c r="D38" s="35">
        <v>12739944</v>
      </c>
      <c r="E38" s="35">
        <v>0</v>
      </c>
      <c r="F38" s="35">
        <v>12739944</v>
      </c>
      <c r="G38">
        <v>1</v>
      </c>
      <c r="I38" s="47" t="s">
        <v>1320</v>
      </c>
      <c r="J38" t="s">
        <v>57</v>
      </c>
      <c r="K38" s="57"/>
      <c r="M38" t="s">
        <v>1329</v>
      </c>
      <c r="N38" t="s">
        <v>1294</v>
      </c>
      <c r="O38" s="36">
        <v>1761.0179446338191</v>
      </c>
      <c r="P38" s="37">
        <v>23798.525049448926</v>
      </c>
      <c r="Q38" s="31">
        <v>7.6000000000000004E-5</v>
      </c>
    </row>
    <row r="39" spans="1:17" x14ac:dyDescent="0.2">
      <c r="A39" t="s">
        <v>1244</v>
      </c>
      <c r="B39" t="s">
        <v>1245</v>
      </c>
      <c r="C39" t="s">
        <v>1244</v>
      </c>
      <c r="D39" s="35">
        <v>12739944</v>
      </c>
      <c r="E39" s="35">
        <v>0</v>
      </c>
      <c r="F39" s="35">
        <v>12739944</v>
      </c>
      <c r="G39">
        <v>1</v>
      </c>
      <c r="I39" s="47" t="s">
        <v>1320</v>
      </c>
      <c r="J39" t="s">
        <v>59</v>
      </c>
      <c r="K39" s="57"/>
      <c r="M39" t="s">
        <v>1329</v>
      </c>
      <c r="N39" t="s">
        <v>1294</v>
      </c>
      <c r="O39" s="36">
        <v>47.5</v>
      </c>
      <c r="P39" s="37">
        <v>641.91846726688652</v>
      </c>
      <c r="Q39" s="31">
        <v>9.9999999999999995E-7</v>
      </c>
    </row>
    <row r="40" spans="1:17" x14ac:dyDescent="0.2">
      <c r="A40" t="s">
        <v>1244</v>
      </c>
      <c r="B40" t="s">
        <v>1245</v>
      </c>
      <c r="C40" t="s">
        <v>1244</v>
      </c>
      <c r="D40" s="35">
        <v>12739944</v>
      </c>
      <c r="E40" s="35">
        <v>0</v>
      </c>
      <c r="F40" s="35">
        <v>12739944</v>
      </c>
      <c r="G40">
        <v>1</v>
      </c>
      <c r="I40" s="47" t="s">
        <v>1320</v>
      </c>
      <c r="J40" t="s">
        <v>61</v>
      </c>
      <c r="K40" s="57"/>
      <c r="M40" t="s">
        <v>1329</v>
      </c>
      <c r="N40" t="s">
        <v>1294</v>
      </c>
      <c r="O40" s="36">
        <v>1287.6535234111202</v>
      </c>
      <c r="P40" s="37">
        <v>17401.443707765731</v>
      </c>
      <c r="Q40" s="31">
        <v>2.0000000000000002E-5</v>
      </c>
    </row>
    <row r="41" spans="1:17" x14ac:dyDescent="0.2">
      <c r="A41" t="s">
        <v>1244</v>
      </c>
      <c r="B41" t="s">
        <v>1245</v>
      </c>
      <c r="C41" t="s">
        <v>1244</v>
      </c>
      <c r="D41" s="35">
        <v>12739944</v>
      </c>
      <c r="E41" s="35">
        <v>0</v>
      </c>
      <c r="F41" s="35">
        <v>12739944</v>
      </c>
      <c r="G41">
        <v>1</v>
      </c>
      <c r="I41" s="47" t="s">
        <v>1320</v>
      </c>
      <c r="J41" t="s">
        <v>63</v>
      </c>
      <c r="K41" s="57"/>
      <c r="M41" t="s">
        <v>1329</v>
      </c>
      <c r="N41" t="s">
        <v>1294</v>
      </c>
      <c r="O41" s="36">
        <v>296.51038529840088</v>
      </c>
      <c r="P41" s="37">
        <v>4007.0629907255461</v>
      </c>
      <c r="Q41" s="31">
        <v>5.0000000000000004E-6</v>
      </c>
    </row>
    <row r="42" spans="1:17" x14ac:dyDescent="0.2">
      <c r="A42" t="s">
        <v>1244</v>
      </c>
      <c r="B42" t="s">
        <v>1245</v>
      </c>
      <c r="C42" t="s">
        <v>1244</v>
      </c>
      <c r="D42" s="35">
        <v>12739944</v>
      </c>
      <c r="E42" s="35">
        <v>0</v>
      </c>
      <c r="F42" s="35">
        <v>12739944</v>
      </c>
      <c r="G42">
        <v>1</v>
      </c>
      <c r="I42" s="47" t="s">
        <v>1320</v>
      </c>
      <c r="J42" t="s">
        <v>64</v>
      </c>
      <c r="K42" s="57"/>
      <c r="M42" t="s">
        <v>1329</v>
      </c>
      <c r="N42" t="s">
        <v>1294</v>
      </c>
      <c r="O42" s="36">
        <v>91.01611842940784</v>
      </c>
      <c r="P42" s="37">
        <v>1229.9984681849874</v>
      </c>
      <c r="Q42" s="31">
        <v>1.9999999999999999E-6</v>
      </c>
    </row>
    <row r="43" spans="1:17" x14ac:dyDescent="0.2">
      <c r="A43" t="s">
        <v>1244</v>
      </c>
      <c r="B43" t="s">
        <v>1245</v>
      </c>
      <c r="C43" t="s">
        <v>1244</v>
      </c>
      <c r="D43" s="35">
        <v>12739944</v>
      </c>
      <c r="E43" s="35">
        <v>0</v>
      </c>
      <c r="F43" s="35">
        <v>12739944</v>
      </c>
      <c r="G43">
        <v>1</v>
      </c>
      <c r="I43" s="47" t="s">
        <v>1320</v>
      </c>
      <c r="J43" t="s">
        <v>66</v>
      </c>
      <c r="M43" t="s">
        <v>1329</v>
      </c>
      <c r="N43" t="s">
        <v>1294</v>
      </c>
      <c r="O43" s="36">
        <v>91.777681729701342</v>
      </c>
      <c r="P43" s="37">
        <v>1240.2902902155372</v>
      </c>
      <c r="Q43" s="31">
        <v>1.9999999999999999E-6</v>
      </c>
    </row>
    <row r="44" spans="1:17" x14ac:dyDescent="0.2">
      <c r="A44" t="s">
        <v>1244</v>
      </c>
      <c r="B44" t="s">
        <v>1245</v>
      </c>
      <c r="C44" t="s">
        <v>1244</v>
      </c>
      <c r="D44" s="35">
        <v>12739944</v>
      </c>
      <c r="E44" s="35">
        <v>0</v>
      </c>
      <c r="F44" s="35">
        <v>12739944</v>
      </c>
      <c r="G44">
        <v>1</v>
      </c>
      <c r="I44" s="47" t="s">
        <v>1320</v>
      </c>
      <c r="J44" t="s">
        <v>96</v>
      </c>
      <c r="K44" s="57"/>
      <c r="M44" t="s">
        <v>1330</v>
      </c>
      <c r="N44" t="s">
        <v>1294</v>
      </c>
      <c r="O44" s="36">
        <v>14.990541250656857</v>
      </c>
      <c r="P44" s="37">
        <v>202.58326869731968</v>
      </c>
      <c r="Q44" s="31">
        <v>0</v>
      </c>
    </row>
    <row r="45" spans="1:17" x14ac:dyDescent="0.2">
      <c r="A45" t="s">
        <v>1244</v>
      </c>
      <c r="B45" t="s">
        <v>1245</v>
      </c>
      <c r="C45" t="s">
        <v>1244</v>
      </c>
      <c r="D45" s="35">
        <v>12739944</v>
      </c>
      <c r="E45" s="35">
        <v>0</v>
      </c>
      <c r="F45" s="35">
        <v>12739944</v>
      </c>
      <c r="G45">
        <v>1</v>
      </c>
      <c r="I45" s="47" t="s">
        <v>1320</v>
      </c>
      <c r="J45" t="s">
        <v>98</v>
      </c>
      <c r="K45" s="57"/>
      <c r="M45" t="s">
        <v>1330</v>
      </c>
      <c r="N45" t="s">
        <v>1294</v>
      </c>
      <c r="O45" s="36">
        <v>0</v>
      </c>
      <c r="P45" s="37">
        <v>0</v>
      </c>
      <c r="Q45" s="31">
        <v>0</v>
      </c>
    </row>
    <row r="46" spans="1:17" x14ac:dyDescent="0.2">
      <c r="A46" t="s">
        <v>1244</v>
      </c>
      <c r="B46" t="s">
        <v>1245</v>
      </c>
      <c r="C46" t="s">
        <v>1244</v>
      </c>
      <c r="D46" s="35">
        <v>12739944</v>
      </c>
      <c r="E46" s="35">
        <v>0</v>
      </c>
      <c r="F46" s="35">
        <v>12739944</v>
      </c>
      <c r="G46">
        <v>1</v>
      </c>
      <c r="I46" s="47" t="s">
        <v>1320</v>
      </c>
      <c r="J46" t="s">
        <v>100</v>
      </c>
      <c r="K46" s="57"/>
      <c r="M46" t="s">
        <v>1330</v>
      </c>
      <c r="N46" t="s">
        <v>1294</v>
      </c>
      <c r="O46" s="36">
        <v>274.18668269081422</v>
      </c>
      <c r="P46" s="37">
        <v>3705.3788441658867</v>
      </c>
      <c r="Q46" s="31">
        <v>3.9999999999999998E-6</v>
      </c>
    </row>
    <row r="47" spans="1:17" x14ac:dyDescent="0.2">
      <c r="A47" t="s">
        <v>1244</v>
      </c>
      <c r="B47" t="s">
        <v>1245</v>
      </c>
      <c r="C47" t="s">
        <v>1244</v>
      </c>
      <c r="D47" s="35">
        <v>12739944</v>
      </c>
      <c r="E47" s="35">
        <v>0</v>
      </c>
      <c r="F47" s="35">
        <v>12739944</v>
      </c>
      <c r="G47">
        <v>1</v>
      </c>
      <c r="I47" s="47" t="s">
        <v>1320</v>
      </c>
      <c r="J47" t="s">
        <v>102</v>
      </c>
      <c r="K47" s="57"/>
      <c r="M47" t="s">
        <v>1330</v>
      </c>
      <c r="N47" t="s">
        <v>1294</v>
      </c>
      <c r="O47" s="36">
        <v>14.16</v>
      </c>
      <c r="P47" s="37">
        <v>191.35927361050764</v>
      </c>
      <c r="Q47" s="31">
        <v>0</v>
      </c>
    </row>
    <row r="48" spans="1:17" x14ac:dyDescent="0.2">
      <c r="A48" t="s">
        <v>1244</v>
      </c>
      <c r="B48" t="s">
        <v>1245</v>
      </c>
      <c r="C48" t="s">
        <v>1244</v>
      </c>
      <c r="D48" s="35">
        <v>12739944</v>
      </c>
      <c r="E48" s="35">
        <v>0</v>
      </c>
      <c r="F48" s="35">
        <v>12739944</v>
      </c>
      <c r="G48">
        <v>1</v>
      </c>
      <c r="I48" s="47" t="s">
        <v>1320</v>
      </c>
      <c r="J48" t="s">
        <v>104</v>
      </c>
      <c r="K48" s="57"/>
      <c r="M48" t="s">
        <v>1330</v>
      </c>
      <c r="N48" t="s">
        <v>1294</v>
      </c>
      <c r="O48" s="36">
        <v>47.199999999999996</v>
      </c>
      <c r="P48" s="37">
        <v>637.86424536835875</v>
      </c>
      <c r="Q48" s="31">
        <v>9.9999999999999995E-7</v>
      </c>
    </row>
    <row r="49" spans="1:17" x14ac:dyDescent="0.2">
      <c r="A49" t="s">
        <v>1244</v>
      </c>
      <c r="B49" t="s">
        <v>1245</v>
      </c>
      <c r="C49" t="s">
        <v>1244</v>
      </c>
      <c r="D49" s="35">
        <v>12739944</v>
      </c>
      <c r="E49" s="35">
        <v>0</v>
      </c>
      <c r="F49" s="35">
        <v>12739944</v>
      </c>
      <c r="G49">
        <v>1</v>
      </c>
      <c r="I49" s="47" t="s">
        <v>1320</v>
      </c>
      <c r="J49" t="s">
        <v>106</v>
      </c>
      <c r="M49" t="s">
        <v>1330</v>
      </c>
      <c r="N49" t="s">
        <v>1294</v>
      </c>
      <c r="O49" s="36">
        <v>214.04681964442423</v>
      </c>
      <c r="P49" s="37">
        <v>2892.6443450421157</v>
      </c>
      <c r="Q49" s="31">
        <v>6.9999999999999999E-6</v>
      </c>
    </row>
    <row r="50" spans="1:17" x14ac:dyDescent="0.2">
      <c r="A50" t="s">
        <v>1244</v>
      </c>
      <c r="B50" t="s">
        <v>1245</v>
      </c>
      <c r="C50" t="s">
        <v>1244</v>
      </c>
      <c r="D50" s="35">
        <v>12739944</v>
      </c>
      <c r="E50" s="35">
        <v>0</v>
      </c>
      <c r="F50" s="35">
        <v>12739944</v>
      </c>
      <c r="G50">
        <v>1</v>
      </c>
      <c r="I50" s="47" t="s">
        <v>1320</v>
      </c>
      <c r="J50" t="s">
        <v>108</v>
      </c>
      <c r="M50" t="s">
        <v>1330</v>
      </c>
      <c r="N50" t="s">
        <v>1294</v>
      </c>
      <c r="O50" s="36">
        <v>0</v>
      </c>
      <c r="P50" s="37">
        <v>0</v>
      </c>
      <c r="Q50" s="31">
        <v>0</v>
      </c>
    </row>
    <row r="51" spans="1:17" x14ac:dyDescent="0.2">
      <c r="A51" t="s">
        <v>1244</v>
      </c>
      <c r="B51" t="s">
        <v>1245</v>
      </c>
      <c r="C51" t="s">
        <v>1244</v>
      </c>
      <c r="D51" s="35">
        <v>12739944</v>
      </c>
      <c r="E51" s="35">
        <v>0</v>
      </c>
      <c r="F51" s="35">
        <v>12739944</v>
      </c>
      <c r="G51">
        <v>1</v>
      </c>
      <c r="I51" s="47" t="s">
        <v>1320</v>
      </c>
      <c r="J51" t="s">
        <v>110</v>
      </c>
      <c r="M51" t="s">
        <v>1330</v>
      </c>
      <c r="N51" t="s">
        <v>1294</v>
      </c>
      <c r="O51" s="36">
        <v>209.60943077346698</v>
      </c>
      <c r="P51" s="37">
        <v>2832.6771479323893</v>
      </c>
      <c r="Q51" s="31">
        <v>3.0000000000000001E-6</v>
      </c>
    </row>
    <row r="52" spans="1:17" x14ac:dyDescent="0.2">
      <c r="A52" t="s">
        <v>1244</v>
      </c>
      <c r="B52" t="s">
        <v>1245</v>
      </c>
      <c r="C52" t="s">
        <v>1244</v>
      </c>
      <c r="D52" s="35">
        <v>12739944</v>
      </c>
      <c r="E52" s="35">
        <v>0</v>
      </c>
      <c r="F52" s="35">
        <v>12739944</v>
      </c>
      <c r="G52">
        <v>1</v>
      </c>
      <c r="I52" s="47" t="s">
        <v>1320</v>
      </c>
      <c r="J52" t="s">
        <v>124</v>
      </c>
      <c r="M52" t="s">
        <v>1331</v>
      </c>
      <c r="N52" t="s">
        <v>1328</v>
      </c>
      <c r="O52" s="36">
        <v>232.83135875345653</v>
      </c>
      <c r="P52" s="37">
        <v>3146.4999777407452</v>
      </c>
      <c r="Q52" s="31">
        <v>3.9999999999999998E-6</v>
      </c>
    </row>
    <row r="53" spans="1:17" x14ac:dyDescent="0.2">
      <c r="A53" t="s">
        <v>1244</v>
      </c>
      <c r="B53" t="s">
        <v>1245</v>
      </c>
      <c r="C53" t="s">
        <v>1244</v>
      </c>
      <c r="D53" s="35">
        <v>12739944</v>
      </c>
      <c r="E53" s="35">
        <v>0</v>
      </c>
      <c r="F53" s="35">
        <v>12739944</v>
      </c>
      <c r="G53">
        <v>1</v>
      </c>
      <c r="I53" s="47" t="s">
        <v>1320</v>
      </c>
      <c r="J53" t="s">
        <v>127</v>
      </c>
      <c r="M53" t="s">
        <v>1332</v>
      </c>
      <c r="N53" t="s">
        <v>1333</v>
      </c>
      <c r="O53" s="36">
        <v>3.84</v>
      </c>
      <c r="P53" s="37">
        <v>51.894040301154618</v>
      </c>
      <c r="Q53" s="31">
        <v>0</v>
      </c>
    </row>
    <row r="54" spans="1:17" x14ac:dyDescent="0.2">
      <c r="A54" t="s">
        <v>1244</v>
      </c>
      <c r="B54" t="s">
        <v>1245</v>
      </c>
      <c r="C54" t="s">
        <v>1244</v>
      </c>
      <c r="D54" s="35">
        <v>12739944</v>
      </c>
      <c r="E54" s="35">
        <v>0</v>
      </c>
      <c r="F54" s="35">
        <v>12739944</v>
      </c>
      <c r="G54">
        <v>1</v>
      </c>
      <c r="I54" s="47" t="s">
        <v>1320</v>
      </c>
      <c r="J54" t="s">
        <v>129</v>
      </c>
      <c r="M54" t="s">
        <v>1332</v>
      </c>
      <c r="N54" t="s">
        <v>1333</v>
      </c>
      <c r="O54" s="36">
        <v>3.84</v>
      </c>
      <c r="P54" s="37">
        <v>51.894040301154618</v>
      </c>
      <c r="Q54" s="31">
        <v>0</v>
      </c>
    </row>
    <row r="55" spans="1:17" x14ac:dyDescent="0.2">
      <c r="A55" t="s">
        <v>1244</v>
      </c>
      <c r="B55" t="s">
        <v>1245</v>
      </c>
      <c r="C55" t="s">
        <v>1244</v>
      </c>
      <c r="D55" s="35">
        <v>12739944</v>
      </c>
      <c r="E55" s="35">
        <v>0</v>
      </c>
      <c r="F55" s="35">
        <v>12739944</v>
      </c>
      <c r="G55">
        <v>1</v>
      </c>
      <c r="I55" s="47" t="s">
        <v>1320</v>
      </c>
      <c r="J55" t="s">
        <v>131</v>
      </c>
      <c r="M55" t="s">
        <v>1332</v>
      </c>
      <c r="N55" t="s">
        <v>1333</v>
      </c>
      <c r="O55" s="36">
        <v>3.84</v>
      </c>
      <c r="P55" s="37">
        <v>51.894040301154618</v>
      </c>
      <c r="Q55" s="31">
        <v>0</v>
      </c>
    </row>
    <row r="56" spans="1:17" x14ac:dyDescent="0.2">
      <c r="A56" t="s">
        <v>1244</v>
      </c>
      <c r="B56" t="s">
        <v>1245</v>
      </c>
      <c r="C56" t="s">
        <v>1244</v>
      </c>
      <c r="D56" s="35">
        <v>12739944</v>
      </c>
      <c r="E56" s="35">
        <v>0</v>
      </c>
      <c r="F56" s="35">
        <v>12739944</v>
      </c>
      <c r="G56">
        <v>1</v>
      </c>
      <c r="I56" s="47" t="s">
        <v>1320</v>
      </c>
      <c r="J56" t="s">
        <v>133</v>
      </c>
      <c r="M56" t="s">
        <v>1332</v>
      </c>
      <c r="N56" t="s">
        <v>1333</v>
      </c>
      <c r="O56" s="36">
        <v>3.84</v>
      </c>
      <c r="P56" s="37">
        <v>51.894040301154618</v>
      </c>
      <c r="Q56" s="31">
        <v>0</v>
      </c>
    </row>
    <row r="57" spans="1:17" x14ac:dyDescent="0.2">
      <c r="A57" t="s">
        <v>1244</v>
      </c>
      <c r="B57" t="s">
        <v>1245</v>
      </c>
      <c r="C57" t="s">
        <v>1244</v>
      </c>
      <c r="D57" s="35">
        <v>12739944</v>
      </c>
      <c r="E57" s="35">
        <v>0</v>
      </c>
      <c r="F57" s="35">
        <v>12739944</v>
      </c>
      <c r="G57">
        <v>1</v>
      </c>
      <c r="I57" s="47" t="s">
        <v>1320</v>
      </c>
      <c r="J57" t="s">
        <v>135</v>
      </c>
      <c r="M57" t="s">
        <v>1332</v>
      </c>
      <c r="N57" t="s">
        <v>1333</v>
      </c>
      <c r="O57" s="36">
        <v>3.84</v>
      </c>
      <c r="P57" s="37">
        <v>51.894040301154618</v>
      </c>
      <c r="Q57" s="31">
        <v>0</v>
      </c>
    </row>
    <row r="58" spans="1:17" x14ac:dyDescent="0.2">
      <c r="A58" t="s">
        <v>1244</v>
      </c>
      <c r="B58" t="s">
        <v>1245</v>
      </c>
      <c r="C58" t="s">
        <v>1244</v>
      </c>
      <c r="D58" s="35">
        <v>12739944</v>
      </c>
      <c r="E58" s="35">
        <v>0</v>
      </c>
      <c r="F58" s="35">
        <v>12739944</v>
      </c>
      <c r="G58">
        <v>1</v>
      </c>
      <c r="I58" s="47" t="s">
        <v>1320</v>
      </c>
      <c r="J58" t="s">
        <v>137</v>
      </c>
      <c r="M58" t="s">
        <v>1332</v>
      </c>
      <c r="N58" t="s">
        <v>1333</v>
      </c>
      <c r="O58" s="36">
        <v>34.56</v>
      </c>
      <c r="P58" s="37">
        <v>467.04636271039158</v>
      </c>
      <c r="Q58" s="31">
        <v>9.9999999999999995E-7</v>
      </c>
    </row>
    <row r="59" spans="1:17" x14ac:dyDescent="0.2">
      <c r="A59" t="s">
        <v>1244</v>
      </c>
      <c r="B59" t="s">
        <v>1245</v>
      </c>
      <c r="C59" t="s">
        <v>1244</v>
      </c>
      <c r="D59" s="35">
        <v>12739944</v>
      </c>
      <c r="E59" s="35">
        <v>0</v>
      </c>
      <c r="F59" s="35">
        <v>12739944</v>
      </c>
      <c r="G59">
        <v>1</v>
      </c>
      <c r="I59" s="47" t="s">
        <v>1320</v>
      </c>
      <c r="J59" t="s">
        <v>139</v>
      </c>
      <c r="M59" t="s">
        <v>1332</v>
      </c>
      <c r="N59" t="s">
        <v>1333</v>
      </c>
      <c r="O59" s="36">
        <v>3.84</v>
      </c>
      <c r="P59" s="37">
        <v>51.894040301154618</v>
      </c>
      <c r="Q59" s="31">
        <v>0</v>
      </c>
    </row>
    <row r="60" spans="1:17" x14ac:dyDescent="0.2">
      <c r="A60" t="s">
        <v>1244</v>
      </c>
      <c r="B60" t="s">
        <v>1245</v>
      </c>
      <c r="C60" t="s">
        <v>1244</v>
      </c>
      <c r="D60" s="35">
        <v>12739944</v>
      </c>
      <c r="E60" s="35">
        <v>0</v>
      </c>
      <c r="F60" s="35">
        <v>12739944</v>
      </c>
      <c r="G60">
        <v>1</v>
      </c>
      <c r="I60" s="47" t="s">
        <v>1320</v>
      </c>
      <c r="J60" t="s">
        <v>141</v>
      </c>
      <c r="M60" t="s">
        <v>1332</v>
      </c>
      <c r="N60" t="s">
        <v>1333</v>
      </c>
      <c r="O60" s="36">
        <v>3.84</v>
      </c>
      <c r="P60" s="37">
        <v>51.894040301154618</v>
      </c>
      <c r="Q60" s="31">
        <v>0</v>
      </c>
    </row>
    <row r="61" spans="1:17" x14ac:dyDescent="0.2">
      <c r="A61" t="s">
        <v>1244</v>
      </c>
      <c r="B61" s="52" t="s">
        <v>1245</v>
      </c>
      <c r="C61" s="52" t="s">
        <v>1244</v>
      </c>
      <c r="D61" s="54">
        <v>12739944</v>
      </c>
      <c r="E61" s="54">
        <v>0</v>
      </c>
      <c r="F61" s="54">
        <v>12739944</v>
      </c>
      <c r="G61" s="52">
        <v>1</v>
      </c>
      <c r="H61" s="55"/>
      <c r="I61" s="47" t="s">
        <v>1320</v>
      </c>
      <c r="J61" s="52" t="s">
        <v>143</v>
      </c>
      <c r="K61" s="59"/>
      <c r="L61" s="52"/>
      <c r="M61" t="s">
        <v>1334</v>
      </c>
      <c r="N61" t="s">
        <v>1325</v>
      </c>
      <c r="O61" s="36">
        <v>627.45216633751477</v>
      </c>
      <c r="P61" s="37">
        <v>8479.4343768140006</v>
      </c>
      <c r="Q61" s="31">
        <v>1.0000000000000001E-5</v>
      </c>
    </row>
    <row r="62" spans="1:17" x14ac:dyDescent="0.2">
      <c r="A62" t="s">
        <v>1244</v>
      </c>
      <c r="B62" t="s">
        <v>1245</v>
      </c>
      <c r="C62" t="s">
        <v>1244</v>
      </c>
      <c r="D62" s="35">
        <v>12739944</v>
      </c>
      <c r="E62" s="35">
        <v>0</v>
      </c>
      <c r="F62" s="35">
        <v>12739944</v>
      </c>
      <c r="G62">
        <v>1</v>
      </c>
      <c r="I62" s="47" t="s">
        <v>1320</v>
      </c>
      <c r="J62" t="s">
        <v>145</v>
      </c>
      <c r="K62" s="57"/>
      <c r="M62" t="s">
        <v>1334</v>
      </c>
      <c r="N62" t="s">
        <v>1325</v>
      </c>
      <c r="O62" s="36">
        <v>19.5</v>
      </c>
      <c r="P62" s="37">
        <v>263.52442340430076</v>
      </c>
      <c r="Q62" s="31">
        <v>0</v>
      </c>
    </row>
    <row r="63" spans="1:17" x14ac:dyDescent="0.2">
      <c r="A63" t="s">
        <v>1244</v>
      </c>
      <c r="B63" t="s">
        <v>1245</v>
      </c>
      <c r="C63" t="s">
        <v>1244</v>
      </c>
      <c r="D63" s="35">
        <v>12739944</v>
      </c>
      <c r="E63" s="35">
        <v>0</v>
      </c>
      <c r="F63" s="35">
        <v>12739944</v>
      </c>
      <c r="G63">
        <v>1</v>
      </c>
      <c r="I63" s="47" t="s">
        <v>1320</v>
      </c>
      <c r="J63" t="s">
        <v>147</v>
      </c>
      <c r="K63" s="57"/>
      <c r="M63" t="s">
        <v>1334</v>
      </c>
      <c r="N63" t="s">
        <v>1325</v>
      </c>
      <c r="O63" s="36">
        <v>3197.6337116738837</v>
      </c>
      <c r="P63" s="37">
        <v>43213.055391128946</v>
      </c>
      <c r="Q63" s="31">
        <v>5.8999999999999998E-5</v>
      </c>
    </row>
    <row r="64" spans="1:17" x14ac:dyDescent="0.2">
      <c r="A64" t="s">
        <v>1244</v>
      </c>
      <c r="B64" t="s">
        <v>1245</v>
      </c>
      <c r="C64" t="s">
        <v>1244</v>
      </c>
      <c r="D64" s="35">
        <v>12739944</v>
      </c>
      <c r="E64" s="35">
        <v>0</v>
      </c>
      <c r="F64" s="35">
        <v>12739944</v>
      </c>
      <c r="G64">
        <v>1</v>
      </c>
      <c r="I64" s="47" t="s">
        <v>1320</v>
      </c>
      <c r="J64" t="s">
        <v>149</v>
      </c>
      <c r="K64" s="57"/>
      <c r="M64" t="s">
        <v>1334</v>
      </c>
      <c r="N64" t="s">
        <v>1325</v>
      </c>
      <c r="O64" s="36">
        <v>2208.4489008143428</v>
      </c>
      <c r="P64" s="37">
        <v>29845.13965153649</v>
      </c>
      <c r="Q64" s="31">
        <v>4.5000000000000003E-5</v>
      </c>
    </row>
    <row r="65" spans="1:17" x14ac:dyDescent="0.2">
      <c r="A65" t="s">
        <v>1244</v>
      </c>
      <c r="B65" t="s">
        <v>1245</v>
      </c>
      <c r="C65" t="s">
        <v>1244</v>
      </c>
      <c r="D65" s="35">
        <v>12739944</v>
      </c>
      <c r="E65" s="35">
        <v>0</v>
      </c>
      <c r="F65" s="35">
        <v>12739944</v>
      </c>
      <c r="G65">
        <v>1</v>
      </c>
      <c r="I65" s="47" t="s">
        <v>1320</v>
      </c>
      <c r="J65" t="s">
        <v>151</v>
      </c>
      <c r="K65" s="57"/>
      <c r="M65" t="s">
        <v>1334</v>
      </c>
      <c r="N65" t="s">
        <v>1325</v>
      </c>
      <c r="O65" s="36">
        <v>168.36633130056649</v>
      </c>
      <c r="P65" s="37">
        <v>2275.3148911117569</v>
      </c>
      <c r="Q65" s="31">
        <v>3.0000000000000001E-6</v>
      </c>
    </row>
    <row r="66" spans="1:17" x14ac:dyDescent="0.2">
      <c r="A66" t="s">
        <v>1244</v>
      </c>
      <c r="B66" t="s">
        <v>1245</v>
      </c>
      <c r="C66" t="s">
        <v>1244</v>
      </c>
      <c r="D66" s="35">
        <v>12739944</v>
      </c>
      <c r="E66" s="35">
        <v>0</v>
      </c>
      <c r="F66" s="35">
        <v>12739944</v>
      </c>
      <c r="G66">
        <v>1</v>
      </c>
      <c r="I66" s="47" t="s">
        <v>1320</v>
      </c>
      <c r="J66" t="s">
        <v>153</v>
      </c>
      <c r="K66" s="58"/>
      <c r="M66" t="s">
        <v>1334</v>
      </c>
      <c r="N66" t="s">
        <v>1325</v>
      </c>
      <c r="O66" s="36">
        <v>41.830144422500986</v>
      </c>
      <c r="P66" s="37">
        <v>565.29562512093332</v>
      </c>
      <c r="Q66" s="31">
        <v>9.9999999999999995E-7</v>
      </c>
    </row>
    <row r="67" spans="1:17" x14ac:dyDescent="0.2">
      <c r="A67" t="s">
        <v>1244</v>
      </c>
      <c r="B67" t="s">
        <v>1245</v>
      </c>
      <c r="C67" t="s">
        <v>1244</v>
      </c>
      <c r="D67" s="35">
        <v>12739944</v>
      </c>
      <c r="E67" s="35">
        <v>0</v>
      </c>
      <c r="F67" s="35">
        <v>12739944</v>
      </c>
      <c r="G67">
        <v>1</v>
      </c>
      <c r="I67" s="47" t="s">
        <v>1320</v>
      </c>
      <c r="J67" t="s">
        <v>154</v>
      </c>
      <c r="M67" t="s">
        <v>1335</v>
      </c>
      <c r="N67" t="s">
        <v>1325</v>
      </c>
      <c r="O67" s="36">
        <v>1110.6516066076131</v>
      </c>
      <c r="P67" s="37">
        <v>15009.426883811873</v>
      </c>
      <c r="Q67" s="31">
        <v>1.5999999999999999E-5</v>
      </c>
    </row>
    <row r="68" spans="1:17" x14ac:dyDescent="0.2">
      <c r="A68" t="s">
        <v>1244</v>
      </c>
      <c r="B68" t="s">
        <v>1245</v>
      </c>
      <c r="C68" t="s">
        <v>1244</v>
      </c>
      <c r="D68" s="35">
        <v>12739944</v>
      </c>
      <c r="E68" s="35">
        <v>0</v>
      </c>
      <c r="F68" s="35">
        <v>12739944</v>
      </c>
      <c r="G68">
        <v>1</v>
      </c>
      <c r="I68" s="47" t="s">
        <v>1320</v>
      </c>
      <c r="J68" t="s">
        <v>156</v>
      </c>
      <c r="K68" s="57"/>
      <c r="M68" t="s">
        <v>1335</v>
      </c>
      <c r="N68" t="s">
        <v>1325</v>
      </c>
      <c r="O68" s="36">
        <v>0</v>
      </c>
      <c r="P68" s="37">
        <v>0</v>
      </c>
      <c r="Q68" s="31">
        <v>0</v>
      </c>
    </row>
    <row r="69" spans="1:17" x14ac:dyDescent="0.2">
      <c r="A69" t="s">
        <v>1244</v>
      </c>
      <c r="B69" t="s">
        <v>1245</v>
      </c>
      <c r="C69" t="s">
        <v>1244</v>
      </c>
      <c r="D69" s="35">
        <v>12739944</v>
      </c>
      <c r="E69" s="35">
        <v>0</v>
      </c>
      <c r="F69" s="35">
        <v>12739944</v>
      </c>
      <c r="G69">
        <v>1</v>
      </c>
      <c r="I69" s="47" t="s">
        <v>1320</v>
      </c>
      <c r="J69" t="s">
        <v>158</v>
      </c>
      <c r="K69" s="57"/>
      <c r="M69" t="s">
        <v>1335</v>
      </c>
      <c r="N69" t="s">
        <v>1325</v>
      </c>
      <c r="O69" s="36">
        <v>408.48633960112272</v>
      </c>
      <c r="P69" s="37">
        <v>5520.3142108676548</v>
      </c>
      <c r="Q69" s="31">
        <v>6.9999999999999999E-6</v>
      </c>
    </row>
    <row r="70" spans="1:17" x14ac:dyDescent="0.2">
      <c r="A70" t="s">
        <v>1244</v>
      </c>
      <c r="B70" t="s">
        <v>1245</v>
      </c>
      <c r="C70" t="s">
        <v>1244</v>
      </c>
      <c r="D70" s="35">
        <v>12739944</v>
      </c>
      <c r="E70" s="35">
        <v>0</v>
      </c>
      <c r="F70" s="35">
        <v>12739944</v>
      </c>
      <c r="G70">
        <v>1</v>
      </c>
      <c r="I70" s="47" t="s">
        <v>1320</v>
      </c>
      <c r="J70" t="s">
        <v>160</v>
      </c>
      <c r="K70" s="57"/>
      <c r="M70" t="s">
        <v>1335</v>
      </c>
      <c r="N70" t="s">
        <v>1325</v>
      </c>
      <c r="O70" s="36">
        <v>183.47488796790614</v>
      </c>
      <c r="P70" s="37">
        <v>2479.4930287646744</v>
      </c>
      <c r="Q70" s="31">
        <v>3.0000000000000001E-6</v>
      </c>
    </row>
    <row r="71" spans="1:17" x14ac:dyDescent="0.2">
      <c r="A71" t="s">
        <v>1244</v>
      </c>
      <c r="B71" t="s">
        <v>1245</v>
      </c>
      <c r="C71" t="s">
        <v>1244</v>
      </c>
      <c r="D71" s="35">
        <v>12739944</v>
      </c>
      <c r="E71" s="35">
        <v>0</v>
      </c>
      <c r="F71" s="35">
        <v>12739944</v>
      </c>
      <c r="G71">
        <v>1</v>
      </c>
      <c r="I71" s="47" t="s">
        <v>1320</v>
      </c>
      <c r="J71" t="s">
        <v>162</v>
      </c>
      <c r="K71" s="57"/>
      <c r="M71" t="s">
        <v>1335</v>
      </c>
      <c r="N71" t="s">
        <v>1325</v>
      </c>
      <c r="O71" s="36">
        <v>40.691751080096147</v>
      </c>
      <c r="P71" s="37">
        <v>549.91129439454721</v>
      </c>
      <c r="Q71" s="31">
        <v>9.9999999999999995E-7</v>
      </c>
    </row>
    <row r="72" spans="1:17" x14ac:dyDescent="0.2">
      <c r="A72" t="s">
        <v>1244</v>
      </c>
      <c r="B72" t="s">
        <v>1245</v>
      </c>
      <c r="C72" t="s">
        <v>1244</v>
      </c>
      <c r="D72" s="35">
        <v>12739944</v>
      </c>
      <c r="E72" s="35">
        <v>0</v>
      </c>
      <c r="F72" s="35">
        <v>12739944</v>
      </c>
      <c r="G72">
        <v>1</v>
      </c>
      <c r="I72" s="47" t="s">
        <v>1320</v>
      </c>
      <c r="J72" t="s">
        <v>164</v>
      </c>
      <c r="M72" t="s">
        <v>1335</v>
      </c>
      <c r="N72" t="s">
        <v>1325</v>
      </c>
      <c r="O72" s="36">
        <v>12.002232185133259</v>
      </c>
      <c r="P72" s="37">
        <v>162.19904185393759</v>
      </c>
      <c r="Q72" s="31">
        <v>0</v>
      </c>
    </row>
    <row r="73" spans="1:17" x14ac:dyDescent="0.2">
      <c r="A73" t="s">
        <v>1244</v>
      </c>
      <c r="B73" t="s">
        <v>1245</v>
      </c>
      <c r="C73" t="s">
        <v>1244</v>
      </c>
      <c r="D73" s="35">
        <v>12739944</v>
      </c>
      <c r="E73" s="35">
        <v>0</v>
      </c>
      <c r="F73" s="35">
        <v>12739944</v>
      </c>
      <c r="G73">
        <v>1</v>
      </c>
      <c r="I73" s="47" t="s">
        <v>1320</v>
      </c>
      <c r="J73" t="s">
        <v>166</v>
      </c>
      <c r="M73" t="s">
        <v>1335</v>
      </c>
      <c r="N73" t="s">
        <v>1325</v>
      </c>
      <c r="O73" s="36">
        <v>0.94769913847532539</v>
      </c>
      <c r="P73" s="37">
        <v>12.807275334741677</v>
      </c>
      <c r="Q73" s="31">
        <v>0</v>
      </c>
    </row>
    <row r="74" spans="1:17" x14ac:dyDescent="0.2">
      <c r="A74" t="s">
        <v>1244</v>
      </c>
      <c r="B74" t="s">
        <v>1245</v>
      </c>
      <c r="C74" t="s">
        <v>1244</v>
      </c>
      <c r="D74" s="35">
        <v>12739944</v>
      </c>
      <c r="E74" s="35">
        <v>0</v>
      </c>
      <c r="F74" s="35">
        <v>12739944</v>
      </c>
      <c r="G74">
        <v>1</v>
      </c>
      <c r="I74" s="47" t="s">
        <v>1320</v>
      </c>
      <c r="J74" t="s">
        <v>168</v>
      </c>
      <c r="M74" t="s">
        <v>1335</v>
      </c>
      <c r="N74" t="s">
        <v>1325</v>
      </c>
      <c r="O74" s="36">
        <v>27.897304859117114</v>
      </c>
      <c r="P74" s="37">
        <v>377.00621423245309</v>
      </c>
      <c r="Q74" s="31">
        <v>0</v>
      </c>
    </row>
    <row r="75" spans="1:17" x14ac:dyDescent="0.2">
      <c r="A75" t="s">
        <v>1244</v>
      </c>
      <c r="B75" t="s">
        <v>1245</v>
      </c>
      <c r="C75" t="s">
        <v>1244</v>
      </c>
      <c r="D75" s="35">
        <v>12739944</v>
      </c>
      <c r="E75" s="35">
        <v>0</v>
      </c>
      <c r="F75" s="35">
        <v>12739944</v>
      </c>
      <c r="G75">
        <v>1</v>
      </c>
      <c r="I75" s="47" t="s">
        <v>1320</v>
      </c>
      <c r="J75" t="s">
        <v>169</v>
      </c>
      <c r="M75" t="s">
        <v>1335</v>
      </c>
      <c r="N75" t="s">
        <v>1325</v>
      </c>
      <c r="O75" s="36">
        <v>0</v>
      </c>
      <c r="P75" s="37">
        <v>0</v>
      </c>
      <c r="Q75" s="31">
        <v>0</v>
      </c>
    </row>
    <row r="76" spans="1:17" x14ac:dyDescent="0.2">
      <c r="A76" t="s">
        <v>1244</v>
      </c>
      <c r="B76" t="s">
        <v>1245</v>
      </c>
      <c r="C76" t="s">
        <v>1244</v>
      </c>
      <c r="D76" s="35">
        <v>12739944</v>
      </c>
      <c r="E76" s="35">
        <v>0</v>
      </c>
      <c r="F76" s="35">
        <v>12739944</v>
      </c>
      <c r="G76">
        <v>1</v>
      </c>
      <c r="I76" s="47" t="s">
        <v>1320</v>
      </c>
      <c r="J76" t="s">
        <v>171</v>
      </c>
      <c r="K76" s="57"/>
      <c r="M76" t="s">
        <v>1335</v>
      </c>
      <c r="N76" t="s">
        <v>1325</v>
      </c>
      <c r="O76" s="36">
        <v>4.1609415867480379</v>
      </c>
      <c r="P76" s="37">
        <v>56.231268331628357</v>
      </c>
      <c r="Q76" s="31">
        <v>0</v>
      </c>
    </row>
    <row r="77" spans="1:17" x14ac:dyDescent="0.2">
      <c r="A77" t="s">
        <v>1244</v>
      </c>
      <c r="B77" t="s">
        <v>1245</v>
      </c>
      <c r="C77" t="s">
        <v>1244</v>
      </c>
      <c r="D77" s="35">
        <v>12739944</v>
      </c>
      <c r="E77" s="35">
        <v>0</v>
      </c>
      <c r="F77" s="35">
        <v>12739944</v>
      </c>
      <c r="G77">
        <v>1</v>
      </c>
      <c r="I77" s="47" t="s">
        <v>1320</v>
      </c>
      <c r="J77" t="s">
        <v>174</v>
      </c>
      <c r="K77" s="57"/>
      <c r="M77" t="s">
        <v>1336</v>
      </c>
      <c r="N77" t="s">
        <v>1325</v>
      </c>
      <c r="O77" s="36">
        <v>2</v>
      </c>
      <c r="P77" s="37">
        <v>27.028145990184694</v>
      </c>
      <c r="Q77" s="31">
        <v>0</v>
      </c>
    </row>
    <row r="78" spans="1:17" x14ac:dyDescent="0.2">
      <c r="A78" t="s">
        <v>1244</v>
      </c>
      <c r="B78" t="s">
        <v>1245</v>
      </c>
      <c r="C78" t="s">
        <v>1244</v>
      </c>
      <c r="D78" s="35">
        <v>12739944</v>
      </c>
      <c r="E78" s="35">
        <v>0</v>
      </c>
      <c r="F78" s="35">
        <v>12739944</v>
      </c>
      <c r="G78">
        <v>1</v>
      </c>
      <c r="I78" s="47" t="s">
        <v>1320</v>
      </c>
      <c r="J78" t="s">
        <v>176</v>
      </c>
      <c r="K78" s="57"/>
      <c r="M78" t="s">
        <v>1336</v>
      </c>
      <c r="N78" t="s">
        <v>1325</v>
      </c>
      <c r="O78" s="36">
        <v>0</v>
      </c>
      <c r="P78" s="37">
        <v>0</v>
      </c>
      <c r="Q78" s="31">
        <v>0</v>
      </c>
    </row>
    <row r="79" spans="1:17" x14ac:dyDescent="0.2">
      <c r="A79" t="s">
        <v>1244</v>
      </c>
      <c r="B79" t="s">
        <v>1245</v>
      </c>
      <c r="C79" t="s">
        <v>1244</v>
      </c>
      <c r="D79" s="35">
        <v>12739944</v>
      </c>
      <c r="E79" s="35">
        <v>0</v>
      </c>
      <c r="F79" s="35">
        <v>12739944</v>
      </c>
      <c r="G79">
        <v>1</v>
      </c>
      <c r="I79" s="47" t="s">
        <v>1320</v>
      </c>
      <c r="J79" t="s">
        <v>178</v>
      </c>
      <c r="K79" s="58"/>
      <c r="M79" t="s">
        <v>1336</v>
      </c>
      <c r="N79" t="s">
        <v>1325</v>
      </c>
      <c r="O79" s="36">
        <v>2</v>
      </c>
      <c r="P79" s="37">
        <v>27.028145990184694</v>
      </c>
      <c r="Q79" s="31">
        <v>0</v>
      </c>
    </row>
    <row r="80" spans="1:17" x14ac:dyDescent="0.2">
      <c r="A80" t="s">
        <v>1244</v>
      </c>
      <c r="B80" t="s">
        <v>1245</v>
      </c>
      <c r="C80" t="s">
        <v>1244</v>
      </c>
      <c r="D80" s="35">
        <v>12739944</v>
      </c>
      <c r="E80" s="35">
        <v>0</v>
      </c>
      <c r="F80" s="35">
        <v>12739944</v>
      </c>
      <c r="G80">
        <v>1</v>
      </c>
      <c r="I80" s="47" t="s">
        <v>1320</v>
      </c>
      <c r="J80" t="s">
        <v>180</v>
      </c>
      <c r="K80" s="58"/>
      <c r="M80" t="s">
        <v>1336</v>
      </c>
      <c r="N80" t="s">
        <v>1325</v>
      </c>
      <c r="O80" s="36">
        <v>0.8</v>
      </c>
      <c r="P80" s="37">
        <v>10.81125839607388</v>
      </c>
      <c r="Q80" s="31">
        <v>0</v>
      </c>
    </row>
    <row r="81" spans="1:17" x14ac:dyDescent="0.2">
      <c r="A81" t="s">
        <v>1244</v>
      </c>
      <c r="B81" t="s">
        <v>1245</v>
      </c>
      <c r="C81" t="s">
        <v>1244</v>
      </c>
      <c r="D81" s="35">
        <v>12739944</v>
      </c>
      <c r="E81" s="35">
        <v>0</v>
      </c>
      <c r="F81" s="35">
        <v>12739944</v>
      </c>
      <c r="G81">
        <v>1</v>
      </c>
      <c r="I81" s="47" t="s">
        <v>1320</v>
      </c>
      <c r="J81" t="s">
        <v>182</v>
      </c>
      <c r="K81" s="57"/>
      <c r="M81" t="s">
        <v>1336</v>
      </c>
      <c r="N81" t="s">
        <v>1325</v>
      </c>
      <c r="O81" s="36">
        <v>0.8</v>
      </c>
      <c r="P81" s="37">
        <v>10.81125839607388</v>
      </c>
      <c r="Q81" s="31">
        <v>0</v>
      </c>
    </row>
    <row r="82" spans="1:17" x14ac:dyDescent="0.2">
      <c r="A82" t="s">
        <v>1244</v>
      </c>
      <c r="B82" t="s">
        <v>1245</v>
      </c>
      <c r="C82" t="s">
        <v>1244</v>
      </c>
      <c r="D82" s="35">
        <v>12739944</v>
      </c>
      <c r="E82" s="35">
        <v>0</v>
      </c>
      <c r="F82" s="35">
        <v>12739944</v>
      </c>
      <c r="G82">
        <v>1</v>
      </c>
      <c r="I82" s="47" t="s">
        <v>1320</v>
      </c>
      <c r="J82" t="s">
        <v>183</v>
      </c>
      <c r="K82" s="57"/>
      <c r="M82" t="s">
        <v>1336</v>
      </c>
      <c r="N82" t="s">
        <v>1325</v>
      </c>
      <c r="O82" s="36">
        <v>0.8</v>
      </c>
      <c r="P82" s="37">
        <v>10.81125839607388</v>
      </c>
      <c r="Q82" s="31">
        <v>0</v>
      </c>
    </row>
    <row r="83" spans="1:17" x14ac:dyDescent="0.2">
      <c r="A83" t="s">
        <v>1244</v>
      </c>
      <c r="B83" t="s">
        <v>1245</v>
      </c>
      <c r="C83" t="s">
        <v>1244</v>
      </c>
      <c r="D83" s="35">
        <v>12739944</v>
      </c>
      <c r="E83" s="35">
        <v>0</v>
      </c>
      <c r="F83" s="35">
        <v>12739944</v>
      </c>
      <c r="G83">
        <v>1</v>
      </c>
      <c r="I83" s="47" t="s">
        <v>1320</v>
      </c>
      <c r="J83" t="s">
        <v>185</v>
      </c>
      <c r="K83" s="57"/>
      <c r="M83" t="s">
        <v>1336</v>
      </c>
      <c r="N83" t="s">
        <v>1325</v>
      </c>
      <c r="O83" s="36">
        <v>0.8</v>
      </c>
      <c r="P83" s="37">
        <v>10.81125839607388</v>
      </c>
      <c r="Q83" s="31">
        <v>0</v>
      </c>
    </row>
    <row r="84" spans="1:17" x14ac:dyDescent="0.2">
      <c r="A84" t="s">
        <v>1244</v>
      </c>
      <c r="B84" t="s">
        <v>1245</v>
      </c>
      <c r="C84" t="s">
        <v>1244</v>
      </c>
      <c r="D84" s="35">
        <v>12739944</v>
      </c>
      <c r="E84" s="35">
        <v>0</v>
      </c>
      <c r="F84" s="35">
        <v>12739944</v>
      </c>
      <c r="G84">
        <v>1</v>
      </c>
      <c r="I84" s="47" t="s">
        <v>1320</v>
      </c>
      <c r="J84" t="s">
        <v>187</v>
      </c>
      <c r="K84" s="57"/>
      <c r="M84" t="s">
        <v>1336</v>
      </c>
      <c r="N84" t="s">
        <v>1325</v>
      </c>
      <c r="O84" s="36">
        <v>0.8</v>
      </c>
      <c r="P84" s="37">
        <v>10.81125839607388</v>
      </c>
      <c r="Q84" s="31">
        <v>0</v>
      </c>
    </row>
    <row r="85" spans="1:17" x14ac:dyDescent="0.2">
      <c r="A85" t="s">
        <v>1244</v>
      </c>
      <c r="B85" t="s">
        <v>1245</v>
      </c>
      <c r="C85" t="s">
        <v>1244</v>
      </c>
      <c r="D85" s="35">
        <v>12739944</v>
      </c>
      <c r="E85" s="35">
        <v>0</v>
      </c>
      <c r="F85" s="35">
        <v>12739944</v>
      </c>
      <c r="G85">
        <v>1</v>
      </c>
      <c r="I85" s="47" t="s">
        <v>1320</v>
      </c>
      <c r="J85" t="s">
        <v>189</v>
      </c>
      <c r="K85" s="57"/>
      <c r="M85" t="s">
        <v>1336</v>
      </c>
      <c r="N85" t="s">
        <v>1325</v>
      </c>
      <c r="O85" s="36">
        <v>0.8</v>
      </c>
      <c r="P85" s="37">
        <v>10.81125839607388</v>
      </c>
      <c r="Q85" s="31">
        <v>0</v>
      </c>
    </row>
    <row r="86" spans="1:17" x14ac:dyDescent="0.2">
      <c r="A86" t="s">
        <v>1244</v>
      </c>
      <c r="B86" t="s">
        <v>1245</v>
      </c>
      <c r="C86" t="s">
        <v>1244</v>
      </c>
      <c r="D86" s="35">
        <v>12739944</v>
      </c>
      <c r="E86" s="35">
        <v>0</v>
      </c>
      <c r="F86" s="35">
        <v>12739944</v>
      </c>
      <c r="G86">
        <v>1</v>
      </c>
      <c r="I86" s="47" t="s">
        <v>1320</v>
      </c>
      <c r="J86" t="s">
        <v>191</v>
      </c>
      <c r="M86" t="s">
        <v>1336</v>
      </c>
      <c r="N86" t="s">
        <v>1325</v>
      </c>
      <c r="O86" s="36">
        <v>0.8</v>
      </c>
      <c r="P86" s="37">
        <v>10.81125839607388</v>
      </c>
      <c r="Q86" s="31">
        <v>0</v>
      </c>
    </row>
    <row r="87" spans="1:17" x14ac:dyDescent="0.2">
      <c r="A87" t="s">
        <v>1244</v>
      </c>
      <c r="B87" t="s">
        <v>1245</v>
      </c>
      <c r="C87" t="s">
        <v>1244</v>
      </c>
      <c r="D87" s="35">
        <v>12739944</v>
      </c>
      <c r="E87" s="35">
        <v>0</v>
      </c>
      <c r="F87" s="35">
        <v>12739944</v>
      </c>
      <c r="G87">
        <v>1</v>
      </c>
      <c r="I87" s="47" t="s">
        <v>1320</v>
      </c>
      <c r="J87" t="s">
        <v>193</v>
      </c>
      <c r="M87" t="s">
        <v>1337</v>
      </c>
      <c r="N87" t="s">
        <v>1333</v>
      </c>
      <c r="O87" s="36">
        <v>335.62</v>
      </c>
      <c r="P87" s="37">
        <v>4535.593178612894</v>
      </c>
      <c r="Q87" s="31">
        <v>5.0000000000000004E-6</v>
      </c>
    </row>
    <row r="88" spans="1:17" x14ac:dyDescent="0.2">
      <c r="A88" t="s">
        <v>1244</v>
      </c>
      <c r="B88" t="s">
        <v>1245</v>
      </c>
      <c r="C88" t="s">
        <v>1244</v>
      </c>
      <c r="D88" s="35">
        <v>12739944</v>
      </c>
      <c r="E88" s="35">
        <v>0</v>
      </c>
      <c r="F88" s="35">
        <v>12739944</v>
      </c>
      <c r="G88">
        <v>1</v>
      </c>
      <c r="I88" s="47" t="s">
        <v>1320</v>
      </c>
      <c r="J88" t="s">
        <v>195</v>
      </c>
      <c r="M88" t="s">
        <v>1337</v>
      </c>
      <c r="N88" t="s">
        <v>1333</v>
      </c>
      <c r="O88" s="36">
        <v>0</v>
      </c>
      <c r="P88" s="37">
        <v>0</v>
      </c>
      <c r="Q88" s="31">
        <v>0</v>
      </c>
    </row>
    <row r="89" spans="1:17" x14ac:dyDescent="0.2">
      <c r="A89" t="s">
        <v>1244</v>
      </c>
      <c r="B89" t="s">
        <v>1245</v>
      </c>
      <c r="C89" t="s">
        <v>1244</v>
      </c>
      <c r="D89" s="35">
        <v>12739944</v>
      </c>
      <c r="E89" s="35">
        <v>0</v>
      </c>
      <c r="F89" s="35">
        <v>12739944</v>
      </c>
      <c r="G89">
        <v>1</v>
      </c>
      <c r="I89" s="47" t="s">
        <v>1320</v>
      </c>
      <c r="J89" t="s">
        <v>196</v>
      </c>
      <c r="M89" t="s">
        <v>1337</v>
      </c>
      <c r="N89" t="s">
        <v>1333</v>
      </c>
      <c r="O89" s="36">
        <v>4.8499999999999996</v>
      </c>
      <c r="P89" s="37">
        <v>65.543254026197886</v>
      </c>
      <c r="Q89" s="31">
        <v>0</v>
      </c>
    </row>
    <row r="90" spans="1:17" x14ac:dyDescent="0.2">
      <c r="A90" t="s">
        <v>1244</v>
      </c>
      <c r="B90" t="s">
        <v>1245</v>
      </c>
      <c r="C90" t="s">
        <v>1244</v>
      </c>
      <c r="D90" s="35">
        <v>12739944</v>
      </c>
      <c r="E90" s="35">
        <v>0</v>
      </c>
      <c r="F90" s="35">
        <v>12739944</v>
      </c>
      <c r="G90">
        <v>1</v>
      </c>
      <c r="I90" s="47" t="s">
        <v>1320</v>
      </c>
      <c r="J90" t="s">
        <v>198</v>
      </c>
      <c r="M90" t="s">
        <v>1337</v>
      </c>
      <c r="N90" t="s">
        <v>1333</v>
      </c>
      <c r="O90" s="36">
        <v>0</v>
      </c>
      <c r="P90" s="37">
        <v>0</v>
      </c>
      <c r="Q90" s="31">
        <v>0</v>
      </c>
    </row>
    <row r="91" spans="1:17" x14ac:dyDescent="0.2">
      <c r="A91" t="s">
        <v>1244</v>
      </c>
      <c r="B91" t="s">
        <v>1245</v>
      </c>
      <c r="C91" t="s">
        <v>1244</v>
      </c>
      <c r="D91" s="35">
        <v>12739944</v>
      </c>
      <c r="E91" s="35">
        <v>0</v>
      </c>
      <c r="F91" s="35">
        <v>12739944</v>
      </c>
      <c r="G91">
        <v>1</v>
      </c>
      <c r="I91" s="47" t="s">
        <v>1320</v>
      </c>
      <c r="J91" t="s">
        <v>200</v>
      </c>
      <c r="K91" s="57"/>
      <c r="M91" t="s">
        <v>1337</v>
      </c>
      <c r="N91" t="s">
        <v>1333</v>
      </c>
      <c r="O91" s="36">
        <v>1425.8999999999999</v>
      </c>
      <c r="P91" s="37">
        <v>19269.716683702176</v>
      </c>
      <c r="Q91" s="31">
        <v>2.0999999999999999E-5</v>
      </c>
    </row>
    <row r="92" spans="1:17" x14ac:dyDescent="0.2">
      <c r="A92" t="s">
        <v>1244</v>
      </c>
      <c r="B92" t="s">
        <v>1245</v>
      </c>
      <c r="C92" t="s">
        <v>1244</v>
      </c>
      <c r="D92" s="35">
        <v>12739944</v>
      </c>
      <c r="E92" s="35">
        <v>0</v>
      </c>
      <c r="F92" s="35">
        <v>12739944</v>
      </c>
      <c r="G92">
        <v>1</v>
      </c>
      <c r="I92" s="47" t="s">
        <v>1320</v>
      </c>
      <c r="J92" t="s">
        <v>202</v>
      </c>
      <c r="K92" s="57"/>
      <c r="M92" t="s">
        <v>1337</v>
      </c>
      <c r="N92" t="s">
        <v>1333</v>
      </c>
      <c r="O92" s="36">
        <v>0.97</v>
      </c>
      <c r="P92" s="37">
        <v>13.108650805239577</v>
      </c>
      <c r="Q92" s="31">
        <v>0</v>
      </c>
    </row>
    <row r="93" spans="1:17" x14ac:dyDescent="0.2">
      <c r="A93" t="s">
        <v>1244</v>
      </c>
      <c r="B93" t="s">
        <v>1245</v>
      </c>
      <c r="C93" t="s">
        <v>1244</v>
      </c>
      <c r="D93" s="35">
        <v>12739944</v>
      </c>
      <c r="E93" s="35">
        <v>0</v>
      </c>
      <c r="F93" s="35">
        <v>12739944</v>
      </c>
      <c r="G93">
        <v>1</v>
      </c>
      <c r="I93" s="47" t="s">
        <v>1320</v>
      </c>
      <c r="J93" t="s">
        <v>204</v>
      </c>
      <c r="K93" s="57"/>
      <c r="M93" t="s">
        <v>1337</v>
      </c>
      <c r="N93" t="s">
        <v>1333</v>
      </c>
      <c r="O93" s="36">
        <v>0</v>
      </c>
      <c r="P93" s="37">
        <v>0</v>
      </c>
      <c r="Q93" s="31">
        <v>0</v>
      </c>
    </row>
    <row r="94" spans="1:17" x14ac:dyDescent="0.2">
      <c r="A94" t="s">
        <v>1244</v>
      </c>
      <c r="B94" t="s">
        <v>1245</v>
      </c>
      <c r="C94" t="s">
        <v>1244</v>
      </c>
      <c r="D94" s="35">
        <v>12739944</v>
      </c>
      <c r="E94" s="35">
        <v>0</v>
      </c>
      <c r="F94" s="35">
        <v>12739944</v>
      </c>
      <c r="G94">
        <v>1</v>
      </c>
      <c r="I94" s="47" t="s">
        <v>1320</v>
      </c>
      <c r="J94" t="s">
        <v>206</v>
      </c>
      <c r="K94" s="58"/>
      <c r="M94" t="s">
        <v>1337</v>
      </c>
      <c r="N94" t="s">
        <v>1333</v>
      </c>
      <c r="O94" s="36">
        <v>1.94</v>
      </c>
      <c r="P94" s="37">
        <v>26.217301610479154</v>
      </c>
      <c r="Q94" s="31">
        <v>0</v>
      </c>
    </row>
    <row r="95" spans="1:17" x14ac:dyDescent="0.2">
      <c r="A95" t="s">
        <v>1244</v>
      </c>
      <c r="B95" t="s">
        <v>1245</v>
      </c>
      <c r="C95" t="s">
        <v>1244</v>
      </c>
      <c r="D95" s="35">
        <v>12739944</v>
      </c>
      <c r="E95" s="35">
        <v>0</v>
      </c>
      <c r="F95" s="35">
        <v>12739944</v>
      </c>
      <c r="G95">
        <v>1</v>
      </c>
      <c r="I95" s="47" t="s">
        <v>1320</v>
      </c>
      <c r="J95" t="s">
        <v>208</v>
      </c>
      <c r="K95" s="58"/>
      <c r="M95" t="s">
        <v>1337</v>
      </c>
      <c r="N95" t="s">
        <v>1333</v>
      </c>
      <c r="O95" s="36">
        <v>1348.3</v>
      </c>
      <c r="P95" s="37">
        <v>18221.024619283013</v>
      </c>
      <c r="Q95" s="31">
        <v>2.0000000000000002E-5</v>
      </c>
    </row>
    <row r="96" spans="1:17" x14ac:dyDescent="0.2">
      <c r="A96" t="s">
        <v>1244</v>
      </c>
      <c r="B96" t="s">
        <v>1245</v>
      </c>
      <c r="C96" t="s">
        <v>1244</v>
      </c>
      <c r="D96" s="35">
        <v>12739944</v>
      </c>
      <c r="E96" s="35">
        <v>0</v>
      </c>
      <c r="F96" s="35">
        <v>12739944</v>
      </c>
      <c r="G96">
        <v>1</v>
      </c>
      <c r="I96" s="47" t="s">
        <v>1320</v>
      </c>
      <c r="J96" t="s">
        <v>209</v>
      </c>
      <c r="K96" s="57"/>
      <c r="M96" t="s">
        <v>1337</v>
      </c>
      <c r="N96" t="s">
        <v>1333</v>
      </c>
      <c r="O96" s="36">
        <v>0</v>
      </c>
      <c r="P96" s="37">
        <v>0</v>
      </c>
      <c r="Q96" s="31">
        <v>0</v>
      </c>
    </row>
    <row r="97" spans="1:17" x14ac:dyDescent="0.2">
      <c r="A97" t="s">
        <v>1244</v>
      </c>
      <c r="B97" t="s">
        <v>1245</v>
      </c>
      <c r="C97" t="s">
        <v>1244</v>
      </c>
      <c r="D97" s="35">
        <v>12739944</v>
      </c>
      <c r="E97" s="35">
        <v>0</v>
      </c>
      <c r="F97" s="35">
        <v>12739944</v>
      </c>
      <c r="G97">
        <v>1</v>
      </c>
      <c r="I97" s="47" t="s">
        <v>1320</v>
      </c>
      <c r="J97" t="s">
        <v>211</v>
      </c>
      <c r="K97" s="57"/>
      <c r="M97" t="s">
        <v>1337</v>
      </c>
      <c r="N97" t="s">
        <v>1333</v>
      </c>
      <c r="O97" s="36">
        <v>0</v>
      </c>
      <c r="P97" s="37">
        <v>0</v>
      </c>
      <c r="Q97" s="31">
        <v>0</v>
      </c>
    </row>
    <row r="98" spans="1:17" x14ac:dyDescent="0.2">
      <c r="A98" t="s">
        <v>1244</v>
      </c>
      <c r="B98" t="s">
        <v>1245</v>
      </c>
      <c r="C98" t="s">
        <v>1244</v>
      </c>
      <c r="D98" s="35">
        <v>12739944</v>
      </c>
      <c r="E98" s="35">
        <v>0</v>
      </c>
      <c r="F98" s="35">
        <v>12739944</v>
      </c>
      <c r="G98">
        <v>1</v>
      </c>
      <c r="I98" s="47" t="s">
        <v>1320</v>
      </c>
      <c r="J98" t="s">
        <v>212</v>
      </c>
      <c r="K98" s="57"/>
      <c r="M98" t="s">
        <v>1337</v>
      </c>
      <c r="N98" t="s">
        <v>1333</v>
      </c>
      <c r="O98" s="36">
        <v>0</v>
      </c>
      <c r="P98" s="37">
        <v>0</v>
      </c>
      <c r="Q98" s="31">
        <v>0</v>
      </c>
    </row>
    <row r="99" spans="1:17" x14ac:dyDescent="0.2">
      <c r="A99" t="s">
        <v>1244</v>
      </c>
      <c r="B99" t="s">
        <v>1245</v>
      </c>
      <c r="C99" t="s">
        <v>1244</v>
      </c>
      <c r="D99" s="35">
        <v>12739944</v>
      </c>
      <c r="E99" s="35">
        <v>0</v>
      </c>
      <c r="F99" s="35">
        <v>12739944</v>
      </c>
      <c r="G99">
        <v>1</v>
      </c>
      <c r="I99" s="47" t="s">
        <v>1320</v>
      </c>
      <c r="J99" t="s">
        <v>213</v>
      </c>
      <c r="K99" s="57"/>
      <c r="M99" t="s">
        <v>1337</v>
      </c>
      <c r="N99" t="s">
        <v>1333</v>
      </c>
      <c r="O99" s="36">
        <v>0</v>
      </c>
      <c r="P99" s="37">
        <v>0</v>
      </c>
      <c r="Q99" s="31">
        <v>0</v>
      </c>
    </row>
    <row r="100" spans="1:17" x14ac:dyDescent="0.2">
      <c r="A100" t="s">
        <v>1244</v>
      </c>
      <c r="B100" t="s">
        <v>1245</v>
      </c>
      <c r="C100" t="s">
        <v>1244</v>
      </c>
      <c r="D100" s="35">
        <v>12739944</v>
      </c>
      <c r="E100" s="35">
        <v>0</v>
      </c>
      <c r="F100" s="35">
        <v>12739944</v>
      </c>
      <c r="G100">
        <v>1</v>
      </c>
      <c r="I100" s="47" t="s">
        <v>1320</v>
      </c>
      <c r="J100" t="s">
        <v>214</v>
      </c>
      <c r="M100" t="s">
        <v>1338</v>
      </c>
      <c r="N100" t="s">
        <v>1333</v>
      </c>
      <c r="O100" s="36">
        <v>10475.368389058807</v>
      </c>
      <c r="P100" s="37">
        <v>141564.89306022367</v>
      </c>
      <c r="Q100" s="31">
        <v>1.7000000000000001E-4</v>
      </c>
    </row>
    <row r="101" spans="1:17" x14ac:dyDescent="0.2">
      <c r="A101" t="s">
        <v>1244</v>
      </c>
      <c r="B101" t="s">
        <v>1245</v>
      </c>
      <c r="C101" t="s">
        <v>1244</v>
      </c>
      <c r="D101" s="35">
        <v>12739944</v>
      </c>
      <c r="E101" s="35">
        <v>0</v>
      </c>
      <c r="F101" s="35">
        <v>12739944</v>
      </c>
      <c r="G101">
        <v>1</v>
      </c>
      <c r="I101" s="47" t="s">
        <v>1320</v>
      </c>
      <c r="J101" t="s">
        <v>215</v>
      </c>
      <c r="M101" t="s">
        <v>1338</v>
      </c>
      <c r="N101" t="s">
        <v>1333</v>
      </c>
      <c r="O101" s="36">
        <v>6.8737061959916472</v>
      </c>
      <c r="P101" s="37">
        <v>92.891767279449667</v>
      </c>
      <c r="Q101" s="31">
        <v>0</v>
      </c>
    </row>
    <row r="102" spans="1:17" x14ac:dyDescent="0.2">
      <c r="A102" t="s">
        <v>1244</v>
      </c>
      <c r="B102" t="s">
        <v>1245</v>
      </c>
      <c r="C102" t="s">
        <v>1244</v>
      </c>
      <c r="D102" s="35">
        <v>12739944</v>
      </c>
      <c r="E102" s="35">
        <v>0</v>
      </c>
      <c r="F102" s="35">
        <v>12739944</v>
      </c>
      <c r="G102">
        <v>1</v>
      </c>
      <c r="I102" s="47" t="s">
        <v>1320</v>
      </c>
      <c r="J102" t="s">
        <v>217</v>
      </c>
      <c r="M102" t="s">
        <v>1338</v>
      </c>
      <c r="N102" t="s">
        <v>1333</v>
      </c>
      <c r="O102" s="36">
        <v>6394.1452985968817</v>
      </c>
      <c r="P102" s="37">
        <v>86410.946306464815</v>
      </c>
      <c r="Q102" s="31">
        <v>1.03E-4</v>
      </c>
    </row>
    <row r="103" spans="1:17" x14ac:dyDescent="0.2">
      <c r="A103" t="s">
        <v>1244</v>
      </c>
      <c r="B103" t="s">
        <v>1245</v>
      </c>
      <c r="C103" t="s">
        <v>1244</v>
      </c>
      <c r="D103" s="35">
        <v>12739944</v>
      </c>
      <c r="E103" s="35">
        <v>0</v>
      </c>
      <c r="F103" s="35">
        <v>12739944</v>
      </c>
      <c r="G103">
        <v>1</v>
      </c>
      <c r="I103" s="47" t="s">
        <v>1320</v>
      </c>
      <c r="J103" t="s">
        <v>219</v>
      </c>
      <c r="M103" t="s">
        <v>1338</v>
      </c>
      <c r="N103" t="s">
        <v>1333</v>
      </c>
      <c r="O103" s="36">
        <v>17815.687338215561</v>
      </c>
      <c r="P103" s="37">
        <v>240762.49914638756</v>
      </c>
      <c r="Q103" s="31">
        <v>2.9999999999999997E-4</v>
      </c>
    </row>
    <row r="104" spans="1:17" x14ac:dyDescent="0.2">
      <c r="A104" t="s">
        <v>1244</v>
      </c>
      <c r="B104" t="s">
        <v>1245</v>
      </c>
      <c r="C104" t="s">
        <v>1244</v>
      </c>
      <c r="D104" s="35">
        <v>12739944</v>
      </c>
      <c r="E104" s="35">
        <v>0</v>
      </c>
      <c r="F104" s="35">
        <v>12739944</v>
      </c>
      <c r="G104">
        <v>1</v>
      </c>
      <c r="I104" s="47" t="s">
        <v>1320</v>
      </c>
      <c r="J104" t="s">
        <v>221</v>
      </c>
      <c r="M104" t="s">
        <v>1338</v>
      </c>
      <c r="N104" t="s">
        <v>1333</v>
      </c>
      <c r="O104" s="36">
        <v>25480.669014908573</v>
      </c>
      <c r="P104" s="37">
        <v>344347.62103126227</v>
      </c>
      <c r="Q104" s="31">
        <v>4.2400000000000001E-4</v>
      </c>
    </row>
    <row r="105" spans="1:17" x14ac:dyDescent="0.2">
      <c r="A105" t="s">
        <v>1244</v>
      </c>
      <c r="B105" t="s">
        <v>1245</v>
      </c>
      <c r="C105" t="s">
        <v>1244</v>
      </c>
      <c r="D105" s="35">
        <v>12739944</v>
      </c>
      <c r="E105" s="35">
        <v>0</v>
      </c>
      <c r="F105" s="35">
        <v>12739944</v>
      </c>
      <c r="G105">
        <v>1</v>
      </c>
      <c r="I105" s="47" t="s">
        <v>1320</v>
      </c>
      <c r="J105" t="s">
        <v>223</v>
      </c>
      <c r="K105" s="57"/>
      <c r="M105" t="s">
        <v>1338</v>
      </c>
      <c r="N105" t="s">
        <v>1333</v>
      </c>
      <c r="O105" s="36">
        <v>27974.385681361357</v>
      </c>
      <c r="P105" s="37">
        <v>378047.89009078359</v>
      </c>
      <c r="Q105" s="31">
        <v>4.66E-4</v>
      </c>
    </row>
    <row r="106" spans="1:17" x14ac:dyDescent="0.2">
      <c r="A106" t="s">
        <v>1244</v>
      </c>
      <c r="B106" t="s">
        <v>1245</v>
      </c>
      <c r="C106" t="s">
        <v>1244</v>
      </c>
      <c r="D106" s="35">
        <v>12739944</v>
      </c>
      <c r="E106" s="35">
        <v>0</v>
      </c>
      <c r="F106" s="35">
        <v>12739944</v>
      </c>
      <c r="G106">
        <v>1</v>
      </c>
      <c r="I106" s="47" t="s">
        <v>1320</v>
      </c>
      <c r="J106" t="s">
        <v>225</v>
      </c>
      <c r="K106" s="57"/>
      <c r="M106" t="s">
        <v>1338</v>
      </c>
      <c r="N106" t="s">
        <v>1333</v>
      </c>
      <c r="O106" s="36">
        <v>28773.653843685966</v>
      </c>
      <c r="P106" s="37">
        <v>388849.25837909163</v>
      </c>
      <c r="Q106" s="31">
        <v>4.9899999999999999E-4</v>
      </c>
    </row>
    <row r="107" spans="1:17" x14ac:dyDescent="0.2">
      <c r="A107" t="s">
        <v>1244</v>
      </c>
      <c r="B107" t="s">
        <v>1245</v>
      </c>
      <c r="C107" t="s">
        <v>1244</v>
      </c>
      <c r="D107" s="35">
        <v>12739944</v>
      </c>
      <c r="E107" s="35">
        <v>0</v>
      </c>
      <c r="F107" s="35">
        <v>12739944</v>
      </c>
      <c r="G107">
        <v>1</v>
      </c>
      <c r="I107" s="47" t="s">
        <v>1320</v>
      </c>
      <c r="J107" t="s">
        <v>226</v>
      </c>
      <c r="K107" s="57"/>
      <c r="M107" t="s">
        <v>1338</v>
      </c>
      <c r="N107" t="s">
        <v>1333</v>
      </c>
      <c r="O107" s="36">
        <v>7752.9011745487187</v>
      </c>
      <c r="P107" s="37">
        <v>104773.27239658858</v>
      </c>
      <c r="Q107" s="31">
        <v>1.3899999999999999E-4</v>
      </c>
    </row>
    <row r="108" spans="1:17" x14ac:dyDescent="0.2">
      <c r="A108" t="s">
        <v>1244</v>
      </c>
      <c r="B108" t="s">
        <v>1245</v>
      </c>
      <c r="C108" t="s">
        <v>1244</v>
      </c>
      <c r="D108" s="35">
        <v>12739944</v>
      </c>
      <c r="E108" s="35">
        <v>0</v>
      </c>
      <c r="F108" s="35">
        <v>12739944</v>
      </c>
      <c r="G108">
        <v>1</v>
      </c>
      <c r="I108" s="47" t="s">
        <v>1320</v>
      </c>
      <c r="J108" t="s">
        <v>227</v>
      </c>
      <c r="K108" s="58"/>
      <c r="M108" t="s">
        <v>1338</v>
      </c>
      <c r="N108" t="s">
        <v>1333</v>
      </c>
      <c r="O108" s="36">
        <v>90285.331616187963</v>
      </c>
      <c r="P108" s="37">
        <v>1220122.561847283</v>
      </c>
      <c r="Q108" s="31">
        <v>1.555E-3</v>
      </c>
    </row>
    <row r="109" spans="1:17" x14ac:dyDescent="0.2">
      <c r="A109" t="s">
        <v>1244</v>
      </c>
      <c r="B109" t="s">
        <v>1245</v>
      </c>
      <c r="C109" t="s">
        <v>1244</v>
      </c>
      <c r="D109" s="35">
        <v>12739944</v>
      </c>
      <c r="E109" s="35">
        <v>0</v>
      </c>
      <c r="F109" s="35">
        <v>12739944</v>
      </c>
      <c r="G109">
        <v>1</v>
      </c>
      <c r="I109" s="47" t="s">
        <v>1320</v>
      </c>
      <c r="J109" t="s">
        <v>228</v>
      </c>
      <c r="K109" s="57"/>
      <c r="M109" t="s">
        <v>1338</v>
      </c>
      <c r="N109" t="s">
        <v>1333</v>
      </c>
      <c r="O109" s="36">
        <v>4859.5504269336298</v>
      </c>
      <c r="P109" s="37">
        <v>65672.319192913244</v>
      </c>
      <c r="Q109" s="31">
        <v>7.8999999999999996E-5</v>
      </c>
    </row>
    <row r="110" spans="1:17" x14ac:dyDescent="0.2">
      <c r="A110" t="s">
        <v>1244</v>
      </c>
      <c r="B110" t="s">
        <v>1245</v>
      </c>
      <c r="C110" t="s">
        <v>1244</v>
      </c>
      <c r="D110" s="35">
        <v>12739944</v>
      </c>
      <c r="E110" s="35">
        <v>0</v>
      </c>
      <c r="F110" s="35">
        <v>12739944</v>
      </c>
      <c r="G110">
        <v>1</v>
      </c>
      <c r="I110" s="47" t="s">
        <v>1320</v>
      </c>
      <c r="J110" t="s">
        <v>229</v>
      </c>
      <c r="K110" s="57"/>
      <c r="M110" t="s">
        <v>1339</v>
      </c>
      <c r="N110" t="s">
        <v>1333</v>
      </c>
      <c r="O110" s="36">
        <v>21.91</v>
      </c>
      <c r="P110" s="37">
        <v>296.09333932247335</v>
      </c>
      <c r="Q110" s="31">
        <v>0</v>
      </c>
    </row>
    <row r="111" spans="1:17" x14ac:dyDescent="0.2">
      <c r="A111" t="s">
        <v>1244</v>
      </c>
      <c r="B111" t="s">
        <v>1245</v>
      </c>
      <c r="C111" t="s">
        <v>1244</v>
      </c>
      <c r="D111" s="35">
        <v>12739944</v>
      </c>
      <c r="E111" s="35">
        <v>0</v>
      </c>
      <c r="F111" s="35">
        <v>12739944</v>
      </c>
      <c r="G111">
        <v>1</v>
      </c>
      <c r="I111" s="47" t="s">
        <v>1320</v>
      </c>
      <c r="J111" t="s">
        <v>230</v>
      </c>
      <c r="K111" s="57"/>
      <c r="M111" t="s">
        <v>1339</v>
      </c>
      <c r="N111" t="s">
        <v>1333</v>
      </c>
      <c r="O111" s="36">
        <v>190.93</v>
      </c>
      <c r="P111" s="37">
        <v>2580.241956952982</v>
      </c>
      <c r="Q111" s="31">
        <v>3.0000000000000001E-6</v>
      </c>
    </row>
    <row r="112" spans="1:17" x14ac:dyDescent="0.2">
      <c r="A112" t="s">
        <v>1244</v>
      </c>
      <c r="B112" t="s">
        <v>1245</v>
      </c>
      <c r="C112" t="s">
        <v>1244</v>
      </c>
      <c r="D112" s="35">
        <v>12739944</v>
      </c>
      <c r="E112" s="35">
        <v>0</v>
      </c>
      <c r="F112" s="35">
        <v>12739944</v>
      </c>
      <c r="G112">
        <v>1</v>
      </c>
      <c r="I112" s="47" t="s">
        <v>1320</v>
      </c>
      <c r="J112" t="s">
        <v>231</v>
      </c>
      <c r="K112" s="57"/>
      <c r="M112" t="s">
        <v>1339</v>
      </c>
      <c r="N112" t="s">
        <v>1333</v>
      </c>
      <c r="O112" s="36">
        <v>162.76</v>
      </c>
      <c r="P112" s="37">
        <v>2199.5505206812304</v>
      </c>
      <c r="Q112" s="31">
        <v>1.9999999999999999E-6</v>
      </c>
    </row>
    <row r="113" spans="1:17" x14ac:dyDescent="0.2">
      <c r="A113" t="s">
        <v>1244</v>
      </c>
      <c r="B113" t="s">
        <v>1245</v>
      </c>
      <c r="C113" t="s">
        <v>1244</v>
      </c>
      <c r="D113" s="35">
        <v>12739944</v>
      </c>
      <c r="E113" s="35">
        <v>0</v>
      </c>
      <c r="F113" s="35">
        <v>12739944</v>
      </c>
      <c r="G113">
        <v>1</v>
      </c>
      <c r="I113" s="47" t="s">
        <v>1320</v>
      </c>
      <c r="J113" t="s">
        <v>232</v>
      </c>
      <c r="M113" t="s">
        <v>1339</v>
      </c>
      <c r="N113" t="s">
        <v>1333</v>
      </c>
      <c r="O113" s="36">
        <v>3.13</v>
      </c>
      <c r="P113" s="37">
        <v>42.299048474639044</v>
      </c>
      <c r="Q113" s="31">
        <v>0</v>
      </c>
    </row>
    <row r="114" spans="1:17" x14ac:dyDescent="0.2">
      <c r="A114" t="s">
        <v>1244</v>
      </c>
      <c r="B114" t="s">
        <v>1245</v>
      </c>
      <c r="C114" t="s">
        <v>1244</v>
      </c>
      <c r="D114" s="35">
        <v>12739944</v>
      </c>
      <c r="E114" s="35">
        <v>0</v>
      </c>
      <c r="F114" s="35">
        <v>12739944</v>
      </c>
      <c r="G114">
        <v>1</v>
      </c>
      <c r="I114" s="47" t="s">
        <v>1320</v>
      </c>
      <c r="J114" t="s">
        <v>233</v>
      </c>
      <c r="M114" t="s">
        <v>1339</v>
      </c>
      <c r="N114" t="s">
        <v>1333</v>
      </c>
      <c r="O114" s="36">
        <v>3.13</v>
      </c>
      <c r="P114" s="37">
        <v>42.299048474639044</v>
      </c>
      <c r="Q114" s="31">
        <v>0</v>
      </c>
    </row>
    <row r="115" spans="1:17" x14ac:dyDescent="0.2">
      <c r="A115" t="s">
        <v>1244</v>
      </c>
      <c r="B115" t="s">
        <v>1245</v>
      </c>
      <c r="C115" t="s">
        <v>1244</v>
      </c>
      <c r="D115" s="35">
        <v>12739944</v>
      </c>
      <c r="E115" s="35">
        <v>0</v>
      </c>
      <c r="F115" s="35">
        <v>12739944</v>
      </c>
      <c r="G115">
        <v>1</v>
      </c>
      <c r="I115" s="47" t="s">
        <v>1320</v>
      </c>
      <c r="J115" t="s">
        <v>234</v>
      </c>
      <c r="M115" t="s">
        <v>1339</v>
      </c>
      <c r="N115" t="s">
        <v>1333</v>
      </c>
      <c r="O115" s="36">
        <v>375.59999999999997</v>
      </c>
      <c r="P115" s="37">
        <v>5075.8858169566856</v>
      </c>
      <c r="Q115" s="31">
        <v>5.0000000000000004E-6</v>
      </c>
    </row>
    <row r="116" spans="1:17" x14ac:dyDescent="0.2">
      <c r="A116" t="s">
        <v>1244</v>
      </c>
      <c r="B116" t="s">
        <v>1245</v>
      </c>
      <c r="C116" t="s">
        <v>1244</v>
      </c>
      <c r="D116" s="35">
        <v>12739944</v>
      </c>
      <c r="E116" s="35">
        <v>0</v>
      </c>
      <c r="F116" s="35">
        <v>12739944</v>
      </c>
      <c r="G116">
        <v>1</v>
      </c>
      <c r="I116" s="47" t="s">
        <v>1320</v>
      </c>
      <c r="J116" t="s">
        <v>235</v>
      </c>
      <c r="M116" t="s">
        <v>1339</v>
      </c>
      <c r="N116" t="s">
        <v>1333</v>
      </c>
      <c r="O116" s="36">
        <v>669.81999999999994</v>
      </c>
      <c r="P116" s="37">
        <v>9051.9963735727542</v>
      </c>
      <c r="Q116" s="31">
        <v>1.0000000000000001E-5</v>
      </c>
    </row>
    <row r="117" spans="1:17" x14ac:dyDescent="0.2">
      <c r="A117" t="s">
        <v>1244</v>
      </c>
      <c r="B117" t="s">
        <v>1245</v>
      </c>
      <c r="C117" t="s">
        <v>1244</v>
      </c>
      <c r="D117" s="35">
        <v>12739944</v>
      </c>
      <c r="E117" s="35">
        <v>0</v>
      </c>
      <c r="F117" s="35">
        <v>12739944</v>
      </c>
      <c r="G117">
        <v>1</v>
      </c>
      <c r="I117" s="47" t="s">
        <v>1320</v>
      </c>
      <c r="J117" t="s">
        <v>236</v>
      </c>
      <c r="M117" t="s">
        <v>1339</v>
      </c>
      <c r="N117" t="s">
        <v>1333</v>
      </c>
      <c r="O117" s="36">
        <v>103.28999999999999</v>
      </c>
      <c r="P117" s="37">
        <v>1395.8685996630886</v>
      </c>
      <c r="Q117" s="31">
        <v>1.9999999999999999E-6</v>
      </c>
    </row>
    <row r="118" spans="1:17" x14ac:dyDescent="0.2">
      <c r="A118" t="s">
        <v>1244</v>
      </c>
      <c r="B118" t="s">
        <v>1245</v>
      </c>
      <c r="C118" t="s">
        <v>1244</v>
      </c>
      <c r="D118" s="35">
        <v>12739944</v>
      </c>
      <c r="E118" s="35">
        <v>0</v>
      </c>
      <c r="F118" s="35">
        <v>12739944</v>
      </c>
      <c r="G118">
        <v>1</v>
      </c>
      <c r="I118" s="47" t="s">
        <v>1320</v>
      </c>
      <c r="J118" t="s">
        <v>237</v>
      </c>
      <c r="K118" s="57"/>
      <c r="M118" t="s">
        <v>1340</v>
      </c>
      <c r="N118" t="s">
        <v>1333</v>
      </c>
      <c r="O118" s="36">
        <v>2.89</v>
      </c>
      <c r="P118" s="37">
        <v>39.055670955816886</v>
      </c>
      <c r="Q118" s="31">
        <v>0</v>
      </c>
    </row>
    <row r="119" spans="1:17" x14ac:dyDescent="0.2">
      <c r="A119" t="s">
        <v>1244</v>
      </c>
      <c r="B119" t="s">
        <v>1245</v>
      </c>
      <c r="C119" t="s">
        <v>1244</v>
      </c>
      <c r="D119" s="35">
        <v>12739944</v>
      </c>
      <c r="E119" s="35">
        <v>0</v>
      </c>
      <c r="F119" s="35">
        <v>12739944</v>
      </c>
      <c r="G119">
        <v>1</v>
      </c>
      <c r="I119" s="47" t="s">
        <v>1320</v>
      </c>
      <c r="J119" t="s">
        <v>238</v>
      </c>
      <c r="K119" s="57"/>
      <c r="M119" t="s">
        <v>1340</v>
      </c>
      <c r="N119" t="s">
        <v>1333</v>
      </c>
      <c r="O119" s="36">
        <v>2.89</v>
      </c>
      <c r="P119" s="37">
        <v>39.055670955816886</v>
      </c>
      <c r="Q119" s="31">
        <v>0</v>
      </c>
    </row>
    <row r="120" spans="1:17" x14ac:dyDescent="0.2">
      <c r="A120" t="s">
        <v>1244</v>
      </c>
      <c r="B120" t="s">
        <v>1245</v>
      </c>
      <c r="C120" t="s">
        <v>1244</v>
      </c>
      <c r="D120" s="35">
        <v>12739944</v>
      </c>
      <c r="E120" s="35">
        <v>0</v>
      </c>
      <c r="F120" s="35">
        <v>12739944</v>
      </c>
      <c r="G120">
        <v>1</v>
      </c>
      <c r="I120" s="47" t="s">
        <v>1320</v>
      </c>
      <c r="J120" t="s">
        <v>239</v>
      </c>
      <c r="K120" s="57"/>
      <c r="M120" t="s">
        <v>1340</v>
      </c>
      <c r="N120" t="s">
        <v>1333</v>
      </c>
      <c r="O120" s="36">
        <v>2.89</v>
      </c>
      <c r="P120" s="37">
        <v>39.055670955816886</v>
      </c>
      <c r="Q120" s="31">
        <v>0</v>
      </c>
    </row>
    <row r="121" spans="1:17" x14ac:dyDescent="0.2">
      <c r="A121" t="s">
        <v>1244</v>
      </c>
      <c r="B121" t="s">
        <v>1245</v>
      </c>
      <c r="C121" t="s">
        <v>1244</v>
      </c>
      <c r="D121" s="35">
        <v>12739944</v>
      </c>
      <c r="E121" s="35">
        <v>0</v>
      </c>
      <c r="F121" s="35">
        <v>12739944</v>
      </c>
      <c r="G121">
        <v>1</v>
      </c>
      <c r="I121" s="47" t="s">
        <v>1320</v>
      </c>
      <c r="J121" t="s">
        <v>240</v>
      </c>
      <c r="K121" s="57"/>
      <c r="M121" t="s">
        <v>1340</v>
      </c>
      <c r="N121" t="s">
        <v>1333</v>
      </c>
      <c r="O121" s="36">
        <v>2.89</v>
      </c>
      <c r="P121" s="37">
        <v>39.055670955816886</v>
      </c>
      <c r="Q121" s="31">
        <v>0</v>
      </c>
    </row>
    <row r="122" spans="1:17" x14ac:dyDescent="0.2">
      <c r="A122" t="s">
        <v>1244</v>
      </c>
      <c r="B122" t="s">
        <v>1245</v>
      </c>
      <c r="C122" t="s">
        <v>1244</v>
      </c>
      <c r="D122" s="35">
        <v>12739944</v>
      </c>
      <c r="E122" s="35">
        <v>0</v>
      </c>
      <c r="F122" s="35">
        <v>12739944</v>
      </c>
      <c r="G122">
        <v>1</v>
      </c>
      <c r="I122" s="47" t="s">
        <v>1320</v>
      </c>
      <c r="J122" t="s">
        <v>241</v>
      </c>
      <c r="K122" s="57"/>
      <c r="M122" t="s">
        <v>1340</v>
      </c>
      <c r="N122" t="s">
        <v>1333</v>
      </c>
      <c r="O122" s="36">
        <v>2.89</v>
      </c>
      <c r="P122" s="37">
        <v>39.055670955816886</v>
      </c>
      <c r="Q122" s="31">
        <v>0</v>
      </c>
    </row>
    <row r="123" spans="1:17" x14ac:dyDescent="0.2">
      <c r="A123" t="s">
        <v>1244</v>
      </c>
      <c r="B123" t="s">
        <v>1245</v>
      </c>
      <c r="C123" t="s">
        <v>1244</v>
      </c>
      <c r="D123" s="35">
        <v>12739944</v>
      </c>
      <c r="E123" s="35">
        <v>0</v>
      </c>
      <c r="F123" s="35">
        <v>12739944</v>
      </c>
      <c r="G123">
        <v>1</v>
      </c>
      <c r="I123" s="47" t="s">
        <v>1320</v>
      </c>
      <c r="J123" t="s">
        <v>242</v>
      </c>
      <c r="K123" s="57"/>
      <c r="M123" t="s">
        <v>1340</v>
      </c>
      <c r="N123" t="s">
        <v>1333</v>
      </c>
      <c r="O123" s="36">
        <v>2.89</v>
      </c>
      <c r="P123" s="37">
        <v>39.055670955816886</v>
      </c>
      <c r="Q123" s="31">
        <v>0</v>
      </c>
    </row>
    <row r="124" spans="1:17" x14ac:dyDescent="0.2">
      <c r="A124" t="s">
        <v>1244</v>
      </c>
      <c r="B124" s="52" t="s">
        <v>1245</v>
      </c>
      <c r="C124" s="52" t="s">
        <v>1244</v>
      </c>
      <c r="D124" s="54">
        <v>12739944</v>
      </c>
      <c r="E124" s="54">
        <v>0</v>
      </c>
      <c r="F124" s="54">
        <v>12739944</v>
      </c>
      <c r="G124" s="52">
        <v>1</v>
      </c>
      <c r="H124" s="55"/>
      <c r="I124" s="47" t="s">
        <v>1320</v>
      </c>
      <c r="J124" s="52" t="s">
        <v>243</v>
      </c>
      <c r="K124" s="60"/>
      <c r="L124" s="52"/>
      <c r="M124" t="s">
        <v>1340</v>
      </c>
      <c r="N124" t="s">
        <v>1333</v>
      </c>
      <c r="O124" s="36">
        <v>2.89</v>
      </c>
      <c r="P124" s="37">
        <v>39.055670955816886</v>
      </c>
      <c r="Q124" s="31">
        <v>0</v>
      </c>
    </row>
    <row r="125" spans="1:17" x14ac:dyDescent="0.2">
      <c r="A125" t="s">
        <v>1244</v>
      </c>
      <c r="B125" t="s">
        <v>1245</v>
      </c>
      <c r="C125" t="s">
        <v>1244</v>
      </c>
      <c r="D125" s="35">
        <v>12739944</v>
      </c>
      <c r="E125" s="35">
        <v>0</v>
      </c>
      <c r="F125" s="35">
        <v>12739944</v>
      </c>
      <c r="G125">
        <v>1</v>
      </c>
      <c r="I125" s="47" t="s">
        <v>1320</v>
      </c>
      <c r="J125" t="s">
        <v>244</v>
      </c>
      <c r="K125" s="57"/>
      <c r="M125" t="s">
        <v>1340</v>
      </c>
      <c r="N125" t="s">
        <v>1333</v>
      </c>
      <c r="O125" s="36">
        <v>2.89</v>
      </c>
      <c r="P125" s="37">
        <v>39.055670955816886</v>
      </c>
      <c r="Q125" s="31">
        <v>0</v>
      </c>
    </row>
    <row r="126" spans="1:17" x14ac:dyDescent="0.2">
      <c r="A126" t="s">
        <v>1244</v>
      </c>
      <c r="B126" t="s">
        <v>1245</v>
      </c>
      <c r="C126" t="s">
        <v>1244</v>
      </c>
      <c r="D126" s="35">
        <v>12739944</v>
      </c>
      <c r="E126" s="35">
        <v>0</v>
      </c>
      <c r="F126" s="35">
        <v>12739944</v>
      </c>
      <c r="G126">
        <v>1</v>
      </c>
      <c r="I126" s="47" t="s">
        <v>1320</v>
      </c>
      <c r="J126" t="s">
        <v>245</v>
      </c>
      <c r="K126" s="57"/>
      <c r="M126" t="s">
        <v>1341</v>
      </c>
      <c r="N126" t="s">
        <v>1294</v>
      </c>
      <c r="O126" s="36">
        <v>16.122755891657899</v>
      </c>
      <c r="P126" s="37">
        <v>217.88410000192005</v>
      </c>
      <c r="Q126" s="31">
        <v>0</v>
      </c>
    </row>
    <row r="127" spans="1:17" x14ac:dyDescent="0.2">
      <c r="A127" t="s">
        <v>1244</v>
      </c>
      <c r="B127" t="s">
        <v>1245</v>
      </c>
      <c r="C127" t="s">
        <v>1244</v>
      </c>
      <c r="D127" s="35">
        <v>12739944</v>
      </c>
      <c r="E127" s="35">
        <v>0</v>
      </c>
      <c r="F127" s="35">
        <v>12739944</v>
      </c>
      <c r="G127">
        <v>1</v>
      </c>
      <c r="I127" s="47" t="s">
        <v>1320</v>
      </c>
      <c r="J127" t="s">
        <v>246</v>
      </c>
      <c r="K127" s="57"/>
      <c r="M127" t="s">
        <v>1341</v>
      </c>
      <c r="N127" t="s">
        <v>1294</v>
      </c>
      <c r="O127" s="36">
        <v>24</v>
      </c>
      <c r="P127" s="37">
        <v>324.33775188221637</v>
      </c>
      <c r="Q127" s="31">
        <v>0</v>
      </c>
    </row>
    <row r="128" spans="1:17" x14ac:dyDescent="0.2">
      <c r="A128" t="s">
        <v>1244</v>
      </c>
      <c r="B128" t="s">
        <v>1245</v>
      </c>
      <c r="C128" t="s">
        <v>1244</v>
      </c>
      <c r="D128" s="35">
        <v>12739944</v>
      </c>
      <c r="E128" s="35">
        <v>0</v>
      </c>
      <c r="F128" s="35">
        <v>12739944</v>
      </c>
      <c r="G128">
        <v>1</v>
      </c>
      <c r="I128" s="47" t="s">
        <v>1320</v>
      </c>
      <c r="J128" t="s">
        <v>247</v>
      </c>
      <c r="K128" s="57"/>
      <c r="M128" t="s">
        <v>1341</v>
      </c>
      <c r="N128" t="s">
        <v>1294</v>
      </c>
      <c r="O128" s="36">
        <v>22.58749257065471</v>
      </c>
      <c r="P128" s="37">
        <v>305.24902337593386</v>
      </c>
      <c r="Q128" s="31">
        <v>0</v>
      </c>
    </row>
    <row r="129" spans="1:17" x14ac:dyDescent="0.2">
      <c r="A129" t="s">
        <v>1244</v>
      </c>
      <c r="B129" t="s">
        <v>1245</v>
      </c>
      <c r="C129" t="s">
        <v>1244</v>
      </c>
      <c r="D129" s="35">
        <v>12739944</v>
      </c>
      <c r="E129" s="35">
        <v>0</v>
      </c>
      <c r="F129" s="35">
        <v>12739944</v>
      </c>
      <c r="G129">
        <v>1</v>
      </c>
      <c r="I129" s="47" t="s">
        <v>1320</v>
      </c>
      <c r="J129" t="s">
        <v>248</v>
      </c>
      <c r="K129" s="57"/>
      <c r="M129" t="s">
        <v>1341</v>
      </c>
      <c r="N129" t="s">
        <v>1294</v>
      </c>
      <c r="O129" s="36">
        <v>2949.0829503692189</v>
      </c>
      <c r="P129" s="37">
        <v>39854.122259871932</v>
      </c>
      <c r="Q129" s="31">
        <v>1.83E-4</v>
      </c>
    </row>
    <row r="130" spans="1:17" x14ac:dyDescent="0.2">
      <c r="A130" t="s">
        <v>1244</v>
      </c>
      <c r="B130" t="s">
        <v>1245</v>
      </c>
      <c r="C130" t="s">
        <v>1244</v>
      </c>
      <c r="D130" s="35">
        <v>12739944</v>
      </c>
      <c r="E130" s="35">
        <v>0</v>
      </c>
      <c r="F130" s="35">
        <v>12739944</v>
      </c>
      <c r="G130">
        <v>1</v>
      </c>
      <c r="I130" s="47" t="s">
        <v>1320</v>
      </c>
      <c r="J130" t="s">
        <v>249</v>
      </c>
      <c r="K130" s="57"/>
      <c r="M130" t="s">
        <v>1341</v>
      </c>
      <c r="N130" t="s">
        <v>1294</v>
      </c>
      <c r="O130" s="36">
        <v>399.60111703554639</v>
      </c>
      <c r="P130" s="37">
        <v>5400.2386645388142</v>
      </c>
      <c r="Q130" s="31">
        <v>6.0000000000000002E-6</v>
      </c>
    </row>
    <row r="131" spans="1:17" x14ac:dyDescent="0.2">
      <c r="A131" t="s">
        <v>1244</v>
      </c>
      <c r="B131" t="s">
        <v>1245</v>
      </c>
      <c r="C131" t="s">
        <v>1244</v>
      </c>
      <c r="D131" s="35">
        <v>12739944</v>
      </c>
      <c r="E131" s="35">
        <v>0</v>
      </c>
      <c r="F131" s="35">
        <v>12739944</v>
      </c>
      <c r="G131">
        <v>1</v>
      </c>
      <c r="I131" s="47" t="s">
        <v>1320</v>
      </c>
      <c r="J131" t="s">
        <v>250</v>
      </c>
      <c r="K131" s="57"/>
      <c r="M131" t="s">
        <v>1341</v>
      </c>
      <c r="N131" t="s">
        <v>1294</v>
      </c>
      <c r="O131" s="36">
        <v>249.43435621009181</v>
      </c>
      <c r="P131" s="37">
        <v>3370.8740973070467</v>
      </c>
      <c r="Q131" s="31">
        <v>7.9999999999999996E-6</v>
      </c>
    </row>
    <row r="132" spans="1:17" x14ac:dyDescent="0.2">
      <c r="A132" t="s">
        <v>1244</v>
      </c>
      <c r="B132" t="s">
        <v>1245</v>
      </c>
      <c r="C132" t="s">
        <v>1244</v>
      </c>
      <c r="D132" s="35">
        <v>12739944</v>
      </c>
      <c r="E132" s="35">
        <v>0</v>
      </c>
      <c r="F132" s="35">
        <v>12739944</v>
      </c>
      <c r="G132">
        <v>1</v>
      </c>
      <c r="I132" s="47" t="s">
        <v>1320</v>
      </c>
      <c r="J132" t="s">
        <v>251</v>
      </c>
      <c r="K132" s="57"/>
      <c r="M132" t="s">
        <v>1342</v>
      </c>
      <c r="N132" t="s">
        <v>1294</v>
      </c>
      <c r="O132" s="36">
        <v>3453.7459593685298</v>
      </c>
      <c r="P132" s="37">
        <v>46674.175001411561</v>
      </c>
      <c r="Q132" s="31">
        <v>6.7000000000000002E-5</v>
      </c>
    </row>
    <row r="133" spans="1:17" x14ac:dyDescent="0.2">
      <c r="A133" t="s">
        <v>1244</v>
      </c>
      <c r="B133" t="s">
        <v>1245</v>
      </c>
      <c r="C133" t="s">
        <v>1244</v>
      </c>
      <c r="D133" s="35">
        <v>12739944</v>
      </c>
      <c r="E133" s="35">
        <v>0</v>
      </c>
      <c r="F133" s="35">
        <v>12739944</v>
      </c>
      <c r="G133">
        <v>1</v>
      </c>
      <c r="I133" s="47" t="s">
        <v>1320</v>
      </c>
      <c r="J133" t="s">
        <v>252</v>
      </c>
      <c r="K133" s="57"/>
      <c r="M133" t="s">
        <v>1342</v>
      </c>
      <c r="N133" t="s">
        <v>1294</v>
      </c>
      <c r="O133" s="36">
        <v>0</v>
      </c>
      <c r="P133" s="37">
        <v>0</v>
      </c>
      <c r="Q133" s="31">
        <v>0</v>
      </c>
    </row>
    <row r="134" spans="1:17" x14ac:dyDescent="0.2">
      <c r="A134" t="s">
        <v>1244</v>
      </c>
      <c r="B134" t="s">
        <v>1245</v>
      </c>
      <c r="C134" t="s">
        <v>1244</v>
      </c>
      <c r="D134" s="35">
        <v>12739944</v>
      </c>
      <c r="E134" s="35">
        <v>0</v>
      </c>
      <c r="F134" s="35">
        <v>12739944</v>
      </c>
      <c r="G134">
        <v>1</v>
      </c>
      <c r="I134" s="47" t="s">
        <v>1320</v>
      </c>
      <c r="J134" t="s">
        <v>253</v>
      </c>
      <c r="K134" s="57"/>
      <c r="M134" t="s">
        <v>1342</v>
      </c>
      <c r="N134" t="s">
        <v>1294</v>
      </c>
      <c r="O134" s="36">
        <v>75.430507046280212</v>
      </c>
      <c r="P134" s="37">
        <v>1019.3733782802584</v>
      </c>
      <c r="Q134" s="31">
        <v>9.9999999999999995E-7</v>
      </c>
    </row>
    <row r="135" spans="1:17" x14ac:dyDescent="0.2">
      <c r="A135" t="s">
        <v>1244</v>
      </c>
      <c r="B135" t="s">
        <v>1245</v>
      </c>
      <c r="C135" t="s">
        <v>1244</v>
      </c>
      <c r="D135" s="35">
        <v>12739944</v>
      </c>
      <c r="E135" s="35">
        <v>0</v>
      </c>
      <c r="F135" s="35">
        <v>12739944</v>
      </c>
      <c r="G135">
        <v>1</v>
      </c>
      <c r="I135" s="47" t="s">
        <v>1320</v>
      </c>
      <c r="J135" t="s">
        <v>254</v>
      </c>
      <c r="K135" s="57"/>
      <c r="M135" t="s">
        <v>1342</v>
      </c>
      <c r="N135" t="s">
        <v>1325</v>
      </c>
      <c r="O135" s="36">
        <v>163.43276526694044</v>
      </c>
      <c r="P135" s="37">
        <v>2208.6423196072265</v>
      </c>
      <c r="Q135" s="31">
        <v>1.9999999999999999E-6</v>
      </c>
    </row>
    <row r="136" spans="1:17" x14ac:dyDescent="0.2">
      <c r="A136" t="s">
        <v>1244</v>
      </c>
      <c r="B136" t="s">
        <v>1245</v>
      </c>
      <c r="C136" t="s">
        <v>1244</v>
      </c>
      <c r="D136" s="35">
        <v>12739944</v>
      </c>
      <c r="E136" s="35">
        <v>0</v>
      </c>
      <c r="F136" s="35">
        <v>12739944</v>
      </c>
      <c r="G136">
        <v>1</v>
      </c>
      <c r="I136" s="47" t="s">
        <v>1320</v>
      </c>
      <c r="J136" t="s">
        <v>255</v>
      </c>
      <c r="K136" s="57"/>
      <c r="M136" t="s">
        <v>1342</v>
      </c>
      <c r="N136" t="s">
        <v>1325</v>
      </c>
      <c r="O136" s="36">
        <v>1049.7841741434829</v>
      </c>
      <c r="P136" s="37">
        <v>14186.859958467765</v>
      </c>
      <c r="Q136" s="31">
        <v>5.3999999999999998E-5</v>
      </c>
    </row>
    <row r="137" spans="1:17" x14ac:dyDescent="0.2">
      <c r="A137" t="s">
        <v>1244</v>
      </c>
      <c r="B137" t="s">
        <v>1245</v>
      </c>
      <c r="C137" t="s">
        <v>1244</v>
      </c>
      <c r="D137" s="35">
        <v>12739944</v>
      </c>
      <c r="E137" s="35">
        <v>0</v>
      </c>
      <c r="F137" s="35">
        <v>12739944</v>
      </c>
      <c r="G137">
        <v>1</v>
      </c>
      <c r="I137" s="47" t="s">
        <v>1320</v>
      </c>
      <c r="J137" t="s">
        <v>256</v>
      </c>
      <c r="K137" s="57"/>
      <c r="M137" t="s">
        <v>1343</v>
      </c>
      <c r="N137" t="s">
        <v>1294</v>
      </c>
      <c r="O137" s="36">
        <v>8753.4863094392767</v>
      </c>
      <c r="P137" s="37">
        <v>118295.2529473039</v>
      </c>
      <c r="Q137" s="31">
        <v>1.3999999999999999E-4</v>
      </c>
    </row>
    <row r="138" spans="1:17" x14ac:dyDescent="0.2">
      <c r="A138" t="s">
        <v>1244</v>
      </c>
      <c r="B138" t="s">
        <v>1245</v>
      </c>
      <c r="C138" t="s">
        <v>1244</v>
      </c>
      <c r="D138" s="35">
        <v>12739944</v>
      </c>
      <c r="E138" s="35">
        <v>0</v>
      </c>
      <c r="F138" s="35">
        <v>12739944</v>
      </c>
      <c r="G138">
        <v>1</v>
      </c>
      <c r="I138" s="47" t="s">
        <v>1320</v>
      </c>
      <c r="J138" t="s">
        <v>257</v>
      </c>
      <c r="K138" s="57"/>
      <c r="M138" t="s">
        <v>1343</v>
      </c>
      <c r="N138" t="s">
        <v>1294</v>
      </c>
      <c r="O138" s="36">
        <v>51.798166209579023</v>
      </c>
      <c r="P138" s="37">
        <v>700.0041991681768</v>
      </c>
      <c r="Q138" s="31">
        <v>9.9999999999999995E-7</v>
      </c>
    </row>
    <row r="139" spans="1:17" x14ac:dyDescent="0.2">
      <c r="A139" t="s">
        <v>1244</v>
      </c>
      <c r="B139" t="s">
        <v>1245</v>
      </c>
      <c r="C139" t="s">
        <v>1244</v>
      </c>
      <c r="D139" s="35">
        <v>12739944</v>
      </c>
      <c r="E139" s="35">
        <v>0</v>
      </c>
      <c r="F139" s="35">
        <v>12739944</v>
      </c>
      <c r="G139">
        <v>1</v>
      </c>
      <c r="I139" s="47" t="s">
        <v>1320</v>
      </c>
      <c r="J139" t="s">
        <v>258</v>
      </c>
      <c r="K139" s="57"/>
      <c r="M139" t="s">
        <v>1343</v>
      </c>
      <c r="N139" t="s">
        <v>1294</v>
      </c>
      <c r="O139" s="36">
        <v>3006.0553377287429</v>
      </c>
      <c r="P139" s="37">
        <v>40624.051261353212</v>
      </c>
      <c r="Q139" s="31">
        <v>5.0000000000000002E-5</v>
      </c>
    </row>
    <row r="140" spans="1:17" x14ac:dyDescent="0.2">
      <c r="A140" t="s">
        <v>1244</v>
      </c>
      <c r="B140" t="s">
        <v>1245</v>
      </c>
      <c r="C140" t="s">
        <v>1244</v>
      </c>
      <c r="D140" s="35">
        <v>12739944</v>
      </c>
      <c r="E140" s="35">
        <v>0</v>
      </c>
      <c r="F140" s="35">
        <v>12739944</v>
      </c>
      <c r="G140">
        <v>1</v>
      </c>
      <c r="I140" s="47" t="s">
        <v>1320</v>
      </c>
      <c r="J140" t="s">
        <v>259</v>
      </c>
      <c r="K140" s="57"/>
      <c r="M140" t="s">
        <v>1343</v>
      </c>
      <c r="N140" t="s">
        <v>1294</v>
      </c>
      <c r="O140" s="36">
        <v>4709.7634361584514</v>
      </c>
      <c r="P140" s="37">
        <v>63648.086865862271</v>
      </c>
      <c r="Q140" s="31">
        <v>1.83E-4</v>
      </c>
    </row>
    <row r="141" spans="1:17" x14ac:dyDescent="0.2">
      <c r="A141" t="s">
        <v>1244</v>
      </c>
      <c r="B141" t="s">
        <v>1245</v>
      </c>
      <c r="C141" t="s">
        <v>1244</v>
      </c>
      <c r="D141" s="35">
        <v>12739944</v>
      </c>
      <c r="E141" s="35">
        <v>0</v>
      </c>
      <c r="F141" s="35">
        <v>12739944</v>
      </c>
      <c r="G141">
        <v>1</v>
      </c>
      <c r="I141" s="47" t="s">
        <v>1320</v>
      </c>
      <c r="J141" t="s">
        <v>260</v>
      </c>
      <c r="K141" s="58"/>
      <c r="M141" t="s">
        <v>1343</v>
      </c>
      <c r="N141" t="s">
        <v>1294</v>
      </c>
      <c r="O141" s="36">
        <v>6840.9179008242054</v>
      </c>
      <c r="P141" s="37">
        <v>92448.663865172231</v>
      </c>
      <c r="Q141" s="31">
        <v>1.18E-4</v>
      </c>
    </row>
    <row r="142" spans="1:17" x14ac:dyDescent="0.2">
      <c r="A142" t="s">
        <v>1244</v>
      </c>
      <c r="B142" t="s">
        <v>1245</v>
      </c>
      <c r="C142" t="s">
        <v>1244</v>
      </c>
      <c r="D142" s="35">
        <v>12739944</v>
      </c>
      <c r="E142" s="35">
        <v>0</v>
      </c>
      <c r="F142" s="35">
        <v>12739944</v>
      </c>
      <c r="G142">
        <v>1</v>
      </c>
      <c r="I142" s="47" t="s">
        <v>1320</v>
      </c>
      <c r="J142" t="s">
        <v>261</v>
      </c>
      <c r="K142" s="58"/>
      <c r="M142" t="s">
        <v>1344</v>
      </c>
      <c r="N142" t="s">
        <v>1294</v>
      </c>
      <c r="O142" s="36">
        <v>74.433225089712082</v>
      </c>
      <c r="P142" s="37">
        <v>1005.8960371225081</v>
      </c>
      <c r="Q142" s="31">
        <v>9.9999999999999995E-7</v>
      </c>
    </row>
    <row r="143" spans="1:17" x14ac:dyDescent="0.2">
      <c r="A143" t="s">
        <v>1244</v>
      </c>
      <c r="B143" t="s">
        <v>1245</v>
      </c>
      <c r="C143" t="s">
        <v>1244</v>
      </c>
      <c r="D143" s="35">
        <v>12739944</v>
      </c>
      <c r="E143" s="35">
        <v>0</v>
      </c>
      <c r="F143" s="35">
        <v>12739944</v>
      </c>
      <c r="G143">
        <v>1</v>
      </c>
      <c r="I143" s="47" t="s">
        <v>1320</v>
      </c>
      <c r="J143" t="s">
        <v>262</v>
      </c>
      <c r="K143" s="57"/>
      <c r="M143" t="s">
        <v>1344</v>
      </c>
      <c r="N143" t="s">
        <v>1325</v>
      </c>
      <c r="O143" s="36">
        <v>0</v>
      </c>
      <c r="P143" s="37">
        <v>0</v>
      </c>
      <c r="Q143" s="31">
        <v>0</v>
      </c>
    </row>
    <row r="144" spans="1:17" x14ac:dyDescent="0.2">
      <c r="A144" t="s">
        <v>1244</v>
      </c>
      <c r="B144" t="s">
        <v>1245</v>
      </c>
      <c r="C144" t="s">
        <v>1244</v>
      </c>
      <c r="D144" s="35">
        <v>12739944</v>
      </c>
      <c r="E144" s="35">
        <v>0</v>
      </c>
      <c r="F144" s="35">
        <v>12739944</v>
      </c>
      <c r="G144">
        <v>1</v>
      </c>
      <c r="I144" s="47" t="s">
        <v>1320</v>
      </c>
      <c r="J144" t="s">
        <v>263</v>
      </c>
      <c r="K144" s="57"/>
      <c r="M144" t="s">
        <v>1344</v>
      </c>
      <c r="N144" t="s">
        <v>1294</v>
      </c>
      <c r="O144" s="36">
        <v>30.232521043631721</v>
      </c>
      <c r="P144" s="37">
        <v>408.56449620930454</v>
      </c>
      <c r="Q144" s="31">
        <v>0</v>
      </c>
    </row>
    <row r="145" spans="1:17" x14ac:dyDescent="0.2">
      <c r="A145" t="s">
        <v>1244</v>
      </c>
      <c r="B145" t="s">
        <v>1245</v>
      </c>
      <c r="C145" t="s">
        <v>1244</v>
      </c>
      <c r="D145" s="35">
        <v>12739944</v>
      </c>
      <c r="E145" s="35">
        <v>0</v>
      </c>
      <c r="F145" s="35">
        <v>12739944</v>
      </c>
      <c r="G145">
        <v>1</v>
      </c>
      <c r="I145" s="47" t="s">
        <v>1320</v>
      </c>
      <c r="J145" t="s">
        <v>264</v>
      </c>
      <c r="K145" s="57"/>
      <c r="M145" t="s">
        <v>1344</v>
      </c>
      <c r="N145" t="s">
        <v>1325</v>
      </c>
      <c r="O145" s="36">
        <v>288.64</v>
      </c>
      <c r="P145" s="37">
        <v>3900.7020293034552</v>
      </c>
      <c r="Q145" s="31">
        <v>3.9999999999999998E-6</v>
      </c>
    </row>
    <row r="146" spans="1:17" x14ac:dyDescent="0.2">
      <c r="A146" t="s">
        <v>1244</v>
      </c>
      <c r="B146" t="s">
        <v>1245</v>
      </c>
      <c r="C146" t="s">
        <v>1244</v>
      </c>
      <c r="D146" s="35">
        <v>12739944</v>
      </c>
      <c r="E146" s="35">
        <v>0</v>
      </c>
      <c r="F146" s="35">
        <v>12739944</v>
      </c>
      <c r="G146">
        <v>1</v>
      </c>
      <c r="I146" s="47" t="s">
        <v>1320</v>
      </c>
      <c r="J146" t="s">
        <v>265</v>
      </c>
      <c r="K146" s="57"/>
      <c r="M146" t="s">
        <v>1344</v>
      </c>
      <c r="N146" t="s">
        <v>1325</v>
      </c>
      <c r="O146" s="36">
        <v>8.9596224302869949</v>
      </c>
      <c r="P146" s="37">
        <v>121.08099153136516</v>
      </c>
      <c r="Q146" s="31">
        <v>0</v>
      </c>
    </row>
    <row r="147" spans="1:17" x14ac:dyDescent="0.2">
      <c r="A147" t="s">
        <v>1244</v>
      </c>
      <c r="B147" t="s">
        <v>1245</v>
      </c>
      <c r="C147" t="s">
        <v>1244</v>
      </c>
      <c r="D147" s="35">
        <v>12739944</v>
      </c>
      <c r="E147" s="35">
        <v>0</v>
      </c>
      <c r="F147" s="35">
        <v>12739944</v>
      </c>
      <c r="G147">
        <v>1</v>
      </c>
      <c r="I147" s="47" t="s">
        <v>1320</v>
      </c>
      <c r="J147" t="s">
        <v>266</v>
      </c>
      <c r="M147" t="s">
        <v>1344</v>
      </c>
      <c r="N147" t="s">
        <v>1325</v>
      </c>
      <c r="O147" s="36">
        <v>36.554117965947619</v>
      </c>
      <c r="P147" s="37">
        <v>493.99501846303269</v>
      </c>
      <c r="Q147" s="31">
        <v>9.9999999999999995E-7</v>
      </c>
    </row>
    <row r="148" spans="1:17" x14ac:dyDescent="0.2">
      <c r="A148" t="s">
        <v>1244</v>
      </c>
      <c r="B148" t="s">
        <v>1245</v>
      </c>
      <c r="C148" t="s">
        <v>1244</v>
      </c>
      <c r="D148" s="35">
        <v>12739944</v>
      </c>
      <c r="E148" s="35">
        <v>0</v>
      </c>
      <c r="F148" s="35">
        <v>12739944</v>
      </c>
      <c r="G148">
        <v>1</v>
      </c>
      <c r="I148" s="47" t="s">
        <v>1320</v>
      </c>
      <c r="J148" t="s">
        <v>267</v>
      </c>
      <c r="K148" s="57"/>
      <c r="M148" t="s">
        <v>1344</v>
      </c>
      <c r="N148" t="s">
        <v>1325</v>
      </c>
      <c r="O148" s="36">
        <v>5.39</v>
      </c>
      <c r="P148" s="37">
        <v>72.840853443547743</v>
      </c>
      <c r="Q148" s="31">
        <v>0</v>
      </c>
    </row>
    <row r="149" spans="1:17" x14ac:dyDescent="0.2">
      <c r="A149" t="s">
        <v>1244</v>
      </c>
      <c r="B149" t="s">
        <v>1245</v>
      </c>
      <c r="C149" t="s">
        <v>1244</v>
      </c>
      <c r="D149" s="35">
        <v>12739944</v>
      </c>
      <c r="E149" s="35">
        <v>0</v>
      </c>
      <c r="F149" s="35">
        <v>12739944</v>
      </c>
      <c r="G149">
        <v>1</v>
      </c>
      <c r="I149" s="47" t="s">
        <v>1320</v>
      </c>
      <c r="J149" t="s">
        <v>268</v>
      </c>
      <c r="M149" t="s">
        <v>1344</v>
      </c>
      <c r="N149" t="s">
        <v>1325</v>
      </c>
      <c r="O149" s="36">
        <v>2360.7000000000003</v>
      </c>
      <c r="P149" s="37">
        <v>31902.672119514507</v>
      </c>
      <c r="Q149" s="31">
        <v>3.4999999999999997E-5</v>
      </c>
    </row>
    <row r="150" spans="1:17" x14ac:dyDescent="0.2">
      <c r="A150" t="s">
        <v>1244</v>
      </c>
      <c r="B150" t="s">
        <v>1245</v>
      </c>
      <c r="C150" t="s">
        <v>1244</v>
      </c>
      <c r="D150" s="35">
        <v>12739944</v>
      </c>
      <c r="E150" s="35">
        <v>0</v>
      </c>
      <c r="F150" s="35">
        <v>12739944</v>
      </c>
      <c r="G150">
        <v>1</v>
      </c>
      <c r="I150" s="47" t="s">
        <v>1320</v>
      </c>
      <c r="J150" t="s">
        <v>269</v>
      </c>
      <c r="M150" t="s">
        <v>1344</v>
      </c>
      <c r="N150" t="s">
        <v>1325</v>
      </c>
      <c r="O150" s="36">
        <v>230.17632431135848</v>
      </c>
      <c r="P150" s="37">
        <v>3110.6196484857478</v>
      </c>
      <c r="Q150" s="31">
        <v>3.0000000000000001E-6</v>
      </c>
    </row>
    <row r="151" spans="1:17" x14ac:dyDescent="0.2">
      <c r="A151" t="s">
        <v>1244</v>
      </c>
      <c r="B151" t="s">
        <v>1245</v>
      </c>
      <c r="C151" t="s">
        <v>1244</v>
      </c>
      <c r="D151" s="35">
        <v>12739944</v>
      </c>
      <c r="E151" s="35">
        <v>0</v>
      </c>
      <c r="F151" s="35">
        <v>12739944</v>
      </c>
      <c r="G151">
        <v>1</v>
      </c>
      <c r="I151" s="47" t="s">
        <v>1320</v>
      </c>
      <c r="J151" t="s">
        <v>270</v>
      </c>
      <c r="M151" t="s">
        <v>1344</v>
      </c>
      <c r="N151" t="s">
        <v>1325</v>
      </c>
      <c r="O151" s="36">
        <v>46.495220776471918</v>
      </c>
      <c r="P151" s="37">
        <v>628.33980749617569</v>
      </c>
      <c r="Q151" s="31">
        <v>9.9999999999999995E-7</v>
      </c>
    </row>
    <row r="152" spans="1:17" x14ac:dyDescent="0.2">
      <c r="A152" t="s">
        <v>1244</v>
      </c>
      <c r="B152" t="s">
        <v>1245</v>
      </c>
      <c r="C152" t="s">
        <v>1244</v>
      </c>
      <c r="D152" s="35">
        <v>12739944</v>
      </c>
      <c r="E152" s="35">
        <v>0</v>
      </c>
      <c r="F152" s="35">
        <v>12739944</v>
      </c>
      <c r="G152">
        <v>1</v>
      </c>
      <c r="I152" s="47" t="s">
        <v>1320</v>
      </c>
      <c r="J152" t="s">
        <v>271</v>
      </c>
      <c r="K152" s="57"/>
      <c r="M152" t="s">
        <v>1345</v>
      </c>
      <c r="N152" t="s">
        <v>1294</v>
      </c>
      <c r="O152" s="36">
        <v>266.11361098114969</v>
      </c>
      <c r="P152" s="37">
        <v>3596.2787637868655</v>
      </c>
      <c r="Q152" s="31">
        <v>3.9999999999999998E-6</v>
      </c>
    </row>
    <row r="153" spans="1:17" x14ac:dyDescent="0.2">
      <c r="A153" t="s">
        <v>1244</v>
      </c>
      <c r="B153" t="s">
        <v>1245</v>
      </c>
      <c r="C153" t="s">
        <v>1244</v>
      </c>
      <c r="D153" s="35">
        <v>12739944</v>
      </c>
      <c r="E153" s="35">
        <v>0</v>
      </c>
      <c r="F153" s="35">
        <v>12739944</v>
      </c>
      <c r="G153">
        <v>1</v>
      </c>
      <c r="I153" s="47" t="s">
        <v>1320</v>
      </c>
      <c r="J153" t="s">
        <v>272</v>
      </c>
      <c r="K153" s="57"/>
      <c r="M153" t="s">
        <v>1345</v>
      </c>
      <c r="N153" t="s">
        <v>1294</v>
      </c>
      <c r="O153" s="36">
        <v>0</v>
      </c>
      <c r="P153" s="37">
        <v>0</v>
      </c>
      <c r="Q153" s="31">
        <v>0</v>
      </c>
    </row>
    <row r="154" spans="1:17" x14ac:dyDescent="0.2">
      <c r="A154" t="s">
        <v>1244</v>
      </c>
      <c r="B154" t="s">
        <v>1245</v>
      </c>
      <c r="C154" t="s">
        <v>1244</v>
      </c>
      <c r="D154" s="35">
        <v>12739944</v>
      </c>
      <c r="E154" s="35">
        <v>0</v>
      </c>
      <c r="F154" s="35">
        <v>12739944</v>
      </c>
      <c r="G154">
        <v>1</v>
      </c>
      <c r="I154" s="47" t="s">
        <v>1320</v>
      </c>
      <c r="J154" t="s">
        <v>273</v>
      </c>
      <c r="K154" s="57"/>
      <c r="M154" t="s">
        <v>1345</v>
      </c>
      <c r="N154" t="s">
        <v>1294</v>
      </c>
      <c r="O154" s="36">
        <v>38.450000000000003</v>
      </c>
      <c r="P154" s="37">
        <v>519.61610666130082</v>
      </c>
      <c r="Q154" s="31">
        <v>9.9999999999999995E-7</v>
      </c>
    </row>
    <row r="155" spans="1:17" x14ac:dyDescent="0.2">
      <c r="A155" t="s">
        <v>1244</v>
      </c>
      <c r="B155" t="s">
        <v>1245</v>
      </c>
      <c r="C155" t="s">
        <v>1244</v>
      </c>
      <c r="D155" s="35">
        <v>12739944</v>
      </c>
      <c r="E155" s="35">
        <v>0</v>
      </c>
      <c r="F155" s="35">
        <v>12739944</v>
      </c>
      <c r="G155">
        <v>1</v>
      </c>
      <c r="I155" s="47" t="s">
        <v>1320</v>
      </c>
      <c r="J155" t="s">
        <v>274</v>
      </c>
      <c r="M155" t="s">
        <v>1345</v>
      </c>
      <c r="N155" t="s">
        <v>1294</v>
      </c>
      <c r="O155" s="36">
        <v>38.450000000000003</v>
      </c>
      <c r="P155" s="37">
        <v>519.61610666130082</v>
      </c>
      <c r="Q155" s="31">
        <v>9.9999999999999995E-7</v>
      </c>
    </row>
    <row r="156" spans="1:17" x14ac:dyDescent="0.2">
      <c r="A156" t="s">
        <v>1244</v>
      </c>
      <c r="B156" t="s">
        <v>1245</v>
      </c>
      <c r="C156" t="s">
        <v>1244</v>
      </c>
      <c r="D156" s="35">
        <v>12739944</v>
      </c>
      <c r="E156" s="35">
        <v>0</v>
      </c>
      <c r="F156" s="35">
        <v>12739944</v>
      </c>
      <c r="G156">
        <v>1</v>
      </c>
      <c r="I156" s="47" t="s">
        <v>1320</v>
      </c>
      <c r="J156" t="s">
        <v>275</v>
      </c>
      <c r="K156" s="58"/>
      <c r="M156" t="s">
        <v>1345</v>
      </c>
      <c r="N156" t="s">
        <v>1294</v>
      </c>
      <c r="O156" s="36">
        <v>15.38</v>
      </c>
      <c r="P156" s="37">
        <v>207.84644266452031</v>
      </c>
      <c r="Q156" s="31">
        <v>0</v>
      </c>
    </row>
    <row r="157" spans="1:17" x14ac:dyDescent="0.2">
      <c r="A157" t="s">
        <v>1244</v>
      </c>
      <c r="B157" t="s">
        <v>1245</v>
      </c>
      <c r="C157" t="s">
        <v>1244</v>
      </c>
      <c r="D157" s="35">
        <v>12739944</v>
      </c>
      <c r="E157" s="35">
        <v>0</v>
      </c>
      <c r="F157" s="35">
        <v>12739944</v>
      </c>
      <c r="G157">
        <v>1</v>
      </c>
      <c r="I157" s="47" t="s">
        <v>1320</v>
      </c>
      <c r="J157" t="s">
        <v>276</v>
      </c>
      <c r="M157" t="s">
        <v>1345</v>
      </c>
      <c r="N157" t="s">
        <v>1294</v>
      </c>
      <c r="O157" s="36">
        <v>61.52</v>
      </c>
      <c r="P157" s="37">
        <v>831.38577065808124</v>
      </c>
      <c r="Q157" s="31">
        <v>9.9999999999999995E-7</v>
      </c>
    </row>
    <row r="158" spans="1:17" x14ac:dyDescent="0.2">
      <c r="A158" t="s">
        <v>1244</v>
      </c>
      <c r="B158" t="s">
        <v>1245</v>
      </c>
      <c r="C158" t="s">
        <v>1244</v>
      </c>
      <c r="D158" s="35">
        <v>12739944</v>
      </c>
      <c r="E158" s="35">
        <v>0</v>
      </c>
      <c r="F158" s="35">
        <v>12739944</v>
      </c>
      <c r="G158">
        <v>1</v>
      </c>
      <c r="I158" s="47" t="s">
        <v>1320</v>
      </c>
      <c r="J158" t="s">
        <v>277</v>
      </c>
      <c r="K158" s="57"/>
      <c r="M158" t="s">
        <v>1345</v>
      </c>
      <c r="N158" t="s">
        <v>1294</v>
      </c>
      <c r="O158" s="36">
        <v>38.450000000000003</v>
      </c>
      <c r="P158" s="37">
        <v>519.61610666130082</v>
      </c>
      <c r="Q158" s="31">
        <v>9.9999999999999995E-7</v>
      </c>
    </row>
    <row r="159" spans="1:17" x14ac:dyDescent="0.2">
      <c r="A159" t="s">
        <v>1244</v>
      </c>
      <c r="B159" t="s">
        <v>1245</v>
      </c>
      <c r="C159" t="s">
        <v>1244</v>
      </c>
      <c r="D159" s="35">
        <v>12739944</v>
      </c>
      <c r="E159" s="35">
        <v>0</v>
      </c>
      <c r="F159" s="35">
        <v>12739944</v>
      </c>
      <c r="G159">
        <v>1</v>
      </c>
      <c r="I159" s="47" t="s">
        <v>1320</v>
      </c>
      <c r="J159" t="s">
        <v>278</v>
      </c>
      <c r="K159" s="57"/>
      <c r="M159" t="s">
        <v>1346</v>
      </c>
      <c r="N159" t="s">
        <v>1333</v>
      </c>
      <c r="O159" s="36">
        <v>2.4</v>
      </c>
      <c r="P159" s="37">
        <v>32.433775188221631</v>
      </c>
      <c r="Q159" s="31">
        <v>0</v>
      </c>
    </row>
    <row r="160" spans="1:17" x14ac:dyDescent="0.2">
      <c r="A160" t="s">
        <v>1244</v>
      </c>
      <c r="B160" t="s">
        <v>1245</v>
      </c>
      <c r="C160" t="s">
        <v>1244</v>
      </c>
      <c r="D160" s="35">
        <v>12739944</v>
      </c>
      <c r="E160" s="35">
        <v>0</v>
      </c>
      <c r="F160" s="35">
        <v>12739944</v>
      </c>
      <c r="G160">
        <v>1</v>
      </c>
      <c r="I160" s="47" t="s">
        <v>1320</v>
      </c>
      <c r="J160" t="s">
        <v>279</v>
      </c>
      <c r="K160" s="57"/>
      <c r="M160" t="s">
        <v>1346</v>
      </c>
      <c r="N160" t="s">
        <v>1333</v>
      </c>
      <c r="O160" s="36">
        <v>0</v>
      </c>
      <c r="P160" s="37">
        <v>0</v>
      </c>
      <c r="Q160" s="31">
        <v>0</v>
      </c>
    </row>
    <row r="161" spans="1:17" x14ac:dyDescent="0.2">
      <c r="A161" t="s">
        <v>1244</v>
      </c>
      <c r="B161" t="s">
        <v>1245</v>
      </c>
      <c r="C161" t="s">
        <v>1244</v>
      </c>
      <c r="D161" s="35">
        <v>12739944</v>
      </c>
      <c r="E161" s="35">
        <v>0</v>
      </c>
      <c r="F161" s="35">
        <v>12739944</v>
      </c>
      <c r="G161">
        <v>1</v>
      </c>
      <c r="I161" s="47" t="s">
        <v>1320</v>
      </c>
      <c r="J161" t="s">
        <v>280</v>
      </c>
      <c r="M161" t="s">
        <v>1346</v>
      </c>
      <c r="N161" t="s">
        <v>1333</v>
      </c>
      <c r="O161" s="36">
        <v>2.4</v>
      </c>
      <c r="P161" s="37">
        <v>32.433775188221631</v>
      </c>
      <c r="Q161" s="31">
        <v>0</v>
      </c>
    </row>
    <row r="162" spans="1:17" x14ac:dyDescent="0.2">
      <c r="A162" t="s">
        <v>1244</v>
      </c>
      <c r="B162" t="s">
        <v>1245</v>
      </c>
      <c r="C162" t="s">
        <v>1244</v>
      </c>
      <c r="D162" s="35">
        <v>12739944</v>
      </c>
      <c r="E162" s="35">
        <v>0</v>
      </c>
      <c r="F162" s="35">
        <v>12739944</v>
      </c>
      <c r="G162">
        <v>1</v>
      </c>
      <c r="I162" s="47" t="s">
        <v>1320</v>
      </c>
      <c r="J162" t="s">
        <v>281</v>
      </c>
      <c r="K162" s="57"/>
      <c r="M162" t="s">
        <v>1346</v>
      </c>
      <c r="N162" t="s">
        <v>1333</v>
      </c>
      <c r="O162" s="36">
        <v>2.4</v>
      </c>
      <c r="P162" s="37">
        <v>32.433775188221631</v>
      </c>
      <c r="Q162" s="31">
        <v>0</v>
      </c>
    </row>
    <row r="163" spans="1:17" x14ac:dyDescent="0.2">
      <c r="A163" t="s">
        <v>1244</v>
      </c>
      <c r="B163" t="s">
        <v>1245</v>
      </c>
      <c r="C163" t="s">
        <v>1244</v>
      </c>
      <c r="D163" s="35">
        <v>12739944</v>
      </c>
      <c r="E163" s="35">
        <v>0</v>
      </c>
      <c r="F163" s="35">
        <v>12739944</v>
      </c>
      <c r="G163">
        <v>1</v>
      </c>
      <c r="I163" s="47" t="s">
        <v>1320</v>
      </c>
      <c r="J163" t="s">
        <v>282</v>
      </c>
      <c r="M163" t="s">
        <v>1346</v>
      </c>
      <c r="N163" t="s">
        <v>1333</v>
      </c>
      <c r="O163" s="36">
        <v>360</v>
      </c>
      <c r="P163" s="37">
        <v>4865.0662782332447</v>
      </c>
      <c r="Q163" s="31">
        <v>6.0000000000000002E-6</v>
      </c>
    </row>
    <row r="164" spans="1:17" x14ac:dyDescent="0.2">
      <c r="A164" t="s">
        <v>1244</v>
      </c>
      <c r="B164" t="s">
        <v>1245</v>
      </c>
      <c r="C164" t="s">
        <v>1244</v>
      </c>
      <c r="D164" s="35">
        <v>12739944</v>
      </c>
      <c r="E164" s="35">
        <v>0</v>
      </c>
      <c r="F164" s="35">
        <v>12739944</v>
      </c>
      <c r="G164">
        <v>1</v>
      </c>
      <c r="I164" s="47" t="s">
        <v>1320</v>
      </c>
      <c r="J164" t="s">
        <v>283</v>
      </c>
      <c r="M164" t="s">
        <v>1346</v>
      </c>
      <c r="N164" t="s">
        <v>1333</v>
      </c>
      <c r="O164" s="36">
        <v>2.4</v>
      </c>
      <c r="P164" s="37">
        <v>32.433775188221631</v>
      </c>
      <c r="Q164" s="31">
        <v>0</v>
      </c>
    </row>
    <row r="165" spans="1:17" x14ac:dyDescent="0.2">
      <c r="A165" t="s">
        <v>1244</v>
      </c>
      <c r="B165" t="s">
        <v>1245</v>
      </c>
      <c r="C165" t="s">
        <v>1244</v>
      </c>
      <c r="D165" s="35">
        <v>12739944</v>
      </c>
      <c r="E165" s="35">
        <v>0</v>
      </c>
      <c r="F165" s="35">
        <v>12739944</v>
      </c>
      <c r="G165">
        <v>1</v>
      </c>
      <c r="I165" s="47" t="s">
        <v>1320</v>
      </c>
      <c r="J165" t="s">
        <v>284</v>
      </c>
      <c r="M165" t="s">
        <v>1346</v>
      </c>
      <c r="N165" t="s">
        <v>1333</v>
      </c>
      <c r="O165" s="36">
        <v>0</v>
      </c>
      <c r="P165" s="37">
        <v>0</v>
      </c>
      <c r="Q165" s="31">
        <v>0</v>
      </c>
    </row>
    <row r="166" spans="1:17" x14ac:dyDescent="0.2">
      <c r="A166" t="s">
        <v>1244</v>
      </c>
      <c r="B166" t="s">
        <v>1245</v>
      </c>
      <c r="C166" t="s">
        <v>1244</v>
      </c>
      <c r="D166" s="35">
        <v>12739944</v>
      </c>
      <c r="E166" s="35">
        <v>0</v>
      </c>
      <c r="F166" s="35">
        <v>12739944</v>
      </c>
      <c r="G166">
        <v>1</v>
      </c>
      <c r="I166" s="47" t="s">
        <v>1320</v>
      </c>
      <c r="J166" t="s">
        <v>285</v>
      </c>
      <c r="K166" s="57"/>
      <c r="M166" t="s">
        <v>1346</v>
      </c>
      <c r="N166" t="s">
        <v>1333</v>
      </c>
      <c r="O166" s="36">
        <v>706.05000000000007</v>
      </c>
      <c r="P166" s="37">
        <v>9541.6112381849525</v>
      </c>
      <c r="Q166" s="31">
        <v>1.0000000000000001E-5</v>
      </c>
    </row>
    <row r="167" spans="1:17" x14ac:dyDescent="0.2">
      <c r="A167" t="s">
        <v>1244</v>
      </c>
      <c r="B167" t="s">
        <v>1245</v>
      </c>
      <c r="C167" t="s">
        <v>1244</v>
      </c>
      <c r="D167" s="35">
        <v>12739944</v>
      </c>
      <c r="E167" s="35">
        <v>0</v>
      </c>
      <c r="F167" s="35">
        <v>12739944</v>
      </c>
      <c r="G167">
        <v>1</v>
      </c>
      <c r="I167" s="47" t="s">
        <v>1320</v>
      </c>
      <c r="J167" t="s">
        <v>286</v>
      </c>
      <c r="K167" s="57"/>
      <c r="M167" t="s">
        <v>1347</v>
      </c>
      <c r="N167" t="s">
        <v>1294</v>
      </c>
      <c r="O167" s="36">
        <v>4413.798751916107</v>
      </c>
      <c r="P167" s="37">
        <v>59648.398519041773</v>
      </c>
      <c r="Q167" s="31">
        <v>6.8999999999999997E-5</v>
      </c>
    </row>
    <row r="168" spans="1:17" x14ac:dyDescent="0.2">
      <c r="A168" t="s">
        <v>1244</v>
      </c>
      <c r="B168" t="s">
        <v>1245</v>
      </c>
      <c r="C168" t="s">
        <v>1244</v>
      </c>
      <c r="D168" s="35">
        <v>12739944</v>
      </c>
      <c r="E168" s="35">
        <v>0</v>
      </c>
      <c r="F168" s="35">
        <v>12739944</v>
      </c>
      <c r="G168">
        <v>1</v>
      </c>
      <c r="I168" s="47" t="s">
        <v>1320</v>
      </c>
      <c r="J168" t="s">
        <v>287</v>
      </c>
      <c r="K168" s="57"/>
      <c r="M168" t="s">
        <v>1347</v>
      </c>
      <c r="N168" t="s">
        <v>1294</v>
      </c>
      <c r="O168" s="36">
        <v>36</v>
      </c>
      <c r="P168" s="37">
        <v>486.50662782332449</v>
      </c>
      <c r="Q168" s="31">
        <v>9.9999999999999995E-7</v>
      </c>
    </row>
    <row r="169" spans="1:17" x14ac:dyDescent="0.2">
      <c r="A169" t="s">
        <v>1244</v>
      </c>
      <c r="B169" t="s">
        <v>1245</v>
      </c>
      <c r="C169" t="s">
        <v>1244</v>
      </c>
      <c r="D169" s="35">
        <v>12739944</v>
      </c>
      <c r="E169" s="35">
        <v>0</v>
      </c>
      <c r="F169" s="35">
        <v>12739944</v>
      </c>
      <c r="G169">
        <v>1</v>
      </c>
      <c r="I169" s="47" t="s">
        <v>1320</v>
      </c>
      <c r="J169" t="s">
        <v>288</v>
      </c>
      <c r="M169" t="s">
        <v>1347</v>
      </c>
      <c r="N169" t="s">
        <v>1294</v>
      </c>
      <c r="O169" s="36">
        <v>72.360000000000014</v>
      </c>
      <c r="P169" s="37">
        <v>977.87832192488247</v>
      </c>
      <c r="Q169" s="31">
        <v>9.9999999999999995E-7</v>
      </c>
    </row>
    <row r="170" spans="1:17" x14ac:dyDescent="0.2">
      <c r="A170" t="s">
        <v>1244</v>
      </c>
      <c r="B170" t="s">
        <v>1245</v>
      </c>
      <c r="C170" t="s">
        <v>1244</v>
      </c>
      <c r="D170" s="35">
        <v>12739944</v>
      </c>
      <c r="E170" s="35">
        <v>0</v>
      </c>
      <c r="F170" s="35">
        <v>12739944</v>
      </c>
      <c r="G170">
        <v>1</v>
      </c>
      <c r="I170" s="47" t="s">
        <v>1320</v>
      </c>
      <c r="J170" t="s">
        <v>289</v>
      </c>
      <c r="K170" s="57"/>
      <c r="M170" t="s">
        <v>1347</v>
      </c>
      <c r="N170" t="s">
        <v>1294</v>
      </c>
      <c r="O170" s="36">
        <v>108</v>
      </c>
      <c r="P170" s="37">
        <v>1459.5198834699736</v>
      </c>
      <c r="Q170" s="31">
        <v>1.9999999999999999E-6</v>
      </c>
    </row>
    <row r="171" spans="1:17" x14ac:dyDescent="0.2">
      <c r="A171" t="s">
        <v>1244</v>
      </c>
      <c r="B171" t="s">
        <v>1245</v>
      </c>
      <c r="C171" t="s">
        <v>1244</v>
      </c>
      <c r="D171" s="35">
        <v>12739944</v>
      </c>
      <c r="E171" s="35">
        <v>0</v>
      </c>
      <c r="F171" s="35">
        <v>12739944</v>
      </c>
      <c r="G171">
        <v>1</v>
      </c>
      <c r="I171" s="47" t="s">
        <v>1320</v>
      </c>
      <c r="J171" t="s">
        <v>290</v>
      </c>
      <c r="K171" s="57"/>
      <c r="M171" t="s">
        <v>1347</v>
      </c>
      <c r="N171" t="s">
        <v>1294</v>
      </c>
      <c r="O171" s="36">
        <v>72</v>
      </c>
      <c r="P171" s="37">
        <v>973.01325564664899</v>
      </c>
      <c r="Q171" s="31">
        <v>9.9999999999999995E-7</v>
      </c>
    </row>
    <row r="172" spans="1:17" x14ac:dyDescent="0.2">
      <c r="A172" t="s">
        <v>1244</v>
      </c>
      <c r="B172" t="s">
        <v>1245</v>
      </c>
      <c r="C172" t="s">
        <v>1244</v>
      </c>
      <c r="D172" s="35">
        <v>12739944</v>
      </c>
      <c r="E172" s="35">
        <v>0</v>
      </c>
      <c r="F172" s="35">
        <v>12739944</v>
      </c>
      <c r="G172">
        <v>1</v>
      </c>
      <c r="I172" s="47" t="s">
        <v>1320</v>
      </c>
      <c r="J172" t="s">
        <v>291</v>
      </c>
      <c r="K172" s="58"/>
      <c r="M172" t="s">
        <v>1348</v>
      </c>
      <c r="N172" t="s">
        <v>1325</v>
      </c>
      <c r="O172" s="36">
        <v>0.2</v>
      </c>
      <c r="P172" s="37">
        <v>2.70281459901847</v>
      </c>
      <c r="Q172" s="31">
        <v>0</v>
      </c>
    </row>
    <row r="173" spans="1:17" x14ac:dyDescent="0.2">
      <c r="A173" t="s">
        <v>1244</v>
      </c>
      <c r="B173" t="s">
        <v>1245</v>
      </c>
      <c r="C173" t="s">
        <v>1244</v>
      </c>
      <c r="D173" s="35">
        <v>12739944</v>
      </c>
      <c r="E173" s="35">
        <v>0</v>
      </c>
      <c r="F173" s="35">
        <v>12739944</v>
      </c>
      <c r="G173">
        <v>1</v>
      </c>
      <c r="I173" s="47" t="s">
        <v>1320</v>
      </c>
      <c r="J173" t="s">
        <v>292</v>
      </c>
      <c r="M173" t="s">
        <v>1348</v>
      </c>
      <c r="N173" t="s">
        <v>1325</v>
      </c>
      <c r="O173" s="36">
        <v>0</v>
      </c>
      <c r="P173" s="37">
        <v>0</v>
      </c>
      <c r="Q173" s="31">
        <v>0</v>
      </c>
    </row>
    <row r="174" spans="1:17" x14ac:dyDescent="0.2">
      <c r="A174" t="s">
        <v>1244</v>
      </c>
      <c r="B174" t="s">
        <v>1245</v>
      </c>
      <c r="C174" t="s">
        <v>1244</v>
      </c>
      <c r="D174" s="35">
        <v>12739944</v>
      </c>
      <c r="E174" s="35">
        <v>0</v>
      </c>
      <c r="F174" s="35">
        <v>12739944</v>
      </c>
      <c r="G174">
        <v>1</v>
      </c>
      <c r="I174" s="47" t="s">
        <v>1320</v>
      </c>
      <c r="J174" t="s">
        <v>293</v>
      </c>
      <c r="M174" t="s">
        <v>1348</v>
      </c>
      <c r="N174" t="s">
        <v>1325</v>
      </c>
      <c r="O174" s="36">
        <v>2.8000000000000003</v>
      </c>
      <c r="P174" s="37">
        <v>37.839404386258579</v>
      </c>
      <c r="Q174" s="31">
        <v>0</v>
      </c>
    </row>
    <row r="175" spans="1:17" x14ac:dyDescent="0.2">
      <c r="A175" t="s">
        <v>1244</v>
      </c>
      <c r="B175" t="s">
        <v>1245</v>
      </c>
      <c r="C175" t="s">
        <v>1244</v>
      </c>
      <c r="D175" s="35">
        <v>12739944</v>
      </c>
      <c r="E175" s="35">
        <v>0</v>
      </c>
      <c r="F175" s="35">
        <v>12739944</v>
      </c>
      <c r="G175">
        <v>1</v>
      </c>
      <c r="I175" s="47" t="s">
        <v>1320</v>
      </c>
      <c r="J175" t="s">
        <v>294</v>
      </c>
      <c r="K175" s="57"/>
      <c r="M175" t="s">
        <v>1348</v>
      </c>
      <c r="N175" t="s">
        <v>1325</v>
      </c>
      <c r="O175" s="36">
        <v>3.8000000000000003</v>
      </c>
      <c r="P175" s="37">
        <v>51.35347738135092</v>
      </c>
      <c r="Q175" s="31">
        <v>0</v>
      </c>
    </row>
    <row r="176" spans="1:17" x14ac:dyDescent="0.2">
      <c r="A176" t="s">
        <v>1244</v>
      </c>
      <c r="B176" t="s">
        <v>1245</v>
      </c>
      <c r="C176" t="s">
        <v>1244</v>
      </c>
      <c r="D176" s="35">
        <v>12739944</v>
      </c>
      <c r="E176" s="35">
        <v>0</v>
      </c>
      <c r="F176" s="35">
        <v>12739944</v>
      </c>
      <c r="G176">
        <v>1</v>
      </c>
      <c r="I176" s="47" t="s">
        <v>1320</v>
      </c>
      <c r="J176" t="s">
        <v>295</v>
      </c>
      <c r="K176" s="57"/>
      <c r="M176" t="s">
        <v>1348</v>
      </c>
      <c r="N176" t="s">
        <v>1325</v>
      </c>
      <c r="O176" s="36">
        <v>4.4095014787423903</v>
      </c>
      <c r="P176" s="37">
        <v>59.590324855692316</v>
      </c>
      <c r="Q176" s="31">
        <v>0</v>
      </c>
    </row>
    <row r="177" spans="1:17" x14ac:dyDescent="0.2">
      <c r="A177" t="s">
        <v>1244</v>
      </c>
      <c r="B177" t="s">
        <v>1245</v>
      </c>
      <c r="C177" t="s">
        <v>1244</v>
      </c>
      <c r="D177" s="35">
        <v>12739944</v>
      </c>
      <c r="E177" s="35">
        <v>0</v>
      </c>
      <c r="F177" s="35">
        <v>12739944</v>
      </c>
      <c r="G177">
        <v>1</v>
      </c>
      <c r="I177" s="47" t="s">
        <v>1320</v>
      </c>
      <c r="J177" t="s">
        <v>296</v>
      </c>
      <c r="K177" s="57"/>
      <c r="M177" t="s">
        <v>1348</v>
      </c>
      <c r="N177" t="s">
        <v>1325</v>
      </c>
      <c r="O177" s="36">
        <v>47.400000000000006</v>
      </c>
      <c r="P177" s="37">
        <v>640.5670599673773</v>
      </c>
      <c r="Q177" s="31">
        <v>9.9999999999999995E-7</v>
      </c>
    </row>
    <row r="178" spans="1:17" x14ac:dyDescent="0.2">
      <c r="A178" t="s">
        <v>1244</v>
      </c>
      <c r="B178" t="s">
        <v>1245</v>
      </c>
      <c r="C178" t="s">
        <v>1244</v>
      </c>
      <c r="D178" s="35">
        <v>12739944</v>
      </c>
      <c r="E178" s="35">
        <v>0</v>
      </c>
      <c r="F178" s="35">
        <v>12739944</v>
      </c>
      <c r="G178">
        <v>1</v>
      </c>
      <c r="I178" s="47" t="s">
        <v>1320</v>
      </c>
      <c r="J178" t="s">
        <v>297</v>
      </c>
      <c r="M178" t="s">
        <v>1349</v>
      </c>
      <c r="N178" t="s">
        <v>1294</v>
      </c>
      <c r="O178" s="36">
        <v>11.702867313636519</v>
      </c>
      <c r="P178" s="37">
        <v>158.1534031283642</v>
      </c>
      <c r="Q178" s="31">
        <v>0</v>
      </c>
    </row>
    <row r="179" spans="1:17" x14ac:dyDescent="0.2">
      <c r="A179" t="s">
        <v>1244</v>
      </c>
      <c r="B179" t="s">
        <v>1245</v>
      </c>
      <c r="C179" t="s">
        <v>1244</v>
      </c>
      <c r="D179" s="35">
        <v>12739944</v>
      </c>
      <c r="E179" s="35">
        <v>0</v>
      </c>
      <c r="F179" s="35">
        <v>12739944</v>
      </c>
      <c r="G179">
        <v>1</v>
      </c>
      <c r="I179" s="47" t="s">
        <v>1320</v>
      </c>
      <c r="J179" t="s">
        <v>298</v>
      </c>
      <c r="K179" s="57"/>
      <c r="M179" t="s">
        <v>1349</v>
      </c>
      <c r="N179" t="s">
        <v>1294</v>
      </c>
      <c r="O179" s="36">
        <v>0</v>
      </c>
      <c r="P179" s="37">
        <v>0</v>
      </c>
      <c r="Q179" s="31">
        <v>0</v>
      </c>
    </row>
    <row r="180" spans="1:17" x14ac:dyDescent="0.2">
      <c r="A180" t="s">
        <v>1244</v>
      </c>
      <c r="B180" t="s">
        <v>1245</v>
      </c>
      <c r="C180" t="s">
        <v>1244</v>
      </c>
      <c r="D180" s="35">
        <v>12739944</v>
      </c>
      <c r="E180" s="35">
        <v>0</v>
      </c>
      <c r="F180" s="35">
        <v>12739944</v>
      </c>
      <c r="G180">
        <v>1</v>
      </c>
      <c r="I180" s="47" t="s">
        <v>1320</v>
      </c>
      <c r="J180" t="s">
        <v>299</v>
      </c>
      <c r="K180" s="57"/>
      <c r="M180" t="s">
        <v>1349</v>
      </c>
      <c r="N180" t="s">
        <v>1294</v>
      </c>
      <c r="O180" s="36">
        <v>39.838064493419054</v>
      </c>
      <c r="P180" s="37">
        <v>538.3745115472617</v>
      </c>
      <c r="Q180" s="31">
        <v>9.9999999999999995E-7</v>
      </c>
    </row>
    <row r="181" spans="1:17" x14ac:dyDescent="0.2">
      <c r="A181" t="s">
        <v>1244</v>
      </c>
      <c r="B181" t="s">
        <v>1245</v>
      </c>
      <c r="C181" t="s">
        <v>1244</v>
      </c>
      <c r="D181" s="35">
        <v>12739944</v>
      </c>
      <c r="E181" s="35">
        <v>0</v>
      </c>
      <c r="F181" s="35">
        <v>12739944</v>
      </c>
      <c r="G181">
        <v>1</v>
      </c>
      <c r="I181" s="47" t="s">
        <v>1320</v>
      </c>
      <c r="J181" t="s">
        <v>300</v>
      </c>
      <c r="K181" s="57"/>
      <c r="M181" t="s">
        <v>1349</v>
      </c>
      <c r="N181" t="s">
        <v>1294</v>
      </c>
      <c r="O181" s="36">
        <v>545.66924959424693</v>
      </c>
      <c r="P181" s="37">
        <v>7374.2140701939188</v>
      </c>
      <c r="Q181" s="31">
        <v>1.9000000000000001E-5</v>
      </c>
    </row>
    <row r="182" spans="1:17" x14ac:dyDescent="0.2">
      <c r="A182" t="s">
        <v>1244</v>
      </c>
      <c r="B182" t="s">
        <v>1245</v>
      </c>
      <c r="C182" t="s">
        <v>1244</v>
      </c>
      <c r="D182" s="35">
        <v>12739944</v>
      </c>
      <c r="E182" s="35">
        <v>0</v>
      </c>
      <c r="F182" s="35">
        <v>12739944</v>
      </c>
      <c r="G182">
        <v>1</v>
      </c>
      <c r="I182" s="47" t="s">
        <v>1320</v>
      </c>
      <c r="J182" t="s">
        <v>301</v>
      </c>
      <c r="K182" s="57"/>
      <c r="M182" t="s">
        <v>1349</v>
      </c>
      <c r="N182" t="s">
        <v>1325</v>
      </c>
      <c r="O182" s="36">
        <v>190.96179046757698</v>
      </c>
      <c r="P182" s="37">
        <v>2580.6715756523649</v>
      </c>
      <c r="Q182" s="31">
        <v>3.0000000000000001E-6</v>
      </c>
    </row>
    <row r="183" spans="1:17" x14ac:dyDescent="0.2">
      <c r="A183" t="s">
        <v>1244</v>
      </c>
      <c r="B183" t="s">
        <v>1245</v>
      </c>
      <c r="C183" t="s">
        <v>1244</v>
      </c>
      <c r="D183" s="35">
        <v>12739944</v>
      </c>
      <c r="E183" s="35">
        <v>0</v>
      </c>
      <c r="F183" s="35">
        <v>12739944</v>
      </c>
      <c r="G183">
        <v>1</v>
      </c>
      <c r="I183" s="47" t="s">
        <v>1320</v>
      </c>
      <c r="J183" t="s">
        <v>302</v>
      </c>
      <c r="K183" s="57"/>
      <c r="M183" t="s">
        <v>1349</v>
      </c>
      <c r="N183" t="s">
        <v>1325</v>
      </c>
      <c r="O183" s="36">
        <v>28.128527426227038</v>
      </c>
      <c r="P183" s="37">
        <v>380.13097288248929</v>
      </c>
      <c r="Q183" s="31">
        <v>0</v>
      </c>
    </row>
    <row r="184" spans="1:17" x14ac:dyDescent="0.2">
      <c r="A184" t="s">
        <v>1244</v>
      </c>
      <c r="B184" t="s">
        <v>1245</v>
      </c>
      <c r="C184" t="s">
        <v>1244</v>
      </c>
      <c r="D184" s="35">
        <v>12739944</v>
      </c>
      <c r="E184" s="35">
        <v>0</v>
      </c>
      <c r="F184" s="35">
        <v>12739944</v>
      </c>
      <c r="G184">
        <v>1</v>
      </c>
      <c r="I184" s="47" t="s">
        <v>1320</v>
      </c>
      <c r="J184" t="s">
        <v>303</v>
      </c>
      <c r="K184" s="57"/>
      <c r="M184" t="s">
        <v>1349</v>
      </c>
      <c r="N184" t="s">
        <v>1325</v>
      </c>
      <c r="O184" s="36">
        <v>26.104598896490934</v>
      </c>
      <c r="P184" s="37">
        <v>352.77945499478562</v>
      </c>
      <c r="Q184" s="31">
        <v>0</v>
      </c>
    </row>
    <row r="185" spans="1:17" x14ac:dyDescent="0.2">
      <c r="A185" t="s">
        <v>1244</v>
      </c>
      <c r="B185" t="s">
        <v>1245</v>
      </c>
      <c r="C185" t="s">
        <v>1244</v>
      </c>
      <c r="D185" s="35">
        <v>12739944</v>
      </c>
      <c r="E185" s="35">
        <v>0</v>
      </c>
      <c r="F185" s="35">
        <v>12739944</v>
      </c>
      <c r="G185">
        <v>1</v>
      </c>
      <c r="I185" s="47" t="s">
        <v>1320</v>
      </c>
      <c r="J185" t="s">
        <v>304</v>
      </c>
      <c r="K185" s="57"/>
      <c r="M185" t="s">
        <v>1349</v>
      </c>
      <c r="N185" t="s">
        <v>1294</v>
      </c>
      <c r="O185" s="36">
        <v>503.74599840663649</v>
      </c>
      <c r="P185" s="37">
        <v>6807.660193452959</v>
      </c>
      <c r="Q185" s="31">
        <v>1.27E-4</v>
      </c>
    </row>
    <row r="186" spans="1:17" x14ac:dyDescent="0.2">
      <c r="A186" t="s">
        <v>1244</v>
      </c>
      <c r="B186" t="s">
        <v>1245</v>
      </c>
      <c r="C186" t="s">
        <v>1244</v>
      </c>
      <c r="D186" s="35">
        <v>12739944</v>
      </c>
      <c r="E186" s="35">
        <v>0</v>
      </c>
      <c r="F186" s="35">
        <v>12739944</v>
      </c>
      <c r="G186">
        <v>1</v>
      </c>
      <c r="I186" s="47" t="s">
        <v>1320</v>
      </c>
      <c r="J186" t="s">
        <v>305</v>
      </c>
      <c r="M186" t="s">
        <v>1349</v>
      </c>
      <c r="N186" t="s">
        <v>1294</v>
      </c>
      <c r="O186" s="36">
        <v>14.715744357018586</v>
      </c>
      <c r="P186" s="37">
        <v>198.86964341786748</v>
      </c>
      <c r="Q186" s="31">
        <v>0</v>
      </c>
    </row>
    <row r="187" spans="1:17" x14ac:dyDescent="0.2">
      <c r="A187" t="s">
        <v>1244</v>
      </c>
      <c r="B187" t="s">
        <v>1245</v>
      </c>
      <c r="C187" t="s">
        <v>1244</v>
      </c>
      <c r="D187" s="35">
        <v>12739944</v>
      </c>
      <c r="E187" s="35">
        <v>0</v>
      </c>
      <c r="F187" s="35">
        <v>12739944</v>
      </c>
      <c r="G187">
        <v>1</v>
      </c>
      <c r="I187" s="47" t="s">
        <v>1320</v>
      </c>
      <c r="J187" t="s">
        <v>306</v>
      </c>
      <c r="M187" t="s">
        <v>1349</v>
      </c>
      <c r="N187" t="s">
        <v>1294</v>
      </c>
      <c r="O187" s="36">
        <v>5.9425314042771369</v>
      </c>
      <c r="P187" s="37">
        <v>80.307803173029853</v>
      </c>
      <c r="Q187" s="31">
        <v>0</v>
      </c>
    </row>
    <row r="188" spans="1:17" x14ac:dyDescent="0.2">
      <c r="A188" t="s">
        <v>1244</v>
      </c>
      <c r="B188" t="s">
        <v>1245</v>
      </c>
      <c r="C188" t="s">
        <v>1244</v>
      </c>
      <c r="D188" s="35">
        <v>12739944</v>
      </c>
      <c r="E188" s="35">
        <v>0</v>
      </c>
      <c r="F188" s="35">
        <v>12739944</v>
      </c>
      <c r="G188">
        <v>1</v>
      </c>
      <c r="I188" s="47" t="s">
        <v>1320</v>
      </c>
      <c r="J188" t="s">
        <v>307</v>
      </c>
      <c r="M188" t="s">
        <v>1350</v>
      </c>
      <c r="N188" t="s">
        <v>1325</v>
      </c>
      <c r="O188" s="36">
        <v>508.7130592888409</v>
      </c>
      <c r="P188" s="37">
        <v>6874.7854167861369</v>
      </c>
      <c r="Q188" s="31">
        <v>7.9999999999999996E-6</v>
      </c>
    </row>
    <row r="189" spans="1:17" x14ac:dyDescent="0.2">
      <c r="A189" t="s">
        <v>1244</v>
      </c>
      <c r="B189" t="s">
        <v>1245</v>
      </c>
      <c r="C189" t="s">
        <v>1244</v>
      </c>
      <c r="D189" s="35">
        <v>12739944</v>
      </c>
      <c r="E189" s="35">
        <v>0</v>
      </c>
      <c r="F189" s="35">
        <v>12739944</v>
      </c>
      <c r="G189">
        <v>1</v>
      </c>
      <c r="I189" s="47" t="s">
        <v>1320</v>
      </c>
      <c r="J189" t="s">
        <v>308</v>
      </c>
      <c r="M189" t="s">
        <v>1350</v>
      </c>
      <c r="N189" t="s">
        <v>1325</v>
      </c>
      <c r="O189" s="36">
        <v>197.77768799352523</v>
      </c>
      <c r="P189" s="37">
        <v>2672.7821123450994</v>
      </c>
      <c r="Q189" s="31">
        <v>3.0000000000000001E-6</v>
      </c>
    </row>
    <row r="190" spans="1:17" x14ac:dyDescent="0.2">
      <c r="A190" t="s">
        <v>1244</v>
      </c>
      <c r="B190" t="s">
        <v>1245</v>
      </c>
      <c r="C190" t="s">
        <v>1244</v>
      </c>
      <c r="D190" s="35">
        <v>12739944</v>
      </c>
      <c r="E190" s="35">
        <v>0</v>
      </c>
      <c r="F190" s="35">
        <v>12739944</v>
      </c>
      <c r="G190">
        <v>1</v>
      </c>
      <c r="I190" s="47" t="s">
        <v>1320</v>
      </c>
      <c r="J190" t="s">
        <v>309</v>
      </c>
      <c r="M190" t="s">
        <v>1350</v>
      </c>
      <c r="N190" t="s">
        <v>1325</v>
      </c>
      <c r="O190" s="36">
        <v>64.532096570116437</v>
      </c>
      <c r="P190" s="37">
        <v>872.09146357490204</v>
      </c>
      <c r="Q190" s="31">
        <v>9.9999999999999995E-7</v>
      </c>
    </row>
    <row r="191" spans="1:17" x14ac:dyDescent="0.2">
      <c r="A191" t="s">
        <v>1244</v>
      </c>
      <c r="B191" t="s">
        <v>1245</v>
      </c>
      <c r="C191" t="s">
        <v>1244</v>
      </c>
      <c r="D191" s="35">
        <v>12739944</v>
      </c>
      <c r="E191" s="35">
        <v>0</v>
      </c>
      <c r="F191" s="35">
        <v>12739944</v>
      </c>
      <c r="G191">
        <v>1</v>
      </c>
      <c r="I191" s="47" t="s">
        <v>1320</v>
      </c>
      <c r="J191" t="s">
        <v>310</v>
      </c>
      <c r="K191" s="57"/>
      <c r="M191" t="s">
        <v>1351</v>
      </c>
      <c r="N191" t="s">
        <v>1294</v>
      </c>
      <c r="O191" s="36">
        <v>6701.7698190156016</v>
      </c>
      <c r="P191" s="37">
        <v>90568.206530483672</v>
      </c>
      <c r="Q191" s="31">
        <v>3.7300000000000001E-4</v>
      </c>
    </row>
    <row r="192" spans="1:17" x14ac:dyDescent="0.2">
      <c r="A192" t="s">
        <v>1244</v>
      </c>
      <c r="B192" t="s">
        <v>1245</v>
      </c>
      <c r="C192" t="s">
        <v>1244</v>
      </c>
      <c r="D192" s="35">
        <v>12739944</v>
      </c>
      <c r="E192" s="35">
        <v>0</v>
      </c>
      <c r="F192" s="35">
        <v>12739944</v>
      </c>
      <c r="G192">
        <v>1</v>
      </c>
      <c r="I192" s="47" t="s">
        <v>1320</v>
      </c>
      <c r="J192" t="s">
        <v>311</v>
      </c>
      <c r="K192" s="57"/>
      <c r="M192" t="s">
        <v>1351</v>
      </c>
      <c r="N192" t="s">
        <v>1294</v>
      </c>
      <c r="O192" s="36">
        <v>22.7</v>
      </c>
      <c r="P192" s="37">
        <v>306.76945698859629</v>
      </c>
      <c r="Q192" s="31">
        <v>0</v>
      </c>
    </row>
    <row r="193" spans="1:17" x14ac:dyDescent="0.2">
      <c r="A193" t="s">
        <v>1244</v>
      </c>
      <c r="B193" t="s">
        <v>1245</v>
      </c>
      <c r="C193" t="s">
        <v>1244</v>
      </c>
      <c r="D193" s="35">
        <v>12739944</v>
      </c>
      <c r="E193" s="35">
        <v>0</v>
      </c>
      <c r="F193" s="35">
        <v>12739944</v>
      </c>
      <c r="G193">
        <v>1</v>
      </c>
      <c r="I193" s="47" t="s">
        <v>1320</v>
      </c>
      <c r="J193" t="s">
        <v>312</v>
      </c>
      <c r="K193" s="57"/>
      <c r="M193" t="s">
        <v>1351</v>
      </c>
      <c r="N193" t="s">
        <v>1294</v>
      </c>
      <c r="O193" s="36">
        <v>2446.4916057330552</v>
      </c>
      <c r="P193" s="37">
        <v>33062.066141757197</v>
      </c>
      <c r="Q193" s="31">
        <v>3.8000000000000002E-5</v>
      </c>
    </row>
    <row r="194" spans="1:17" x14ac:dyDescent="0.2">
      <c r="A194" t="s">
        <v>1244</v>
      </c>
      <c r="B194" t="s">
        <v>1245</v>
      </c>
      <c r="C194" t="s">
        <v>1244</v>
      </c>
      <c r="D194" s="35">
        <v>12739944</v>
      </c>
      <c r="E194" s="35">
        <v>0</v>
      </c>
      <c r="F194" s="35">
        <v>12739944</v>
      </c>
      <c r="G194">
        <v>1</v>
      </c>
      <c r="I194" s="47" t="s">
        <v>1320</v>
      </c>
      <c r="J194" t="s">
        <v>313</v>
      </c>
      <c r="M194" t="s">
        <v>1351</v>
      </c>
      <c r="N194" t="s">
        <v>1294</v>
      </c>
      <c r="O194" s="36">
        <v>3188.4660589608652</v>
      </c>
      <c r="P194" s="37">
        <v>43089.163063171552</v>
      </c>
      <c r="Q194" s="31">
        <v>1.7000000000000001E-4</v>
      </c>
    </row>
    <row r="195" spans="1:17" x14ac:dyDescent="0.2">
      <c r="A195" t="s">
        <v>1244</v>
      </c>
      <c r="B195" t="s">
        <v>1245</v>
      </c>
      <c r="C195" t="s">
        <v>1244</v>
      </c>
      <c r="D195" s="35">
        <v>12739944</v>
      </c>
      <c r="E195" s="35">
        <v>0</v>
      </c>
      <c r="F195" s="35">
        <v>12739944</v>
      </c>
      <c r="G195">
        <v>1</v>
      </c>
      <c r="I195" s="47" t="s">
        <v>1320</v>
      </c>
      <c r="J195" t="s">
        <v>314</v>
      </c>
      <c r="K195" s="57"/>
      <c r="M195" t="s">
        <v>1351</v>
      </c>
      <c r="N195" t="s">
        <v>1294</v>
      </c>
      <c r="O195" s="36">
        <v>2377.3254968618517</v>
      </c>
      <c r="P195" s="37">
        <v>32127.350297685251</v>
      </c>
      <c r="Q195" s="31">
        <v>9.8999999999999994E-5</v>
      </c>
    </row>
    <row r="196" spans="1:17" x14ac:dyDescent="0.2">
      <c r="A196" t="s">
        <v>1244</v>
      </c>
      <c r="B196" t="s">
        <v>1245</v>
      </c>
      <c r="C196" t="s">
        <v>1244</v>
      </c>
      <c r="D196" s="35">
        <v>12739944</v>
      </c>
      <c r="E196" s="35">
        <v>0</v>
      </c>
      <c r="F196" s="35">
        <v>12739944</v>
      </c>
      <c r="G196">
        <v>1</v>
      </c>
      <c r="I196" s="47" t="s">
        <v>1320</v>
      </c>
      <c r="J196" t="s">
        <v>315</v>
      </c>
      <c r="K196" s="58"/>
      <c r="M196" t="s">
        <v>1351</v>
      </c>
      <c r="N196" t="s">
        <v>1294</v>
      </c>
      <c r="O196" s="36">
        <v>1403.7146244375608</v>
      </c>
      <c r="P196" s="37">
        <v>18969.901898927837</v>
      </c>
      <c r="Q196" s="31">
        <v>6.3999999999999997E-5</v>
      </c>
    </row>
    <row r="197" spans="1:17" x14ac:dyDescent="0.2">
      <c r="A197" t="s">
        <v>1244</v>
      </c>
      <c r="B197" t="s">
        <v>1245</v>
      </c>
      <c r="C197" t="s">
        <v>1244</v>
      </c>
      <c r="D197" s="35">
        <v>12739944</v>
      </c>
      <c r="E197" s="35">
        <v>0</v>
      </c>
      <c r="F197" s="35">
        <v>12739944</v>
      </c>
      <c r="G197">
        <v>1</v>
      </c>
      <c r="I197" s="47" t="s">
        <v>1320</v>
      </c>
      <c r="J197" t="s">
        <v>316</v>
      </c>
      <c r="M197" t="s">
        <v>1352</v>
      </c>
      <c r="N197" t="s">
        <v>1325</v>
      </c>
      <c r="O197" s="36">
        <v>5454.3838744023078</v>
      </c>
      <c r="P197" s="37">
        <v>73710.941821927394</v>
      </c>
      <c r="Q197" s="31">
        <v>2.7E-4</v>
      </c>
    </row>
    <row r="198" spans="1:17" x14ac:dyDescent="0.2">
      <c r="A198" t="s">
        <v>1244</v>
      </c>
      <c r="B198" t="s">
        <v>1245</v>
      </c>
      <c r="C198" t="s">
        <v>1244</v>
      </c>
      <c r="D198" s="35">
        <v>12739944</v>
      </c>
      <c r="E198" s="35">
        <v>0</v>
      </c>
      <c r="F198" s="35">
        <v>12739944</v>
      </c>
      <c r="G198">
        <v>1</v>
      </c>
      <c r="I198" s="47" t="s">
        <v>1320</v>
      </c>
      <c r="J198" t="s">
        <v>317</v>
      </c>
      <c r="K198" s="57"/>
      <c r="M198" t="s">
        <v>1352</v>
      </c>
      <c r="N198" t="s">
        <v>1325</v>
      </c>
      <c r="O198" s="36">
        <v>11.799999999999999</v>
      </c>
      <c r="P198" s="37">
        <v>159.46606134208969</v>
      </c>
      <c r="Q198" s="31">
        <v>0</v>
      </c>
    </row>
    <row r="199" spans="1:17" x14ac:dyDescent="0.2">
      <c r="A199" t="s">
        <v>1244</v>
      </c>
      <c r="B199" t="s">
        <v>1245</v>
      </c>
      <c r="C199" t="s">
        <v>1244</v>
      </c>
      <c r="D199" s="35">
        <v>12739944</v>
      </c>
      <c r="E199" s="35">
        <v>0</v>
      </c>
      <c r="F199" s="35">
        <v>12739944</v>
      </c>
      <c r="G199">
        <v>1</v>
      </c>
      <c r="I199" s="47" t="s">
        <v>1320</v>
      </c>
      <c r="J199" t="s">
        <v>318</v>
      </c>
      <c r="K199" s="57"/>
      <c r="M199" t="s">
        <v>1352</v>
      </c>
      <c r="N199" t="s">
        <v>1325</v>
      </c>
      <c r="O199" s="36">
        <v>2635.3412972515926</v>
      </c>
      <c r="P199" s="37">
        <v>35614.194658039378</v>
      </c>
      <c r="Q199" s="31">
        <v>2.5300000000000002E-4</v>
      </c>
    </row>
    <row r="200" spans="1:17" x14ac:dyDescent="0.2">
      <c r="A200" t="s">
        <v>1244</v>
      </c>
      <c r="B200" t="s">
        <v>1245</v>
      </c>
      <c r="C200" t="s">
        <v>1244</v>
      </c>
      <c r="D200" s="35">
        <v>12739944</v>
      </c>
      <c r="E200" s="35">
        <v>0</v>
      </c>
      <c r="F200" s="35">
        <v>12739944</v>
      </c>
      <c r="G200">
        <v>1</v>
      </c>
      <c r="I200" s="47" t="s">
        <v>1320</v>
      </c>
      <c r="J200" t="s">
        <v>319</v>
      </c>
      <c r="K200" s="57"/>
      <c r="M200" t="s">
        <v>1352</v>
      </c>
      <c r="N200" t="s">
        <v>1325</v>
      </c>
      <c r="O200" s="36">
        <v>3105.6409394293473</v>
      </c>
      <c r="P200" s="37">
        <v>41969.858351995375</v>
      </c>
      <c r="Q200" s="31">
        <v>3.6400000000000001E-4</v>
      </c>
    </row>
    <row r="201" spans="1:17" x14ac:dyDescent="0.2">
      <c r="A201" t="s">
        <v>1244</v>
      </c>
      <c r="B201" t="s">
        <v>1245</v>
      </c>
      <c r="C201" t="s">
        <v>1244</v>
      </c>
      <c r="D201" s="35">
        <v>12739944</v>
      </c>
      <c r="E201" s="35">
        <v>0</v>
      </c>
      <c r="F201" s="35">
        <v>12739944</v>
      </c>
      <c r="G201">
        <v>1</v>
      </c>
      <c r="I201" s="47" t="s">
        <v>1320</v>
      </c>
      <c r="J201" t="s">
        <v>320</v>
      </c>
      <c r="K201" s="57"/>
      <c r="M201" t="s">
        <v>1353</v>
      </c>
      <c r="N201" t="s">
        <v>1325</v>
      </c>
      <c r="O201" s="36">
        <v>74157.33999578697</v>
      </c>
      <c r="P201" s="37">
        <v>1002167.7058249464</v>
      </c>
      <c r="Q201" s="31">
        <v>2.271E-3</v>
      </c>
    </row>
    <row r="202" spans="1:17" x14ac:dyDescent="0.2">
      <c r="A202" t="s">
        <v>1244</v>
      </c>
      <c r="B202" t="s">
        <v>1245</v>
      </c>
      <c r="C202" t="s">
        <v>1244</v>
      </c>
      <c r="D202" s="35">
        <v>12739944</v>
      </c>
      <c r="E202" s="35">
        <v>0</v>
      </c>
      <c r="F202" s="35">
        <v>12739944</v>
      </c>
      <c r="G202">
        <v>1</v>
      </c>
      <c r="I202" s="47" t="s">
        <v>1320</v>
      </c>
      <c r="J202" t="s">
        <v>321</v>
      </c>
      <c r="M202" t="s">
        <v>1353</v>
      </c>
      <c r="N202" t="s">
        <v>1325</v>
      </c>
      <c r="O202" s="36">
        <v>8</v>
      </c>
      <c r="P202" s="37">
        <v>108.11258396073877</v>
      </c>
      <c r="Q202" s="31">
        <v>0</v>
      </c>
    </row>
    <row r="203" spans="1:17" x14ac:dyDescent="0.2">
      <c r="A203" t="s">
        <v>1244</v>
      </c>
      <c r="B203" t="s">
        <v>1245</v>
      </c>
      <c r="C203" t="s">
        <v>1244</v>
      </c>
      <c r="D203" s="35">
        <v>12739944</v>
      </c>
      <c r="E203" s="35">
        <v>0</v>
      </c>
      <c r="F203" s="35">
        <v>12739944</v>
      </c>
      <c r="G203">
        <v>1</v>
      </c>
      <c r="I203" s="47" t="s">
        <v>1320</v>
      </c>
      <c r="J203" t="s">
        <v>322</v>
      </c>
      <c r="M203" t="s">
        <v>1354</v>
      </c>
      <c r="N203" t="s">
        <v>1333</v>
      </c>
      <c r="O203" s="36">
        <v>0.48</v>
      </c>
      <c r="P203" s="37">
        <v>6.4867550376443273</v>
      </c>
      <c r="Q203" s="31">
        <v>0</v>
      </c>
    </row>
    <row r="204" spans="1:17" x14ac:dyDescent="0.2">
      <c r="A204" t="s">
        <v>1244</v>
      </c>
      <c r="B204" t="s">
        <v>1245</v>
      </c>
      <c r="C204" t="s">
        <v>1244</v>
      </c>
      <c r="D204" s="35">
        <v>12739944</v>
      </c>
      <c r="E204" s="35">
        <v>0</v>
      </c>
      <c r="F204" s="35">
        <v>12739944</v>
      </c>
      <c r="G204">
        <v>1</v>
      </c>
      <c r="I204" s="47" t="s">
        <v>1320</v>
      </c>
      <c r="J204" t="s">
        <v>323</v>
      </c>
      <c r="M204" t="s">
        <v>1354</v>
      </c>
      <c r="N204" t="s">
        <v>1333</v>
      </c>
      <c r="O204" s="36">
        <v>0</v>
      </c>
      <c r="P204" s="37">
        <v>0</v>
      </c>
      <c r="Q204" s="31">
        <v>0</v>
      </c>
    </row>
    <row r="205" spans="1:17" x14ac:dyDescent="0.2">
      <c r="A205" t="s">
        <v>1244</v>
      </c>
      <c r="B205" t="s">
        <v>1245</v>
      </c>
      <c r="C205" t="s">
        <v>1244</v>
      </c>
      <c r="D205" s="35">
        <v>12739944</v>
      </c>
      <c r="E205" s="35">
        <v>0</v>
      </c>
      <c r="F205" s="35">
        <v>12739944</v>
      </c>
      <c r="G205">
        <v>1</v>
      </c>
      <c r="I205" s="47" t="s">
        <v>1320</v>
      </c>
      <c r="J205" t="s">
        <v>324</v>
      </c>
      <c r="M205" t="s">
        <v>1354</v>
      </c>
      <c r="N205" t="s">
        <v>1333</v>
      </c>
      <c r="O205" s="36">
        <v>0.24</v>
      </c>
      <c r="P205" s="37">
        <v>3.2433775188221636</v>
      </c>
      <c r="Q205" s="31">
        <v>0</v>
      </c>
    </row>
    <row r="206" spans="1:17" x14ac:dyDescent="0.2">
      <c r="A206" t="s">
        <v>1244</v>
      </c>
      <c r="B206" t="s">
        <v>1245</v>
      </c>
      <c r="C206" t="s">
        <v>1244</v>
      </c>
      <c r="D206" s="35">
        <v>12739944</v>
      </c>
      <c r="E206" s="35">
        <v>0</v>
      </c>
      <c r="F206" s="35">
        <v>12739944</v>
      </c>
      <c r="G206">
        <v>1</v>
      </c>
      <c r="I206" s="47" t="s">
        <v>1320</v>
      </c>
      <c r="J206" t="s">
        <v>325</v>
      </c>
      <c r="M206" t="s">
        <v>1354</v>
      </c>
      <c r="N206" t="s">
        <v>1333</v>
      </c>
      <c r="O206" s="36">
        <v>0.24</v>
      </c>
      <c r="P206" s="37">
        <v>3.2433775188221636</v>
      </c>
      <c r="Q206" s="31">
        <v>0</v>
      </c>
    </row>
    <row r="207" spans="1:17" x14ac:dyDescent="0.2">
      <c r="A207" t="s">
        <v>1244</v>
      </c>
      <c r="B207" t="s">
        <v>1245</v>
      </c>
      <c r="C207" t="s">
        <v>1244</v>
      </c>
      <c r="D207" s="35">
        <v>12739944</v>
      </c>
      <c r="E207" s="35">
        <v>0</v>
      </c>
      <c r="F207" s="35">
        <v>12739944</v>
      </c>
      <c r="G207">
        <v>1</v>
      </c>
      <c r="I207" s="47" t="s">
        <v>1320</v>
      </c>
      <c r="J207" t="s">
        <v>326</v>
      </c>
      <c r="K207" s="57"/>
      <c r="M207" t="s">
        <v>1354</v>
      </c>
      <c r="N207" t="s">
        <v>1333</v>
      </c>
      <c r="O207" s="36">
        <v>0.12</v>
      </c>
      <c r="P207" s="37">
        <v>1.6216887594110818</v>
      </c>
      <c r="Q207" s="31">
        <v>0</v>
      </c>
    </row>
    <row r="208" spans="1:17" x14ac:dyDescent="0.2">
      <c r="A208" t="s">
        <v>1244</v>
      </c>
      <c r="B208" t="s">
        <v>1245</v>
      </c>
      <c r="C208" t="s">
        <v>1244</v>
      </c>
      <c r="D208" s="35">
        <v>12739944</v>
      </c>
      <c r="E208" s="35">
        <v>0</v>
      </c>
      <c r="F208" s="35">
        <v>12739944</v>
      </c>
      <c r="G208">
        <v>1</v>
      </c>
      <c r="I208" s="47" t="s">
        <v>1320</v>
      </c>
      <c r="J208" t="s">
        <v>327</v>
      </c>
      <c r="K208" s="57"/>
      <c r="M208" t="s">
        <v>1354</v>
      </c>
      <c r="N208" t="s">
        <v>1333</v>
      </c>
      <c r="O208" s="36">
        <v>0.12</v>
      </c>
      <c r="P208" s="37">
        <v>1.6216887594110818</v>
      </c>
      <c r="Q208" s="31">
        <v>0</v>
      </c>
    </row>
    <row r="209" spans="1:17" x14ac:dyDescent="0.2">
      <c r="A209" t="s">
        <v>1244</v>
      </c>
      <c r="B209" t="s">
        <v>1245</v>
      </c>
      <c r="C209" t="s">
        <v>1244</v>
      </c>
      <c r="D209" s="35">
        <v>12739944</v>
      </c>
      <c r="E209" s="35">
        <v>0</v>
      </c>
      <c r="F209" s="35">
        <v>12739944</v>
      </c>
      <c r="G209">
        <v>1</v>
      </c>
      <c r="I209" s="47" t="s">
        <v>1320</v>
      </c>
      <c r="J209" t="s">
        <v>328</v>
      </c>
      <c r="K209" s="57"/>
      <c r="M209" t="s">
        <v>1354</v>
      </c>
      <c r="N209" t="s">
        <v>1333</v>
      </c>
      <c r="O209" s="36">
        <v>0.12</v>
      </c>
      <c r="P209" s="37">
        <v>1.6216887594110818</v>
      </c>
      <c r="Q209" s="31">
        <v>0</v>
      </c>
    </row>
    <row r="210" spans="1:17" x14ac:dyDescent="0.2">
      <c r="A210" t="s">
        <v>1244</v>
      </c>
      <c r="B210" t="s">
        <v>1245</v>
      </c>
      <c r="C210" t="s">
        <v>1244</v>
      </c>
      <c r="D210" s="35">
        <v>12739944</v>
      </c>
      <c r="E210" s="35">
        <v>0</v>
      </c>
      <c r="F210" s="35">
        <v>12739944</v>
      </c>
      <c r="G210">
        <v>1</v>
      </c>
      <c r="I210" s="47" t="s">
        <v>1320</v>
      </c>
      <c r="J210" t="s">
        <v>329</v>
      </c>
      <c r="M210" t="s">
        <v>1354</v>
      </c>
      <c r="N210" t="s">
        <v>1333</v>
      </c>
      <c r="O210" s="36">
        <v>1.92</v>
      </c>
      <c r="P210" s="37">
        <v>25.947020150577309</v>
      </c>
      <c r="Q210" s="31">
        <v>0</v>
      </c>
    </row>
    <row r="211" spans="1:17" x14ac:dyDescent="0.2">
      <c r="A211" t="s">
        <v>1244</v>
      </c>
      <c r="B211" t="s">
        <v>1245</v>
      </c>
      <c r="C211" t="s">
        <v>1244</v>
      </c>
      <c r="D211" s="35">
        <v>12739944</v>
      </c>
      <c r="E211" s="35">
        <v>0</v>
      </c>
      <c r="F211" s="35">
        <v>12739944</v>
      </c>
      <c r="G211">
        <v>1</v>
      </c>
      <c r="I211" s="47" t="s">
        <v>1320</v>
      </c>
      <c r="J211" t="s">
        <v>330</v>
      </c>
      <c r="K211" s="58"/>
      <c r="M211" t="s">
        <v>1354</v>
      </c>
      <c r="N211" t="s">
        <v>1333</v>
      </c>
      <c r="O211" s="36">
        <v>0.12</v>
      </c>
      <c r="P211" s="37">
        <v>1.6216887594110818</v>
      </c>
      <c r="Q211" s="31">
        <v>0</v>
      </c>
    </row>
    <row r="212" spans="1:17" x14ac:dyDescent="0.2">
      <c r="A212" t="s">
        <v>1244</v>
      </c>
      <c r="B212" t="s">
        <v>1245</v>
      </c>
      <c r="C212" t="s">
        <v>1244</v>
      </c>
      <c r="D212" s="35">
        <v>12739944</v>
      </c>
      <c r="E212" s="35">
        <v>0</v>
      </c>
      <c r="F212" s="35">
        <v>12739944</v>
      </c>
      <c r="G212">
        <v>1</v>
      </c>
      <c r="I212" s="47" t="s">
        <v>1320</v>
      </c>
      <c r="J212" t="s">
        <v>331</v>
      </c>
      <c r="K212" s="57"/>
      <c r="M212" t="s">
        <v>1354</v>
      </c>
      <c r="N212" t="s">
        <v>1333</v>
      </c>
      <c r="O212" s="36">
        <v>0.12</v>
      </c>
      <c r="P212" s="37">
        <v>1.6216887594110818</v>
      </c>
      <c r="Q212" s="31">
        <v>0</v>
      </c>
    </row>
    <row r="213" spans="1:17" x14ac:dyDescent="0.2">
      <c r="A213" t="s">
        <v>1244</v>
      </c>
      <c r="B213" t="s">
        <v>1245</v>
      </c>
      <c r="C213" t="s">
        <v>1244</v>
      </c>
      <c r="D213" s="35">
        <v>12739944</v>
      </c>
      <c r="E213" s="35">
        <v>0</v>
      </c>
      <c r="F213" s="35">
        <v>12739944</v>
      </c>
      <c r="G213">
        <v>1</v>
      </c>
      <c r="I213" s="47" t="s">
        <v>1320</v>
      </c>
      <c r="J213" t="s">
        <v>332</v>
      </c>
      <c r="K213" s="57"/>
      <c r="M213" t="s">
        <v>1355</v>
      </c>
      <c r="N213" t="s">
        <v>1294</v>
      </c>
      <c r="O213" s="36">
        <v>3916.0931676266819</v>
      </c>
      <c r="P213" s="37">
        <v>52922.368922889393</v>
      </c>
      <c r="Q213" s="31">
        <v>7.1000000000000005E-5</v>
      </c>
    </row>
    <row r="214" spans="1:17" x14ac:dyDescent="0.2">
      <c r="A214" t="s">
        <v>1244</v>
      </c>
      <c r="B214" t="s">
        <v>1245</v>
      </c>
      <c r="C214" t="s">
        <v>1244</v>
      </c>
      <c r="D214" s="35">
        <v>12739944</v>
      </c>
      <c r="E214" s="35">
        <v>0</v>
      </c>
      <c r="F214" s="35">
        <v>12739944</v>
      </c>
      <c r="G214">
        <v>1</v>
      </c>
      <c r="I214" s="47" t="s">
        <v>1320</v>
      </c>
      <c r="J214" t="s">
        <v>333</v>
      </c>
      <c r="K214" s="57"/>
      <c r="M214" t="s">
        <v>1355</v>
      </c>
      <c r="N214" t="s">
        <v>1294</v>
      </c>
      <c r="O214" s="36">
        <v>44.400000000000006</v>
      </c>
      <c r="P214" s="37">
        <v>600.02484098210027</v>
      </c>
      <c r="Q214" s="31">
        <v>9.9999999999999995E-7</v>
      </c>
    </row>
    <row r="215" spans="1:17" x14ac:dyDescent="0.2">
      <c r="A215" t="s">
        <v>1244</v>
      </c>
      <c r="B215" t="s">
        <v>1245</v>
      </c>
      <c r="C215" t="s">
        <v>1244</v>
      </c>
      <c r="D215" s="35">
        <v>12739944</v>
      </c>
      <c r="E215" s="35">
        <v>0</v>
      </c>
      <c r="F215" s="35">
        <v>12739944</v>
      </c>
      <c r="G215">
        <v>1</v>
      </c>
      <c r="I215" s="47" t="s">
        <v>1320</v>
      </c>
      <c r="J215" t="s">
        <v>334</v>
      </c>
      <c r="K215" s="57"/>
      <c r="M215" t="s">
        <v>1355</v>
      </c>
      <c r="N215" t="s">
        <v>1294</v>
      </c>
      <c r="O215" s="36">
        <v>1815.7473861585074</v>
      </c>
      <c r="P215" s="37">
        <v>24538.142717194201</v>
      </c>
      <c r="Q215" s="31">
        <v>2.6999999999999999E-5</v>
      </c>
    </row>
    <row r="216" spans="1:17" x14ac:dyDescent="0.2">
      <c r="A216" t="s">
        <v>1244</v>
      </c>
      <c r="B216" t="s">
        <v>1245</v>
      </c>
      <c r="C216" t="s">
        <v>1244</v>
      </c>
      <c r="D216" s="35">
        <v>12739944</v>
      </c>
      <c r="E216" s="35">
        <v>0</v>
      </c>
      <c r="F216" s="35">
        <v>12739944</v>
      </c>
      <c r="G216">
        <v>1</v>
      </c>
      <c r="I216" s="47" t="s">
        <v>1320</v>
      </c>
      <c r="J216" t="s">
        <v>335</v>
      </c>
      <c r="M216" t="s">
        <v>1355</v>
      </c>
      <c r="N216" t="s">
        <v>1294</v>
      </c>
      <c r="O216" s="36">
        <v>1797.4747566072649</v>
      </c>
      <c r="P216" s="37">
        <v>24291.205067626426</v>
      </c>
      <c r="Q216" s="31">
        <v>4.1E-5</v>
      </c>
    </row>
    <row r="217" spans="1:17" x14ac:dyDescent="0.2">
      <c r="A217" t="s">
        <v>1244</v>
      </c>
      <c r="B217" t="s">
        <v>1245</v>
      </c>
      <c r="C217" t="s">
        <v>1244</v>
      </c>
      <c r="D217" s="35">
        <v>12739944</v>
      </c>
      <c r="E217" s="35">
        <v>0</v>
      </c>
      <c r="F217" s="35">
        <v>12739944</v>
      </c>
      <c r="G217">
        <v>1</v>
      </c>
      <c r="I217" s="47" t="s">
        <v>1320</v>
      </c>
      <c r="J217" t="s">
        <v>336</v>
      </c>
      <c r="K217" s="57"/>
      <c r="M217" t="s">
        <v>1355</v>
      </c>
      <c r="N217" t="s">
        <v>1294</v>
      </c>
      <c r="O217" s="36">
        <v>1942.2174561655272</v>
      </c>
      <c r="P217" s="37">
        <v>26247.268474963508</v>
      </c>
      <c r="Q217" s="31">
        <v>2.8E-5</v>
      </c>
    </row>
    <row r="218" spans="1:17" x14ac:dyDescent="0.2">
      <c r="A218" t="s">
        <v>1244</v>
      </c>
      <c r="B218" t="s">
        <v>1245</v>
      </c>
      <c r="C218" t="s">
        <v>1244</v>
      </c>
      <c r="D218" s="35">
        <v>12739944</v>
      </c>
      <c r="E218" s="35">
        <v>0</v>
      </c>
      <c r="F218" s="35">
        <v>12739944</v>
      </c>
      <c r="G218">
        <v>1</v>
      </c>
      <c r="I218" s="47" t="s">
        <v>1320</v>
      </c>
      <c r="J218" t="s">
        <v>337</v>
      </c>
      <c r="M218" t="s">
        <v>1355</v>
      </c>
      <c r="N218" t="s">
        <v>1294</v>
      </c>
      <c r="O218" s="36">
        <v>1898.1564300667637</v>
      </c>
      <c r="P218" s="37">
        <v>25651.824552026148</v>
      </c>
      <c r="Q218" s="31">
        <v>2.8E-5</v>
      </c>
    </row>
    <row r="219" spans="1:17" x14ac:dyDescent="0.2">
      <c r="A219" t="s">
        <v>1244</v>
      </c>
      <c r="B219" t="s">
        <v>1245</v>
      </c>
      <c r="C219" t="s">
        <v>1244</v>
      </c>
      <c r="D219" s="35">
        <v>12739944</v>
      </c>
      <c r="E219" s="35">
        <v>0</v>
      </c>
      <c r="F219" s="35">
        <v>12739944</v>
      </c>
      <c r="G219">
        <v>1</v>
      </c>
      <c r="I219" s="47" t="s">
        <v>1320</v>
      </c>
      <c r="J219" t="s">
        <v>338</v>
      </c>
      <c r="M219" t="s">
        <v>1355</v>
      </c>
      <c r="N219" t="s">
        <v>1294</v>
      </c>
      <c r="O219" s="36">
        <v>1014.4031188474552</v>
      </c>
      <c r="P219" s="37">
        <v>13708.717794553848</v>
      </c>
      <c r="Q219" s="31">
        <v>1.5E-5</v>
      </c>
    </row>
    <row r="220" spans="1:17" x14ac:dyDescent="0.2">
      <c r="A220" t="s">
        <v>1244</v>
      </c>
      <c r="B220" t="s">
        <v>1245</v>
      </c>
      <c r="C220" t="s">
        <v>1244</v>
      </c>
      <c r="D220" s="35">
        <v>12739944</v>
      </c>
      <c r="E220" s="35">
        <v>0</v>
      </c>
      <c r="F220" s="35">
        <v>12739944</v>
      </c>
      <c r="G220">
        <v>1</v>
      </c>
      <c r="I220" s="47" t="s">
        <v>1320</v>
      </c>
      <c r="J220" t="s">
        <v>339</v>
      </c>
      <c r="M220" t="s">
        <v>1355</v>
      </c>
      <c r="N220" t="s">
        <v>1294</v>
      </c>
      <c r="O220" s="36">
        <v>506.31374305231321</v>
      </c>
      <c r="P220" s="37">
        <v>6842.3608820273921</v>
      </c>
      <c r="Q220" s="31">
        <v>7.9999999999999996E-6</v>
      </c>
    </row>
    <row r="221" spans="1:17" x14ac:dyDescent="0.2">
      <c r="A221" t="s">
        <v>1244</v>
      </c>
      <c r="B221" t="s">
        <v>1245</v>
      </c>
      <c r="C221" t="s">
        <v>1244</v>
      </c>
      <c r="D221" s="35">
        <v>12739944</v>
      </c>
      <c r="E221" s="35">
        <v>0</v>
      </c>
      <c r="F221" s="35">
        <v>12739944</v>
      </c>
      <c r="G221">
        <v>1</v>
      </c>
      <c r="I221" s="47" t="s">
        <v>1320</v>
      </c>
      <c r="J221" t="s">
        <v>340</v>
      </c>
      <c r="K221" s="58"/>
      <c r="M221" t="s">
        <v>1356</v>
      </c>
      <c r="N221" t="s">
        <v>1294</v>
      </c>
      <c r="O221" s="36">
        <v>2055.7732838506481</v>
      </c>
      <c r="P221" s="37">
        <v>27781.87021931836</v>
      </c>
      <c r="Q221" s="31">
        <v>1.0399999999999999E-4</v>
      </c>
    </row>
    <row r="222" spans="1:17" x14ac:dyDescent="0.2">
      <c r="A222" t="s">
        <v>1244</v>
      </c>
      <c r="B222" t="s">
        <v>1245</v>
      </c>
      <c r="C222" t="s">
        <v>1244</v>
      </c>
      <c r="D222" s="35">
        <v>12739944</v>
      </c>
      <c r="E222" s="35">
        <v>0</v>
      </c>
      <c r="F222" s="35">
        <v>12739944</v>
      </c>
      <c r="G222">
        <v>1</v>
      </c>
      <c r="I222" s="47" t="s">
        <v>1320</v>
      </c>
      <c r="J222" t="s">
        <v>341</v>
      </c>
      <c r="K222" s="57"/>
      <c r="M222" t="s">
        <v>1356</v>
      </c>
      <c r="N222" t="s">
        <v>1294</v>
      </c>
      <c r="O222" s="36">
        <v>64.599999999999994</v>
      </c>
      <c r="P222" s="37">
        <v>873.00911548296563</v>
      </c>
      <c r="Q222" s="31">
        <v>9.9999999999999995E-7</v>
      </c>
    </row>
    <row r="223" spans="1:17" x14ac:dyDescent="0.2">
      <c r="A223" t="s">
        <v>1244</v>
      </c>
      <c r="B223" t="s">
        <v>1245</v>
      </c>
      <c r="C223" t="s">
        <v>1244</v>
      </c>
      <c r="D223" s="35">
        <v>12739944</v>
      </c>
      <c r="E223" s="35">
        <v>0</v>
      </c>
      <c r="F223" s="35">
        <v>12739944</v>
      </c>
      <c r="G223">
        <v>1</v>
      </c>
      <c r="I223" s="47" t="s">
        <v>1320</v>
      </c>
      <c r="J223" t="s">
        <v>342</v>
      </c>
      <c r="K223" s="57"/>
      <c r="M223" t="s">
        <v>1356</v>
      </c>
      <c r="N223" t="s">
        <v>1294</v>
      </c>
      <c r="O223" s="36">
        <v>1700.7543681902491</v>
      </c>
      <c r="P223" s="37">
        <v>22984.118678445197</v>
      </c>
      <c r="Q223" s="31">
        <v>2.9E-5</v>
      </c>
    </row>
    <row r="224" spans="1:17" x14ac:dyDescent="0.2">
      <c r="A224" t="s">
        <v>1244</v>
      </c>
      <c r="B224" t="s">
        <v>1245</v>
      </c>
      <c r="C224" t="s">
        <v>1244</v>
      </c>
      <c r="D224" s="35">
        <v>12739944</v>
      </c>
      <c r="E224" s="35">
        <v>0</v>
      </c>
      <c r="F224" s="35">
        <v>12739944</v>
      </c>
      <c r="G224">
        <v>1</v>
      </c>
      <c r="I224" s="47" t="s">
        <v>1320</v>
      </c>
      <c r="J224" t="s">
        <v>343</v>
      </c>
      <c r="M224" t="s">
        <v>1356</v>
      </c>
      <c r="N224" t="s">
        <v>1294</v>
      </c>
      <c r="O224" s="36">
        <v>191.16152693784639</v>
      </c>
      <c r="P224" s="37">
        <v>2583.3708288913681</v>
      </c>
      <c r="Q224" s="31">
        <v>3.9999999999999998E-6</v>
      </c>
    </row>
    <row r="225" spans="1:17" x14ac:dyDescent="0.2">
      <c r="A225" t="s">
        <v>1244</v>
      </c>
      <c r="B225" t="s">
        <v>1245</v>
      </c>
      <c r="C225" t="s">
        <v>1244</v>
      </c>
      <c r="D225" s="35">
        <v>12739944</v>
      </c>
      <c r="E225" s="35">
        <v>0</v>
      </c>
      <c r="F225" s="35">
        <v>12739944</v>
      </c>
      <c r="G225">
        <v>1</v>
      </c>
      <c r="I225" s="47" t="s">
        <v>1320</v>
      </c>
      <c r="J225" t="s">
        <v>344</v>
      </c>
      <c r="K225" s="58"/>
      <c r="M225" t="s">
        <v>1356</v>
      </c>
      <c r="N225" t="s">
        <v>1294</v>
      </c>
      <c r="O225" s="36">
        <v>1406.2859468869567</v>
      </c>
      <c r="P225" s="37">
        <v>19004.650938202893</v>
      </c>
      <c r="Q225" s="31">
        <v>2.3E-5</v>
      </c>
    </row>
    <row r="226" spans="1:17" x14ac:dyDescent="0.2">
      <c r="A226" t="s">
        <v>1244</v>
      </c>
      <c r="B226" t="s">
        <v>1245</v>
      </c>
      <c r="C226" t="s">
        <v>1244</v>
      </c>
      <c r="D226" s="35">
        <v>12739944</v>
      </c>
      <c r="E226" s="35">
        <v>0</v>
      </c>
      <c r="F226" s="35">
        <v>12739944</v>
      </c>
      <c r="G226">
        <v>1</v>
      </c>
      <c r="I226" s="47" t="s">
        <v>1320</v>
      </c>
      <c r="J226" t="s">
        <v>345</v>
      </c>
      <c r="K226" s="57"/>
      <c r="M226" t="s">
        <v>1357</v>
      </c>
      <c r="N226" t="s">
        <v>1294</v>
      </c>
      <c r="O226" s="36">
        <v>2233.5199069010409</v>
      </c>
      <c r="P226" s="37">
        <v>30183.95105785253</v>
      </c>
      <c r="Q226" s="31">
        <v>5.1999999999999997E-5</v>
      </c>
    </row>
    <row r="227" spans="1:17" x14ac:dyDescent="0.2">
      <c r="A227" t="s">
        <v>1244</v>
      </c>
      <c r="B227" t="s">
        <v>1245</v>
      </c>
      <c r="C227" t="s">
        <v>1244</v>
      </c>
      <c r="D227" s="35">
        <v>12739944</v>
      </c>
      <c r="E227" s="35">
        <v>0</v>
      </c>
      <c r="F227" s="35">
        <v>12739944</v>
      </c>
      <c r="G227">
        <v>1</v>
      </c>
      <c r="I227" s="47" t="s">
        <v>1320</v>
      </c>
      <c r="J227" t="s">
        <v>346</v>
      </c>
      <c r="K227" s="57"/>
      <c r="M227" t="s">
        <v>1357</v>
      </c>
      <c r="N227" t="s">
        <v>1325</v>
      </c>
      <c r="O227" s="36">
        <v>4.4000000000000004</v>
      </c>
      <c r="P227" s="37">
        <v>59.461921178406328</v>
      </c>
      <c r="Q227" s="31">
        <v>0</v>
      </c>
    </row>
    <row r="228" spans="1:17" x14ac:dyDescent="0.2">
      <c r="A228" t="s">
        <v>1244</v>
      </c>
      <c r="B228" t="s">
        <v>1245</v>
      </c>
      <c r="C228" t="s">
        <v>1244</v>
      </c>
      <c r="D228" s="35">
        <v>12739944</v>
      </c>
      <c r="E228" s="35">
        <v>0</v>
      </c>
      <c r="F228" s="35">
        <v>12739944</v>
      </c>
      <c r="G228">
        <v>1</v>
      </c>
      <c r="I228" s="47" t="s">
        <v>1320</v>
      </c>
      <c r="J228" t="s">
        <v>347</v>
      </c>
      <c r="K228" s="57"/>
      <c r="M228" t="s">
        <v>1357</v>
      </c>
      <c r="N228" t="s">
        <v>1325</v>
      </c>
      <c r="O228" s="36">
        <v>1960.9420397731203</v>
      </c>
      <c r="P228" s="37">
        <v>26500.313864639229</v>
      </c>
      <c r="Q228" s="31">
        <v>0</v>
      </c>
    </row>
    <row r="229" spans="1:17" x14ac:dyDescent="0.2">
      <c r="A229" t="s">
        <v>1244</v>
      </c>
      <c r="B229" t="s">
        <v>1245</v>
      </c>
      <c r="C229" t="s">
        <v>1244</v>
      </c>
      <c r="D229" s="35">
        <v>12739944</v>
      </c>
      <c r="E229" s="35">
        <v>0</v>
      </c>
      <c r="F229" s="35">
        <v>12739944</v>
      </c>
      <c r="G229">
        <v>1</v>
      </c>
      <c r="I229" s="47" t="s">
        <v>1320</v>
      </c>
      <c r="J229" t="s">
        <v>348</v>
      </c>
      <c r="K229" s="57"/>
      <c r="M229" t="s">
        <v>1357</v>
      </c>
      <c r="N229" t="s">
        <v>1325</v>
      </c>
      <c r="O229" s="36">
        <v>6761.1885246750298</v>
      </c>
      <c r="P229" s="37">
        <v>91371.195256039093</v>
      </c>
      <c r="Q229" s="31">
        <v>4.1399999999999998E-4</v>
      </c>
    </row>
    <row r="230" spans="1:17" x14ac:dyDescent="0.2">
      <c r="A230" t="s">
        <v>1244</v>
      </c>
      <c r="B230" t="s">
        <v>1245</v>
      </c>
      <c r="C230" t="s">
        <v>1244</v>
      </c>
      <c r="D230" s="35">
        <v>12739944</v>
      </c>
      <c r="E230" s="35">
        <v>0</v>
      </c>
      <c r="F230" s="35">
        <v>12739944</v>
      </c>
      <c r="G230">
        <v>1</v>
      </c>
      <c r="I230" s="47" t="s">
        <v>1320</v>
      </c>
      <c r="J230" t="s">
        <v>349</v>
      </c>
      <c r="M230" t="s">
        <v>1358</v>
      </c>
      <c r="N230" t="s">
        <v>1294</v>
      </c>
      <c r="O230" s="36">
        <v>1596.1086303245168</v>
      </c>
      <c r="P230" s="37">
        <v>21569.928538302385</v>
      </c>
      <c r="Q230" s="31">
        <v>9.3999999999999994E-5</v>
      </c>
    </row>
    <row r="231" spans="1:17" x14ac:dyDescent="0.2">
      <c r="A231" t="s">
        <v>1244</v>
      </c>
      <c r="B231" t="s">
        <v>1245</v>
      </c>
      <c r="C231" t="s">
        <v>1244</v>
      </c>
      <c r="D231" s="35">
        <v>12739944</v>
      </c>
      <c r="E231" s="35">
        <v>0</v>
      </c>
      <c r="F231" s="35">
        <v>12739944</v>
      </c>
      <c r="G231">
        <v>1</v>
      </c>
      <c r="I231" s="47" t="s">
        <v>1320</v>
      </c>
      <c r="J231" t="s">
        <v>350</v>
      </c>
      <c r="K231" s="57"/>
      <c r="M231" t="s">
        <v>1358</v>
      </c>
      <c r="N231" t="s">
        <v>1294</v>
      </c>
      <c r="O231" s="36">
        <v>6.39</v>
      </c>
      <c r="P231" s="37">
        <v>86.354926438640092</v>
      </c>
      <c r="Q231" s="31">
        <v>0</v>
      </c>
    </row>
    <row r="232" spans="1:17" x14ac:dyDescent="0.2">
      <c r="A232" t="s">
        <v>1244</v>
      </c>
      <c r="B232" t="s">
        <v>1245</v>
      </c>
      <c r="C232" t="s">
        <v>1244</v>
      </c>
      <c r="D232" s="35">
        <v>12739944</v>
      </c>
      <c r="E232" s="35">
        <v>0</v>
      </c>
      <c r="F232" s="35">
        <v>12739944</v>
      </c>
      <c r="G232">
        <v>1</v>
      </c>
      <c r="I232" s="47" t="s">
        <v>1320</v>
      </c>
      <c r="J232" t="s">
        <v>351</v>
      </c>
      <c r="M232" t="s">
        <v>1358</v>
      </c>
      <c r="N232" t="s">
        <v>1294</v>
      </c>
      <c r="O232" s="36">
        <v>855.03317909968916</v>
      </c>
      <c r="P232" s="37">
        <v>11554.980795579069</v>
      </c>
      <c r="Q232" s="31">
        <v>1.2999999999999999E-5</v>
      </c>
    </row>
    <row r="233" spans="1:17" x14ac:dyDescent="0.2">
      <c r="A233" t="s">
        <v>1244</v>
      </c>
      <c r="B233" t="s">
        <v>1245</v>
      </c>
      <c r="C233" t="s">
        <v>1244</v>
      </c>
      <c r="D233" s="35">
        <v>12739944</v>
      </c>
      <c r="E233" s="35">
        <v>0</v>
      </c>
      <c r="F233" s="35">
        <v>12739944</v>
      </c>
      <c r="G233">
        <v>1</v>
      </c>
      <c r="I233" s="47" t="s">
        <v>1320</v>
      </c>
      <c r="J233" t="s">
        <v>352</v>
      </c>
      <c r="M233" t="s">
        <v>1358</v>
      </c>
      <c r="N233" t="s">
        <v>1294</v>
      </c>
      <c r="O233" s="36">
        <v>497.25333819981921</v>
      </c>
      <c r="P233" s="37">
        <v>6719.9179094856991</v>
      </c>
      <c r="Q233" s="31">
        <v>6.9999999999999999E-6</v>
      </c>
    </row>
    <row r="234" spans="1:17" x14ac:dyDescent="0.2">
      <c r="A234" t="s">
        <v>1244</v>
      </c>
      <c r="B234" t="s">
        <v>1245</v>
      </c>
      <c r="C234" t="s">
        <v>1244</v>
      </c>
      <c r="D234" s="35">
        <v>12739944</v>
      </c>
      <c r="E234" s="35">
        <v>0</v>
      </c>
      <c r="F234" s="35">
        <v>12739944</v>
      </c>
      <c r="G234">
        <v>1</v>
      </c>
      <c r="I234" s="47" t="s">
        <v>1320</v>
      </c>
      <c r="J234" t="s">
        <v>353</v>
      </c>
      <c r="M234" t="s">
        <v>1358</v>
      </c>
      <c r="N234" t="s">
        <v>1294</v>
      </c>
      <c r="O234" s="36">
        <v>6.39</v>
      </c>
      <c r="P234" s="37">
        <v>86.354926438640092</v>
      </c>
      <c r="Q234" s="31">
        <v>0</v>
      </c>
    </row>
    <row r="235" spans="1:17" x14ac:dyDescent="0.2">
      <c r="A235" t="s">
        <v>1244</v>
      </c>
      <c r="B235" t="s">
        <v>1245</v>
      </c>
      <c r="C235" t="s">
        <v>1244</v>
      </c>
      <c r="D235" s="35">
        <v>12739944</v>
      </c>
      <c r="E235" s="35">
        <v>0</v>
      </c>
      <c r="F235" s="35">
        <v>12739944</v>
      </c>
      <c r="G235">
        <v>1</v>
      </c>
      <c r="I235" s="47" t="s">
        <v>1320</v>
      </c>
      <c r="J235" t="s">
        <v>354</v>
      </c>
      <c r="K235" s="57"/>
      <c r="M235" t="s">
        <v>1358</v>
      </c>
      <c r="N235" t="s">
        <v>1294</v>
      </c>
      <c r="O235" s="36">
        <v>444.96486140173914</v>
      </c>
      <c r="P235" s="37">
        <v>6013.2876172342521</v>
      </c>
      <c r="Q235" s="31">
        <v>7.9999999999999996E-6</v>
      </c>
    </row>
    <row r="236" spans="1:17" x14ac:dyDescent="0.2">
      <c r="A236" t="s">
        <v>1244</v>
      </c>
      <c r="B236" t="s">
        <v>1245</v>
      </c>
      <c r="C236" t="s">
        <v>1244</v>
      </c>
      <c r="D236" s="35">
        <v>12739944</v>
      </c>
      <c r="E236" s="35">
        <v>0</v>
      </c>
      <c r="F236" s="35">
        <v>12739944</v>
      </c>
      <c r="G236">
        <v>1</v>
      </c>
      <c r="I236" s="47" t="s">
        <v>1320</v>
      </c>
      <c r="J236" t="s">
        <v>355</v>
      </c>
      <c r="K236" s="57"/>
      <c r="M236" t="s">
        <v>1359</v>
      </c>
      <c r="N236" t="s">
        <v>1294</v>
      </c>
      <c r="O236" s="36">
        <v>185.51999999999998</v>
      </c>
      <c r="P236" s="37">
        <v>2507.1308220495321</v>
      </c>
      <c r="Q236" s="31">
        <v>3.0000000000000001E-6</v>
      </c>
    </row>
    <row r="237" spans="1:17" x14ac:dyDescent="0.2">
      <c r="A237" t="s">
        <v>1244</v>
      </c>
      <c r="B237" t="s">
        <v>1245</v>
      </c>
      <c r="C237" t="s">
        <v>1244</v>
      </c>
      <c r="D237" s="35">
        <v>12739944</v>
      </c>
      <c r="E237" s="35">
        <v>0</v>
      </c>
      <c r="F237" s="35">
        <v>12739944</v>
      </c>
      <c r="G237">
        <v>1</v>
      </c>
      <c r="I237" s="47" t="s">
        <v>1320</v>
      </c>
      <c r="J237" t="s">
        <v>356</v>
      </c>
      <c r="K237" s="57"/>
      <c r="M237" t="s">
        <v>1359</v>
      </c>
      <c r="N237" t="s">
        <v>1294</v>
      </c>
      <c r="O237" s="36">
        <v>40.92</v>
      </c>
      <c r="P237" s="37">
        <v>552.9958669591789</v>
      </c>
      <c r="Q237" s="31">
        <v>9.9999999999999995E-7</v>
      </c>
    </row>
    <row r="238" spans="1:17" x14ac:dyDescent="0.2">
      <c r="A238" t="s">
        <v>1244</v>
      </c>
      <c r="B238" t="s">
        <v>1245</v>
      </c>
      <c r="C238" t="s">
        <v>1244</v>
      </c>
      <c r="D238" s="35">
        <v>12739944</v>
      </c>
      <c r="E238" s="35">
        <v>0</v>
      </c>
      <c r="F238" s="35">
        <v>12739944</v>
      </c>
      <c r="G238">
        <v>1</v>
      </c>
      <c r="I238" s="47" t="s">
        <v>1320</v>
      </c>
      <c r="J238" t="s">
        <v>357</v>
      </c>
      <c r="M238" t="s">
        <v>1360</v>
      </c>
      <c r="N238" t="s">
        <v>1325</v>
      </c>
      <c r="O238" s="36">
        <v>2</v>
      </c>
      <c r="P238" s="37">
        <v>27.028145990184694</v>
      </c>
      <c r="Q238" s="31">
        <v>0</v>
      </c>
    </row>
    <row r="239" spans="1:17" x14ac:dyDescent="0.2">
      <c r="A239" t="s">
        <v>1244</v>
      </c>
      <c r="B239" t="s">
        <v>1245</v>
      </c>
      <c r="C239" t="s">
        <v>1244</v>
      </c>
      <c r="D239" s="35">
        <v>12739944</v>
      </c>
      <c r="E239" s="35">
        <v>0</v>
      </c>
      <c r="F239" s="35">
        <v>12739944</v>
      </c>
      <c r="G239">
        <v>1</v>
      </c>
      <c r="I239" s="47" t="s">
        <v>1320</v>
      </c>
      <c r="J239" t="s">
        <v>358</v>
      </c>
      <c r="K239" s="58"/>
      <c r="M239" t="s">
        <v>1360</v>
      </c>
      <c r="N239" t="s">
        <v>1325</v>
      </c>
      <c r="O239" s="36">
        <v>0</v>
      </c>
      <c r="P239" s="37">
        <v>0</v>
      </c>
      <c r="Q239" s="31">
        <v>0</v>
      </c>
    </row>
    <row r="240" spans="1:17" x14ac:dyDescent="0.2">
      <c r="A240" t="s">
        <v>1244</v>
      </c>
      <c r="B240" t="s">
        <v>1245</v>
      </c>
      <c r="C240" t="s">
        <v>1244</v>
      </c>
      <c r="D240" s="35">
        <v>12739944</v>
      </c>
      <c r="E240" s="35">
        <v>0</v>
      </c>
      <c r="F240" s="35">
        <v>12739944</v>
      </c>
      <c r="G240">
        <v>1</v>
      </c>
      <c r="I240" s="47" t="s">
        <v>1320</v>
      </c>
      <c r="J240" t="s">
        <v>359</v>
      </c>
      <c r="M240" t="s">
        <v>1360</v>
      </c>
      <c r="N240" t="s">
        <v>1325</v>
      </c>
      <c r="O240" s="36">
        <v>2</v>
      </c>
      <c r="P240" s="37">
        <v>27.028145990184694</v>
      </c>
      <c r="Q240" s="31">
        <v>0</v>
      </c>
    </row>
    <row r="241" spans="1:17" x14ac:dyDescent="0.2">
      <c r="A241" t="s">
        <v>1244</v>
      </c>
      <c r="B241" t="s">
        <v>1245</v>
      </c>
      <c r="C241" t="s">
        <v>1244</v>
      </c>
      <c r="D241" s="35">
        <v>12739944</v>
      </c>
      <c r="E241" s="35">
        <v>0</v>
      </c>
      <c r="F241" s="35">
        <v>12739944</v>
      </c>
      <c r="G241">
        <v>1</v>
      </c>
      <c r="I241" s="47" t="s">
        <v>1320</v>
      </c>
      <c r="J241" t="s">
        <v>360</v>
      </c>
      <c r="M241" t="s">
        <v>1360</v>
      </c>
      <c r="N241" t="s">
        <v>1325</v>
      </c>
      <c r="O241" s="36">
        <v>2</v>
      </c>
      <c r="P241" s="37">
        <v>27.028145990184694</v>
      </c>
      <c r="Q241" s="31">
        <v>0</v>
      </c>
    </row>
    <row r="242" spans="1:17" x14ac:dyDescent="0.2">
      <c r="A242" t="s">
        <v>1244</v>
      </c>
      <c r="B242" t="s">
        <v>1245</v>
      </c>
      <c r="C242" t="s">
        <v>1244</v>
      </c>
      <c r="D242" s="35">
        <v>12739944</v>
      </c>
      <c r="E242" s="35">
        <v>0</v>
      </c>
      <c r="F242" s="35">
        <v>12739944</v>
      </c>
      <c r="G242">
        <v>1</v>
      </c>
      <c r="I242" s="47" t="s">
        <v>1320</v>
      </c>
      <c r="J242" t="s">
        <v>361</v>
      </c>
      <c r="K242" s="57"/>
      <c r="M242" t="s">
        <v>1360</v>
      </c>
      <c r="N242" t="s">
        <v>1325</v>
      </c>
      <c r="O242" s="36">
        <v>2</v>
      </c>
      <c r="P242" s="37">
        <v>27.028145990184694</v>
      </c>
      <c r="Q242" s="31">
        <v>0</v>
      </c>
    </row>
    <row r="243" spans="1:17" x14ac:dyDescent="0.2">
      <c r="A243" t="s">
        <v>1244</v>
      </c>
      <c r="B243" t="s">
        <v>1245</v>
      </c>
      <c r="C243" t="s">
        <v>1244</v>
      </c>
      <c r="D243" s="35">
        <v>12739944</v>
      </c>
      <c r="E243" s="35">
        <v>0</v>
      </c>
      <c r="F243" s="35">
        <v>12739944</v>
      </c>
      <c r="G243">
        <v>1</v>
      </c>
      <c r="I243" s="47" t="s">
        <v>1320</v>
      </c>
      <c r="J243" t="s">
        <v>362</v>
      </c>
      <c r="K243" s="58"/>
      <c r="M243" t="s">
        <v>1360</v>
      </c>
      <c r="N243" t="s">
        <v>1325</v>
      </c>
      <c r="O243" s="36">
        <v>2</v>
      </c>
      <c r="P243" s="37">
        <v>27.028145990184694</v>
      </c>
      <c r="Q243" s="31">
        <v>0</v>
      </c>
    </row>
    <row r="244" spans="1:17" x14ac:dyDescent="0.2">
      <c r="A244" t="s">
        <v>1244</v>
      </c>
      <c r="B244" t="s">
        <v>1245</v>
      </c>
      <c r="C244" t="s">
        <v>1244</v>
      </c>
      <c r="D244" s="35">
        <v>12739944</v>
      </c>
      <c r="E244" s="35">
        <v>0</v>
      </c>
      <c r="F244" s="35">
        <v>12739944</v>
      </c>
      <c r="G244">
        <v>1</v>
      </c>
      <c r="I244" s="47" t="s">
        <v>1320</v>
      </c>
      <c r="J244" t="s">
        <v>363</v>
      </c>
      <c r="M244" t="s">
        <v>1360</v>
      </c>
      <c r="N244" t="s">
        <v>1325</v>
      </c>
      <c r="O244" s="36">
        <v>2</v>
      </c>
      <c r="P244" s="37">
        <v>27.028145990184694</v>
      </c>
      <c r="Q244" s="31">
        <v>0</v>
      </c>
    </row>
    <row r="245" spans="1:17" x14ac:dyDescent="0.2">
      <c r="A245" t="s">
        <v>1244</v>
      </c>
      <c r="B245" t="s">
        <v>1245</v>
      </c>
      <c r="C245" t="s">
        <v>1244</v>
      </c>
      <c r="D245" s="35">
        <v>12739944</v>
      </c>
      <c r="E245" s="35">
        <v>0</v>
      </c>
      <c r="F245" s="35">
        <v>12739944</v>
      </c>
      <c r="G245">
        <v>1</v>
      </c>
      <c r="I245" s="47" t="s">
        <v>1320</v>
      </c>
      <c r="J245" t="s">
        <v>364</v>
      </c>
      <c r="M245" t="s">
        <v>1360</v>
      </c>
      <c r="N245" t="s">
        <v>1325</v>
      </c>
      <c r="O245" s="36">
        <v>2</v>
      </c>
      <c r="P245" s="37">
        <v>27.028145990184694</v>
      </c>
      <c r="Q245" s="31">
        <v>0</v>
      </c>
    </row>
    <row r="246" spans="1:17" x14ac:dyDescent="0.2">
      <c r="A246" t="s">
        <v>1244</v>
      </c>
      <c r="B246" t="s">
        <v>1245</v>
      </c>
      <c r="C246" t="s">
        <v>1244</v>
      </c>
      <c r="D246" s="35">
        <v>12739944</v>
      </c>
      <c r="E246" s="35">
        <v>0</v>
      </c>
      <c r="F246" s="35">
        <v>12739944</v>
      </c>
      <c r="G246">
        <v>1</v>
      </c>
      <c r="I246" s="47" t="s">
        <v>1320</v>
      </c>
      <c r="J246" t="s">
        <v>365</v>
      </c>
      <c r="K246" s="57"/>
      <c r="M246" t="s">
        <v>1360</v>
      </c>
      <c r="N246" t="s">
        <v>1325</v>
      </c>
      <c r="O246" s="36">
        <v>2</v>
      </c>
      <c r="P246" s="37">
        <v>27.028145990184694</v>
      </c>
      <c r="Q246" s="31">
        <v>0</v>
      </c>
    </row>
    <row r="247" spans="1:17" x14ac:dyDescent="0.2">
      <c r="A247" t="s">
        <v>1244</v>
      </c>
      <c r="B247" t="s">
        <v>1245</v>
      </c>
      <c r="C247" t="s">
        <v>1244</v>
      </c>
      <c r="D247" s="35">
        <v>12739944</v>
      </c>
      <c r="E247" s="35">
        <v>0</v>
      </c>
      <c r="F247" s="35">
        <v>12739944</v>
      </c>
      <c r="G247">
        <v>1</v>
      </c>
      <c r="I247" s="47" t="s">
        <v>1320</v>
      </c>
      <c r="J247" t="s">
        <v>366</v>
      </c>
      <c r="K247" s="58"/>
      <c r="M247" t="s">
        <v>1360</v>
      </c>
      <c r="N247" t="s">
        <v>1325</v>
      </c>
      <c r="O247" s="36">
        <v>2</v>
      </c>
      <c r="P247" s="37">
        <v>27.028145990184694</v>
      </c>
      <c r="Q247" s="31">
        <v>0</v>
      </c>
    </row>
    <row r="248" spans="1:17" x14ac:dyDescent="0.2">
      <c r="A248" t="s">
        <v>1244</v>
      </c>
      <c r="B248" t="s">
        <v>1245</v>
      </c>
      <c r="C248" t="s">
        <v>1244</v>
      </c>
      <c r="D248" s="35">
        <v>12739944</v>
      </c>
      <c r="E248" s="35">
        <v>0</v>
      </c>
      <c r="F248" s="35">
        <v>12739944</v>
      </c>
      <c r="G248">
        <v>1</v>
      </c>
      <c r="I248" s="47" t="s">
        <v>1320</v>
      </c>
      <c r="J248" t="s">
        <v>367</v>
      </c>
      <c r="M248" t="s">
        <v>1361</v>
      </c>
      <c r="N248" t="s">
        <v>1294</v>
      </c>
      <c r="O248" s="36">
        <v>557.64949472849787</v>
      </c>
      <c r="P248" s="37">
        <v>7536.1159774372854</v>
      </c>
      <c r="Q248" s="31">
        <v>7.9999999999999996E-6</v>
      </c>
    </row>
    <row r="249" spans="1:17" x14ac:dyDescent="0.2">
      <c r="A249" t="s">
        <v>1244</v>
      </c>
      <c r="B249" t="s">
        <v>1245</v>
      </c>
      <c r="C249" t="s">
        <v>1244</v>
      </c>
      <c r="D249" s="35">
        <v>12739944</v>
      </c>
      <c r="E249" s="35">
        <v>0</v>
      </c>
      <c r="F249" s="35">
        <v>12739944</v>
      </c>
      <c r="G249">
        <v>1</v>
      </c>
      <c r="I249" s="47" t="s">
        <v>1320</v>
      </c>
      <c r="J249" t="s">
        <v>368</v>
      </c>
      <c r="M249" t="s">
        <v>1361</v>
      </c>
      <c r="N249" t="s">
        <v>1294</v>
      </c>
      <c r="O249" s="36">
        <v>5.0999999999999996</v>
      </c>
      <c r="P249" s="37">
        <v>68.921772274970976</v>
      </c>
      <c r="Q249" s="31">
        <v>0</v>
      </c>
    </row>
    <row r="250" spans="1:17" x14ac:dyDescent="0.2">
      <c r="A250" t="s">
        <v>1244</v>
      </c>
      <c r="B250" t="s">
        <v>1245</v>
      </c>
      <c r="C250" t="s">
        <v>1244</v>
      </c>
      <c r="D250" s="35">
        <v>12739944</v>
      </c>
      <c r="E250" s="35">
        <v>0</v>
      </c>
      <c r="F250" s="35">
        <v>12739944</v>
      </c>
      <c r="G250">
        <v>1</v>
      </c>
      <c r="I250" s="47" t="s">
        <v>1320</v>
      </c>
      <c r="J250" t="s">
        <v>369</v>
      </c>
      <c r="K250" s="57"/>
      <c r="M250" t="s">
        <v>1361</v>
      </c>
      <c r="N250" t="s">
        <v>1294</v>
      </c>
      <c r="O250" s="36">
        <v>306.75728687830377</v>
      </c>
      <c r="P250" s="37">
        <v>4145.5403666498814</v>
      </c>
      <c r="Q250" s="31">
        <v>3.9999999999999998E-6</v>
      </c>
    </row>
    <row r="251" spans="1:17" x14ac:dyDescent="0.2">
      <c r="A251" t="s">
        <v>1244</v>
      </c>
      <c r="B251" t="s">
        <v>1245</v>
      </c>
      <c r="C251" t="s">
        <v>1244</v>
      </c>
      <c r="D251" s="35">
        <v>12739944</v>
      </c>
      <c r="E251" s="35">
        <v>0</v>
      </c>
      <c r="F251" s="35">
        <v>12739944</v>
      </c>
      <c r="G251">
        <v>1</v>
      </c>
      <c r="I251" s="47" t="s">
        <v>1320</v>
      </c>
      <c r="J251" t="s">
        <v>370</v>
      </c>
      <c r="K251" s="58"/>
      <c r="M251" t="s">
        <v>1361</v>
      </c>
      <c r="N251" t="s">
        <v>1294</v>
      </c>
      <c r="O251" s="36">
        <v>20.32849589902348</v>
      </c>
      <c r="P251" s="37">
        <v>274.72077745983876</v>
      </c>
      <c r="Q251" s="31">
        <v>0</v>
      </c>
    </row>
    <row r="252" spans="1:17" x14ac:dyDescent="0.2">
      <c r="A252" t="s">
        <v>1244</v>
      </c>
      <c r="B252" t="s">
        <v>1245</v>
      </c>
      <c r="C252" t="s">
        <v>1244</v>
      </c>
      <c r="D252" s="35">
        <v>12739944</v>
      </c>
      <c r="E252" s="35">
        <v>0</v>
      </c>
      <c r="F252" s="35">
        <v>12739944</v>
      </c>
      <c r="G252">
        <v>1</v>
      </c>
      <c r="I252" s="47" t="s">
        <v>1320</v>
      </c>
      <c r="J252" t="s">
        <v>371</v>
      </c>
      <c r="M252" t="s">
        <v>1361</v>
      </c>
      <c r="N252" t="s">
        <v>1294</v>
      </c>
      <c r="O252" s="36">
        <v>3.009336443111291</v>
      </c>
      <c r="P252" s="37">
        <v>40.668392358997558</v>
      </c>
      <c r="Q252" s="31">
        <v>0</v>
      </c>
    </row>
    <row r="253" spans="1:17" x14ac:dyDescent="0.2">
      <c r="A253" t="s">
        <v>1244</v>
      </c>
      <c r="B253" t="s">
        <v>1245</v>
      </c>
      <c r="C253" t="s">
        <v>1244</v>
      </c>
      <c r="D253" s="35">
        <v>12739944</v>
      </c>
      <c r="E253" s="35">
        <v>0</v>
      </c>
      <c r="F253" s="35">
        <v>12739944</v>
      </c>
      <c r="G253">
        <v>1</v>
      </c>
      <c r="I253" s="47" t="s">
        <v>1320</v>
      </c>
      <c r="J253" t="s">
        <v>372</v>
      </c>
      <c r="M253" t="s">
        <v>1361</v>
      </c>
      <c r="N253" t="s">
        <v>1294</v>
      </c>
      <c r="O253" s="36">
        <v>29.467327628739575</v>
      </c>
      <c r="P253" s="37">
        <v>398.22361654508808</v>
      </c>
      <c r="Q253" s="31">
        <v>0</v>
      </c>
    </row>
    <row r="254" spans="1:17" x14ac:dyDescent="0.2">
      <c r="A254" t="s">
        <v>1244</v>
      </c>
      <c r="B254" t="s">
        <v>1245</v>
      </c>
      <c r="C254" t="s">
        <v>1244</v>
      </c>
      <c r="D254" s="35">
        <v>12739944</v>
      </c>
      <c r="E254" s="35">
        <v>0</v>
      </c>
      <c r="F254" s="35">
        <v>12739944</v>
      </c>
      <c r="G254">
        <v>1</v>
      </c>
      <c r="I254" s="47" t="s">
        <v>1320</v>
      </c>
      <c r="J254" t="s">
        <v>373</v>
      </c>
      <c r="K254" s="57"/>
      <c r="M254" t="s">
        <v>1361</v>
      </c>
      <c r="N254" t="s">
        <v>1294</v>
      </c>
      <c r="O254" s="36">
        <v>193.27518607625768</v>
      </c>
      <c r="P254" s="37">
        <v>2611.9349727746026</v>
      </c>
      <c r="Q254" s="31">
        <v>3.0000000000000001E-6</v>
      </c>
    </row>
    <row r="255" spans="1:17" x14ac:dyDescent="0.2">
      <c r="A255" t="s">
        <v>1244</v>
      </c>
      <c r="B255" t="s">
        <v>1245</v>
      </c>
      <c r="C255" t="s">
        <v>1244</v>
      </c>
      <c r="D255" s="35">
        <v>12739944</v>
      </c>
      <c r="E255" s="35">
        <v>0</v>
      </c>
      <c r="F255" s="35">
        <v>12739944</v>
      </c>
      <c r="G255">
        <v>1</v>
      </c>
      <c r="I255" s="47" t="s">
        <v>1320</v>
      </c>
      <c r="J255" t="s">
        <v>374</v>
      </c>
      <c r="K255" s="58"/>
      <c r="M255" t="s">
        <v>1362</v>
      </c>
      <c r="N255" t="s">
        <v>1333</v>
      </c>
      <c r="O255" s="36">
        <v>0.71</v>
      </c>
      <c r="P255" s="37">
        <v>9.5949918265155674</v>
      </c>
      <c r="Q255" s="31">
        <v>0</v>
      </c>
    </row>
    <row r="256" spans="1:17" x14ac:dyDescent="0.2">
      <c r="A256" t="s">
        <v>1244</v>
      </c>
      <c r="B256" t="s">
        <v>1245</v>
      </c>
      <c r="C256" t="s">
        <v>1244</v>
      </c>
      <c r="D256" s="35">
        <v>12739944</v>
      </c>
      <c r="E256" s="35">
        <v>0</v>
      </c>
      <c r="F256" s="35">
        <v>12739944</v>
      </c>
      <c r="G256">
        <v>1</v>
      </c>
      <c r="I256" s="47" t="s">
        <v>1320</v>
      </c>
      <c r="J256" t="s">
        <v>375</v>
      </c>
      <c r="K256" s="57"/>
      <c r="M256" t="s">
        <v>1362</v>
      </c>
      <c r="N256" t="s">
        <v>1333</v>
      </c>
      <c r="O256" s="36">
        <v>0.71</v>
      </c>
      <c r="P256" s="37">
        <v>9.5949918265155674</v>
      </c>
      <c r="Q256" s="31">
        <v>0</v>
      </c>
    </row>
    <row r="257" spans="1:17" x14ac:dyDescent="0.2">
      <c r="A257" t="s">
        <v>1244</v>
      </c>
      <c r="B257" t="s">
        <v>1245</v>
      </c>
      <c r="C257" t="s">
        <v>1244</v>
      </c>
      <c r="D257" s="35">
        <v>12739944</v>
      </c>
      <c r="E257" s="35">
        <v>0</v>
      </c>
      <c r="F257" s="35">
        <v>12739944</v>
      </c>
      <c r="G257">
        <v>1</v>
      </c>
      <c r="I257" s="47" t="s">
        <v>1320</v>
      </c>
      <c r="J257" t="s">
        <v>376</v>
      </c>
      <c r="K257" s="58"/>
      <c r="M257" t="s">
        <v>1362</v>
      </c>
      <c r="N257" t="s">
        <v>1333</v>
      </c>
      <c r="O257" s="36">
        <v>2.13</v>
      </c>
      <c r="P257" s="37">
        <v>28.784975479546699</v>
      </c>
      <c r="Q257" s="31">
        <v>0</v>
      </c>
    </row>
    <row r="258" spans="1:17" x14ac:dyDescent="0.2">
      <c r="A258" t="s">
        <v>1244</v>
      </c>
      <c r="B258" t="s">
        <v>1245</v>
      </c>
      <c r="C258" t="s">
        <v>1244</v>
      </c>
      <c r="D258" s="35">
        <v>12739944</v>
      </c>
      <c r="E258" s="35">
        <v>0</v>
      </c>
      <c r="F258" s="35">
        <v>12739944</v>
      </c>
      <c r="G258">
        <v>1</v>
      </c>
      <c r="I258" s="47" t="s">
        <v>1320</v>
      </c>
      <c r="J258" t="s">
        <v>377</v>
      </c>
      <c r="K258" s="57"/>
      <c r="M258" t="s">
        <v>1362</v>
      </c>
      <c r="N258" t="s">
        <v>1333</v>
      </c>
      <c r="O258" s="36">
        <v>4.26</v>
      </c>
      <c r="P258" s="37">
        <v>57.569950959093397</v>
      </c>
      <c r="Q258" s="31">
        <v>0</v>
      </c>
    </row>
    <row r="259" spans="1:17" x14ac:dyDescent="0.2">
      <c r="A259" t="s">
        <v>1244</v>
      </c>
      <c r="B259" t="s">
        <v>1245</v>
      </c>
      <c r="C259" t="s">
        <v>1244</v>
      </c>
      <c r="D259" s="35">
        <v>12739944</v>
      </c>
      <c r="E259" s="35">
        <v>0</v>
      </c>
      <c r="F259" s="35">
        <v>12739944</v>
      </c>
      <c r="G259">
        <v>1</v>
      </c>
      <c r="I259" s="47" t="s">
        <v>1320</v>
      </c>
      <c r="J259" t="s">
        <v>378</v>
      </c>
      <c r="K259" s="58"/>
      <c r="M259" t="s">
        <v>1362</v>
      </c>
      <c r="N259" t="s">
        <v>1333</v>
      </c>
      <c r="O259" s="36">
        <v>0.71</v>
      </c>
      <c r="P259" s="37">
        <v>9.5949918265155674</v>
      </c>
      <c r="Q259" s="31">
        <v>0</v>
      </c>
    </row>
    <row r="260" spans="1:17" x14ac:dyDescent="0.2">
      <c r="A260" t="s">
        <v>1244</v>
      </c>
      <c r="B260" t="s">
        <v>1245</v>
      </c>
      <c r="C260" t="s">
        <v>1244</v>
      </c>
      <c r="D260" s="35">
        <v>12739944</v>
      </c>
      <c r="E260" s="35">
        <v>0</v>
      </c>
      <c r="F260" s="35">
        <v>12739944</v>
      </c>
      <c r="G260">
        <v>1</v>
      </c>
      <c r="I260" s="47" t="s">
        <v>1320</v>
      </c>
      <c r="J260" t="s">
        <v>379</v>
      </c>
      <c r="K260" s="57"/>
      <c r="M260" t="s">
        <v>1362</v>
      </c>
      <c r="N260" t="s">
        <v>1333</v>
      </c>
      <c r="O260" s="36">
        <v>1.42</v>
      </c>
      <c r="P260" s="37">
        <v>19.189983653031135</v>
      </c>
      <c r="Q260" s="31">
        <v>0</v>
      </c>
    </row>
    <row r="261" spans="1:17" x14ac:dyDescent="0.2">
      <c r="A261" t="s">
        <v>1244</v>
      </c>
      <c r="B261" t="s">
        <v>1245</v>
      </c>
      <c r="C261" t="s">
        <v>1244</v>
      </c>
      <c r="D261" s="35">
        <v>12739944</v>
      </c>
      <c r="E261" s="35">
        <v>0</v>
      </c>
      <c r="F261" s="35">
        <v>12739944</v>
      </c>
      <c r="G261">
        <v>1</v>
      </c>
      <c r="I261" s="47" t="s">
        <v>1320</v>
      </c>
      <c r="J261" t="s">
        <v>380</v>
      </c>
      <c r="K261" s="57"/>
      <c r="M261" t="s">
        <v>1362</v>
      </c>
      <c r="N261" t="s">
        <v>1333</v>
      </c>
      <c r="O261" s="36">
        <v>35.5</v>
      </c>
      <c r="P261" s="37">
        <v>479.74959132577834</v>
      </c>
      <c r="Q261" s="31">
        <v>9.9999999999999995E-7</v>
      </c>
    </row>
    <row r="262" spans="1:17" x14ac:dyDescent="0.2">
      <c r="A262" t="s">
        <v>1244</v>
      </c>
      <c r="B262" t="s">
        <v>1245</v>
      </c>
      <c r="C262" t="s">
        <v>1244</v>
      </c>
      <c r="D262" s="35">
        <v>12739944</v>
      </c>
      <c r="E262" s="35">
        <v>0</v>
      </c>
      <c r="F262" s="35">
        <v>12739944</v>
      </c>
      <c r="G262">
        <v>1</v>
      </c>
      <c r="I262" s="47" t="s">
        <v>1320</v>
      </c>
      <c r="J262" t="s">
        <v>381</v>
      </c>
      <c r="K262" s="57"/>
      <c r="M262" t="s">
        <v>1362</v>
      </c>
      <c r="N262" t="s">
        <v>1333</v>
      </c>
      <c r="O262" s="36">
        <v>0.71</v>
      </c>
      <c r="P262" s="37">
        <v>9.5949918265155674</v>
      </c>
      <c r="Q262" s="31">
        <v>0</v>
      </c>
    </row>
    <row r="263" spans="1:17" x14ac:dyDescent="0.2">
      <c r="A263" t="s">
        <v>1244</v>
      </c>
      <c r="B263" t="s">
        <v>1245</v>
      </c>
      <c r="C263" t="s">
        <v>1244</v>
      </c>
      <c r="D263" s="35">
        <v>12739944</v>
      </c>
      <c r="E263" s="35">
        <v>0</v>
      </c>
      <c r="F263" s="35">
        <v>12739944</v>
      </c>
      <c r="G263">
        <v>1</v>
      </c>
      <c r="I263" s="47" t="s">
        <v>1320</v>
      </c>
      <c r="J263" t="s">
        <v>382</v>
      </c>
      <c r="M263" t="s">
        <v>1362</v>
      </c>
      <c r="N263" t="s">
        <v>1333</v>
      </c>
      <c r="O263" s="36">
        <v>0.71</v>
      </c>
      <c r="P263" s="37">
        <v>9.5949918265155674</v>
      </c>
      <c r="Q263" s="31">
        <v>0</v>
      </c>
    </row>
    <row r="264" spans="1:17" x14ac:dyDescent="0.2">
      <c r="A264" t="s">
        <v>1244</v>
      </c>
      <c r="B264" t="s">
        <v>1245</v>
      </c>
      <c r="C264" t="s">
        <v>1244</v>
      </c>
      <c r="D264" s="35">
        <v>12739944</v>
      </c>
      <c r="E264" s="35">
        <v>0</v>
      </c>
      <c r="F264" s="35">
        <v>12739944</v>
      </c>
      <c r="G264">
        <v>1</v>
      </c>
      <c r="I264" s="47" t="s">
        <v>1320</v>
      </c>
      <c r="J264" t="s">
        <v>383</v>
      </c>
      <c r="K264" s="57"/>
      <c r="M264" t="s">
        <v>1362</v>
      </c>
      <c r="N264" t="s">
        <v>1333</v>
      </c>
      <c r="O264" s="36">
        <v>0.71</v>
      </c>
      <c r="P264" s="37">
        <v>9.5949918265155674</v>
      </c>
      <c r="Q264" s="31">
        <v>0</v>
      </c>
    </row>
    <row r="265" spans="1:17" x14ac:dyDescent="0.2">
      <c r="A265" t="s">
        <v>1244</v>
      </c>
      <c r="B265" t="s">
        <v>1245</v>
      </c>
      <c r="C265" t="s">
        <v>1244</v>
      </c>
      <c r="D265" s="35">
        <v>12739944</v>
      </c>
      <c r="E265" s="35">
        <v>0</v>
      </c>
      <c r="F265" s="35">
        <v>12739944</v>
      </c>
      <c r="G265">
        <v>1</v>
      </c>
      <c r="I265" s="47" t="s">
        <v>1320</v>
      </c>
      <c r="J265" t="s">
        <v>384</v>
      </c>
      <c r="K265" s="57"/>
      <c r="M265" t="s">
        <v>1363</v>
      </c>
      <c r="N265" t="s">
        <v>1325</v>
      </c>
      <c r="O265" s="36">
        <v>275.67248587081406</v>
      </c>
      <c r="P265" s="37">
        <v>3725.4580967967449</v>
      </c>
      <c r="Q265" s="31">
        <v>3.9999999999999998E-6</v>
      </c>
    </row>
    <row r="266" spans="1:17" x14ac:dyDescent="0.2">
      <c r="A266" t="s">
        <v>1244</v>
      </c>
      <c r="B266" t="s">
        <v>1245</v>
      </c>
      <c r="C266" t="s">
        <v>1244</v>
      </c>
      <c r="D266" s="35">
        <v>12739944</v>
      </c>
      <c r="E266" s="35">
        <v>0</v>
      </c>
      <c r="F266" s="35">
        <v>12739944</v>
      </c>
      <c r="G266">
        <v>1</v>
      </c>
      <c r="I266" s="47" t="s">
        <v>1320</v>
      </c>
      <c r="J266" t="s">
        <v>385</v>
      </c>
      <c r="M266" t="s">
        <v>1363</v>
      </c>
      <c r="N266" t="s">
        <v>1325</v>
      </c>
      <c r="O266" s="36">
        <v>1.5</v>
      </c>
      <c r="P266" s="37">
        <v>20.271109492638523</v>
      </c>
      <c r="Q266" s="31">
        <v>0</v>
      </c>
    </row>
    <row r="267" spans="1:17" x14ac:dyDescent="0.2">
      <c r="A267" t="s">
        <v>1244</v>
      </c>
      <c r="B267" t="s">
        <v>1245</v>
      </c>
      <c r="C267" t="s">
        <v>1244</v>
      </c>
      <c r="D267" s="35">
        <v>12739944</v>
      </c>
      <c r="E267" s="35">
        <v>0</v>
      </c>
      <c r="F267" s="35">
        <v>12739944</v>
      </c>
      <c r="G267">
        <v>1</v>
      </c>
      <c r="I267" s="47" t="s">
        <v>1320</v>
      </c>
      <c r="J267" t="s">
        <v>386</v>
      </c>
      <c r="K267" s="57"/>
      <c r="M267" t="s">
        <v>1363</v>
      </c>
      <c r="N267" t="s">
        <v>1325</v>
      </c>
      <c r="O267" s="36">
        <v>914.19290453923588</v>
      </c>
      <c r="P267" s="37">
        <v>12354.469643538723</v>
      </c>
      <c r="Q267" s="31">
        <v>1.5999999999999999E-5</v>
      </c>
    </row>
    <row r="268" spans="1:17" x14ac:dyDescent="0.2">
      <c r="A268" t="s">
        <v>1244</v>
      </c>
      <c r="B268" t="s">
        <v>1245</v>
      </c>
      <c r="C268" t="s">
        <v>1244</v>
      </c>
      <c r="D268" s="35">
        <v>12739944</v>
      </c>
      <c r="E268" s="35">
        <v>0</v>
      </c>
      <c r="F268" s="35">
        <v>12739944</v>
      </c>
      <c r="G268">
        <v>1</v>
      </c>
      <c r="I268" s="47" t="s">
        <v>1320</v>
      </c>
      <c r="J268" t="s">
        <v>388</v>
      </c>
      <c r="K268" s="57"/>
      <c r="M268" t="s">
        <v>1364</v>
      </c>
      <c r="N268" t="s">
        <v>1294</v>
      </c>
      <c r="O268" s="36">
        <v>143.09794543446517</v>
      </c>
      <c r="P268" s="37">
        <v>1933.8360800491041</v>
      </c>
      <c r="Q268" s="31">
        <v>1.9999999999999999E-6</v>
      </c>
    </row>
    <row r="269" spans="1:17" x14ac:dyDescent="0.2">
      <c r="A269" t="s">
        <v>1244</v>
      </c>
      <c r="B269" t="s">
        <v>1245</v>
      </c>
      <c r="C269" t="s">
        <v>1244</v>
      </c>
      <c r="D269" s="35">
        <v>12739944</v>
      </c>
      <c r="E269" s="35">
        <v>0</v>
      </c>
      <c r="F269" s="35">
        <v>12739944</v>
      </c>
      <c r="G269">
        <v>1</v>
      </c>
      <c r="I269" s="47" t="s">
        <v>1320</v>
      </c>
      <c r="J269" t="s">
        <v>389</v>
      </c>
      <c r="M269" t="s">
        <v>1364</v>
      </c>
      <c r="N269" t="s">
        <v>1294</v>
      </c>
      <c r="O269" s="36">
        <v>0</v>
      </c>
      <c r="P269" s="37">
        <v>0</v>
      </c>
      <c r="Q269" s="31">
        <v>0</v>
      </c>
    </row>
    <row r="270" spans="1:17" x14ac:dyDescent="0.2">
      <c r="A270" t="s">
        <v>1244</v>
      </c>
      <c r="B270" t="s">
        <v>1245</v>
      </c>
      <c r="C270" t="s">
        <v>1244</v>
      </c>
      <c r="D270" s="35">
        <v>12739944</v>
      </c>
      <c r="E270" s="35">
        <v>0</v>
      </c>
      <c r="F270" s="35">
        <v>12739944</v>
      </c>
      <c r="G270">
        <v>1</v>
      </c>
      <c r="I270" s="47" t="s">
        <v>1320</v>
      </c>
      <c r="J270" t="s">
        <v>390</v>
      </c>
      <c r="K270" s="57"/>
      <c r="M270" t="s">
        <v>1364</v>
      </c>
      <c r="N270" t="s">
        <v>1294</v>
      </c>
      <c r="O270" s="36">
        <v>837.65486891317403</v>
      </c>
      <c r="P270" s="37">
        <v>11320.129043187146</v>
      </c>
      <c r="Q270" s="31">
        <v>1.2E-5</v>
      </c>
    </row>
    <row r="271" spans="1:17" x14ac:dyDescent="0.2">
      <c r="A271" t="s">
        <v>1244</v>
      </c>
      <c r="B271" t="s">
        <v>1245</v>
      </c>
      <c r="C271" t="s">
        <v>1244</v>
      </c>
      <c r="D271" s="35">
        <v>12739944</v>
      </c>
      <c r="E271" s="35">
        <v>0</v>
      </c>
      <c r="F271" s="35">
        <v>12739944</v>
      </c>
      <c r="G271">
        <v>1</v>
      </c>
      <c r="I271" s="47" t="s">
        <v>1320</v>
      </c>
      <c r="J271" t="s">
        <v>391</v>
      </c>
      <c r="K271" s="57"/>
      <c r="M271" t="s">
        <v>1364</v>
      </c>
      <c r="N271" t="s">
        <v>1294</v>
      </c>
      <c r="O271" s="36">
        <v>85.238426884233547</v>
      </c>
      <c r="P271" s="37">
        <v>1151.9183229003743</v>
      </c>
      <c r="Q271" s="31">
        <v>9.9999999999999995E-7</v>
      </c>
    </row>
    <row r="272" spans="1:17" x14ac:dyDescent="0.2">
      <c r="A272" t="s">
        <v>1244</v>
      </c>
      <c r="B272" t="s">
        <v>1245</v>
      </c>
      <c r="C272" t="s">
        <v>1244</v>
      </c>
      <c r="D272" s="35">
        <v>12739944</v>
      </c>
      <c r="E272" s="35">
        <v>0</v>
      </c>
      <c r="F272" s="35">
        <v>12739944</v>
      </c>
      <c r="G272">
        <v>1</v>
      </c>
      <c r="I272" s="47" t="s">
        <v>1320</v>
      </c>
      <c r="J272" t="s">
        <v>392</v>
      </c>
      <c r="K272" s="57"/>
      <c r="M272" t="s">
        <v>1364</v>
      </c>
      <c r="N272" t="s">
        <v>1294</v>
      </c>
      <c r="O272" s="36">
        <v>5.18</v>
      </c>
      <c r="P272" s="37">
        <v>70.002898114578358</v>
      </c>
      <c r="Q272" s="31">
        <v>0</v>
      </c>
    </row>
    <row r="273" spans="1:17" x14ac:dyDescent="0.2">
      <c r="A273" t="s">
        <v>1244</v>
      </c>
      <c r="B273" t="s">
        <v>1245</v>
      </c>
      <c r="C273" t="s">
        <v>1244</v>
      </c>
      <c r="D273" s="35">
        <v>12739944</v>
      </c>
      <c r="E273" s="35">
        <v>0</v>
      </c>
      <c r="F273" s="35">
        <v>12739944</v>
      </c>
      <c r="G273">
        <v>1</v>
      </c>
      <c r="I273" s="47" t="s">
        <v>1320</v>
      </c>
      <c r="J273" t="s">
        <v>397</v>
      </c>
      <c r="M273" t="s">
        <v>1365</v>
      </c>
      <c r="N273" t="s">
        <v>1323</v>
      </c>
      <c r="O273" s="36">
        <v>112.5</v>
      </c>
      <c r="P273" s="37">
        <v>1520.3332119478891</v>
      </c>
      <c r="Q273" s="31">
        <v>3.0000000000000001E-6</v>
      </c>
    </row>
    <row r="274" spans="1:17" x14ac:dyDescent="0.2">
      <c r="A274" t="s">
        <v>1244</v>
      </c>
      <c r="B274" t="s">
        <v>1245</v>
      </c>
      <c r="C274" t="s">
        <v>1244</v>
      </c>
      <c r="D274" s="35">
        <v>12739944</v>
      </c>
      <c r="E274" s="35">
        <v>0</v>
      </c>
      <c r="F274" s="35">
        <v>12739944</v>
      </c>
      <c r="G274">
        <v>1</v>
      </c>
      <c r="I274" s="47" t="s">
        <v>1320</v>
      </c>
      <c r="J274" t="s">
        <v>399</v>
      </c>
      <c r="K274" s="57"/>
      <c r="M274" t="s">
        <v>1365</v>
      </c>
      <c r="N274" t="s">
        <v>1323</v>
      </c>
      <c r="O274" s="36">
        <v>52.099959382615765</v>
      </c>
      <c r="P274" s="37">
        <v>704.08265413801587</v>
      </c>
      <c r="Q274" s="31">
        <v>9.9999999999999995E-7</v>
      </c>
    </row>
    <row r="275" spans="1:17" x14ac:dyDescent="0.2">
      <c r="A275" t="s">
        <v>1244</v>
      </c>
      <c r="B275" t="s">
        <v>1245</v>
      </c>
      <c r="C275" t="s">
        <v>1244</v>
      </c>
      <c r="D275" s="35">
        <v>12739944</v>
      </c>
      <c r="E275" s="35">
        <v>0</v>
      </c>
      <c r="F275" s="35">
        <v>12739944</v>
      </c>
      <c r="G275">
        <v>1</v>
      </c>
      <c r="I275" s="47" t="s">
        <v>1320</v>
      </c>
      <c r="J275" t="s">
        <v>400</v>
      </c>
      <c r="K275" s="57"/>
      <c r="M275" t="s">
        <v>1365</v>
      </c>
      <c r="N275" t="s">
        <v>1323</v>
      </c>
      <c r="O275" s="36">
        <v>92.014389989572479</v>
      </c>
      <c r="P275" s="37">
        <v>1243.4891829179771</v>
      </c>
      <c r="Q275" s="31">
        <v>1.9999999999999999E-6</v>
      </c>
    </row>
    <row r="276" spans="1:17" x14ac:dyDescent="0.2">
      <c r="A276" t="s">
        <v>1244</v>
      </c>
      <c r="B276" t="s">
        <v>1245</v>
      </c>
      <c r="C276" t="s">
        <v>1244</v>
      </c>
      <c r="D276" s="35">
        <v>12739944</v>
      </c>
      <c r="E276" s="35">
        <v>0</v>
      </c>
      <c r="F276" s="35">
        <v>12739944</v>
      </c>
      <c r="G276">
        <v>1</v>
      </c>
      <c r="I276" s="47" t="s">
        <v>1320</v>
      </c>
      <c r="J276" t="s">
        <v>401</v>
      </c>
      <c r="M276" t="s">
        <v>1365</v>
      </c>
      <c r="N276" t="s">
        <v>1323</v>
      </c>
      <c r="O276" s="36">
        <v>62.483814958717829</v>
      </c>
      <c r="P276" s="37">
        <v>844.41083636395592</v>
      </c>
      <c r="Q276" s="31">
        <v>9.9999999999999995E-7</v>
      </c>
    </row>
    <row r="277" spans="1:17" x14ac:dyDescent="0.2">
      <c r="A277" t="s">
        <v>1244</v>
      </c>
      <c r="B277" t="s">
        <v>1245</v>
      </c>
      <c r="C277" t="s">
        <v>1244</v>
      </c>
      <c r="D277" s="35">
        <v>12739944</v>
      </c>
      <c r="E277" s="35">
        <v>0</v>
      </c>
      <c r="F277" s="35">
        <v>12739944</v>
      </c>
      <c r="G277">
        <v>1</v>
      </c>
      <c r="I277" s="47" t="s">
        <v>1320</v>
      </c>
      <c r="J277" t="s">
        <v>402</v>
      </c>
      <c r="K277" s="57"/>
      <c r="M277" t="s">
        <v>1365</v>
      </c>
      <c r="N277" t="s">
        <v>1323</v>
      </c>
      <c r="O277" s="36">
        <v>24.30250507786053</v>
      </c>
      <c r="P277" s="37">
        <v>328.42582758580966</v>
      </c>
      <c r="Q277" s="31">
        <v>0</v>
      </c>
    </row>
    <row r="278" spans="1:17" x14ac:dyDescent="0.2">
      <c r="A278" t="s">
        <v>1244</v>
      </c>
      <c r="B278" t="s">
        <v>1245</v>
      </c>
      <c r="C278" t="s">
        <v>1244</v>
      </c>
      <c r="D278" s="35">
        <v>12739944</v>
      </c>
      <c r="E278" s="35">
        <v>0</v>
      </c>
      <c r="F278" s="35">
        <v>12739944</v>
      </c>
      <c r="G278">
        <v>1</v>
      </c>
      <c r="I278" s="47" t="s">
        <v>1320</v>
      </c>
      <c r="J278" t="s">
        <v>403</v>
      </c>
      <c r="K278" s="57"/>
      <c r="M278" t="s">
        <v>1366</v>
      </c>
      <c r="N278" t="s">
        <v>1294</v>
      </c>
      <c r="O278" s="36">
        <v>1257.339673432499</v>
      </c>
      <c r="P278" s="37">
        <v>16991.780126392365</v>
      </c>
      <c r="Q278" s="31">
        <v>1.8E-5</v>
      </c>
    </row>
    <row r="279" spans="1:17" x14ac:dyDescent="0.2">
      <c r="A279" t="s">
        <v>1244</v>
      </c>
      <c r="B279" t="s">
        <v>1245</v>
      </c>
      <c r="C279" t="s">
        <v>1244</v>
      </c>
      <c r="D279" s="35">
        <v>12739944</v>
      </c>
      <c r="E279" s="35">
        <v>0</v>
      </c>
      <c r="F279" s="35">
        <v>12739944</v>
      </c>
      <c r="G279">
        <v>1</v>
      </c>
      <c r="I279" s="47" t="s">
        <v>1320</v>
      </c>
      <c r="J279" t="s">
        <v>404</v>
      </c>
      <c r="M279" t="s">
        <v>1366</v>
      </c>
      <c r="N279" t="s">
        <v>1325</v>
      </c>
      <c r="O279" s="36">
        <v>25.4</v>
      </c>
      <c r="P279" s="37">
        <v>343.25745407534561</v>
      </c>
      <c r="Q279" s="31">
        <v>0</v>
      </c>
    </row>
    <row r="280" spans="1:17" x14ac:dyDescent="0.2">
      <c r="A280" t="s">
        <v>1244</v>
      </c>
      <c r="B280" t="s">
        <v>1245</v>
      </c>
      <c r="C280" t="s">
        <v>1244</v>
      </c>
      <c r="D280" s="35">
        <v>12739944</v>
      </c>
      <c r="E280" s="35">
        <v>0</v>
      </c>
      <c r="F280" s="35">
        <v>12739944</v>
      </c>
      <c r="G280">
        <v>1</v>
      </c>
      <c r="I280" s="47" t="s">
        <v>1320</v>
      </c>
      <c r="J280" t="s">
        <v>405</v>
      </c>
      <c r="K280" s="57"/>
      <c r="M280" t="s">
        <v>1366</v>
      </c>
      <c r="N280" t="s">
        <v>1294</v>
      </c>
      <c r="O280" s="36">
        <v>3087.9154667969119</v>
      </c>
      <c r="P280" s="37">
        <v>41730.315020968126</v>
      </c>
      <c r="Q280" s="31">
        <v>5.1E-5</v>
      </c>
    </row>
    <row r="281" spans="1:17" x14ac:dyDescent="0.2">
      <c r="A281" t="s">
        <v>1244</v>
      </c>
      <c r="B281" t="s">
        <v>1245</v>
      </c>
      <c r="C281" t="s">
        <v>1244</v>
      </c>
      <c r="D281" s="35">
        <v>12739944</v>
      </c>
      <c r="E281" s="35">
        <v>0</v>
      </c>
      <c r="F281" s="35">
        <v>12739944</v>
      </c>
      <c r="G281">
        <v>1</v>
      </c>
      <c r="I281" s="47" t="s">
        <v>1320</v>
      </c>
      <c r="J281" t="s">
        <v>406</v>
      </c>
      <c r="M281" t="s">
        <v>1366</v>
      </c>
      <c r="N281" t="s">
        <v>1325</v>
      </c>
      <c r="O281" s="36">
        <v>5886.2493831897482</v>
      </c>
      <c r="P281" s="37">
        <v>79547.203831743565</v>
      </c>
      <c r="Q281" s="31">
        <v>3.2299999999999999E-4</v>
      </c>
    </row>
    <row r="282" spans="1:17" x14ac:dyDescent="0.2">
      <c r="A282" t="s">
        <v>1244</v>
      </c>
      <c r="B282" t="s">
        <v>1245</v>
      </c>
      <c r="C282" t="s">
        <v>1244</v>
      </c>
      <c r="D282" s="35">
        <v>12739944</v>
      </c>
      <c r="E282" s="35">
        <v>0</v>
      </c>
      <c r="F282" s="35">
        <v>12739944</v>
      </c>
      <c r="G282">
        <v>1</v>
      </c>
      <c r="I282" s="47" t="s">
        <v>1320</v>
      </c>
      <c r="J282" t="s">
        <v>407</v>
      </c>
      <c r="K282" s="57"/>
      <c r="M282" t="s">
        <v>1366</v>
      </c>
      <c r="N282" t="s">
        <v>1325</v>
      </c>
      <c r="O282" s="36">
        <v>11434.717413794324</v>
      </c>
      <c r="P282" s="37">
        <v>154529.60580827008</v>
      </c>
      <c r="Q282" s="31">
        <v>4.0499999999999998E-4</v>
      </c>
    </row>
    <row r="283" spans="1:17" x14ac:dyDescent="0.2">
      <c r="A283" t="s">
        <v>1244</v>
      </c>
      <c r="B283" t="s">
        <v>1245</v>
      </c>
      <c r="C283" t="s">
        <v>1244</v>
      </c>
      <c r="D283" s="35">
        <v>12739944</v>
      </c>
      <c r="E283" s="35">
        <v>0</v>
      </c>
      <c r="F283" s="35">
        <v>12739944</v>
      </c>
      <c r="G283">
        <v>1</v>
      </c>
      <c r="I283" s="47" t="s">
        <v>1320</v>
      </c>
      <c r="J283" t="s">
        <v>408</v>
      </c>
      <c r="K283" s="57"/>
      <c r="M283" t="s">
        <v>1366</v>
      </c>
      <c r="N283" t="s">
        <v>1325</v>
      </c>
      <c r="O283" s="36">
        <v>13494.448218078351</v>
      </c>
      <c r="P283" s="37">
        <v>182364.95824760469</v>
      </c>
      <c r="Q283" s="31">
        <v>3.3100000000000002E-4</v>
      </c>
    </row>
    <row r="284" spans="1:17" x14ac:dyDescent="0.2">
      <c r="A284" t="s">
        <v>1244</v>
      </c>
      <c r="B284" t="s">
        <v>1245</v>
      </c>
      <c r="C284" t="s">
        <v>1244</v>
      </c>
      <c r="D284" s="35">
        <v>12739944</v>
      </c>
      <c r="E284" s="35">
        <v>0</v>
      </c>
      <c r="F284" s="35">
        <v>12739944</v>
      </c>
      <c r="G284">
        <v>1</v>
      </c>
      <c r="I284" s="47" t="s">
        <v>1320</v>
      </c>
      <c r="J284" t="s">
        <v>409</v>
      </c>
      <c r="M284" t="s">
        <v>1366</v>
      </c>
      <c r="N284" t="s">
        <v>1325</v>
      </c>
      <c r="O284" s="36">
        <v>22654.287901645508</v>
      </c>
      <c r="P284" s="37">
        <v>306151.70035467489</v>
      </c>
      <c r="Q284" s="31">
        <v>5.2400000000000005E-4</v>
      </c>
    </row>
    <row r="285" spans="1:17" x14ac:dyDescent="0.2">
      <c r="A285" t="s">
        <v>1244</v>
      </c>
      <c r="B285" t="s">
        <v>1245</v>
      </c>
      <c r="C285" t="s">
        <v>1244</v>
      </c>
      <c r="D285" s="35">
        <v>12739944</v>
      </c>
      <c r="E285" s="35">
        <v>0</v>
      </c>
      <c r="F285" s="35">
        <v>12739944</v>
      </c>
      <c r="G285">
        <v>1</v>
      </c>
      <c r="I285" s="47" t="s">
        <v>1320</v>
      </c>
      <c r="J285" t="s">
        <v>410</v>
      </c>
      <c r="K285" s="57"/>
      <c r="M285" t="s">
        <v>1366</v>
      </c>
      <c r="N285" t="s">
        <v>1325</v>
      </c>
      <c r="O285" s="36">
        <v>10120.942896730847</v>
      </c>
      <c r="P285" s="37">
        <v>136775.16108558205</v>
      </c>
      <c r="Q285" s="31">
        <v>5.0799999999999999E-4</v>
      </c>
    </row>
    <row r="286" spans="1:17" x14ac:dyDescent="0.2">
      <c r="A286" t="s">
        <v>1244</v>
      </c>
      <c r="B286" t="s">
        <v>1245</v>
      </c>
      <c r="C286" t="s">
        <v>1244</v>
      </c>
      <c r="D286" s="35">
        <v>12739944</v>
      </c>
      <c r="E286" s="35">
        <v>0</v>
      </c>
      <c r="F286" s="35">
        <v>12739944</v>
      </c>
      <c r="G286">
        <v>1</v>
      </c>
      <c r="I286" s="47" t="s">
        <v>1320</v>
      </c>
      <c r="J286" t="s">
        <v>411</v>
      </c>
      <c r="K286" s="57"/>
      <c r="M286" t="s">
        <v>1367</v>
      </c>
      <c r="N286" t="s">
        <v>1328</v>
      </c>
      <c r="O286" s="36">
        <v>58.399603067023357</v>
      </c>
      <c r="P286" s="37">
        <v>789.21649873217257</v>
      </c>
      <c r="Q286" s="31">
        <v>0</v>
      </c>
    </row>
    <row r="287" spans="1:17" x14ac:dyDescent="0.2">
      <c r="A287" t="s">
        <v>1244</v>
      </c>
      <c r="B287" t="s">
        <v>1245</v>
      </c>
      <c r="C287" t="s">
        <v>1244</v>
      </c>
      <c r="D287" s="35">
        <v>12739944</v>
      </c>
      <c r="E287" s="35">
        <v>0</v>
      </c>
      <c r="F287" s="35">
        <v>12739944</v>
      </c>
      <c r="G287">
        <v>1</v>
      </c>
      <c r="I287" s="47" t="s">
        <v>1320</v>
      </c>
      <c r="J287" t="s">
        <v>412</v>
      </c>
      <c r="K287" s="57"/>
      <c r="M287" t="s">
        <v>1368</v>
      </c>
      <c r="N287" t="s">
        <v>1333</v>
      </c>
      <c r="O287" s="36">
        <v>2.04</v>
      </c>
      <c r="P287" s="37">
        <v>27.568708909988391</v>
      </c>
      <c r="Q287" s="31">
        <v>0</v>
      </c>
    </row>
    <row r="288" spans="1:17" x14ac:dyDescent="0.2">
      <c r="A288" t="s">
        <v>1244</v>
      </c>
      <c r="B288" t="s">
        <v>1245</v>
      </c>
      <c r="C288" t="s">
        <v>1244</v>
      </c>
      <c r="D288" s="35">
        <v>12739944</v>
      </c>
      <c r="E288" s="35">
        <v>0</v>
      </c>
      <c r="F288" s="35">
        <v>12739944</v>
      </c>
      <c r="G288">
        <v>1</v>
      </c>
      <c r="I288" s="47" t="s">
        <v>1320</v>
      </c>
      <c r="J288" t="s">
        <v>413</v>
      </c>
      <c r="M288" t="s">
        <v>1368</v>
      </c>
      <c r="N288" t="s">
        <v>1333</v>
      </c>
      <c r="O288" s="36">
        <v>128.52000000000001</v>
      </c>
      <c r="P288" s="37">
        <v>1736.8286613292687</v>
      </c>
      <c r="Q288" s="31">
        <v>1.9999999999999999E-6</v>
      </c>
    </row>
    <row r="289" spans="1:17" x14ac:dyDescent="0.2">
      <c r="A289" t="s">
        <v>1244</v>
      </c>
      <c r="B289" t="s">
        <v>1245</v>
      </c>
      <c r="C289" t="s">
        <v>1244</v>
      </c>
      <c r="D289" s="35">
        <v>12739944</v>
      </c>
      <c r="E289" s="35">
        <v>0</v>
      </c>
      <c r="F289" s="35">
        <v>12739944</v>
      </c>
      <c r="G289">
        <v>1</v>
      </c>
      <c r="I289" s="47" t="s">
        <v>1320</v>
      </c>
      <c r="J289" t="s">
        <v>414</v>
      </c>
      <c r="K289" s="57"/>
      <c r="M289" t="s">
        <v>1368</v>
      </c>
      <c r="N289" t="s">
        <v>1333</v>
      </c>
      <c r="O289" s="36">
        <v>2.04</v>
      </c>
      <c r="P289" s="37">
        <v>27.568708909988391</v>
      </c>
      <c r="Q289" s="31">
        <v>0</v>
      </c>
    </row>
    <row r="290" spans="1:17" x14ac:dyDescent="0.2">
      <c r="A290" t="s">
        <v>1244</v>
      </c>
      <c r="B290" t="s">
        <v>1245</v>
      </c>
      <c r="C290" t="s">
        <v>1244</v>
      </c>
      <c r="D290" s="35">
        <v>12739944</v>
      </c>
      <c r="E290" s="35">
        <v>0</v>
      </c>
      <c r="F290" s="35">
        <v>12739944</v>
      </c>
      <c r="G290">
        <v>1</v>
      </c>
      <c r="I290" s="47" t="s">
        <v>1320</v>
      </c>
      <c r="J290" t="s">
        <v>415</v>
      </c>
      <c r="M290" t="s">
        <v>1368</v>
      </c>
      <c r="N290" t="s">
        <v>1333</v>
      </c>
      <c r="O290" s="36">
        <v>2.04</v>
      </c>
      <c r="P290" s="37">
        <v>27.568708909988391</v>
      </c>
      <c r="Q290" s="31">
        <v>0</v>
      </c>
    </row>
    <row r="291" spans="1:17" x14ac:dyDescent="0.2">
      <c r="A291" t="s">
        <v>1244</v>
      </c>
      <c r="B291" t="s">
        <v>1245</v>
      </c>
      <c r="C291" t="s">
        <v>1244</v>
      </c>
      <c r="D291" s="35">
        <v>12739944</v>
      </c>
      <c r="E291" s="35">
        <v>0</v>
      </c>
      <c r="F291" s="35">
        <v>12739944</v>
      </c>
      <c r="G291">
        <v>1</v>
      </c>
      <c r="I291" s="47" t="s">
        <v>1320</v>
      </c>
      <c r="J291" t="s">
        <v>416</v>
      </c>
      <c r="M291" t="s">
        <v>1368</v>
      </c>
      <c r="N291" t="s">
        <v>1333</v>
      </c>
      <c r="O291" s="36">
        <v>28.560000000000002</v>
      </c>
      <c r="P291" s="37">
        <v>385.96192473983751</v>
      </c>
      <c r="Q291" s="31">
        <v>0</v>
      </c>
    </row>
    <row r="292" spans="1:17" x14ac:dyDescent="0.2">
      <c r="A292" t="s">
        <v>1244</v>
      </c>
      <c r="B292" t="s">
        <v>1245</v>
      </c>
      <c r="C292" t="s">
        <v>1244</v>
      </c>
      <c r="D292" s="35">
        <v>12739944</v>
      </c>
      <c r="E292" s="35">
        <v>0</v>
      </c>
      <c r="F292" s="35">
        <v>12739944</v>
      </c>
      <c r="G292">
        <v>1</v>
      </c>
      <c r="I292" s="47" t="s">
        <v>1320</v>
      </c>
      <c r="J292" t="s">
        <v>417</v>
      </c>
      <c r="M292" t="s">
        <v>1368</v>
      </c>
      <c r="N292" t="s">
        <v>1333</v>
      </c>
      <c r="O292" s="36">
        <v>53.04</v>
      </c>
      <c r="P292" s="37">
        <v>716.78643165969811</v>
      </c>
      <c r="Q292" s="31">
        <v>9.9999999999999995E-7</v>
      </c>
    </row>
    <row r="293" spans="1:17" x14ac:dyDescent="0.2">
      <c r="A293" t="s">
        <v>1244</v>
      </c>
      <c r="B293" t="s">
        <v>1245</v>
      </c>
      <c r="C293" t="s">
        <v>1244</v>
      </c>
      <c r="D293" s="35">
        <v>12739944</v>
      </c>
      <c r="E293" s="35">
        <v>0</v>
      </c>
      <c r="F293" s="35">
        <v>12739944</v>
      </c>
      <c r="G293">
        <v>1</v>
      </c>
      <c r="I293" s="47" t="s">
        <v>1320</v>
      </c>
      <c r="J293" t="s">
        <v>418</v>
      </c>
      <c r="K293" s="57"/>
      <c r="M293" t="s">
        <v>1368</v>
      </c>
      <c r="N293" t="s">
        <v>1333</v>
      </c>
      <c r="O293" s="36">
        <v>55.08</v>
      </c>
      <c r="P293" s="37">
        <v>744.35514056968645</v>
      </c>
      <c r="Q293" s="31">
        <v>9.9999999999999995E-7</v>
      </c>
    </row>
    <row r="294" spans="1:17" x14ac:dyDescent="0.2">
      <c r="A294" t="s">
        <v>1244</v>
      </c>
      <c r="B294" t="s">
        <v>1245</v>
      </c>
      <c r="C294" t="s">
        <v>1244</v>
      </c>
      <c r="D294" s="35">
        <v>12739944</v>
      </c>
      <c r="E294" s="35">
        <v>0</v>
      </c>
      <c r="F294" s="35">
        <v>12739944</v>
      </c>
      <c r="G294">
        <v>1</v>
      </c>
      <c r="I294" s="47" t="s">
        <v>1320</v>
      </c>
      <c r="J294" t="s">
        <v>419</v>
      </c>
      <c r="K294" s="57"/>
      <c r="M294" t="s">
        <v>1368</v>
      </c>
      <c r="N294" t="s">
        <v>1333</v>
      </c>
      <c r="O294" s="36">
        <v>55.08</v>
      </c>
      <c r="P294" s="37">
        <v>744.35514056968645</v>
      </c>
      <c r="Q294" s="31">
        <v>9.9999999999999995E-7</v>
      </c>
    </row>
    <row r="295" spans="1:17" x14ac:dyDescent="0.2">
      <c r="A295" t="s">
        <v>1244</v>
      </c>
      <c r="B295" t="s">
        <v>1245</v>
      </c>
      <c r="C295" t="s">
        <v>1244</v>
      </c>
      <c r="D295" s="35">
        <v>12739944</v>
      </c>
      <c r="E295" s="35">
        <v>0</v>
      </c>
      <c r="F295" s="35">
        <v>12739944</v>
      </c>
      <c r="G295">
        <v>1</v>
      </c>
      <c r="I295" s="47" t="s">
        <v>1320</v>
      </c>
      <c r="J295" t="s">
        <v>420</v>
      </c>
      <c r="K295" s="57"/>
      <c r="M295" t="s">
        <v>1369</v>
      </c>
      <c r="N295" t="s">
        <v>1333</v>
      </c>
      <c r="O295" s="36">
        <v>1.66</v>
      </c>
      <c r="P295" s="37">
        <v>22.433361171853296</v>
      </c>
      <c r="Q295" s="31">
        <v>0</v>
      </c>
    </row>
    <row r="296" spans="1:17" x14ac:dyDescent="0.2">
      <c r="A296" t="s">
        <v>1244</v>
      </c>
      <c r="B296" t="s">
        <v>1245</v>
      </c>
      <c r="C296" t="s">
        <v>1244</v>
      </c>
      <c r="D296" s="35">
        <v>12739944</v>
      </c>
      <c r="E296" s="35">
        <v>0</v>
      </c>
      <c r="F296" s="35">
        <v>12739944</v>
      </c>
      <c r="G296">
        <v>1</v>
      </c>
      <c r="I296" s="47" t="s">
        <v>1320</v>
      </c>
      <c r="J296" t="s">
        <v>421</v>
      </c>
      <c r="M296" t="s">
        <v>1369</v>
      </c>
      <c r="N296" t="s">
        <v>1333</v>
      </c>
      <c r="O296" s="36">
        <v>2.4899999999999998</v>
      </c>
      <c r="P296" s="37">
        <v>33.650041757779945</v>
      </c>
      <c r="Q296" s="31">
        <v>0</v>
      </c>
    </row>
    <row r="297" spans="1:17" x14ac:dyDescent="0.2">
      <c r="A297" t="s">
        <v>1244</v>
      </c>
      <c r="B297" t="s">
        <v>1245</v>
      </c>
      <c r="C297" t="s">
        <v>1244</v>
      </c>
      <c r="D297" s="35">
        <v>12739944</v>
      </c>
      <c r="E297" s="35">
        <v>0</v>
      </c>
      <c r="F297" s="35">
        <v>12739944</v>
      </c>
      <c r="G297">
        <v>1</v>
      </c>
      <c r="I297" s="47" t="s">
        <v>1320</v>
      </c>
      <c r="J297" t="s">
        <v>422</v>
      </c>
      <c r="K297" s="58"/>
      <c r="M297" t="s">
        <v>1369</v>
      </c>
      <c r="N297" t="s">
        <v>1333</v>
      </c>
      <c r="O297" s="36">
        <v>170.73538332256436</v>
      </c>
      <c r="P297" s="37">
        <v>2307.3304330662072</v>
      </c>
      <c r="Q297" s="31">
        <v>1.9999999999999999E-6</v>
      </c>
    </row>
    <row r="298" spans="1:17" x14ac:dyDescent="0.2">
      <c r="A298" t="s">
        <v>1244</v>
      </c>
      <c r="B298" t="s">
        <v>1245</v>
      </c>
      <c r="C298" t="s">
        <v>1244</v>
      </c>
      <c r="D298" s="35">
        <v>12739944</v>
      </c>
      <c r="E298" s="35">
        <v>0</v>
      </c>
      <c r="F298" s="35">
        <v>12739944</v>
      </c>
      <c r="G298">
        <v>1</v>
      </c>
      <c r="I298" s="47" t="s">
        <v>1320</v>
      </c>
      <c r="J298" t="s">
        <v>423</v>
      </c>
      <c r="K298" s="58"/>
      <c r="M298" t="s">
        <v>1369</v>
      </c>
      <c r="N298" t="s">
        <v>1333</v>
      </c>
      <c r="O298" s="36">
        <v>0.83</v>
      </c>
      <c r="P298" s="37">
        <v>11.216680585926648</v>
      </c>
      <c r="Q298" s="31">
        <v>0</v>
      </c>
    </row>
    <row r="299" spans="1:17" x14ac:dyDescent="0.2">
      <c r="A299" t="s">
        <v>1244</v>
      </c>
      <c r="B299" t="s">
        <v>1245</v>
      </c>
      <c r="C299" t="s">
        <v>1244</v>
      </c>
      <c r="D299" s="35">
        <v>12739944</v>
      </c>
      <c r="E299" s="35">
        <v>0</v>
      </c>
      <c r="F299" s="35">
        <v>12739944</v>
      </c>
      <c r="G299">
        <v>1</v>
      </c>
      <c r="I299" s="47" t="s">
        <v>1320</v>
      </c>
      <c r="J299" t="s">
        <v>424</v>
      </c>
      <c r="M299" t="s">
        <v>1369</v>
      </c>
      <c r="N299" t="s">
        <v>1333</v>
      </c>
      <c r="O299" s="36">
        <v>0.83</v>
      </c>
      <c r="P299" s="37">
        <v>11.216680585926648</v>
      </c>
      <c r="Q299" s="31">
        <v>0</v>
      </c>
    </row>
    <row r="300" spans="1:17" x14ac:dyDescent="0.2">
      <c r="A300" t="s">
        <v>1244</v>
      </c>
      <c r="B300" t="s">
        <v>1245</v>
      </c>
      <c r="C300" t="s">
        <v>1244</v>
      </c>
      <c r="D300" s="35">
        <v>12739944</v>
      </c>
      <c r="E300" s="35">
        <v>0</v>
      </c>
      <c r="F300" s="35">
        <v>12739944</v>
      </c>
      <c r="G300">
        <v>1</v>
      </c>
      <c r="I300" s="47" t="s">
        <v>1320</v>
      </c>
      <c r="J300" t="s">
        <v>425</v>
      </c>
      <c r="K300" s="57"/>
      <c r="M300" t="s">
        <v>1369</v>
      </c>
      <c r="N300" t="s">
        <v>1333</v>
      </c>
      <c r="O300" s="36">
        <v>108.72999999999999</v>
      </c>
      <c r="P300" s="37">
        <v>1469.3851567563909</v>
      </c>
      <c r="Q300" s="31">
        <v>1.9999999999999999E-6</v>
      </c>
    </row>
    <row r="301" spans="1:17" x14ac:dyDescent="0.2">
      <c r="A301" t="s">
        <v>1244</v>
      </c>
      <c r="B301" t="s">
        <v>1245</v>
      </c>
      <c r="C301" t="s">
        <v>1244</v>
      </c>
      <c r="D301" s="35">
        <v>12739944</v>
      </c>
      <c r="E301" s="35">
        <v>0</v>
      </c>
      <c r="F301" s="35">
        <v>12739944</v>
      </c>
      <c r="G301">
        <v>1</v>
      </c>
      <c r="I301" s="47" t="s">
        <v>1320</v>
      </c>
      <c r="J301" t="s">
        <v>426</v>
      </c>
      <c r="K301" s="57"/>
      <c r="M301" t="s">
        <v>1369</v>
      </c>
      <c r="N301" t="s">
        <v>1333</v>
      </c>
      <c r="O301" s="36">
        <v>488.87</v>
      </c>
      <c r="P301" s="37">
        <v>6606.6248651107953</v>
      </c>
      <c r="Q301" s="31">
        <v>6.9999999999999999E-6</v>
      </c>
    </row>
    <row r="302" spans="1:17" x14ac:dyDescent="0.2">
      <c r="A302" t="s">
        <v>1244</v>
      </c>
      <c r="B302" t="s">
        <v>1245</v>
      </c>
      <c r="C302" t="s">
        <v>1244</v>
      </c>
      <c r="D302" s="35">
        <v>12739944</v>
      </c>
      <c r="E302" s="35">
        <v>0</v>
      </c>
      <c r="F302" s="35">
        <v>12739944</v>
      </c>
      <c r="G302">
        <v>1</v>
      </c>
      <c r="I302" s="47" t="s">
        <v>1320</v>
      </c>
      <c r="J302" t="s">
        <v>427</v>
      </c>
      <c r="K302" s="57"/>
      <c r="M302" t="s">
        <v>1369</v>
      </c>
      <c r="N302" t="s">
        <v>1333</v>
      </c>
      <c r="O302" s="36">
        <v>20.75</v>
      </c>
      <c r="P302" s="37">
        <v>280.41701464816623</v>
      </c>
      <c r="Q302" s="31">
        <v>0</v>
      </c>
    </row>
    <row r="303" spans="1:17" x14ac:dyDescent="0.2">
      <c r="A303" t="s">
        <v>1244</v>
      </c>
      <c r="B303" t="s">
        <v>1245</v>
      </c>
      <c r="C303" t="s">
        <v>1244</v>
      </c>
      <c r="D303" s="35">
        <v>12739944</v>
      </c>
      <c r="E303" s="35">
        <v>0</v>
      </c>
      <c r="F303" s="35">
        <v>12739944</v>
      </c>
      <c r="G303">
        <v>1</v>
      </c>
      <c r="I303" s="47" t="s">
        <v>1320</v>
      </c>
      <c r="J303" t="s">
        <v>428</v>
      </c>
      <c r="M303" t="s">
        <v>1370</v>
      </c>
      <c r="N303" t="s">
        <v>1294</v>
      </c>
      <c r="O303" s="36">
        <v>954.69388774478909</v>
      </c>
      <c r="P303" s="37">
        <v>12901.802886951578</v>
      </c>
      <c r="Q303" s="31">
        <v>1.4E-5</v>
      </c>
    </row>
    <row r="304" spans="1:17" x14ac:dyDescent="0.2">
      <c r="A304" t="s">
        <v>1244</v>
      </c>
      <c r="B304" t="s">
        <v>1245</v>
      </c>
      <c r="C304" t="s">
        <v>1244</v>
      </c>
      <c r="D304" s="35">
        <v>12739944</v>
      </c>
      <c r="E304" s="35">
        <v>0</v>
      </c>
      <c r="F304" s="35">
        <v>12739944</v>
      </c>
      <c r="G304">
        <v>1</v>
      </c>
      <c r="I304" s="47" t="s">
        <v>1320</v>
      </c>
      <c r="J304" t="s">
        <v>429</v>
      </c>
      <c r="K304" s="57"/>
      <c r="M304" t="s">
        <v>1370</v>
      </c>
      <c r="N304" t="s">
        <v>1294</v>
      </c>
      <c r="O304" s="36">
        <v>15.2</v>
      </c>
      <c r="P304" s="37">
        <v>205.41390952540365</v>
      </c>
      <c r="Q304" s="31">
        <v>0</v>
      </c>
    </row>
    <row r="305" spans="1:17" x14ac:dyDescent="0.2">
      <c r="A305" t="s">
        <v>1244</v>
      </c>
      <c r="B305" t="s">
        <v>1245</v>
      </c>
      <c r="C305" t="s">
        <v>1244</v>
      </c>
      <c r="D305" s="35">
        <v>12739944</v>
      </c>
      <c r="E305" s="35">
        <v>0</v>
      </c>
      <c r="F305" s="35">
        <v>12739944</v>
      </c>
      <c r="G305">
        <v>1</v>
      </c>
      <c r="I305" s="47" t="s">
        <v>1320</v>
      </c>
      <c r="J305" t="s">
        <v>430</v>
      </c>
      <c r="M305" t="s">
        <v>1370</v>
      </c>
      <c r="N305" t="s">
        <v>1294</v>
      </c>
      <c r="O305" s="36">
        <v>220.7797831656552</v>
      </c>
      <c r="P305" s="37">
        <v>2983.634105541325</v>
      </c>
      <c r="Q305" s="31">
        <v>6.0000000000000002E-6</v>
      </c>
    </row>
    <row r="306" spans="1:17" x14ac:dyDescent="0.2">
      <c r="A306" t="s">
        <v>1244</v>
      </c>
      <c r="B306" t="s">
        <v>1245</v>
      </c>
      <c r="C306" t="s">
        <v>1244</v>
      </c>
      <c r="D306" s="35">
        <v>12739944</v>
      </c>
      <c r="E306" s="35">
        <v>0</v>
      </c>
      <c r="F306" s="35">
        <v>12739944</v>
      </c>
      <c r="G306">
        <v>1</v>
      </c>
      <c r="I306" s="47" t="s">
        <v>1320</v>
      </c>
      <c r="J306" t="s">
        <v>431</v>
      </c>
      <c r="M306" t="s">
        <v>1370</v>
      </c>
      <c r="N306" t="s">
        <v>1294</v>
      </c>
      <c r="O306" s="36">
        <v>37.308400000000006</v>
      </c>
      <c r="P306" s="37">
        <v>504.18844093010341</v>
      </c>
      <c r="Q306" s="31">
        <v>9.9999999999999995E-7</v>
      </c>
    </row>
    <row r="307" spans="1:17" x14ac:dyDescent="0.2">
      <c r="A307" t="s">
        <v>1244</v>
      </c>
      <c r="B307" t="s">
        <v>1245</v>
      </c>
      <c r="C307" t="s">
        <v>1244</v>
      </c>
      <c r="D307" s="35">
        <v>12739944</v>
      </c>
      <c r="E307" s="35">
        <v>0</v>
      </c>
      <c r="F307" s="35">
        <v>12739944</v>
      </c>
      <c r="G307">
        <v>1</v>
      </c>
      <c r="I307" s="47" t="s">
        <v>1320</v>
      </c>
      <c r="J307" t="s">
        <v>432</v>
      </c>
      <c r="M307" t="s">
        <v>1370</v>
      </c>
      <c r="N307" t="s">
        <v>1294</v>
      </c>
      <c r="O307" s="36">
        <v>87.774314110873206</v>
      </c>
      <c r="P307" s="37">
        <v>1186.1884879885047</v>
      </c>
      <c r="Q307" s="31">
        <v>1.9999999999999999E-6</v>
      </c>
    </row>
    <row r="308" spans="1:17" x14ac:dyDescent="0.2">
      <c r="A308" t="s">
        <v>1244</v>
      </c>
      <c r="B308" t="s">
        <v>1245</v>
      </c>
      <c r="C308" t="s">
        <v>1244</v>
      </c>
      <c r="D308" s="35">
        <v>12739944</v>
      </c>
      <c r="E308" s="35">
        <v>0</v>
      </c>
      <c r="F308" s="35">
        <v>12739944</v>
      </c>
      <c r="G308">
        <v>1</v>
      </c>
      <c r="I308" s="47" t="s">
        <v>1320</v>
      </c>
      <c r="J308" t="s">
        <v>433</v>
      </c>
      <c r="K308" s="57"/>
      <c r="M308" t="s">
        <v>1371</v>
      </c>
      <c r="N308" t="s">
        <v>1328</v>
      </c>
      <c r="O308" s="36">
        <v>1072.4211812871458</v>
      </c>
      <c r="P308" s="37">
        <v>14492.778125397652</v>
      </c>
      <c r="Q308" s="31">
        <v>1.5999999999999999E-5</v>
      </c>
    </row>
    <row r="309" spans="1:17" x14ac:dyDescent="0.2">
      <c r="A309" t="s">
        <v>1244</v>
      </c>
      <c r="B309" t="s">
        <v>1245</v>
      </c>
      <c r="C309" t="s">
        <v>1244</v>
      </c>
      <c r="D309" s="35">
        <v>12739944</v>
      </c>
      <c r="E309" s="35">
        <v>0</v>
      </c>
      <c r="F309" s="35">
        <v>12739944</v>
      </c>
      <c r="G309">
        <v>1</v>
      </c>
      <c r="I309" s="47" t="s">
        <v>1320</v>
      </c>
      <c r="J309" t="s">
        <v>450</v>
      </c>
      <c r="K309" s="57"/>
      <c r="M309" t="s">
        <v>1372</v>
      </c>
      <c r="N309" t="s">
        <v>1325</v>
      </c>
      <c r="O309" s="36">
        <v>1783.3161553464247</v>
      </c>
      <c r="P309" s="37">
        <v>24099.864696679029</v>
      </c>
      <c r="Q309" s="31">
        <v>0</v>
      </c>
    </row>
    <row r="310" spans="1:17" x14ac:dyDescent="0.2">
      <c r="A310" t="s">
        <v>1244</v>
      </c>
      <c r="B310" t="s">
        <v>1245</v>
      </c>
      <c r="C310" t="s">
        <v>1244</v>
      </c>
      <c r="D310" s="35">
        <v>12739944</v>
      </c>
      <c r="E310" s="35">
        <v>0</v>
      </c>
      <c r="F310" s="35">
        <v>12739944</v>
      </c>
      <c r="G310">
        <v>1</v>
      </c>
      <c r="I310" s="47" t="s">
        <v>1320</v>
      </c>
      <c r="J310" t="s">
        <v>451</v>
      </c>
      <c r="K310" s="57"/>
      <c r="M310" t="s">
        <v>1372</v>
      </c>
      <c r="N310" t="s">
        <v>1325</v>
      </c>
      <c r="O310" s="36">
        <v>7.1332646213856989</v>
      </c>
      <c r="P310" s="37">
        <v>96.39945878671611</v>
      </c>
      <c r="Q310" s="31">
        <v>0</v>
      </c>
    </row>
    <row r="311" spans="1:17" x14ac:dyDescent="0.2">
      <c r="A311" t="s">
        <v>1244</v>
      </c>
      <c r="B311" t="s">
        <v>1245</v>
      </c>
      <c r="C311" t="s">
        <v>1244</v>
      </c>
      <c r="D311" s="35">
        <v>12739944</v>
      </c>
      <c r="E311" s="35">
        <v>0</v>
      </c>
      <c r="F311" s="35">
        <v>12739944</v>
      </c>
      <c r="G311">
        <v>1</v>
      </c>
      <c r="I311" s="47" t="s">
        <v>1320</v>
      </c>
      <c r="J311" t="s">
        <v>452</v>
      </c>
      <c r="M311" t="s">
        <v>1372</v>
      </c>
      <c r="N311" t="s">
        <v>1325</v>
      </c>
      <c r="O311" s="36">
        <v>2389.643648164209</v>
      </c>
      <c r="P311" s="37">
        <v>32293.818693549896</v>
      </c>
      <c r="Q311" s="31">
        <v>1.6000000000000001E-4</v>
      </c>
    </row>
    <row r="312" spans="1:17" x14ac:dyDescent="0.2">
      <c r="A312" t="s">
        <v>1244</v>
      </c>
      <c r="B312" t="s">
        <v>1245</v>
      </c>
      <c r="C312" t="s">
        <v>1244</v>
      </c>
      <c r="D312" s="35">
        <v>12739944</v>
      </c>
      <c r="E312" s="35">
        <v>0</v>
      </c>
      <c r="F312" s="35">
        <v>12739944</v>
      </c>
      <c r="G312">
        <v>1</v>
      </c>
      <c r="I312" s="47" t="s">
        <v>1320</v>
      </c>
      <c r="J312" t="s">
        <v>453</v>
      </c>
      <c r="K312" s="58"/>
      <c r="M312" t="s">
        <v>1372</v>
      </c>
      <c r="N312" t="s">
        <v>1325</v>
      </c>
      <c r="O312" s="36">
        <v>2567.9752636988514</v>
      </c>
      <c r="P312" s="37">
        <v>34703.805163217796</v>
      </c>
      <c r="Q312" s="31">
        <v>2.8E-5</v>
      </c>
    </row>
    <row r="313" spans="1:17" x14ac:dyDescent="0.2">
      <c r="A313" t="s">
        <v>1244</v>
      </c>
      <c r="B313" t="s">
        <v>1245</v>
      </c>
      <c r="C313" t="s">
        <v>1244</v>
      </c>
      <c r="D313" s="35">
        <v>12739944</v>
      </c>
      <c r="E313" s="35">
        <v>0</v>
      </c>
      <c r="F313" s="35">
        <v>12739944</v>
      </c>
      <c r="G313">
        <v>1</v>
      </c>
      <c r="I313" s="47" t="s">
        <v>1320</v>
      </c>
      <c r="J313" t="s">
        <v>454</v>
      </c>
      <c r="M313" t="s">
        <v>1372</v>
      </c>
      <c r="N313" t="s">
        <v>1325</v>
      </c>
      <c r="O313" s="36">
        <v>4279.9587728314191</v>
      </c>
      <c r="P313" s="37">
        <v>57839.675272029664</v>
      </c>
      <c r="Q313" s="31">
        <v>1.1400000000000001E-4</v>
      </c>
    </row>
    <row r="314" spans="1:17" x14ac:dyDescent="0.2">
      <c r="A314" t="s">
        <v>1244</v>
      </c>
      <c r="B314" t="s">
        <v>1245</v>
      </c>
      <c r="C314" t="s">
        <v>1244</v>
      </c>
      <c r="D314" s="35">
        <v>12739944</v>
      </c>
      <c r="E314" s="35">
        <v>0</v>
      </c>
      <c r="F314" s="35">
        <v>12739944</v>
      </c>
      <c r="G314">
        <v>1</v>
      </c>
      <c r="I314" s="47" t="s">
        <v>1320</v>
      </c>
      <c r="J314" t="s">
        <v>455</v>
      </c>
      <c r="K314" s="57"/>
      <c r="M314" t="s">
        <v>1373</v>
      </c>
      <c r="N314" t="s">
        <v>1325</v>
      </c>
      <c r="O314" s="36">
        <v>3502.8542609035103</v>
      </c>
      <c r="P314" s="37">
        <v>47337.828173020294</v>
      </c>
      <c r="Q314" s="31">
        <v>7.1000000000000005E-5</v>
      </c>
    </row>
    <row r="315" spans="1:17" x14ac:dyDescent="0.2">
      <c r="A315" t="s">
        <v>1244</v>
      </c>
      <c r="B315" t="s">
        <v>1245</v>
      </c>
      <c r="C315" t="s">
        <v>1244</v>
      </c>
      <c r="D315" s="35">
        <v>12739944</v>
      </c>
      <c r="E315" s="35">
        <v>0</v>
      </c>
      <c r="F315" s="35">
        <v>12739944</v>
      </c>
      <c r="G315">
        <v>1</v>
      </c>
      <c r="I315" s="47" t="s">
        <v>1320</v>
      </c>
      <c r="J315" t="s">
        <v>456</v>
      </c>
      <c r="K315" s="57"/>
      <c r="M315" t="s">
        <v>1373</v>
      </c>
      <c r="N315" t="s">
        <v>1325</v>
      </c>
      <c r="O315" s="36">
        <v>24.8</v>
      </c>
      <c r="P315" s="37">
        <v>335.14901027829023</v>
      </c>
      <c r="Q315" s="31">
        <v>0</v>
      </c>
    </row>
    <row r="316" spans="1:17" x14ac:dyDescent="0.2">
      <c r="A316" t="s">
        <v>1244</v>
      </c>
      <c r="B316" t="s">
        <v>1245</v>
      </c>
      <c r="C316" t="s">
        <v>1244</v>
      </c>
      <c r="D316" s="35">
        <v>12739944</v>
      </c>
      <c r="E316" s="35">
        <v>0</v>
      </c>
      <c r="F316" s="35">
        <v>12739944</v>
      </c>
      <c r="G316">
        <v>1</v>
      </c>
      <c r="I316" s="47" t="s">
        <v>1320</v>
      </c>
      <c r="J316" t="s">
        <v>457</v>
      </c>
      <c r="K316" s="57"/>
      <c r="M316" t="s">
        <v>1373</v>
      </c>
      <c r="N316" t="s">
        <v>1325</v>
      </c>
      <c r="O316" s="36">
        <v>1284.3150327180197</v>
      </c>
      <c r="P316" s="37">
        <v>17356.327100845734</v>
      </c>
      <c r="Q316" s="31">
        <v>5.7000000000000003E-5</v>
      </c>
    </row>
    <row r="317" spans="1:17" x14ac:dyDescent="0.2">
      <c r="A317" t="s">
        <v>1244</v>
      </c>
      <c r="B317" t="s">
        <v>1245</v>
      </c>
      <c r="C317" t="s">
        <v>1244</v>
      </c>
      <c r="D317" s="35">
        <v>12739944</v>
      </c>
      <c r="E317" s="35">
        <v>0</v>
      </c>
      <c r="F317" s="35">
        <v>12739944</v>
      </c>
      <c r="G317">
        <v>1</v>
      </c>
      <c r="I317" s="47" t="s">
        <v>1320</v>
      </c>
      <c r="J317" t="s">
        <v>458</v>
      </c>
      <c r="M317" t="s">
        <v>1373</v>
      </c>
      <c r="N317" t="s">
        <v>1325</v>
      </c>
      <c r="O317" s="36">
        <v>138.80505600317656</v>
      </c>
      <c r="P317" s="37">
        <v>1875.8216589148092</v>
      </c>
      <c r="Q317" s="31">
        <v>6.0000000000000002E-6</v>
      </c>
    </row>
    <row r="318" spans="1:17" x14ac:dyDescent="0.2">
      <c r="A318" t="s">
        <v>1244</v>
      </c>
      <c r="B318" t="s">
        <v>1245</v>
      </c>
      <c r="C318" t="s">
        <v>1244</v>
      </c>
      <c r="D318" s="35">
        <v>12739944</v>
      </c>
      <c r="E318" s="35">
        <v>0</v>
      </c>
      <c r="F318" s="35">
        <v>12739944</v>
      </c>
      <c r="G318">
        <v>1</v>
      </c>
      <c r="I318" s="47" t="s">
        <v>1320</v>
      </c>
      <c r="J318" t="s">
        <v>459</v>
      </c>
      <c r="M318" t="s">
        <v>1373</v>
      </c>
      <c r="N318" t="s">
        <v>1325</v>
      </c>
      <c r="O318" s="36">
        <v>403.82691814459525</v>
      </c>
      <c r="P318" s="37">
        <v>5457.3464491892428</v>
      </c>
      <c r="Q318" s="31">
        <v>3.0000000000000001E-5</v>
      </c>
    </row>
    <row r="319" spans="1:17" x14ac:dyDescent="0.2">
      <c r="A319" t="s">
        <v>1244</v>
      </c>
      <c r="B319" t="s">
        <v>1245</v>
      </c>
      <c r="C319" t="s">
        <v>1244</v>
      </c>
      <c r="D319" s="35">
        <v>12739944</v>
      </c>
      <c r="E319" s="35">
        <v>0</v>
      </c>
      <c r="F319" s="35">
        <v>12739944</v>
      </c>
      <c r="G319">
        <v>1</v>
      </c>
      <c r="I319" s="47" t="s">
        <v>1320</v>
      </c>
      <c r="J319" t="s">
        <v>460</v>
      </c>
      <c r="M319" t="s">
        <v>1373</v>
      </c>
      <c r="N319" t="s">
        <v>1325</v>
      </c>
      <c r="O319" s="36">
        <v>15784.390091433366</v>
      </c>
      <c r="P319" s="37">
        <v>213311.39987864287</v>
      </c>
      <c r="Q319" s="31">
        <v>5.1999999999999995E-4</v>
      </c>
    </row>
    <row r="320" spans="1:17" x14ac:dyDescent="0.2">
      <c r="A320" t="s">
        <v>1244</v>
      </c>
      <c r="B320" t="s">
        <v>1245</v>
      </c>
      <c r="C320" t="s">
        <v>1244</v>
      </c>
      <c r="D320" s="35">
        <v>12739944</v>
      </c>
      <c r="E320" s="35">
        <v>0</v>
      </c>
      <c r="F320" s="35">
        <v>12739944</v>
      </c>
      <c r="G320">
        <v>1</v>
      </c>
      <c r="I320" s="47" t="s">
        <v>1320</v>
      </c>
      <c r="J320" t="s">
        <v>461</v>
      </c>
      <c r="M320" t="s">
        <v>1373</v>
      </c>
      <c r="N320" t="s">
        <v>1325</v>
      </c>
      <c r="O320" s="36">
        <v>4814.0552172089874</v>
      </c>
      <c r="P320" s="37">
        <v>65057.493607767407</v>
      </c>
      <c r="Q320" s="31">
        <v>9.7999999999999997E-5</v>
      </c>
    </row>
    <row r="321" spans="1:17" x14ac:dyDescent="0.2">
      <c r="A321" t="s">
        <v>1244</v>
      </c>
      <c r="B321" t="s">
        <v>1245</v>
      </c>
      <c r="C321" t="s">
        <v>1244</v>
      </c>
      <c r="D321" s="35">
        <v>12739944</v>
      </c>
      <c r="E321" s="35">
        <v>0</v>
      </c>
      <c r="F321" s="35">
        <v>12739944</v>
      </c>
      <c r="G321">
        <v>1</v>
      </c>
      <c r="I321" s="47" t="s">
        <v>1320</v>
      </c>
      <c r="J321" t="s">
        <v>462</v>
      </c>
      <c r="M321" t="s">
        <v>1373</v>
      </c>
      <c r="N321" t="s">
        <v>1325</v>
      </c>
      <c r="O321" s="36">
        <v>1.2745686485177732</v>
      </c>
      <c r="P321" s="37">
        <v>17.224613753325389</v>
      </c>
      <c r="Q321" s="31">
        <v>0</v>
      </c>
    </row>
    <row r="322" spans="1:17" x14ac:dyDescent="0.2">
      <c r="A322" t="s">
        <v>1244</v>
      </c>
      <c r="B322" t="s">
        <v>1245</v>
      </c>
      <c r="C322" t="s">
        <v>1244</v>
      </c>
      <c r="D322" s="35">
        <v>12739944</v>
      </c>
      <c r="E322" s="35">
        <v>0</v>
      </c>
      <c r="F322" s="35">
        <v>12739944</v>
      </c>
      <c r="G322">
        <v>1</v>
      </c>
      <c r="I322" s="47" t="s">
        <v>1320</v>
      </c>
      <c r="J322" t="s">
        <v>463</v>
      </c>
      <c r="K322" s="57"/>
      <c r="M322" t="s">
        <v>1374</v>
      </c>
      <c r="N322" t="s">
        <v>1333</v>
      </c>
      <c r="O322" s="36">
        <v>4.8099999999999996</v>
      </c>
      <c r="P322" s="37">
        <v>65.002691106394181</v>
      </c>
      <c r="Q322" s="31">
        <v>0</v>
      </c>
    </row>
    <row r="323" spans="1:17" x14ac:dyDescent="0.2">
      <c r="A323" t="s">
        <v>1244</v>
      </c>
      <c r="B323" t="s">
        <v>1245</v>
      </c>
      <c r="C323" t="s">
        <v>1244</v>
      </c>
      <c r="D323" s="35">
        <v>12739944</v>
      </c>
      <c r="E323" s="35">
        <v>0</v>
      </c>
      <c r="F323" s="35">
        <v>12739944</v>
      </c>
      <c r="G323">
        <v>1</v>
      </c>
      <c r="I323" s="47" t="s">
        <v>1320</v>
      </c>
      <c r="J323" t="s">
        <v>464</v>
      </c>
      <c r="M323" t="s">
        <v>1374</v>
      </c>
      <c r="N323" t="s">
        <v>1333</v>
      </c>
      <c r="O323" s="36">
        <v>4.8099999999999996</v>
      </c>
      <c r="P323" s="37">
        <v>65.002691106394181</v>
      </c>
      <c r="Q323" s="31">
        <v>0</v>
      </c>
    </row>
    <row r="324" spans="1:17" x14ac:dyDescent="0.2">
      <c r="A324" t="s">
        <v>1244</v>
      </c>
      <c r="B324" t="s">
        <v>1245</v>
      </c>
      <c r="C324" t="s">
        <v>1244</v>
      </c>
      <c r="D324" s="35">
        <v>12739944</v>
      </c>
      <c r="E324" s="35">
        <v>0</v>
      </c>
      <c r="F324" s="35">
        <v>12739944</v>
      </c>
      <c r="G324">
        <v>1</v>
      </c>
      <c r="I324" s="47" t="s">
        <v>1320</v>
      </c>
      <c r="J324" t="s">
        <v>465</v>
      </c>
      <c r="M324" t="s">
        <v>1374</v>
      </c>
      <c r="N324" t="s">
        <v>1333</v>
      </c>
      <c r="O324" s="36">
        <v>9.6199999999999992</v>
      </c>
      <c r="P324" s="37">
        <v>130.00538221278836</v>
      </c>
      <c r="Q324" s="31">
        <v>0</v>
      </c>
    </row>
    <row r="325" spans="1:17" x14ac:dyDescent="0.2">
      <c r="A325" t="s">
        <v>1244</v>
      </c>
      <c r="B325" t="s">
        <v>1245</v>
      </c>
      <c r="C325" t="s">
        <v>1244</v>
      </c>
      <c r="D325" s="35">
        <v>12739944</v>
      </c>
      <c r="E325" s="35">
        <v>0</v>
      </c>
      <c r="F325" s="35">
        <v>12739944</v>
      </c>
      <c r="G325">
        <v>1</v>
      </c>
      <c r="I325" s="47" t="s">
        <v>1320</v>
      </c>
      <c r="J325" t="s">
        <v>466</v>
      </c>
      <c r="K325" s="57"/>
      <c r="M325" t="s">
        <v>1374</v>
      </c>
      <c r="N325" t="s">
        <v>1333</v>
      </c>
      <c r="O325" s="36">
        <v>209.23499999999999</v>
      </c>
      <c r="P325" s="37">
        <v>2827.617063128147</v>
      </c>
      <c r="Q325" s="31">
        <v>3.0000000000000001E-6</v>
      </c>
    </row>
    <row r="326" spans="1:17" x14ac:dyDescent="0.2">
      <c r="A326" t="s">
        <v>1244</v>
      </c>
      <c r="B326" t="s">
        <v>1245</v>
      </c>
      <c r="C326" t="s">
        <v>1244</v>
      </c>
      <c r="D326" s="35">
        <v>12739944</v>
      </c>
      <c r="E326" s="35">
        <v>0</v>
      </c>
      <c r="F326" s="35">
        <v>12739944</v>
      </c>
      <c r="G326">
        <v>1</v>
      </c>
      <c r="I326" s="47" t="s">
        <v>1320</v>
      </c>
      <c r="J326" t="s">
        <v>467</v>
      </c>
      <c r="K326" s="57"/>
      <c r="M326" t="s">
        <v>1374</v>
      </c>
      <c r="N326" t="s">
        <v>1333</v>
      </c>
      <c r="O326" s="36">
        <v>14.43</v>
      </c>
      <c r="P326" s="37">
        <v>195.00807331918256</v>
      </c>
      <c r="Q326" s="31">
        <v>0</v>
      </c>
    </row>
    <row r="327" spans="1:17" x14ac:dyDescent="0.2">
      <c r="A327" t="s">
        <v>1244</v>
      </c>
      <c r="B327" t="s">
        <v>1245</v>
      </c>
      <c r="C327" t="s">
        <v>1244</v>
      </c>
      <c r="D327" s="35">
        <v>12739944</v>
      </c>
      <c r="E327" s="35">
        <v>0</v>
      </c>
      <c r="F327" s="35">
        <v>12739944</v>
      </c>
      <c r="G327">
        <v>1</v>
      </c>
      <c r="I327" s="47" t="s">
        <v>1320</v>
      </c>
      <c r="J327" t="s">
        <v>468</v>
      </c>
      <c r="M327" t="s">
        <v>1374</v>
      </c>
      <c r="N327" t="s">
        <v>1333</v>
      </c>
      <c r="O327" s="36">
        <v>2227.0500000000002</v>
      </c>
      <c r="P327" s="37">
        <v>30096.516263720412</v>
      </c>
      <c r="Q327" s="31">
        <v>3.3000000000000003E-5</v>
      </c>
    </row>
    <row r="328" spans="1:17" x14ac:dyDescent="0.2">
      <c r="A328" t="s">
        <v>1244</v>
      </c>
      <c r="B328" t="s">
        <v>1245</v>
      </c>
      <c r="C328" t="s">
        <v>1244</v>
      </c>
      <c r="D328" s="35">
        <v>12739944</v>
      </c>
      <c r="E328" s="35">
        <v>0</v>
      </c>
      <c r="F328" s="35">
        <v>12739944</v>
      </c>
      <c r="G328">
        <v>1</v>
      </c>
      <c r="I328" s="47" t="s">
        <v>1320</v>
      </c>
      <c r="J328" t="s">
        <v>469</v>
      </c>
      <c r="M328" t="s">
        <v>1374</v>
      </c>
      <c r="N328" t="s">
        <v>1333</v>
      </c>
      <c r="O328" s="36">
        <v>4.8099999999999996</v>
      </c>
      <c r="P328" s="37">
        <v>65.002691106394181</v>
      </c>
      <c r="Q328" s="31">
        <v>0</v>
      </c>
    </row>
    <row r="329" spans="1:17" x14ac:dyDescent="0.2">
      <c r="A329" t="s">
        <v>1244</v>
      </c>
      <c r="B329" t="s">
        <v>1245</v>
      </c>
      <c r="C329" t="s">
        <v>1244</v>
      </c>
      <c r="D329" s="35">
        <v>12739944</v>
      </c>
      <c r="E329" s="35">
        <v>0</v>
      </c>
      <c r="F329" s="35">
        <v>12739944</v>
      </c>
      <c r="G329">
        <v>1</v>
      </c>
      <c r="I329" s="47" t="s">
        <v>1320</v>
      </c>
      <c r="J329" t="s">
        <v>470</v>
      </c>
      <c r="K329" s="57"/>
      <c r="M329" t="s">
        <v>1374</v>
      </c>
      <c r="N329" t="s">
        <v>1333</v>
      </c>
      <c r="O329" s="36">
        <v>4.8099999999999996</v>
      </c>
      <c r="P329" s="37">
        <v>65.002691106394181</v>
      </c>
      <c r="Q329" s="31">
        <v>0</v>
      </c>
    </row>
    <row r="330" spans="1:17" x14ac:dyDescent="0.2">
      <c r="A330" t="s">
        <v>1244</v>
      </c>
      <c r="B330" t="s">
        <v>1245</v>
      </c>
      <c r="C330" t="s">
        <v>1244</v>
      </c>
      <c r="D330" s="35">
        <v>12739944</v>
      </c>
      <c r="E330" s="35">
        <v>0</v>
      </c>
      <c r="F330" s="35">
        <v>12739944</v>
      </c>
      <c r="G330">
        <v>1</v>
      </c>
      <c r="I330" s="47" t="s">
        <v>1320</v>
      </c>
      <c r="J330" t="s">
        <v>471</v>
      </c>
      <c r="K330" s="57"/>
      <c r="M330" t="s">
        <v>1374</v>
      </c>
      <c r="N330" t="s">
        <v>1333</v>
      </c>
      <c r="O330" s="36">
        <v>303.02999999999997</v>
      </c>
      <c r="P330" s="37">
        <v>4095.1695397028338</v>
      </c>
      <c r="Q330" s="31">
        <v>5.0000000000000004E-6</v>
      </c>
    </row>
    <row r="331" spans="1:17" x14ac:dyDescent="0.2">
      <c r="A331" t="s">
        <v>1244</v>
      </c>
      <c r="B331" t="s">
        <v>1245</v>
      </c>
      <c r="C331" t="s">
        <v>1244</v>
      </c>
      <c r="D331" s="35">
        <v>12739944</v>
      </c>
      <c r="E331" s="35">
        <v>0</v>
      </c>
      <c r="F331" s="35">
        <v>12739944</v>
      </c>
      <c r="G331">
        <v>1</v>
      </c>
      <c r="I331" s="47" t="s">
        <v>1320</v>
      </c>
      <c r="J331" t="s">
        <v>472</v>
      </c>
      <c r="M331" t="s">
        <v>1374</v>
      </c>
      <c r="N331" t="s">
        <v>1333</v>
      </c>
      <c r="O331" s="36">
        <v>4.8099999999999996</v>
      </c>
      <c r="P331" s="37">
        <v>65.002691106394181</v>
      </c>
      <c r="Q331" s="31">
        <v>0</v>
      </c>
    </row>
    <row r="332" spans="1:17" x14ac:dyDescent="0.2">
      <c r="A332" t="s">
        <v>1244</v>
      </c>
      <c r="B332" t="s">
        <v>1245</v>
      </c>
      <c r="C332" t="s">
        <v>1244</v>
      </c>
      <c r="D332" s="35">
        <v>12739944</v>
      </c>
      <c r="E332" s="35">
        <v>0</v>
      </c>
      <c r="F332" s="35">
        <v>12739944</v>
      </c>
      <c r="G332">
        <v>1</v>
      </c>
      <c r="I332" s="47" t="s">
        <v>1320</v>
      </c>
      <c r="J332" t="s">
        <v>473</v>
      </c>
      <c r="M332" t="s">
        <v>1374</v>
      </c>
      <c r="N332" t="s">
        <v>1333</v>
      </c>
      <c r="O332" s="36">
        <v>4.8099999999999996</v>
      </c>
      <c r="P332" s="37">
        <v>65.002691106394181</v>
      </c>
      <c r="Q332" s="31">
        <v>0</v>
      </c>
    </row>
    <row r="333" spans="1:17" x14ac:dyDescent="0.2">
      <c r="A333" t="s">
        <v>1244</v>
      </c>
      <c r="B333" t="s">
        <v>1245</v>
      </c>
      <c r="C333" t="s">
        <v>1244</v>
      </c>
      <c r="D333" s="35">
        <v>12739944</v>
      </c>
      <c r="E333" s="35">
        <v>0</v>
      </c>
      <c r="F333" s="35">
        <v>12739944</v>
      </c>
      <c r="G333">
        <v>1</v>
      </c>
      <c r="I333" s="47" t="s">
        <v>1320</v>
      </c>
      <c r="J333" t="s">
        <v>474</v>
      </c>
      <c r="K333" s="57"/>
      <c r="M333" t="s">
        <v>1375</v>
      </c>
      <c r="N333" t="s">
        <v>1333</v>
      </c>
      <c r="O333" s="36">
        <v>8924.2346938775518</v>
      </c>
      <c r="P333" s="37">
        <v>120602.75907839683</v>
      </c>
      <c r="Q333" s="31">
        <v>3.1599999999999998E-4</v>
      </c>
    </row>
    <row r="334" spans="1:17" x14ac:dyDescent="0.2">
      <c r="A334" t="s">
        <v>1244</v>
      </c>
      <c r="B334" t="s">
        <v>1245</v>
      </c>
      <c r="C334" t="s">
        <v>1244</v>
      </c>
      <c r="D334" s="35">
        <v>12739944</v>
      </c>
      <c r="E334" s="35">
        <v>0</v>
      </c>
      <c r="F334" s="35">
        <v>12739944</v>
      </c>
      <c r="G334">
        <v>1</v>
      </c>
      <c r="I334" s="47" t="s">
        <v>1320</v>
      </c>
      <c r="J334" t="s">
        <v>475</v>
      </c>
      <c r="K334" s="57"/>
      <c r="M334" t="s">
        <v>1376</v>
      </c>
      <c r="N334" t="s">
        <v>1333</v>
      </c>
      <c r="O334" s="36">
        <v>1091.2</v>
      </c>
      <c r="P334" s="37">
        <v>14746.556452244771</v>
      </c>
      <c r="Q334" s="31">
        <v>1.5999999999999999E-5</v>
      </c>
    </row>
    <row r="335" spans="1:17" x14ac:dyDescent="0.2">
      <c r="A335" t="s">
        <v>1244</v>
      </c>
      <c r="B335" t="s">
        <v>1245</v>
      </c>
      <c r="C335" t="s">
        <v>1244</v>
      </c>
      <c r="D335" s="35">
        <v>12739944</v>
      </c>
      <c r="E335" s="35">
        <v>0</v>
      </c>
      <c r="F335" s="35">
        <v>12739944</v>
      </c>
      <c r="G335">
        <v>1</v>
      </c>
      <c r="I335" s="47" t="s">
        <v>1320</v>
      </c>
      <c r="J335" t="s">
        <v>476</v>
      </c>
      <c r="M335" t="s">
        <v>1376</v>
      </c>
      <c r="N335" t="s">
        <v>1333</v>
      </c>
      <c r="O335" s="36">
        <v>0</v>
      </c>
      <c r="P335" s="37">
        <v>0</v>
      </c>
      <c r="Q335" s="31">
        <v>0</v>
      </c>
    </row>
    <row r="336" spans="1:17" x14ac:dyDescent="0.2">
      <c r="A336" t="s">
        <v>1244</v>
      </c>
      <c r="B336" t="s">
        <v>1245</v>
      </c>
      <c r="C336" t="s">
        <v>1244</v>
      </c>
      <c r="D336" s="35">
        <v>12739944</v>
      </c>
      <c r="E336" s="35">
        <v>0</v>
      </c>
      <c r="F336" s="35">
        <v>12739944</v>
      </c>
      <c r="G336">
        <v>1</v>
      </c>
      <c r="I336" s="47" t="s">
        <v>1320</v>
      </c>
      <c r="J336" t="s">
        <v>477</v>
      </c>
      <c r="M336" t="s">
        <v>1376</v>
      </c>
      <c r="N336" t="s">
        <v>1333</v>
      </c>
      <c r="O336" s="36">
        <v>621.5</v>
      </c>
      <c r="P336" s="37">
        <v>8398.9963664498937</v>
      </c>
      <c r="Q336" s="31">
        <v>9.0000000000000002E-6</v>
      </c>
    </row>
    <row r="337" spans="1:17" x14ac:dyDescent="0.2">
      <c r="A337" t="s">
        <v>1244</v>
      </c>
      <c r="B337" t="s">
        <v>1245</v>
      </c>
      <c r="C337" t="s">
        <v>1244</v>
      </c>
      <c r="D337" s="35">
        <v>12739944</v>
      </c>
      <c r="E337" s="35">
        <v>0</v>
      </c>
      <c r="F337" s="35">
        <v>12739944</v>
      </c>
      <c r="G337">
        <v>1</v>
      </c>
      <c r="I337" s="47" t="s">
        <v>1320</v>
      </c>
      <c r="J337" t="s">
        <v>478</v>
      </c>
      <c r="K337" s="57"/>
      <c r="M337" t="s">
        <v>1376</v>
      </c>
      <c r="N337" t="s">
        <v>1333</v>
      </c>
      <c r="O337" s="36">
        <v>496</v>
      </c>
      <c r="P337" s="37">
        <v>6702.9802055658047</v>
      </c>
      <c r="Q337" s="31">
        <v>6.9999999999999999E-6</v>
      </c>
    </row>
    <row r="338" spans="1:17" x14ac:dyDescent="0.2">
      <c r="A338" t="s">
        <v>1244</v>
      </c>
      <c r="B338" t="s">
        <v>1245</v>
      </c>
      <c r="C338" t="s">
        <v>1244</v>
      </c>
      <c r="D338" s="35">
        <v>12739944</v>
      </c>
      <c r="E338" s="35">
        <v>0</v>
      </c>
      <c r="F338" s="35">
        <v>12739944</v>
      </c>
      <c r="G338">
        <v>1</v>
      </c>
      <c r="I338" s="47" t="s">
        <v>1320</v>
      </c>
      <c r="J338" t="s">
        <v>479</v>
      </c>
      <c r="K338" s="57"/>
      <c r="M338" t="s">
        <v>1376</v>
      </c>
      <c r="N338" t="s">
        <v>1333</v>
      </c>
      <c r="O338" s="36">
        <v>124</v>
      </c>
      <c r="P338" s="37">
        <v>1675.7450513914512</v>
      </c>
      <c r="Q338" s="31">
        <v>1.9999999999999999E-6</v>
      </c>
    </row>
    <row r="339" spans="1:17" x14ac:dyDescent="0.2">
      <c r="A339" t="s">
        <v>1244</v>
      </c>
      <c r="B339" t="s">
        <v>1245</v>
      </c>
      <c r="C339" t="s">
        <v>1244</v>
      </c>
      <c r="D339" s="35">
        <v>12739944</v>
      </c>
      <c r="E339" s="35">
        <v>0</v>
      </c>
      <c r="F339" s="35">
        <v>12739944</v>
      </c>
      <c r="G339">
        <v>1</v>
      </c>
      <c r="I339" s="47" t="s">
        <v>1320</v>
      </c>
      <c r="J339" t="s">
        <v>480</v>
      </c>
      <c r="M339" t="s">
        <v>1376</v>
      </c>
      <c r="N339" t="s">
        <v>1333</v>
      </c>
      <c r="O339" s="36">
        <v>174</v>
      </c>
      <c r="P339" s="37">
        <v>2351.4487011460683</v>
      </c>
      <c r="Q339" s="31">
        <v>3.0000000000000001E-6</v>
      </c>
    </row>
    <row r="340" spans="1:17" x14ac:dyDescent="0.2">
      <c r="A340" t="s">
        <v>1244</v>
      </c>
      <c r="B340" t="s">
        <v>1245</v>
      </c>
      <c r="C340" t="s">
        <v>1244</v>
      </c>
      <c r="D340" s="35">
        <v>12739944</v>
      </c>
      <c r="E340" s="35">
        <v>0</v>
      </c>
      <c r="F340" s="35">
        <v>12739944</v>
      </c>
      <c r="G340">
        <v>1</v>
      </c>
      <c r="I340" s="47" t="s">
        <v>1320</v>
      </c>
      <c r="J340" t="s">
        <v>481</v>
      </c>
      <c r="M340" t="s">
        <v>1376</v>
      </c>
      <c r="N340" t="s">
        <v>1333</v>
      </c>
      <c r="O340" s="36">
        <v>0</v>
      </c>
      <c r="P340" s="37">
        <v>0</v>
      </c>
      <c r="Q340" s="31">
        <v>0</v>
      </c>
    </row>
    <row r="341" spans="1:17" x14ac:dyDescent="0.2">
      <c r="A341" t="s">
        <v>1244</v>
      </c>
      <c r="B341" t="s">
        <v>1245</v>
      </c>
      <c r="C341" t="s">
        <v>1244</v>
      </c>
      <c r="D341" s="35">
        <v>12739944</v>
      </c>
      <c r="E341" s="35">
        <v>0</v>
      </c>
      <c r="F341" s="35">
        <v>12739944</v>
      </c>
      <c r="G341">
        <v>1</v>
      </c>
      <c r="I341" s="47" t="s">
        <v>1320</v>
      </c>
      <c r="J341" t="s">
        <v>482</v>
      </c>
      <c r="K341" s="57"/>
      <c r="M341" t="s">
        <v>1376</v>
      </c>
      <c r="N341" t="s">
        <v>1333</v>
      </c>
      <c r="O341" s="36">
        <v>797</v>
      </c>
      <c r="P341" s="37">
        <v>10770.716177088601</v>
      </c>
      <c r="Q341" s="31">
        <v>1.2E-5</v>
      </c>
    </row>
    <row r="342" spans="1:17" x14ac:dyDescent="0.2">
      <c r="A342" t="s">
        <v>1244</v>
      </c>
      <c r="B342" t="s">
        <v>1245</v>
      </c>
      <c r="C342" t="s">
        <v>1244</v>
      </c>
      <c r="D342" s="35">
        <v>12739944</v>
      </c>
      <c r="E342" s="35">
        <v>0</v>
      </c>
      <c r="F342" s="35">
        <v>12739944</v>
      </c>
      <c r="G342">
        <v>1</v>
      </c>
      <c r="I342" s="47" t="s">
        <v>1320</v>
      </c>
      <c r="J342" t="s">
        <v>483</v>
      </c>
      <c r="K342" s="57"/>
      <c r="M342" t="s">
        <v>1376</v>
      </c>
      <c r="N342" t="s">
        <v>1333</v>
      </c>
      <c r="O342" s="36">
        <v>297.60000000000002</v>
      </c>
      <c r="P342" s="37">
        <v>4021.7881233394828</v>
      </c>
      <c r="Q342" s="31">
        <v>3.9999999999999998E-6</v>
      </c>
    </row>
    <row r="343" spans="1:17" x14ac:dyDescent="0.2">
      <c r="A343" t="s">
        <v>1244</v>
      </c>
      <c r="B343" t="s">
        <v>1245</v>
      </c>
      <c r="C343" t="s">
        <v>1244</v>
      </c>
      <c r="D343" s="35">
        <v>12739944</v>
      </c>
      <c r="E343" s="35">
        <v>0</v>
      </c>
      <c r="F343" s="35">
        <v>12739944</v>
      </c>
      <c r="G343">
        <v>1</v>
      </c>
      <c r="I343" s="47" t="s">
        <v>1320</v>
      </c>
      <c r="J343" t="s">
        <v>484</v>
      </c>
      <c r="M343" t="s">
        <v>1376</v>
      </c>
      <c r="N343" t="s">
        <v>1333</v>
      </c>
      <c r="O343" s="36">
        <v>496</v>
      </c>
      <c r="P343" s="37">
        <v>6702.9802055658047</v>
      </c>
      <c r="Q343" s="31">
        <v>6.9999999999999999E-6</v>
      </c>
    </row>
    <row r="344" spans="1:17" x14ac:dyDescent="0.2">
      <c r="A344" t="s">
        <v>1244</v>
      </c>
      <c r="B344" t="s">
        <v>1245</v>
      </c>
      <c r="C344" t="s">
        <v>1244</v>
      </c>
      <c r="D344" s="35">
        <v>12739944</v>
      </c>
      <c r="E344" s="35">
        <v>0</v>
      </c>
      <c r="F344" s="35">
        <v>12739944</v>
      </c>
      <c r="G344">
        <v>1</v>
      </c>
      <c r="I344" s="47" t="s">
        <v>1320</v>
      </c>
      <c r="J344" t="s">
        <v>485</v>
      </c>
      <c r="M344" t="s">
        <v>1377</v>
      </c>
      <c r="N344" t="s">
        <v>1294</v>
      </c>
      <c r="O344" s="36">
        <v>148.36298387748485</v>
      </c>
      <c r="P344" s="37">
        <v>2004.9881938900394</v>
      </c>
      <c r="Q344" s="31">
        <v>1.9999999999999999E-6</v>
      </c>
    </row>
    <row r="345" spans="1:17" x14ac:dyDescent="0.2">
      <c r="A345" t="s">
        <v>1244</v>
      </c>
      <c r="B345" t="s">
        <v>1245</v>
      </c>
      <c r="C345" t="s">
        <v>1244</v>
      </c>
      <c r="D345" s="35">
        <v>12739944</v>
      </c>
      <c r="E345" s="35">
        <v>0</v>
      </c>
      <c r="F345" s="35">
        <v>12739944</v>
      </c>
      <c r="G345">
        <v>1</v>
      </c>
      <c r="I345" s="47" t="s">
        <v>1320</v>
      </c>
      <c r="J345" t="s">
        <v>486</v>
      </c>
      <c r="K345" s="57"/>
      <c r="M345" t="s">
        <v>1377</v>
      </c>
      <c r="N345" t="s">
        <v>1294</v>
      </c>
      <c r="O345" s="36">
        <v>0</v>
      </c>
      <c r="P345" s="37">
        <v>0</v>
      </c>
      <c r="Q345" s="31">
        <v>0</v>
      </c>
    </row>
    <row r="346" spans="1:17" x14ac:dyDescent="0.2">
      <c r="A346" t="s">
        <v>1244</v>
      </c>
      <c r="B346" t="s">
        <v>1245</v>
      </c>
      <c r="C346" t="s">
        <v>1244</v>
      </c>
      <c r="D346" s="35">
        <v>12739944</v>
      </c>
      <c r="E346" s="35">
        <v>0</v>
      </c>
      <c r="F346" s="35">
        <v>12739944</v>
      </c>
      <c r="G346">
        <v>1</v>
      </c>
      <c r="I346" s="47" t="s">
        <v>1320</v>
      </c>
      <c r="J346" t="s">
        <v>487</v>
      </c>
      <c r="K346" s="57"/>
      <c r="M346" t="s">
        <v>1377</v>
      </c>
      <c r="N346" t="s">
        <v>1294</v>
      </c>
      <c r="O346" s="36">
        <v>4.9812345190969669</v>
      </c>
      <c r="P346" s="37">
        <v>67.316766896750138</v>
      </c>
      <c r="Q346" s="31">
        <v>0</v>
      </c>
    </row>
    <row r="347" spans="1:17" x14ac:dyDescent="0.2">
      <c r="A347" t="s">
        <v>1244</v>
      </c>
      <c r="B347" t="s">
        <v>1245</v>
      </c>
      <c r="C347" t="s">
        <v>1244</v>
      </c>
      <c r="D347" s="35">
        <v>12739944</v>
      </c>
      <c r="E347" s="35">
        <v>0</v>
      </c>
      <c r="F347" s="35">
        <v>12739944</v>
      </c>
      <c r="G347">
        <v>1</v>
      </c>
      <c r="I347" s="47" t="s">
        <v>1320</v>
      </c>
      <c r="J347" t="s">
        <v>489</v>
      </c>
      <c r="M347" t="s">
        <v>1377</v>
      </c>
      <c r="N347" t="s">
        <v>1294</v>
      </c>
      <c r="O347" s="36">
        <v>54.364324669787592</v>
      </c>
      <c r="P347" s="37">
        <v>734.68345191640924</v>
      </c>
      <c r="Q347" s="31">
        <v>9.9999999999999995E-7</v>
      </c>
    </row>
    <row r="348" spans="1:17" x14ac:dyDescent="0.2">
      <c r="A348" t="s">
        <v>1244</v>
      </c>
      <c r="B348" t="s">
        <v>1245</v>
      </c>
      <c r="C348" t="s">
        <v>1244</v>
      </c>
      <c r="D348" s="35">
        <v>12739944</v>
      </c>
      <c r="E348" s="35">
        <v>0</v>
      </c>
      <c r="F348" s="35">
        <v>12739944</v>
      </c>
      <c r="G348">
        <v>1</v>
      </c>
      <c r="I348" s="47" t="s">
        <v>1320</v>
      </c>
      <c r="J348" t="s">
        <v>490</v>
      </c>
      <c r="M348" t="s">
        <v>1378</v>
      </c>
      <c r="N348" t="s">
        <v>1333</v>
      </c>
      <c r="O348" s="36">
        <v>75.27</v>
      </c>
      <c r="P348" s="37">
        <v>1017.204274340601</v>
      </c>
      <c r="Q348" s="31">
        <v>9.9999999999999995E-7</v>
      </c>
    </row>
    <row r="349" spans="1:17" x14ac:dyDescent="0.2">
      <c r="A349" t="s">
        <v>1244</v>
      </c>
      <c r="B349" t="s">
        <v>1245</v>
      </c>
      <c r="C349" t="s">
        <v>1244</v>
      </c>
      <c r="D349" s="35">
        <v>12739944</v>
      </c>
      <c r="E349" s="35">
        <v>0</v>
      </c>
      <c r="F349" s="35">
        <v>12739944</v>
      </c>
      <c r="G349">
        <v>1</v>
      </c>
      <c r="I349" s="47" t="s">
        <v>1320</v>
      </c>
      <c r="J349" t="s">
        <v>491</v>
      </c>
      <c r="K349" s="57"/>
      <c r="M349" t="s">
        <v>1378</v>
      </c>
      <c r="N349" t="s">
        <v>1333</v>
      </c>
      <c r="O349" s="36">
        <v>39</v>
      </c>
      <c r="P349" s="37">
        <v>527.04884680860152</v>
      </c>
      <c r="Q349" s="31">
        <v>9.9999999999999995E-7</v>
      </c>
    </row>
    <row r="350" spans="1:17" x14ac:dyDescent="0.2">
      <c r="A350" t="s">
        <v>1244</v>
      </c>
      <c r="B350" t="s">
        <v>1245</v>
      </c>
      <c r="C350" t="s">
        <v>1244</v>
      </c>
      <c r="D350" s="35">
        <v>12739944</v>
      </c>
      <c r="E350" s="35">
        <v>0</v>
      </c>
      <c r="F350" s="35">
        <v>12739944</v>
      </c>
      <c r="G350">
        <v>1</v>
      </c>
      <c r="I350" s="47" t="s">
        <v>1320</v>
      </c>
      <c r="J350" t="s">
        <v>492</v>
      </c>
      <c r="M350" t="s">
        <v>1378</v>
      </c>
      <c r="N350" t="s">
        <v>1333</v>
      </c>
      <c r="O350" s="36">
        <v>4726.3320000000003</v>
      </c>
      <c r="P350" s="37">
        <v>63871.995647040807</v>
      </c>
      <c r="Q350" s="31">
        <v>8.7000000000000001E-5</v>
      </c>
    </row>
    <row r="351" spans="1:17" x14ac:dyDescent="0.2">
      <c r="A351" t="s">
        <v>1244</v>
      </c>
      <c r="B351" t="s">
        <v>1245</v>
      </c>
      <c r="C351" t="s">
        <v>1244</v>
      </c>
      <c r="D351" s="35">
        <v>12739944</v>
      </c>
      <c r="E351" s="35">
        <v>0</v>
      </c>
      <c r="F351" s="35">
        <v>12739944</v>
      </c>
      <c r="G351">
        <v>1</v>
      </c>
      <c r="I351" s="47" t="s">
        <v>1320</v>
      </c>
      <c r="J351" t="s">
        <v>493</v>
      </c>
      <c r="M351" t="s">
        <v>1378</v>
      </c>
      <c r="N351" t="s">
        <v>1333</v>
      </c>
      <c r="O351" s="36">
        <v>1786.1999999999998</v>
      </c>
      <c r="P351" s="37">
        <v>24138.837183833952</v>
      </c>
      <c r="Q351" s="31">
        <v>9.1000000000000003E-5</v>
      </c>
    </row>
    <row r="352" spans="1:17" x14ac:dyDescent="0.2">
      <c r="A352" t="s">
        <v>1244</v>
      </c>
      <c r="B352" t="s">
        <v>1245</v>
      </c>
      <c r="C352" t="s">
        <v>1244</v>
      </c>
      <c r="D352" s="35">
        <v>12739944</v>
      </c>
      <c r="E352" s="35">
        <v>0</v>
      </c>
      <c r="F352" s="35">
        <v>12739944</v>
      </c>
      <c r="G352">
        <v>1</v>
      </c>
      <c r="I352" s="47" t="s">
        <v>1320</v>
      </c>
      <c r="J352" t="s">
        <v>494</v>
      </c>
      <c r="M352" t="s">
        <v>1378</v>
      </c>
      <c r="N352" t="s">
        <v>1333</v>
      </c>
      <c r="O352" s="36">
        <v>12735.177</v>
      </c>
      <c r="P352" s="37">
        <v>172104.11158342115</v>
      </c>
      <c r="Q352" s="31">
        <v>2.9399999999999999E-4</v>
      </c>
    </row>
    <row r="353" spans="1:17" x14ac:dyDescent="0.2">
      <c r="A353" t="s">
        <v>1244</v>
      </c>
      <c r="B353" t="s">
        <v>1245</v>
      </c>
      <c r="C353" t="s">
        <v>1244</v>
      </c>
      <c r="D353" s="35">
        <v>12739944</v>
      </c>
      <c r="E353" s="35">
        <v>0</v>
      </c>
      <c r="F353" s="35">
        <v>12739944</v>
      </c>
      <c r="G353">
        <v>1</v>
      </c>
      <c r="I353" s="47" t="s">
        <v>1320</v>
      </c>
      <c r="J353" t="s">
        <v>495</v>
      </c>
      <c r="M353" t="s">
        <v>1378</v>
      </c>
      <c r="N353" t="s">
        <v>1333</v>
      </c>
      <c r="O353" s="36">
        <v>5810.3370000000004</v>
      </c>
      <c r="P353" s="37">
        <v>78521.318344085885</v>
      </c>
      <c r="Q353" s="31">
        <v>1.18E-4</v>
      </c>
    </row>
    <row r="354" spans="1:17" x14ac:dyDescent="0.2">
      <c r="A354" t="s">
        <v>1244</v>
      </c>
      <c r="B354" t="s">
        <v>1245</v>
      </c>
      <c r="C354" t="s">
        <v>1244</v>
      </c>
      <c r="D354" s="35">
        <v>12739944</v>
      </c>
      <c r="E354" s="35">
        <v>0</v>
      </c>
      <c r="F354" s="35">
        <v>12739944</v>
      </c>
      <c r="G354">
        <v>1</v>
      </c>
      <c r="I354" s="47" t="s">
        <v>1320</v>
      </c>
      <c r="J354" t="s">
        <v>496</v>
      </c>
      <c r="M354" t="s">
        <v>1378</v>
      </c>
      <c r="N354" t="s">
        <v>1333</v>
      </c>
      <c r="O354" s="36">
        <v>4173</v>
      </c>
      <c r="P354" s="37">
        <v>56394.226608520366</v>
      </c>
      <c r="Q354" s="31">
        <v>7.7000000000000001E-5</v>
      </c>
    </row>
    <row r="355" spans="1:17" x14ac:dyDescent="0.2">
      <c r="A355" t="s">
        <v>1244</v>
      </c>
      <c r="B355" t="s">
        <v>1245</v>
      </c>
      <c r="C355" t="s">
        <v>1244</v>
      </c>
      <c r="D355" s="35">
        <v>12739944</v>
      </c>
      <c r="E355" s="35">
        <v>0</v>
      </c>
      <c r="F355" s="35">
        <v>12739944</v>
      </c>
      <c r="G355">
        <v>1</v>
      </c>
      <c r="I355" s="47" t="s">
        <v>1320</v>
      </c>
      <c r="J355" t="s">
        <v>497</v>
      </c>
      <c r="M355" t="s">
        <v>1378</v>
      </c>
      <c r="N355" t="s">
        <v>1333</v>
      </c>
      <c r="O355" s="36">
        <v>3471</v>
      </c>
      <c r="P355" s="37">
        <v>46907.347365965536</v>
      </c>
      <c r="Q355" s="31">
        <v>6.3999999999999997E-5</v>
      </c>
    </row>
    <row r="356" spans="1:17" x14ac:dyDescent="0.2">
      <c r="A356" t="s">
        <v>1244</v>
      </c>
      <c r="B356" t="s">
        <v>1245</v>
      </c>
      <c r="C356" t="s">
        <v>1244</v>
      </c>
      <c r="D356" s="35">
        <v>12739944</v>
      </c>
      <c r="E356" s="35">
        <v>0</v>
      </c>
      <c r="F356" s="35">
        <v>12739944</v>
      </c>
      <c r="G356">
        <v>1</v>
      </c>
      <c r="I356" s="47" t="s">
        <v>1320</v>
      </c>
      <c r="J356" t="s">
        <v>498</v>
      </c>
      <c r="M356" t="s">
        <v>1378</v>
      </c>
      <c r="N356" t="s">
        <v>1333</v>
      </c>
      <c r="O356" s="36">
        <v>39</v>
      </c>
      <c r="P356" s="37">
        <v>527.04884680860152</v>
      </c>
      <c r="Q356" s="31">
        <v>9.9999999999999995E-7</v>
      </c>
    </row>
    <row r="357" spans="1:17" x14ac:dyDescent="0.2">
      <c r="A357" t="s">
        <v>1244</v>
      </c>
      <c r="B357" t="s">
        <v>1245</v>
      </c>
      <c r="C357" t="s">
        <v>1244</v>
      </c>
      <c r="D357" s="35">
        <v>12739944</v>
      </c>
      <c r="E357" s="35">
        <v>0</v>
      </c>
      <c r="F357" s="35">
        <v>12739944</v>
      </c>
      <c r="G357">
        <v>1</v>
      </c>
      <c r="I357" s="47" t="s">
        <v>1320</v>
      </c>
      <c r="J357" t="s">
        <v>500</v>
      </c>
      <c r="M357" t="s">
        <v>1378</v>
      </c>
      <c r="N357" t="s">
        <v>1333</v>
      </c>
      <c r="O357" s="36">
        <v>3651.1800000000003</v>
      </c>
      <c r="P357" s="37">
        <v>49342.313038221284</v>
      </c>
      <c r="Q357" s="31">
        <v>1.22E-4</v>
      </c>
    </row>
    <row r="358" spans="1:17" x14ac:dyDescent="0.2">
      <c r="A358" t="s">
        <v>1244</v>
      </c>
      <c r="B358" t="s">
        <v>1245</v>
      </c>
      <c r="C358" t="s">
        <v>1244</v>
      </c>
      <c r="D358" s="35">
        <v>12739944</v>
      </c>
      <c r="E358" s="35">
        <v>0</v>
      </c>
      <c r="F358" s="35">
        <v>12739944</v>
      </c>
      <c r="G358">
        <v>1</v>
      </c>
      <c r="I358" s="47" t="s">
        <v>1320</v>
      </c>
      <c r="J358" t="s">
        <v>501</v>
      </c>
      <c r="M358" t="s">
        <v>1379</v>
      </c>
      <c r="N358" t="s">
        <v>1333</v>
      </c>
      <c r="O358" s="36">
        <v>0.83</v>
      </c>
      <c r="P358" s="37">
        <v>11.216680585926648</v>
      </c>
      <c r="Q358" s="31">
        <v>0</v>
      </c>
    </row>
    <row r="359" spans="1:17" x14ac:dyDescent="0.2">
      <c r="A359" t="s">
        <v>1244</v>
      </c>
      <c r="B359" t="s">
        <v>1245</v>
      </c>
      <c r="C359" t="s">
        <v>1244</v>
      </c>
      <c r="D359" s="35">
        <v>12739944</v>
      </c>
      <c r="E359" s="35">
        <v>0</v>
      </c>
      <c r="F359" s="35">
        <v>12739944</v>
      </c>
      <c r="G359">
        <v>1</v>
      </c>
      <c r="I359" s="47" t="s">
        <v>1320</v>
      </c>
      <c r="J359" t="s">
        <v>502</v>
      </c>
      <c r="M359" t="s">
        <v>1379</v>
      </c>
      <c r="N359" t="s">
        <v>1333</v>
      </c>
      <c r="O359" s="36">
        <v>386.78</v>
      </c>
      <c r="P359" s="37">
        <v>5226.9731530418176</v>
      </c>
      <c r="Q359" s="31">
        <v>6.0000000000000002E-6</v>
      </c>
    </row>
    <row r="360" spans="1:17" x14ac:dyDescent="0.2">
      <c r="A360" t="s">
        <v>1244</v>
      </c>
      <c r="B360" t="s">
        <v>1245</v>
      </c>
      <c r="C360" t="s">
        <v>1244</v>
      </c>
      <c r="D360" s="35">
        <v>12739944</v>
      </c>
      <c r="E360" s="35">
        <v>0</v>
      </c>
      <c r="F360" s="35">
        <v>12739944</v>
      </c>
      <c r="G360">
        <v>1</v>
      </c>
      <c r="I360" s="47" t="s">
        <v>1320</v>
      </c>
      <c r="J360" t="s">
        <v>503</v>
      </c>
      <c r="K360" s="58"/>
      <c r="M360" t="s">
        <v>1379</v>
      </c>
      <c r="N360" t="s">
        <v>1333</v>
      </c>
      <c r="O360" s="36">
        <v>89.64</v>
      </c>
      <c r="P360" s="37">
        <v>1211.401503280078</v>
      </c>
      <c r="Q360" s="31">
        <v>9.9999999999999995E-7</v>
      </c>
    </row>
    <row r="361" spans="1:17" x14ac:dyDescent="0.2">
      <c r="A361" t="s">
        <v>1244</v>
      </c>
      <c r="B361" t="s">
        <v>1245</v>
      </c>
      <c r="C361" t="s">
        <v>1244</v>
      </c>
      <c r="D361" s="35">
        <v>12739944</v>
      </c>
      <c r="E361" s="35">
        <v>0</v>
      </c>
      <c r="F361" s="35">
        <v>12739944</v>
      </c>
      <c r="G361">
        <v>1</v>
      </c>
      <c r="I361" s="47" t="s">
        <v>1320</v>
      </c>
      <c r="J361" t="s">
        <v>504</v>
      </c>
      <c r="K361" s="58"/>
      <c r="M361" t="s">
        <v>1379</v>
      </c>
      <c r="N361" t="s">
        <v>1333</v>
      </c>
      <c r="O361" s="36">
        <v>0.83</v>
      </c>
      <c r="P361" s="37">
        <v>11.216680585926648</v>
      </c>
      <c r="Q361" s="31">
        <v>0</v>
      </c>
    </row>
    <row r="362" spans="1:17" x14ac:dyDescent="0.2">
      <c r="A362" t="s">
        <v>1244</v>
      </c>
      <c r="B362" t="s">
        <v>1245</v>
      </c>
      <c r="C362" t="s">
        <v>1244</v>
      </c>
      <c r="D362" s="35">
        <v>12739944</v>
      </c>
      <c r="E362" s="35">
        <v>0</v>
      </c>
      <c r="F362" s="35">
        <v>12739944</v>
      </c>
      <c r="G362">
        <v>1</v>
      </c>
      <c r="I362" s="47" t="s">
        <v>1320</v>
      </c>
      <c r="J362" t="s">
        <v>505</v>
      </c>
      <c r="K362" s="58"/>
      <c r="M362" t="s">
        <v>1379</v>
      </c>
      <c r="N362" t="s">
        <v>1333</v>
      </c>
      <c r="O362" s="36">
        <v>0.83</v>
      </c>
      <c r="P362" s="37">
        <v>11.216680585926648</v>
      </c>
      <c r="Q362" s="31">
        <v>0</v>
      </c>
    </row>
    <row r="363" spans="1:17" x14ac:dyDescent="0.2">
      <c r="A363" t="s">
        <v>1244</v>
      </c>
      <c r="B363" t="s">
        <v>1245</v>
      </c>
      <c r="C363" t="s">
        <v>1244</v>
      </c>
      <c r="D363" s="35">
        <v>12739944</v>
      </c>
      <c r="E363" s="35">
        <v>0</v>
      </c>
      <c r="F363" s="35">
        <v>12739944</v>
      </c>
      <c r="G363">
        <v>1</v>
      </c>
      <c r="I363" s="47" t="s">
        <v>1320</v>
      </c>
      <c r="J363" t="s">
        <v>506</v>
      </c>
      <c r="K363" s="57"/>
      <c r="M363" t="s">
        <v>1379</v>
      </c>
      <c r="N363" t="s">
        <v>1333</v>
      </c>
      <c r="O363" s="36">
        <v>152.72</v>
      </c>
      <c r="P363" s="37">
        <v>2063.8692278105032</v>
      </c>
      <c r="Q363" s="31">
        <v>1.9999999999999999E-6</v>
      </c>
    </row>
    <row r="364" spans="1:17" x14ac:dyDescent="0.2">
      <c r="A364" t="s">
        <v>1244</v>
      </c>
      <c r="B364" t="s">
        <v>1245</v>
      </c>
      <c r="C364" t="s">
        <v>1244</v>
      </c>
      <c r="D364" s="35">
        <v>12739944</v>
      </c>
      <c r="E364" s="35">
        <v>0</v>
      </c>
      <c r="F364" s="35">
        <v>12739944</v>
      </c>
      <c r="G364">
        <v>1</v>
      </c>
      <c r="I364" s="47" t="s">
        <v>1320</v>
      </c>
      <c r="J364" t="s">
        <v>507</v>
      </c>
      <c r="K364" s="57"/>
      <c r="M364" t="s">
        <v>1379</v>
      </c>
      <c r="N364" t="s">
        <v>1333</v>
      </c>
      <c r="O364" s="36">
        <v>217.45999999999998</v>
      </c>
      <c r="P364" s="37">
        <v>2938.7703135127817</v>
      </c>
      <c r="Q364" s="31">
        <v>3.0000000000000001E-6</v>
      </c>
    </row>
    <row r="365" spans="1:17" x14ac:dyDescent="0.2">
      <c r="A365" t="s">
        <v>1244</v>
      </c>
      <c r="B365" t="s">
        <v>1245</v>
      </c>
      <c r="C365" t="s">
        <v>1244</v>
      </c>
      <c r="D365" s="35">
        <v>12739944</v>
      </c>
      <c r="E365" s="35">
        <v>0</v>
      </c>
      <c r="F365" s="35">
        <v>12739944</v>
      </c>
      <c r="G365">
        <v>1</v>
      </c>
      <c r="I365" s="47" t="s">
        <v>1320</v>
      </c>
      <c r="J365" t="s">
        <v>508</v>
      </c>
      <c r="K365" s="57"/>
      <c r="M365" t="s">
        <v>1379</v>
      </c>
      <c r="N365" t="s">
        <v>1333</v>
      </c>
      <c r="O365" s="36">
        <v>0.83</v>
      </c>
      <c r="P365" s="37">
        <v>11.216680585926648</v>
      </c>
      <c r="Q365" s="31">
        <v>0</v>
      </c>
    </row>
    <row r="366" spans="1:17" x14ac:dyDescent="0.2">
      <c r="A366" t="s">
        <v>1244</v>
      </c>
      <c r="B366" t="s">
        <v>1245</v>
      </c>
      <c r="C366" t="s">
        <v>1244</v>
      </c>
      <c r="D366" s="35">
        <v>12739944</v>
      </c>
      <c r="E366" s="35">
        <v>0</v>
      </c>
      <c r="F366" s="35">
        <v>12739944</v>
      </c>
      <c r="G366">
        <v>1</v>
      </c>
      <c r="I366" s="47" t="s">
        <v>1320</v>
      </c>
      <c r="J366" t="s">
        <v>509</v>
      </c>
      <c r="K366" s="57"/>
      <c r="M366" t="s">
        <v>1380</v>
      </c>
      <c r="N366" t="s">
        <v>1333</v>
      </c>
      <c r="O366" s="36">
        <v>2135.6508938990555</v>
      </c>
      <c r="P366" s="37">
        <v>28861.34207218606</v>
      </c>
      <c r="Q366" s="31">
        <v>3.1000000000000001E-5</v>
      </c>
    </row>
    <row r="367" spans="1:17" x14ac:dyDescent="0.2">
      <c r="A367" t="s">
        <v>1244</v>
      </c>
      <c r="B367" t="s">
        <v>1245</v>
      </c>
      <c r="C367" t="s">
        <v>1244</v>
      </c>
      <c r="D367" s="35">
        <v>12739944</v>
      </c>
      <c r="E367" s="35">
        <v>0</v>
      </c>
      <c r="F367" s="35">
        <v>12739944</v>
      </c>
      <c r="G367">
        <v>1</v>
      </c>
      <c r="I367" s="47" t="s">
        <v>1320</v>
      </c>
      <c r="J367" t="s">
        <v>510</v>
      </c>
      <c r="K367" s="57"/>
      <c r="M367" t="s">
        <v>1381</v>
      </c>
      <c r="N367" t="s">
        <v>1294</v>
      </c>
      <c r="O367" s="36">
        <v>2799.877543690573</v>
      </c>
      <c r="P367" s="37">
        <v>37837.749502754268</v>
      </c>
      <c r="Q367" s="31">
        <v>6.4999999999999994E-5</v>
      </c>
    </row>
    <row r="368" spans="1:17" x14ac:dyDescent="0.2">
      <c r="A368" t="s">
        <v>1244</v>
      </c>
      <c r="B368" t="s">
        <v>1245</v>
      </c>
      <c r="C368" t="s">
        <v>1244</v>
      </c>
      <c r="D368" s="35">
        <v>12739944</v>
      </c>
      <c r="E368" s="35">
        <v>0</v>
      </c>
      <c r="F368" s="35">
        <v>12739944</v>
      </c>
      <c r="G368">
        <v>1</v>
      </c>
      <c r="I368" s="47" t="s">
        <v>1320</v>
      </c>
      <c r="J368" t="s">
        <v>511</v>
      </c>
      <c r="K368" s="57"/>
      <c r="M368" t="s">
        <v>1381</v>
      </c>
      <c r="N368" t="s">
        <v>1294</v>
      </c>
      <c r="O368" s="36">
        <v>0</v>
      </c>
      <c r="P368" s="37">
        <v>0</v>
      </c>
      <c r="Q368" s="31">
        <v>0</v>
      </c>
    </row>
    <row r="369" spans="1:17" x14ac:dyDescent="0.2">
      <c r="A369" t="s">
        <v>1244</v>
      </c>
      <c r="B369" t="s">
        <v>1245</v>
      </c>
      <c r="C369" t="s">
        <v>1244</v>
      </c>
      <c r="D369" s="35">
        <v>12739944</v>
      </c>
      <c r="E369" s="35">
        <v>0</v>
      </c>
      <c r="F369" s="35">
        <v>12739944</v>
      </c>
      <c r="G369">
        <v>1</v>
      </c>
      <c r="I369" s="47" t="s">
        <v>1320</v>
      </c>
      <c r="J369" t="s">
        <v>512</v>
      </c>
      <c r="K369" s="57"/>
      <c r="M369" t="s">
        <v>1381</v>
      </c>
      <c r="N369" t="s">
        <v>1294</v>
      </c>
      <c r="O369" s="36">
        <v>166</v>
      </c>
      <c r="P369" s="37">
        <v>2243.3361171853298</v>
      </c>
      <c r="Q369" s="31">
        <v>1.9999999999999999E-6</v>
      </c>
    </row>
    <row r="370" spans="1:17" x14ac:dyDescent="0.2">
      <c r="A370" t="s">
        <v>1244</v>
      </c>
      <c r="B370" t="s">
        <v>1245</v>
      </c>
      <c r="C370" t="s">
        <v>1244</v>
      </c>
      <c r="D370" s="35">
        <v>12739944</v>
      </c>
      <c r="E370" s="35">
        <v>0</v>
      </c>
      <c r="F370" s="35">
        <v>12739944</v>
      </c>
      <c r="G370">
        <v>1</v>
      </c>
      <c r="I370" s="47" t="s">
        <v>1320</v>
      </c>
      <c r="J370" t="s">
        <v>513</v>
      </c>
      <c r="K370" s="57"/>
      <c r="M370" t="s">
        <v>1381</v>
      </c>
      <c r="N370" t="s">
        <v>1294</v>
      </c>
      <c r="O370" s="36">
        <v>49.8</v>
      </c>
      <c r="P370" s="37">
        <v>673.00083515559879</v>
      </c>
      <c r="Q370" s="31">
        <v>9.9999999999999995E-7</v>
      </c>
    </row>
    <row r="371" spans="1:17" x14ac:dyDescent="0.2">
      <c r="A371" t="s">
        <v>1244</v>
      </c>
      <c r="B371" t="s">
        <v>1245</v>
      </c>
      <c r="C371" t="s">
        <v>1244</v>
      </c>
      <c r="D371" s="35">
        <v>12739944</v>
      </c>
      <c r="E371" s="35">
        <v>0</v>
      </c>
      <c r="F371" s="35">
        <v>12739944</v>
      </c>
      <c r="G371">
        <v>1</v>
      </c>
      <c r="I371" s="47" t="s">
        <v>1320</v>
      </c>
      <c r="J371" t="s">
        <v>514</v>
      </c>
      <c r="K371" s="58"/>
      <c r="M371" t="s">
        <v>1381</v>
      </c>
      <c r="N371" t="s">
        <v>1294</v>
      </c>
      <c r="O371" s="36">
        <v>8.2999999999999989</v>
      </c>
      <c r="P371" s="37">
        <v>112.16680585926647</v>
      </c>
      <c r="Q371" s="31">
        <v>0</v>
      </c>
    </row>
    <row r="372" spans="1:17" x14ac:dyDescent="0.2">
      <c r="A372" t="s">
        <v>1244</v>
      </c>
      <c r="B372" t="s">
        <v>1245</v>
      </c>
      <c r="C372" t="s">
        <v>1244</v>
      </c>
      <c r="D372" s="35">
        <v>12739944</v>
      </c>
      <c r="E372" s="35">
        <v>0</v>
      </c>
      <c r="F372" s="35">
        <v>12739944</v>
      </c>
      <c r="G372">
        <v>1</v>
      </c>
      <c r="I372" s="47" t="s">
        <v>1320</v>
      </c>
      <c r="J372" t="s">
        <v>515</v>
      </c>
      <c r="K372" s="57"/>
      <c r="M372" t="s">
        <v>1381</v>
      </c>
      <c r="N372" t="s">
        <v>1294</v>
      </c>
      <c r="O372" s="36">
        <v>124.5</v>
      </c>
      <c r="P372" s="37">
        <v>1682.5020878889973</v>
      </c>
      <c r="Q372" s="31">
        <v>1.9999999999999999E-6</v>
      </c>
    </row>
    <row r="373" spans="1:17" x14ac:dyDescent="0.2">
      <c r="A373" t="s">
        <v>1244</v>
      </c>
      <c r="B373" t="s">
        <v>1245</v>
      </c>
      <c r="C373" t="s">
        <v>1244</v>
      </c>
      <c r="D373" s="35">
        <v>12739944</v>
      </c>
      <c r="E373" s="35">
        <v>0</v>
      </c>
      <c r="F373" s="35">
        <v>12739944</v>
      </c>
      <c r="G373">
        <v>1</v>
      </c>
      <c r="I373" s="47" t="s">
        <v>1320</v>
      </c>
      <c r="J373" t="s">
        <v>516</v>
      </c>
      <c r="K373" s="57"/>
      <c r="M373" t="s">
        <v>1381</v>
      </c>
      <c r="N373" t="s">
        <v>1294</v>
      </c>
      <c r="O373" s="36">
        <v>53.949999999999996</v>
      </c>
      <c r="P373" s="37">
        <v>729.08423808523207</v>
      </c>
      <c r="Q373" s="31">
        <v>9.9999999999999995E-7</v>
      </c>
    </row>
    <row r="374" spans="1:17" x14ac:dyDescent="0.2">
      <c r="A374" t="s">
        <v>1244</v>
      </c>
      <c r="B374" t="s">
        <v>1245</v>
      </c>
      <c r="C374" t="s">
        <v>1244</v>
      </c>
      <c r="D374" s="35">
        <v>12739944</v>
      </c>
      <c r="E374" s="35">
        <v>0</v>
      </c>
      <c r="F374" s="35">
        <v>12739944</v>
      </c>
      <c r="G374">
        <v>1</v>
      </c>
      <c r="I374" s="47" t="s">
        <v>1320</v>
      </c>
      <c r="J374" t="s">
        <v>517</v>
      </c>
      <c r="K374" s="58"/>
      <c r="M374" t="s">
        <v>1382</v>
      </c>
      <c r="N374" t="s">
        <v>1294</v>
      </c>
      <c r="O374" s="36">
        <v>248.15525805359786</v>
      </c>
      <c r="P374" s="37">
        <v>3353.5882714522995</v>
      </c>
      <c r="Q374" s="31">
        <v>3.9999999999999998E-6</v>
      </c>
    </row>
    <row r="375" spans="1:17" x14ac:dyDescent="0.2">
      <c r="A375" t="s">
        <v>1244</v>
      </c>
      <c r="B375" t="s">
        <v>1245</v>
      </c>
      <c r="C375" t="s">
        <v>1244</v>
      </c>
      <c r="D375" s="35">
        <v>12739944</v>
      </c>
      <c r="E375" s="35">
        <v>0</v>
      </c>
      <c r="F375" s="35">
        <v>12739944</v>
      </c>
      <c r="G375">
        <v>1</v>
      </c>
      <c r="I375" s="47" t="s">
        <v>1320</v>
      </c>
      <c r="J375" t="s">
        <v>518</v>
      </c>
      <c r="K375" s="57"/>
      <c r="M375" t="s">
        <v>1382</v>
      </c>
      <c r="N375" t="s">
        <v>1294</v>
      </c>
      <c r="O375" s="36">
        <v>2.2799999999999998</v>
      </c>
      <c r="P375" s="37">
        <v>30.812086428810549</v>
      </c>
      <c r="Q375" s="31">
        <v>0</v>
      </c>
    </row>
    <row r="376" spans="1:17" x14ac:dyDescent="0.2">
      <c r="A376" t="s">
        <v>1244</v>
      </c>
      <c r="B376" t="s">
        <v>1245</v>
      </c>
      <c r="C376" t="s">
        <v>1244</v>
      </c>
      <c r="D376" s="35">
        <v>12739944</v>
      </c>
      <c r="E376" s="35">
        <v>0</v>
      </c>
      <c r="F376" s="35">
        <v>12739944</v>
      </c>
      <c r="G376">
        <v>1</v>
      </c>
      <c r="I376" s="47" t="s">
        <v>1320</v>
      </c>
      <c r="J376" t="s">
        <v>519</v>
      </c>
      <c r="K376" s="58"/>
      <c r="M376" t="s">
        <v>1382</v>
      </c>
      <c r="N376" t="s">
        <v>1294</v>
      </c>
      <c r="O376" s="36">
        <v>59.604659280619224</v>
      </c>
      <c r="P376" s="37">
        <v>805.50171636589675</v>
      </c>
      <c r="Q376" s="31">
        <v>9.9999999999999995E-7</v>
      </c>
    </row>
    <row r="377" spans="1:17" x14ac:dyDescent="0.2">
      <c r="A377" t="s">
        <v>1244</v>
      </c>
      <c r="B377" t="s">
        <v>1245</v>
      </c>
      <c r="C377" t="s">
        <v>1244</v>
      </c>
      <c r="D377" s="35">
        <v>12739944</v>
      </c>
      <c r="E377" s="35">
        <v>0</v>
      </c>
      <c r="F377" s="35">
        <v>12739944</v>
      </c>
      <c r="G377">
        <v>1</v>
      </c>
      <c r="I377" s="47" t="s">
        <v>1320</v>
      </c>
      <c r="J377" t="s">
        <v>520</v>
      </c>
      <c r="M377" t="s">
        <v>1382</v>
      </c>
      <c r="N377" t="s">
        <v>1294</v>
      </c>
      <c r="O377" s="36">
        <v>4.5599999999999996</v>
      </c>
      <c r="P377" s="37">
        <v>61.624172857621097</v>
      </c>
      <c r="Q377" s="31">
        <v>0</v>
      </c>
    </row>
    <row r="378" spans="1:17" x14ac:dyDescent="0.2">
      <c r="A378" t="s">
        <v>1244</v>
      </c>
      <c r="B378" t="s">
        <v>1245</v>
      </c>
      <c r="C378" t="s">
        <v>1244</v>
      </c>
      <c r="D378" s="35">
        <v>12739944</v>
      </c>
      <c r="E378" s="35">
        <v>0</v>
      </c>
      <c r="F378" s="35">
        <v>12739944</v>
      </c>
      <c r="G378">
        <v>1</v>
      </c>
      <c r="I378" s="47" t="s">
        <v>1320</v>
      </c>
      <c r="J378" t="s">
        <v>521</v>
      </c>
      <c r="M378" t="s">
        <v>1383</v>
      </c>
      <c r="N378" t="s">
        <v>1328</v>
      </c>
      <c r="O378" s="36">
        <v>44.768568076428842</v>
      </c>
      <c r="P378" s="37">
        <v>605.00569687062034</v>
      </c>
      <c r="Q378" s="31">
        <v>9.9999999999999995E-7</v>
      </c>
    </row>
    <row r="379" spans="1:17" x14ac:dyDescent="0.2">
      <c r="A379" t="s">
        <v>1244</v>
      </c>
      <c r="B379" t="s">
        <v>1245</v>
      </c>
      <c r="C379" t="s">
        <v>1244</v>
      </c>
      <c r="D379" s="35">
        <v>12739944</v>
      </c>
      <c r="E379" s="35">
        <v>0</v>
      </c>
      <c r="F379" s="35">
        <v>12739944</v>
      </c>
      <c r="G379">
        <v>1</v>
      </c>
      <c r="I379" s="47" t="s">
        <v>1320</v>
      </c>
      <c r="J379" t="s">
        <v>522</v>
      </c>
      <c r="K379" s="57"/>
      <c r="M379" t="s">
        <v>1384</v>
      </c>
      <c r="N379" t="s">
        <v>1333</v>
      </c>
      <c r="O379" s="36">
        <v>184</v>
      </c>
      <c r="P379" s="37">
        <v>2486.589431096992</v>
      </c>
      <c r="Q379" s="31">
        <v>9.9999999999999995E-7</v>
      </c>
    </row>
    <row r="380" spans="1:17" x14ac:dyDescent="0.2">
      <c r="A380" t="s">
        <v>1244</v>
      </c>
      <c r="B380" t="s">
        <v>1245</v>
      </c>
      <c r="C380" t="s">
        <v>1244</v>
      </c>
      <c r="D380" s="35">
        <v>12739944</v>
      </c>
      <c r="E380" s="35">
        <v>0</v>
      </c>
      <c r="F380" s="35">
        <v>12739944</v>
      </c>
      <c r="G380">
        <v>1</v>
      </c>
      <c r="I380" s="47" t="s">
        <v>1320</v>
      </c>
      <c r="J380" t="s">
        <v>523</v>
      </c>
      <c r="M380" t="s">
        <v>1384</v>
      </c>
      <c r="N380" t="s">
        <v>1333</v>
      </c>
      <c r="O380" s="36">
        <v>0</v>
      </c>
      <c r="P380" s="37">
        <v>0</v>
      </c>
      <c r="Q380" s="31">
        <v>0</v>
      </c>
    </row>
    <row r="381" spans="1:17" x14ac:dyDescent="0.2">
      <c r="A381" t="s">
        <v>1244</v>
      </c>
      <c r="B381" t="s">
        <v>1245</v>
      </c>
      <c r="C381" t="s">
        <v>1244</v>
      </c>
      <c r="D381" s="35">
        <v>12739944</v>
      </c>
      <c r="E381" s="35">
        <v>0</v>
      </c>
      <c r="F381" s="35">
        <v>12739944</v>
      </c>
      <c r="G381">
        <v>1</v>
      </c>
      <c r="I381" s="47" t="s">
        <v>1320</v>
      </c>
      <c r="J381" t="s">
        <v>524</v>
      </c>
      <c r="M381" t="s">
        <v>1384</v>
      </c>
      <c r="N381" t="s">
        <v>1333</v>
      </c>
      <c r="O381" s="36">
        <v>2.7600000000000002</v>
      </c>
      <c r="P381" s="37">
        <v>37.298841466454881</v>
      </c>
      <c r="Q381" s="31">
        <v>0</v>
      </c>
    </row>
    <row r="382" spans="1:17" x14ac:dyDescent="0.2">
      <c r="A382" t="s">
        <v>1244</v>
      </c>
      <c r="B382" t="s">
        <v>1245</v>
      </c>
      <c r="C382" t="s">
        <v>1244</v>
      </c>
      <c r="D382" s="35">
        <v>12739944</v>
      </c>
      <c r="E382" s="35">
        <v>0</v>
      </c>
      <c r="F382" s="35">
        <v>12739944</v>
      </c>
      <c r="G382">
        <v>1</v>
      </c>
      <c r="I382" s="47" t="s">
        <v>1320</v>
      </c>
      <c r="J382" t="s">
        <v>525</v>
      </c>
      <c r="M382" t="s">
        <v>1384</v>
      </c>
      <c r="N382" t="s">
        <v>1333</v>
      </c>
      <c r="O382" s="36">
        <v>0</v>
      </c>
      <c r="P382" s="37">
        <v>0</v>
      </c>
      <c r="Q382" s="31">
        <v>0</v>
      </c>
    </row>
    <row r="383" spans="1:17" x14ac:dyDescent="0.2">
      <c r="A383" t="s">
        <v>1244</v>
      </c>
      <c r="B383" t="s">
        <v>1245</v>
      </c>
      <c r="C383" t="s">
        <v>1244</v>
      </c>
      <c r="D383" s="35">
        <v>12739944</v>
      </c>
      <c r="E383" s="35">
        <v>0</v>
      </c>
      <c r="F383" s="35">
        <v>12739944</v>
      </c>
      <c r="G383">
        <v>1</v>
      </c>
      <c r="I383" s="47" t="s">
        <v>1320</v>
      </c>
      <c r="J383" t="s">
        <v>526</v>
      </c>
      <c r="M383" t="s">
        <v>1384</v>
      </c>
      <c r="N383" t="s">
        <v>1333</v>
      </c>
      <c r="O383" s="36">
        <v>0</v>
      </c>
      <c r="P383" s="37">
        <v>0</v>
      </c>
      <c r="Q383" s="31">
        <v>0</v>
      </c>
    </row>
    <row r="384" spans="1:17" x14ac:dyDescent="0.2">
      <c r="A384" t="s">
        <v>1244</v>
      </c>
      <c r="B384" t="s">
        <v>1245</v>
      </c>
      <c r="C384" t="s">
        <v>1244</v>
      </c>
      <c r="D384" s="35">
        <v>12739944</v>
      </c>
      <c r="E384" s="35">
        <v>0</v>
      </c>
      <c r="F384" s="35">
        <v>12739944</v>
      </c>
      <c r="G384">
        <v>1</v>
      </c>
      <c r="I384" s="47" t="s">
        <v>1320</v>
      </c>
      <c r="J384" t="s">
        <v>527</v>
      </c>
      <c r="M384" t="s">
        <v>1384</v>
      </c>
      <c r="N384" t="s">
        <v>1333</v>
      </c>
      <c r="O384" s="36">
        <v>0</v>
      </c>
      <c r="P384" s="37">
        <v>0</v>
      </c>
      <c r="Q384" s="31">
        <v>0</v>
      </c>
    </row>
    <row r="385" spans="1:17" x14ac:dyDescent="0.2">
      <c r="A385" t="s">
        <v>1244</v>
      </c>
      <c r="B385" t="s">
        <v>1245</v>
      </c>
      <c r="C385" t="s">
        <v>1244</v>
      </c>
      <c r="D385" s="35">
        <v>12739944</v>
      </c>
      <c r="E385" s="35">
        <v>0</v>
      </c>
      <c r="F385" s="35">
        <v>12739944</v>
      </c>
      <c r="G385">
        <v>1</v>
      </c>
      <c r="I385" s="47" t="s">
        <v>1320</v>
      </c>
      <c r="J385" t="s">
        <v>528</v>
      </c>
      <c r="K385" s="57"/>
      <c r="M385" t="s">
        <v>1384</v>
      </c>
      <c r="N385" t="s">
        <v>1333</v>
      </c>
      <c r="O385" s="36">
        <v>0</v>
      </c>
      <c r="P385" s="37">
        <v>0</v>
      </c>
      <c r="Q385" s="31">
        <v>0</v>
      </c>
    </row>
    <row r="386" spans="1:17" x14ac:dyDescent="0.2">
      <c r="A386" t="s">
        <v>1244</v>
      </c>
      <c r="B386" t="s">
        <v>1245</v>
      </c>
      <c r="C386" t="s">
        <v>1244</v>
      </c>
      <c r="D386" s="35">
        <v>12739944</v>
      </c>
      <c r="E386" s="35">
        <v>0</v>
      </c>
      <c r="F386" s="35">
        <v>12739944</v>
      </c>
      <c r="G386">
        <v>1</v>
      </c>
      <c r="I386" s="47" t="s">
        <v>1320</v>
      </c>
      <c r="J386" t="s">
        <v>529</v>
      </c>
      <c r="K386" s="57"/>
      <c r="M386" t="s">
        <v>1384</v>
      </c>
      <c r="N386" t="s">
        <v>1333</v>
      </c>
      <c r="O386" s="36">
        <v>0.92</v>
      </c>
      <c r="P386" s="37">
        <v>12.43294715548496</v>
      </c>
      <c r="Q386" s="31">
        <v>0</v>
      </c>
    </row>
    <row r="387" spans="1:17" x14ac:dyDescent="0.2">
      <c r="A387" t="s">
        <v>1244</v>
      </c>
      <c r="B387" t="s">
        <v>1245</v>
      </c>
      <c r="C387" t="s">
        <v>1244</v>
      </c>
      <c r="D387" s="35">
        <v>12739944</v>
      </c>
      <c r="E387" s="35">
        <v>0</v>
      </c>
      <c r="F387" s="35">
        <v>12739944</v>
      </c>
      <c r="G387">
        <v>1</v>
      </c>
      <c r="I387" s="47" t="s">
        <v>1320</v>
      </c>
      <c r="J387" t="s">
        <v>530</v>
      </c>
      <c r="K387" s="58"/>
      <c r="M387" t="s">
        <v>1384</v>
      </c>
      <c r="N387" t="s">
        <v>1333</v>
      </c>
      <c r="O387" s="36">
        <v>0</v>
      </c>
      <c r="P387" s="37">
        <v>0</v>
      </c>
      <c r="Q387" s="31">
        <v>0</v>
      </c>
    </row>
    <row r="388" spans="1:17" x14ac:dyDescent="0.2">
      <c r="A388" t="s">
        <v>1244</v>
      </c>
      <c r="B388" t="s">
        <v>1245</v>
      </c>
      <c r="C388" t="s">
        <v>1244</v>
      </c>
      <c r="D388" s="35">
        <v>12739944</v>
      </c>
      <c r="E388" s="35">
        <v>0</v>
      </c>
      <c r="F388" s="35">
        <v>12739944</v>
      </c>
      <c r="G388">
        <v>1</v>
      </c>
      <c r="I388" s="47" t="s">
        <v>1320</v>
      </c>
      <c r="J388" t="s">
        <v>531</v>
      </c>
      <c r="M388" t="s">
        <v>1384</v>
      </c>
      <c r="N388" t="s">
        <v>1333</v>
      </c>
      <c r="O388" s="36">
        <v>0</v>
      </c>
      <c r="P388" s="37">
        <v>0</v>
      </c>
      <c r="Q388" s="31">
        <v>0</v>
      </c>
    </row>
    <row r="389" spans="1:17" x14ac:dyDescent="0.2">
      <c r="A389" t="s">
        <v>1244</v>
      </c>
      <c r="B389" t="s">
        <v>1245</v>
      </c>
      <c r="C389" t="s">
        <v>1244</v>
      </c>
      <c r="D389" s="35">
        <v>12739944</v>
      </c>
      <c r="E389" s="35">
        <v>0</v>
      </c>
      <c r="F389" s="35">
        <v>12739944</v>
      </c>
      <c r="G389">
        <v>1</v>
      </c>
      <c r="I389" s="47" t="s">
        <v>1320</v>
      </c>
      <c r="J389" t="s">
        <v>532</v>
      </c>
      <c r="M389" t="s">
        <v>1385</v>
      </c>
      <c r="N389" t="s">
        <v>1325</v>
      </c>
      <c r="O389" s="36">
        <v>83.789999999999992</v>
      </c>
      <c r="P389" s="37">
        <v>1132.3441762587877</v>
      </c>
      <c r="Q389" s="31">
        <v>9.9999999999999995E-7</v>
      </c>
    </row>
    <row r="390" spans="1:17" x14ac:dyDescent="0.2">
      <c r="A390" t="s">
        <v>1244</v>
      </c>
      <c r="B390" t="s">
        <v>1245</v>
      </c>
      <c r="C390" t="s">
        <v>1244</v>
      </c>
      <c r="D390" s="35">
        <v>12739944</v>
      </c>
      <c r="E390" s="35">
        <v>0</v>
      </c>
      <c r="F390" s="35">
        <v>12739944</v>
      </c>
      <c r="G390">
        <v>1</v>
      </c>
      <c r="I390" s="47" t="s">
        <v>1320</v>
      </c>
      <c r="J390" t="s">
        <v>533</v>
      </c>
      <c r="K390" s="57"/>
      <c r="M390" t="s">
        <v>1385</v>
      </c>
      <c r="N390" t="s">
        <v>1325</v>
      </c>
      <c r="O390" s="36">
        <v>0</v>
      </c>
      <c r="P390" s="37">
        <v>0</v>
      </c>
      <c r="Q390" s="31">
        <v>0</v>
      </c>
    </row>
    <row r="391" spans="1:17" x14ac:dyDescent="0.2">
      <c r="A391" t="s">
        <v>1244</v>
      </c>
      <c r="B391" t="s">
        <v>1245</v>
      </c>
      <c r="C391" t="s">
        <v>1244</v>
      </c>
      <c r="D391" s="35">
        <v>12739944</v>
      </c>
      <c r="E391" s="35">
        <v>0</v>
      </c>
      <c r="F391" s="35">
        <v>12739944</v>
      </c>
      <c r="G391">
        <v>1</v>
      </c>
      <c r="I391" s="47" t="s">
        <v>1320</v>
      </c>
      <c r="J391" t="s">
        <v>534</v>
      </c>
      <c r="K391" s="57"/>
      <c r="M391" t="s">
        <v>1385</v>
      </c>
      <c r="N391" t="s">
        <v>1325</v>
      </c>
      <c r="O391" s="36">
        <v>11.969999999999999</v>
      </c>
      <c r="P391" s="37">
        <v>161.76345375125538</v>
      </c>
      <c r="Q391" s="31">
        <v>0</v>
      </c>
    </row>
    <row r="392" spans="1:17" x14ac:dyDescent="0.2">
      <c r="A392" t="s">
        <v>1244</v>
      </c>
      <c r="B392" t="s">
        <v>1245</v>
      </c>
      <c r="C392" t="s">
        <v>1244</v>
      </c>
      <c r="D392" s="35">
        <v>12739944</v>
      </c>
      <c r="E392" s="35">
        <v>0</v>
      </c>
      <c r="F392" s="35">
        <v>12739944</v>
      </c>
      <c r="G392">
        <v>1</v>
      </c>
      <c r="I392" s="47" t="s">
        <v>1320</v>
      </c>
      <c r="J392" t="s">
        <v>535</v>
      </c>
      <c r="M392" t="s">
        <v>1385</v>
      </c>
      <c r="N392" t="s">
        <v>1325</v>
      </c>
      <c r="O392" s="36">
        <v>3.42</v>
      </c>
      <c r="P392" s="37">
        <v>46.218129643215825</v>
      </c>
      <c r="Q392" s="31">
        <v>0</v>
      </c>
    </row>
    <row r="393" spans="1:17" x14ac:dyDescent="0.2">
      <c r="A393" t="s">
        <v>1244</v>
      </c>
      <c r="B393" t="s">
        <v>1245</v>
      </c>
      <c r="C393" t="s">
        <v>1244</v>
      </c>
      <c r="D393" s="35">
        <v>12739944</v>
      </c>
      <c r="E393" s="35">
        <v>0</v>
      </c>
      <c r="F393" s="35">
        <v>12739944</v>
      </c>
      <c r="G393">
        <v>1</v>
      </c>
      <c r="I393" s="47" t="s">
        <v>1320</v>
      </c>
      <c r="J393" t="s">
        <v>536</v>
      </c>
      <c r="M393" t="s">
        <v>1385</v>
      </c>
      <c r="N393" t="s">
        <v>1325</v>
      </c>
      <c r="O393" s="36">
        <v>3.42</v>
      </c>
      <c r="P393" s="37">
        <v>46.218129643215825</v>
      </c>
      <c r="Q393" s="31">
        <v>0</v>
      </c>
    </row>
    <row r="394" spans="1:17" x14ac:dyDescent="0.2">
      <c r="A394" t="s">
        <v>1244</v>
      </c>
      <c r="B394" t="s">
        <v>1245</v>
      </c>
      <c r="C394" t="s">
        <v>1244</v>
      </c>
      <c r="D394" s="35">
        <v>12739944</v>
      </c>
      <c r="E394" s="35">
        <v>0</v>
      </c>
      <c r="F394" s="35">
        <v>12739944</v>
      </c>
      <c r="G394">
        <v>1</v>
      </c>
      <c r="I394" s="47" t="s">
        <v>1320</v>
      </c>
      <c r="J394" t="s">
        <v>537</v>
      </c>
      <c r="M394" t="s">
        <v>1385</v>
      </c>
      <c r="N394" t="s">
        <v>1325</v>
      </c>
      <c r="O394" s="36">
        <v>3.42</v>
      </c>
      <c r="P394" s="37">
        <v>46.218129643215825</v>
      </c>
      <c r="Q394" s="31">
        <v>0</v>
      </c>
    </row>
    <row r="395" spans="1:17" x14ac:dyDescent="0.2">
      <c r="A395" t="s">
        <v>1244</v>
      </c>
      <c r="B395" t="s">
        <v>1245</v>
      </c>
      <c r="C395" t="s">
        <v>1244</v>
      </c>
      <c r="D395" s="35">
        <v>12739944</v>
      </c>
      <c r="E395" s="35">
        <v>0</v>
      </c>
      <c r="F395" s="35">
        <v>12739944</v>
      </c>
      <c r="G395">
        <v>1</v>
      </c>
      <c r="I395" s="47" t="s">
        <v>1320</v>
      </c>
      <c r="J395" t="s">
        <v>538</v>
      </c>
      <c r="M395" t="s">
        <v>1385</v>
      </c>
      <c r="N395" t="s">
        <v>1325</v>
      </c>
      <c r="O395" s="36">
        <v>3.42</v>
      </c>
      <c r="P395" s="37">
        <v>46.218129643215825</v>
      </c>
      <c r="Q395" s="31">
        <v>0</v>
      </c>
    </row>
    <row r="396" spans="1:17" x14ac:dyDescent="0.2">
      <c r="A396" t="s">
        <v>1244</v>
      </c>
      <c r="B396" t="s">
        <v>1245</v>
      </c>
      <c r="C396" t="s">
        <v>1244</v>
      </c>
      <c r="D396" s="35">
        <v>12739944</v>
      </c>
      <c r="E396" s="35">
        <v>0</v>
      </c>
      <c r="F396" s="35">
        <v>12739944</v>
      </c>
      <c r="G396">
        <v>1</v>
      </c>
      <c r="I396" s="47" t="s">
        <v>1320</v>
      </c>
      <c r="J396" t="s">
        <v>539</v>
      </c>
      <c r="M396" t="s">
        <v>1385</v>
      </c>
      <c r="N396" t="s">
        <v>1325</v>
      </c>
      <c r="O396" s="36">
        <v>3.42</v>
      </c>
      <c r="P396" s="37">
        <v>46.218129643215825</v>
      </c>
      <c r="Q396" s="31">
        <v>0</v>
      </c>
    </row>
    <row r="397" spans="1:17" x14ac:dyDescent="0.2">
      <c r="A397" t="s">
        <v>1244</v>
      </c>
      <c r="B397" t="s">
        <v>1245</v>
      </c>
      <c r="C397" t="s">
        <v>1244</v>
      </c>
      <c r="D397" s="35">
        <v>12739944</v>
      </c>
      <c r="E397" s="35">
        <v>0</v>
      </c>
      <c r="F397" s="35">
        <v>12739944</v>
      </c>
      <c r="G397">
        <v>1</v>
      </c>
      <c r="I397" s="47" t="s">
        <v>1320</v>
      </c>
      <c r="J397" t="s">
        <v>540</v>
      </c>
      <c r="K397" s="58"/>
      <c r="M397" t="s">
        <v>1385</v>
      </c>
      <c r="N397" t="s">
        <v>1325</v>
      </c>
      <c r="O397" s="36">
        <v>0.53994345290687407</v>
      </c>
      <c r="P397" s="37">
        <v>7.2968352358057036</v>
      </c>
      <c r="Q397" s="31">
        <v>0</v>
      </c>
    </row>
    <row r="398" spans="1:17" x14ac:dyDescent="0.2">
      <c r="A398" t="s">
        <v>1244</v>
      </c>
      <c r="B398" t="s">
        <v>1245</v>
      </c>
      <c r="C398" t="s">
        <v>1244</v>
      </c>
      <c r="D398" s="35">
        <v>12739944</v>
      </c>
      <c r="E398" s="35">
        <v>0</v>
      </c>
      <c r="F398" s="35">
        <v>12739944</v>
      </c>
      <c r="G398">
        <v>1</v>
      </c>
      <c r="I398" s="47" t="s">
        <v>1320</v>
      </c>
      <c r="J398" t="s">
        <v>541</v>
      </c>
      <c r="K398" s="57"/>
      <c r="M398" t="s">
        <v>1385</v>
      </c>
      <c r="N398" t="s">
        <v>1325</v>
      </c>
      <c r="O398" s="36">
        <v>3.42</v>
      </c>
      <c r="P398" s="37">
        <v>46.218129643215825</v>
      </c>
      <c r="Q398" s="31">
        <v>0</v>
      </c>
    </row>
    <row r="399" spans="1:17" x14ac:dyDescent="0.2">
      <c r="A399" t="s">
        <v>1244</v>
      </c>
      <c r="B399" t="s">
        <v>1245</v>
      </c>
      <c r="C399" t="s">
        <v>1244</v>
      </c>
      <c r="D399" s="35">
        <v>12739944</v>
      </c>
      <c r="E399" s="35">
        <v>0</v>
      </c>
      <c r="F399" s="35">
        <v>12739944</v>
      </c>
      <c r="G399">
        <v>1</v>
      </c>
      <c r="I399" s="47" t="s">
        <v>1320</v>
      </c>
      <c r="J399" t="s">
        <v>542</v>
      </c>
      <c r="K399" s="58"/>
      <c r="M399" t="s">
        <v>1385</v>
      </c>
      <c r="N399" t="s">
        <v>1325</v>
      </c>
      <c r="O399" s="36">
        <v>3.42</v>
      </c>
      <c r="P399" s="37">
        <v>46.218129643215825</v>
      </c>
      <c r="Q399" s="31">
        <v>0</v>
      </c>
    </row>
    <row r="400" spans="1:17" x14ac:dyDescent="0.2">
      <c r="A400" t="s">
        <v>1244</v>
      </c>
      <c r="B400" t="s">
        <v>1245</v>
      </c>
      <c r="C400" t="s">
        <v>1244</v>
      </c>
      <c r="D400" s="35">
        <v>12739944</v>
      </c>
      <c r="E400" s="35">
        <v>0</v>
      </c>
      <c r="F400" s="35">
        <v>12739944</v>
      </c>
      <c r="G400">
        <v>1</v>
      </c>
      <c r="I400" s="47" t="s">
        <v>1320</v>
      </c>
      <c r="J400" t="s">
        <v>543</v>
      </c>
      <c r="M400" t="s">
        <v>1386</v>
      </c>
      <c r="N400" t="s">
        <v>1325</v>
      </c>
      <c r="O400" s="36">
        <v>495</v>
      </c>
      <c r="P400" s="37">
        <v>6689.466132570712</v>
      </c>
      <c r="Q400" s="31">
        <v>6.9999999999999999E-6</v>
      </c>
    </row>
    <row r="401" spans="1:17" x14ac:dyDescent="0.2">
      <c r="A401" t="s">
        <v>1244</v>
      </c>
      <c r="B401" t="s">
        <v>1245</v>
      </c>
      <c r="C401" t="s">
        <v>1244</v>
      </c>
      <c r="D401" s="35">
        <v>12739944</v>
      </c>
      <c r="E401" s="35">
        <v>0</v>
      </c>
      <c r="F401" s="35">
        <v>12739944</v>
      </c>
      <c r="G401">
        <v>1</v>
      </c>
      <c r="I401" s="47" t="s">
        <v>1320</v>
      </c>
      <c r="J401" t="s">
        <v>544</v>
      </c>
      <c r="M401" t="s">
        <v>1387</v>
      </c>
      <c r="N401" t="s">
        <v>1333</v>
      </c>
      <c r="O401" s="36">
        <v>28.823999999999998</v>
      </c>
      <c r="P401" s="37">
        <v>389.52964001054175</v>
      </c>
      <c r="Q401" s="31">
        <v>0</v>
      </c>
    </row>
    <row r="402" spans="1:17" x14ac:dyDescent="0.2">
      <c r="A402" t="s">
        <v>1244</v>
      </c>
      <c r="B402" t="s">
        <v>1245</v>
      </c>
      <c r="C402" t="s">
        <v>1244</v>
      </c>
      <c r="D402" s="35">
        <v>12739944</v>
      </c>
      <c r="E402" s="35">
        <v>0</v>
      </c>
      <c r="F402" s="35">
        <v>12739944</v>
      </c>
      <c r="G402">
        <v>1</v>
      </c>
      <c r="I402" s="47" t="s">
        <v>1320</v>
      </c>
      <c r="J402" t="s">
        <v>545</v>
      </c>
      <c r="K402" s="57"/>
      <c r="M402" t="s">
        <v>1387</v>
      </c>
      <c r="N402" t="s">
        <v>1333</v>
      </c>
      <c r="O402" s="36">
        <v>28.823999999999998</v>
      </c>
      <c r="P402" s="37">
        <v>389.52964001054175</v>
      </c>
      <c r="Q402" s="31">
        <v>0</v>
      </c>
    </row>
    <row r="403" spans="1:17" x14ac:dyDescent="0.2">
      <c r="A403" t="s">
        <v>1244</v>
      </c>
      <c r="B403" t="s">
        <v>1245</v>
      </c>
      <c r="C403" t="s">
        <v>1244</v>
      </c>
      <c r="D403" s="35">
        <v>12739944</v>
      </c>
      <c r="E403" s="35">
        <v>0</v>
      </c>
      <c r="F403" s="35">
        <v>12739944</v>
      </c>
      <c r="G403">
        <v>1</v>
      </c>
      <c r="I403" s="47" t="s">
        <v>1320</v>
      </c>
      <c r="J403" t="s">
        <v>546</v>
      </c>
      <c r="K403" s="57"/>
      <c r="M403" t="s">
        <v>1387</v>
      </c>
      <c r="N403" t="s">
        <v>1333</v>
      </c>
      <c r="O403" s="36">
        <v>28.823999999999998</v>
      </c>
      <c r="P403" s="37">
        <v>389.52964001054175</v>
      </c>
      <c r="Q403" s="31">
        <v>0</v>
      </c>
    </row>
    <row r="404" spans="1:17" x14ac:dyDescent="0.2">
      <c r="A404" t="s">
        <v>1244</v>
      </c>
      <c r="B404" t="s">
        <v>1245</v>
      </c>
      <c r="C404" t="s">
        <v>1244</v>
      </c>
      <c r="D404" s="35">
        <v>12739944</v>
      </c>
      <c r="E404" s="35">
        <v>0</v>
      </c>
      <c r="F404" s="35">
        <v>12739944</v>
      </c>
      <c r="G404">
        <v>1</v>
      </c>
      <c r="I404" s="47" t="s">
        <v>1320</v>
      </c>
      <c r="J404" t="s">
        <v>547</v>
      </c>
      <c r="K404" s="57"/>
      <c r="M404" t="s">
        <v>1387</v>
      </c>
      <c r="N404" t="s">
        <v>1333</v>
      </c>
      <c r="O404" s="36">
        <v>28.823999999999998</v>
      </c>
      <c r="P404" s="37">
        <v>389.52964001054175</v>
      </c>
      <c r="Q404" s="31">
        <v>0</v>
      </c>
    </row>
    <row r="405" spans="1:17" x14ac:dyDescent="0.2">
      <c r="A405" t="s">
        <v>1244</v>
      </c>
      <c r="B405" t="s">
        <v>1245</v>
      </c>
      <c r="C405" t="s">
        <v>1244</v>
      </c>
      <c r="D405" s="35">
        <v>12739944</v>
      </c>
      <c r="E405" s="35">
        <v>0</v>
      </c>
      <c r="F405" s="35">
        <v>12739944</v>
      </c>
      <c r="G405">
        <v>1</v>
      </c>
      <c r="I405" s="47" t="s">
        <v>1320</v>
      </c>
      <c r="J405" t="s">
        <v>548</v>
      </c>
      <c r="M405" t="s">
        <v>1387</v>
      </c>
      <c r="N405" t="s">
        <v>1333</v>
      </c>
      <c r="O405" s="36">
        <v>28.823999999999998</v>
      </c>
      <c r="P405" s="37">
        <v>389.52964001054175</v>
      </c>
      <c r="Q405" s="31">
        <v>0</v>
      </c>
    </row>
    <row r="406" spans="1:17" x14ac:dyDescent="0.2">
      <c r="A406" t="s">
        <v>1244</v>
      </c>
      <c r="B406" t="s">
        <v>1245</v>
      </c>
      <c r="C406" t="s">
        <v>1244</v>
      </c>
      <c r="D406" s="35">
        <v>12739944</v>
      </c>
      <c r="E406" s="35">
        <v>0</v>
      </c>
      <c r="F406" s="35">
        <v>12739944</v>
      </c>
      <c r="G406">
        <v>1</v>
      </c>
      <c r="I406" s="47" t="s">
        <v>1320</v>
      </c>
      <c r="J406" t="s">
        <v>549</v>
      </c>
      <c r="M406" t="s">
        <v>1387</v>
      </c>
      <c r="N406" t="s">
        <v>1333</v>
      </c>
      <c r="O406" s="36">
        <v>441.67271376790069</v>
      </c>
      <c r="P406" s="37">
        <v>5968.7972937999393</v>
      </c>
      <c r="Q406" s="31">
        <v>6.0000000000000002E-6</v>
      </c>
    </row>
    <row r="407" spans="1:17" x14ac:dyDescent="0.2">
      <c r="A407" t="s">
        <v>1244</v>
      </c>
      <c r="B407" t="s">
        <v>1245</v>
      </c>
      <c r="C407" t="s">
        <v>1244</v>
      </c>
      <c r="D407" s="35">
        <v>12739944</v>
      </c>
      <c r="E407" s="35">
        <v>0</v>
      </c>
      <c r="F407" s="35">
        <v>12739944</v>
      </c>
      <c r="G407">
        <v>1</v>
      </c>
      <c r="I407" s="47" t="s">
        <v>1320</v>
      </c>
      <c r="J407" t="s">
        <v>550</v>
      </c>
      <c r="M407" t="s">
        <v>1387</v>
      </c>
      <c r="N407" t="s">
        <v>1333</v>
      </c>
      <c r="O407" s="36">
        <v>28.823999999999998</v>
      </c>
      <c r="P407" s="37">
        <v>389.52964001054175</v>
      </c>
      <c r="Q407" s="31">
        <v>0</v>
      </c>
    </row>
    <row r="408" spans="1:17" x14ac:dyDescent="0.2">
      <c r="A408" t="s">
        <v>1244</v>
      </c>
      <c r="B408" t="s">
        <v>1245</v>
      </c>
      <c r="C408" t="s">
        <v>1244</v>
      </c>
      <c r="D408" s="35">
        <v>12739944</v>
      </c>
      <c r="E408" s="35">
        <v>0</v>
      </c>
      <c r="F408" s="35">
        <v>12739944</v>
      </c>
      <c r="G408">
        <v>1</v>
      </c>
      <c r="I408" s="47" t="s">
        <v>1320</v>
      </c>
      <c r="J408" t="s">
        <v>551</v>
      </c>
      <c r="M408" t="s">
        <v>1387</v>
      </c>
      <c r="N408" t="s">
        <v>1333</v>
      </c>
      <c r="O408" s="36">
        <v>28.823999999999998</v>
      </c>
      <c r="P408" s="37">
        <v>389.52964001054175</v>
      </c>
      <c r="Q408" s="31">
        <v>0</v>
      </c>
    </row>
    <row r="409" spans="1:17" x14ac:dyDescent="0.2">
      <c r="A409" t="s">
        <v>1244</v>
      </c>
      <c r="B409" t="s">
        <v>1245</v>
      </c>
      <c r="C409" t="s">
        <v>1244</v>
      </c>
      <c r="D409" s="35">
        <v>12739944</v>
      </c>
      <c r="E409" s="35">
        <v>0</v>
      </c>
      <c r="F409" s="35">
        <v>12739944</v>
      </c>
      <c r="G409">
        <v>1</v>
      </c>
      <c r="I409" s="47" t="s">
        <v>1320</v>
      </c>
      <c r="J409" t="s">
        <v>552</v>
      </c>
      <c r="M409" t="s">
        <v>1388</v>
      </c>
      <c r="N409" t="s">
        <v>1333</v>
      </c>
      <c r="O409" s="36">
        <v>775.2</v>
      </c>
      <c r="P409" s="37">
        <v>10476.109385795589</v>
      </c>
      <c r="Q409" s="31">
        <v>1.1E-5</v>
      </c>
    </row>
    <row r="410" spans="1:17" x14ac:dyDescent="0.2">
      <c r="A410" t="s">
        <v>1244</v>
      </c>
      <c r="B410" t="s">
        <v>1245</v>
      </c>
      <c r="C410" t="s">
        <v>1244</v>
      </c>
      <c r="D410" s="35">
        <v>12739944</v>
      </c>
      <c r="E410" s="35">
        <v>0</v>
      </c>
      <c r="F410" s="35">
        <v>12739944</v>
      </c>
      <c r="G410">
        <v>1</v>
      </c>
      <c r="I410" s="47" t="s">
        <v>1320</v>
      </c>
      <c r="J410" t="s">
        <v>553</v>
      </c>
      <c r="K410" s="57"/>
      <c r="M410" t="s">
        <v>1389</v>
      </c>
      <c r="N410" t="s">
        <v>1328</v>
      </c>
      <c r="O410" s="36">
        <v>756.35613125591306</v>
      </c>
      <c r="P410" s="37">
        <v>10221.451968078058</v>
      </c>
      <c r="Q410" s="31">
        <v>1.1E-5</v>
      </c>
    </row>
    <row r="411" spans="1:17" x14ac:dyDescent="0.2">
      <c r="A411" t="s">
        <v>1244</v>
      </c>
      <c r="B411" t="s">
        <v>1245</v>
      </c>
      <c r="C411" t="s">
        <v>1244</v>
      </c>
      <c r="D411" s="35">
        <v>12739944</v>
      </c>
      <c r="E411" s="35">
        <v>0</v>
      </c>
      <c r="F411" s="35">
        <v>12739944</v>
      </c>
      <c r="G411">
        <v>1</v>
      </c>
      <c r="I411" s="47" t="s">
        <v>1320</v>
      </c>
      <c r="J411" t="s">
        <v>555</v>
      </c>
      <c r="K411" s="57"/>
      <c r="M411" t="s">
        <v>1390</v>
      </c>
      <c r="N411" t="s">
        <v>1325</v>
      </c>
      <c r="O411" s="36">
        <v>7.41</v>
      </c>
      <c r="P411" s="37">
        <v>100.13928089363431</v>
      </c>
      <c r="Q411" s="31">
        <v>0</v>
      </c>
    </row>
    <row r="412" spans="1:17" x14ac:dyDescent="0.2">
      <c r="A412" t="s">
        <v>1244</v>
      </c>
      <c r="B412" t="s">
        <v>1245</v>
      </c>
      <c r="C412" t="s">
        <v>1244</v>
      </c>
      <c r="D412" s="35">
        <v>12739944</v>
      </c>
      <c r="E412" s="35">
        <v>0</v>
      </c>
      <c r="F412" s="35">
        <v>12739944</v>
      </c>
      <c r="G412">
        <v>1</v>
      </c>
      <c r="I412" s="47" t="s">
        <v>1320</v>
      </c>
      <c r="J412" t="s">
        <v>556</v>
      </c>
      <c r="K412" s="57"/>
      <c r="M412" t="s">
        <v>1390</v>
      </c>
      <c r="N412" t="s">
        <v>1325</v>
      </c>
      <c r="O412" s="36">
        <v>0</v>
      </c>
      <c r="P412" s="37">
        <v>0</v>
      </c>
      <c r="Q412" s="31">
        <v>0</v>
      </c>
    </row>
    <row r="413" spans="1:17" x14ac:dyDescent="0.2">
      <c r="A413" t="s">
        <v>1244</v>
      </c>
      <c r="B413" t="s">
        <v>1245</v>
      </c>
      <c r="C413" t="s">
        <v>1244</v>
      </c>
      <c r="D413" s="35">
        <v>12739944</v>
      </c>
      <c r="E413" s="35">
        <v>0</v>
      </c>
      <c r="F413" s="35">
        <v>12739944</v>
      </c>
      <c r="G413">
        <v>1</v>
      </c>
      <c r="I413" s="47" t="s">
        <v>1320</v>
      </c>
      <c r="J413" t="s">
        <v>557</v>
      </c>
      <c r="K413" s="58"/>
      <c r="M413" t="s">
        <v>1390</v>
      </c>
      <c r="N413" t="s">
        <v>1325</v>
      </c>
      <c r="O413" s="36">
        <v>441.50368956929168</v>
      </c>
      <c r="P413" s="37">
        <v>5966.5130884419996</v>
      </c>
      <c r="Q413" s="31">
        <v>0</v>
      </c>
    </row>
    <row r="414" spans="1:17" x14ac:dyDescent="0.2">
      <c r="A414" t="s">
        <v>1244</v>
      </c>
      <c r="B414" t="s">
        <v>1245</v>
      </c>
      <c r="C414" t="s">
        <v>1244</v>
      </c>
      <c r="D414" s="35">
        <v>12739944</v>
      </c>
      <c r="E414" s="35">
        <v>0</v>
      </c>
      <c r="F414" s="35">
        <v>12739944</v>
      </c>
      <c r="G414">
        <v>1</v>
      </c>
      <c r="I414" s="47" t="s">
        <v>1320</v>
      </c>
      <c r="J414" t="s">
        <v>558</v>
      </c>
      <c r="M414" t="s">
        <v>1390</v>
      </c>
      <c r="N414" t="s">
        <v>1325</v>
      </c>
      <c r="O414" s="36">
        <v>1107.99</v>
      </c>
      <c r="P414" s="37">
        <v>14973.45773783237</v>
      </c>
      <c r="Q414" s="31">
        <v>1.7E-5</v>
      </c>
    </row>
    <row r="415" spans="1:17" x14ac:dyDescent="0.2">
      <c r="A415" t="s">
        <v>1244</v>
      </c>
      <c r="B415" t="s">
        <v>1245</v>
      </c>
      <c r="C415" t="s">
        <v>1244</v>
      </c>
      <c r="D415" s="35">
        <v>12739944</v>
      </c>
      <c r="E415" s="35">
        <v>0</v>
      </c>
      <c r="F415" s="35">
        <v>12739944</v>
      </c>
      <c r="G415">
        <v>1</v>
      </c>
      <c r="I415" s="47" t="s">
        <v>1320</v>
      </c>
      <c r="J415" t="s">
        <v>559</v>
      </c>
      <c r="M415" t="s">
        <v>1391</v>
      </c>
      <c r="N415" t="s">
        <v>1325</v>
      </c>
      <c r="O415" s="36">
        <v>461.30915421948458</v>
      </c>
      <c r="P415" s="37">
        <v>6234.1655834264275</v>
      </c>
      <c r="Q415" s="31">
        <v>6.9999999999999999E-6</v>
      </c>
    </row>
    <row r="416" spans="1:17" x14ac:dyDescent="0.2">
      <c r="A416" t="s">
        <v>1244</v>
      </c>
      <c r="B416" t="s">
        <v>1245</v>
      </c>
      <c r="C416" t="s">
        <v>1244</v>
      </c>
      <c r="D416" s="35">
        <v>12739944</v>
      </c>
      <c r="E416" s="35">
        <v>0</v>
      </c>
      <c r="F416" s="35">
        <v>12739944</v>
      </c>
      <c r="G416">
        <v>1</v>
      </c>
      <c r="I416" s="47" t="s">
        <v>1320</v>
      </c>
      <c r="J416" t="s">
        <v>560</v>
      </c>
      <c r="K416" s="57"/>
      <c r="M416" t="s">
        <v>1391</v>
      </c>
      <c r="N416" t="s">
        <v>1325</v>
      </c>
      <c r="O416" s="36">
        <v>0</v>
      </c>
      <c r="P416" s="37">
        <v>0</v>
      </c>
      <c r="Q416" s="31">
        <v>0</v>
      </c>
    </row>
    <row r="417" spans="1:17" x14ac:dyDescent="0.2">
      <c r="A417" t="s">
        <v>1244</v>
      </c>
      <c r="B417" t="s">
        <v>1245</v>
      </c>
      <c r="C417" t="s">
        <v>1244</v>
      </c>
      <c r="D417" s="35">
        <v>12739944</v>
      </c>
      <c r="E417" s="35">
        <v>0</v>
      </c>
      <c r="F417" s="35">
        <v>12739944</v>
      </c>
      <c r="G417">
        <v>1</v>
      </c>
      <c r="I417" s="47" t="s">
        <v>1320</v>
      </c>
      <c r="J417" t="s">
        <v>561</v>
      </c>
      <c r="M417" t="s">
        <v>1391</v>
      </c>
      <c r="N417" t="s">
        <v>1325</v>
      </c>
      <c r="O417" s="36">
        <v>253.64699706661278</v>
      </c>
      <c r="P417" s="37">
        <v>3427.8040333441795</v>
      </c>
      <c r="Q417" s="31">
        <v>3.9999999999999998E-6</v>
      </c>
    </row>
    <row r="418" spans="1:17" x14ac:dyDescent="0.2">
      <c r="A418" t="s">
        <v>1244</v>
      </c>
      <c r="B418" t="s">
        <v>1245</v>
      </c>
      <c r="C418" t="s">
        <v>1244</v>
      </c>
      <c r="D418" s="35">
        <v>12739944</v>
      </c>
      <c r="E418" s="35">
        <v>0</v>
      </c>
      <c r="F418" s="35">
        <v>12739944</v>
      </c>
      <c r="G418">
        <v>1</v>
      </c>
      <c r="I418" s="47" t="s">
        <v>1320</v>
      </c>
      <c r="J418" t="s">
        <v>562</v>
      </c>
      <c r="M418" t="s">
        <v>1391</v>
      </c>
      <c r="N418" t="s">
        <v>1325</v>
      </c>
      <c r="O418" s="36">
        <v>7.7445217199315568</v>
      </c>
      <c r="P418" s="37">
        <v>104.66003183523318</v>
      </c>
      <c r="Q418" s="31">
        <v>0</v>
      </c>
    </row>
    <row r="419" spans="1:17" x14ac:dyDescent="0.2">
      <c r="A419" t="s">
        <v>1244</v>
      </c>
      <c r="B419" t="s">
        <v>1245</v>
      </c>
      <c r="C419" t="s">
        <v>1244</v>
      </c>
      <c r="D419" s="35">
        <v>12739944</v>
      </c>
      <c r="E419" s="35">
        <v>0</v>
      </c>
      <c r="F419" s="35">
        <v>12739944</v>
      </c>
      <c r="G419">
        <v>1</v>
      </c>
      <c r="I419" s="47" t="s">
        <v>1320</v>
      </c>
      <c r="J419" t="s">
        <v>563</v>
      </c>
      <c r="M419" t="s">
        <v>1391</v>
      </c>
      <c r="N419" t="s">
        <v>1325</v>
      </c>
      <c r="O419" s="36">
        <v>4.1575623971568927</v>
      </c>
      <c r="P419" s="37">
        <v>56.185601716829368</v>
      </c>
      <c r="Q419" s="31">
        <v>0</v>
      </c>
    </row>
    <row r="420" spans="1:17" x14ac:dyDescent="0.2">
      <c r="A420" t="s">
        <v>1244</v>
      </c>
      <c r="B420" t="s">
        <v>1245</v>
      </c>
      <c r="C420" t="s">
        <v>1244</v>
      </c>
      <c r="D420" s="35">
        <v>12739944</v>
      </c>
      <c r="E420" s="35">
        <v>0</v>
      </c>
      <c r="F420" s="35">
        <v>12739944</v>
      </c>
      <c r="G420">
        <v>1</v>
      </c>
      <c r="I420" s="47" t="s">
        <v>1320</v>
      </c>
      <c r="J420" t="s">
        <v>564</v>
      </c>
      <c r="M420" t="s">
        <v>1391</v>
      </c>
      <c r="N420" t="s">
        <v>1325</v>
      </c>
      <c r="O420" s="36">
        <v>0</v>
      </c>
      <c r="P420" s="37">
        <v>0</v>
      </c>
      <c r="Q420" s="31">
        <v>0</v>
      </c>
    </row>
    <row r="421" spans="1:17" x14ac:dyDescent="0.2">
      <c r="A421" t="s">
        <v>1244</v>
      </c>
      <c r="B421" t="s">
        <v>1245</v>
      </c>
      <c r="C421" t="s">
        <v>1244</v>
      </c>
      <c r="D421" s="35">
        <v>12739944</v>
      </c>
      <c r="E421" s="35">
        <v>0</v>
      </c>
      <c r="F421" s="35">
        <v>12739944</v>
      </c>
      <c r="G421">
        <v>1</v>
      </c>
      <c r="I421" s="47" t="s">
        <v>1320</v>
      </c>
      <c r="J421" t="s">
        <v>565</v>
      </c>
      <c r="M421" t="s">
        <v>1391</v>
      </c>
      <c r="N421" t="s">
        <v>1325</v>
      </c>
      <c r="O421" s="36">
        <v>0</v>
      </c>
      <c r="P421" s="37">
        <v>0</v>
      </c>
      <c r="Q421" s="31">
        <v>0</v>
      </c>
    </row>
    <row r="422" spans="1:17" x14ac:dyDescent="0.2">
      <c r="A422" t="s">
        <v>1244</v>
      </c>
      <c r="B422" t="s">
        <v>1245</v>
      </c>
      <c r="C422" t="s">
        <v>1244</v>
      </c>
      <c r="D422" s="35">
        <v>12739944</v>
      </c>
      <c r="E422" s="35">
        <v>0</v>
      </c>
      <c r="F422" s="35">
        <v>12739944</v>
      </c>
      <c r="G422">
        <v>1</v>
      </c>
      <c r="I422" s="47" t="s">
        <v>1320</v>
      </c>
      <c r="J422" t="s">
        <v>566</v>
      </c>
      <c r="M422" t="s">
        <v>1391</v>
      </c>
      <c r="N422" t="s">
        <v>1325</v>
      </c>
      <c r="O422" s="36">
        <v>14.430359399901082</v>
      </c>
      <c r="P422" s="37">
        <v>195.01293027568025</v>
      </c>
      <c r="Q422" s="31">
        <v>0</v>
      </c>
    </row>
    <row r="423" spans="1:17" x14ac:dyDescent="0.2">
      <c r="A423" t="s">
        <v>1244</v>
      </c>
      <c r="B423" t="s">
        <v>1245</v>
      </c>
      <c r="C423" t="s">
        <v>1244</v>
      </c>
      <c r="D423" s="35">
        <v>12739944</v>
      </c>
      <c r="E423" s="35">
        <v>0</v>
      </c>
      <c r="F423" s="35">
        <v>12739944</v>
      </c>
      <c r="G423">
        <v>1</v>
      </c>
      <c r="I423" s="47" t="s">
        <v>1320</v>
      </c>
      <c r="J423" t="s">
        <v>567</v>
      </c>
      <c r="M423" t="s">
        <v>1391</v>
      </c>
      <c r="N423" t="s">
        <v>1325</v>
      </c>
      <c r="O423" s="36">
        <v>6.84</v>
      </c>
      <c r="P423" s="37">
        <v>92.43625928643165</v>
      </c>
      <c r="Q423" s="31">
        <v>0</v>
      </c>
    </row>
    <row r="424" spans="1:17" x14ac:dyDescent="0.2">
      <c r="A424" t="s">
        <v>1244</v>
      </c>
      <c r="B424" t="s">
        <v>1245</v>
      </c>
      <c r="C424" t="s">
        <v>1244</v>
      </c>
      <c r="D424" s="35">
        <v>12739944</v>
      </c>
      <c r="E424" s="35">
        <v>0</v>
      </c>
      <c r="F424" s="35">
        <v>12739944</v>
      </c>
      <c r="G424">
        <v>1</v>
      </c>
      <c r="I424" s="47" t="s">
        <v>1320</v>
      </c>
      <c r="J424" t="s">
        <v>568</v>
      </c>
      <c r="M424" t="s">
        <v>1391</v>
      </c>
      <c r="N424" t="s">
        <v>1325</v>
      </c>
      <c r="O424" s="36">
        <v>13.963557711937856</v>
      </c>
      <c r="P424" s="37">
        <v>188.70453819031286</v>
      </c>
      <c r="Q424" s="31">
        <v>0</v>
      </c>
    </row>
    <row r="425" spans="1:17" x14ac:dyDescent="0.2">
      <c r="A425" t="s">
        <v>1244</v>
      </c>
      <c r="B425" t="s">
        <v>1245</v>
      </c>
      <c r="C425" t="s">
        <v>1244</v>
      </c>
      <c r="D425" s="35">
        <v>12739944</v>
      </c>
      <c r="E425" s="35">
        <v>0</v>
      </c>
      <c r="F425" s="35">
        <v>12739944</v>
      </c>
      <c r="G425">
        <v>1</v>
      </c>
      <c r="I425" s="47" t="s">
        <v>1320</v>
      </c>
      <c r="J425" t="s">
        <v>569</v>
      </c>
      <c r="M425" t="s">
        <v>1392</v>
      </c>
      <c r="N425" t="s">
        <v>1294</v>
      </c>
      <c r="O425" s="36">
        <v>29.079474208499253</v>
      </c>
      <c r="P425" s="37">
        <v>392.9821371125642</v>
      </c>
      <c r="Q425" s="31">
        <v>0</v>
      </c>
    </row>
    <row r="426" spans="1:17" x14ac:dyDescent="0.2">
      <c r="A426" t="s">
        <v>1244</v>
      </c>
      <c r="B426" t="s">
        <v>1245</v>
      </c>
      <c r="C426" t="s">
        <v>1244</v>
      </c>
      <c r="D426" s="35">
        <v>12739944</v>
      </c>
      <c r="E426" s="35">
        <v>0</v>
      </c>
      <c r="F426" s="35">
        <v>12739944</v>
      </c>
      <c r="G426">
        <v>1</v>
      </c>
      <c r="I426" s="47" t="s">
        <v>1320</v>
      </c>
      <c r="J426" t="s">
        <v>570</v>
      </c>
      <c r="K426" s="57"/>
      <c r="M426" t="s">
        <v>1392</v>
      </c>
      <c r="N426" t="s">
        <v>1294</v>
      </c>
      <c r="O426" s="36">
        <v>6.2</v>
      </c>
      <c r="P426" s="37">
        <v>83.787252569572559</v>
      </c>
      <c r="Q426" s="31">
        <v>0</v>
      </c>
    </row>
    <row r="427" spans="1:17" x14ac:dyDescent="0.2">
      <c r="A427" t="s">
        <v>1244</v>
      </c>
      <c r="B427" t="s">
        <v>1245</v>
      </c>
      <c r="C427" t="s">
        <v>1244</v>
      </c>
      <c r="D427" s="35">
        <v>12739944</v>
      </c>
      <c r="E427" s="35">
        <v>0</v>
      </c>
      <c r="F427" s="35">
        <v>12739944</v>
      </c>
      <c r="G427">
        <v>1</v>
      </c>
      <c r="I427" s="47" t="s">
        <v>1320</v>
      </c>
      <c r="J427" t="s">
        <v>571</v>
      </c>
      <c r="M427" t="s">
        <v>1392</v>
      </c>
      <c r="N427" t="s">
        <v>1294</v>
      </c>
      <c r="O427" s="36">
        <v>343.79402970419056</v>
      </c>
      <c r="P427" s="37">
        <v>4646.0576126993774</v>
      </c>
      <c r="Q427" s="31">
        <v>7.9999999999999996E-6</v>
      </c>
    </row>
    <row r="428" spans="1:17" x14ac:dyDescent="0.2">
      <c r="A428" t="s">
        <v>1244</v>
      </c>
      <c r="B428" t="s">
        <v>1245</v>
      </c>
      <c r="C428" t="s">
        <v>1244</v>
      </c>
      <c r="D428" s="35">
        <v>12739944</v>
      </c>
      <c r="E428" s="35">
        <v>0</v>
      </c>
      <c r="F428" s="35">
        <v>12739944</v>
      </c>
      <c r="G428">
        <v>1</v>
      </c>
      <c r="I428" s="47" t="s">
        <v>1320</v>
      </c>
      <c r="J428" t="s">
        <v>572</v>
      </c>
      <c r="M428" t="s">
        <v>1392</v>
      </c>
      <c r="N428" t="s">
        <v>1294</v>
      </c>
      <c r="O428" s="36">
        <v>3375.5010887016924</v>
      </c>
      <c r="P428" s="37">
        <v>45616.768107728363</v>
      </c>
      <c r="Q428" s="31">
        <v>1.7799999999999999E-4</v>
      </c>
    </row>
    <row r="429" spans="1:17" x14ac:dyDescent="0.2">
      <c r="A429" t="s">
        <v>1244</v>
      </c>
      <c r="B429" t="s">
        <v>1245</v>
      </c>
      <c r="C429" t="s">
        <v>1244</v>
      </c>
      <c r="D429" s="35">
        <v>12739944</v>
      </c>
      <c r="E429" s="35">
        <v>0</v>
      </c>
      <c r="F429" s="35">
        <v>12739944</v>
      </c>
      <c r="G429">
        <v>1</v>
      </c>
      <c r="I429" s="47" t="s">
        <v>1320</v>
      </c>
      <c r="J429" t="s">
        <v>573</v>
      </c>
      <c r="K429" s="57"/>
      <c r="M429" t="s">
        <v>1392</v>
      </c>
      <c r="N429" t="s">
        <v>1294</v>
      </c>
      <c r="O429" s="36">
        <v>1888.0150842589733</v>
      </c>
      <c r="P429" s="37">
        <v>25514.773664511195</v>
      </c>
      <c r="Q429" s="31">
        <v>1.7899999999999999E-4</v>
      </c>
    </row>
    <row r="430" spans="1:17" x14ac:dyDescent="0.2">
      <c r="A430" t="s">
        <v>1244</v>
      </c>
      <c r="B430" t="s">
        <v>1245</v>
      </c>
      <c r="C430" t="s">
        <v>1244</v>
      </c>
      <c r="D430" s="35">
        <v>12739944</v>
      </c>
      <c r="E430" s="35">
        <v>0</v>
      </c>
      <c r="F430" s="35">
        <v>12739944</v>
      </c>
      <c r="G430">
        <v>1</v>
      </c>
      <c r="I430" s="47" t="s">
        <v>1320</v>
      </c>
      <c r="J430" t="s">
        <v>574</v>
      </c>
      <c r="M430" t="s">
        <v>1393</v>
      </c>
      <c r="N430" t="s">
        <v>1294</v>
      </c>
      <c r="O430" s="36">
        <v>215.08752484883235</v>
      </c>
      <c r="P430" s="37">
        <v>2906.7085111408592</v>
      </c>
      <c r="Q430" s="31">
        <v>3.0000000000000001E-6</v>
      </c>
    </row>
    <row r="431" spans="1:17" x14ac:dyDescent="0.2">
      <c r="A431" t="s">
        <v>1244</v>
      </c>
      <c r="B431" t="s">
        <v>1245</v>
      </c>
      <c r="C431" t="s">
        <v>1244</v>
      </c>
      <c r="D431" s="35">
        <v>12739944</v>
      </c>
      <c r="E431" s="35">
        <v>0</v>
      </c>
      <c r="F431" s="35">
        <v>12739944</v>
      </c>
      <c r="G431">
        <v>1</v>
      </c>
      <c r="I431" s="47" t="s">
        <v>1320</v>
      </c>
      <c r="J431" t="s">
        <v>575</v>
      </c>
      <c r="M431" t="s">
        <v>1393</v>
      </c>
      <c r="N431" t="s">
        <v>1325</v>
      </c>
      <c r="O431" s="36">
        <v>0</v>
      </c>
      <c r="P431" s="37">
        <v>0</v>
      </c>
      <c r="Q431" s="31">
        <v>0</v>
      </c>
    </row>
    <row r="432" spans="1:17" x14ac:dyDescent="0.2">
      <c r="A432" t="s">
        <v>1244</v>
      </c>
      <c r="B432" t="s">
        <v>1245</v>
      </c>
      <c r="C432" t="s">
        <v>1244</v>
      </c>
      <c r="D432" s="35">
        <v>12739944</v>
      </c>
      <c r="E432" s="35">
        <v>0</v>
      </c>
      <c r="F432" s="35">
        <v>12739944</v>
      </c>
      <c r="G432">
        <v>1</v>
      </c>
      <c r="I432" s="47" t="s">
        <v>1320</v>
      </c>
      <c r="J432" t="s">
        <v>576</v>
      </c>
      <c r="M432" t="s">
        <v>1393</v>
      </c>
      <c r="N432" t="s">
        <v>1294</v>
      </c>
      <c r="O432" s="36">
        <v>284.91503642800814</v>
      </c>
      <c r="P432" s="37">
        <v>3850.3625996874975</v>
      </c>
      <c r="Q432" s="31">
        <v>3.9999999999999998E-6</v>
      </c>
    </row>
    <row r="433" spans="1:17" x14ac:dyDescent="0.2">
      <c r="A433" t="s">
        <v>1244</v>
      </c>
      <c r="B433" t="s">
        <v>1245</v>
      </c>
      <c r="C433" t="s">
        <v>1244</v>
      </c>
      <c r="D433" s="35">
        <v>12739944</v>
      </c>
      <c r="E433" s="35">
        <v>0</v>
      </c>
      <c r="F433" s="35">
        <v>12739944</v>
      </c>
      <c r="G433">
        <v>1</v>
      </c>
      <c r="I433" s="47" t="s">
        <v>1320</v>
      </c>
      <c r="J433" t="s">
        <v>577</v>
      </c>
      <c r="M433" t="s">
        <v>1393</v>
      </c>
      <c r="N433" t="s">
        <v>1325</v>
      </c>
      <c r="O433" s="36">
        <v>298.82951863637561</v>
      </c>
      <c r="P433" s="37">
        <v>4038.4039279402887</v>
      </c>
      <c r="Q433" s="31">
        <v>3.9999999999999998E-6</v>
      </c>
    </row>
    <row r="434" spans="1:17" x14ac:dyDescent="0.2">
      <c r="A434" t="s">
        <v>1244</v>
      </c>
      <c r="B434" t="s">
        <v>1245</v>
      </c>
      <c r="C434" t="s">
        <v>1244</v>
      </c>
      <c r="D434" s="35">
        <v>12739944</v>
      </c>
      <c r="E434" s="35">
        <v>0</v>
      </c>
      <c r="F434" s="35">
        <v>12739944</v>
      </c>
      <c r="G434">
        <v>1</v>
      </c>
      <c r="I434" s="47" t="s">
        <v>1320</v>
      </c>
      <c r="J434" t="s">
        <v>578</v>
      </c>
      <c r="M434" t="s">
        <v>1393</v>
      </c>
      <c r="N434" t="s">
        <v>1325</v>
      </c>
      <c r="O434" s="36">
        <v>314.34238402903196</v>
      </c>
      <c r="P434" s="37">
        <v>4248.045923219689</v>
      </c>
      <c r="Q434" s="31">
        <v>5.0000000000000004E-6</v>
      </c>
    </row>
    <row r="435" spans="1:17" x14ac:dyDescent="0.2">
      <c r="A435" t="s">
        <v>1244</v>
      </c>
      <c r="B435" t="s">
        <v>1245</v>
      </c>
      <c r="C435" t="s">
        <v>1244</v>
      </c>
      <c r="D435" s="35">
        <v>12739944</v>
      </c>
      <c r="E435" s="35">
        <v>0</v>
      </c>
      <c r="F435" s="35">
        <v>12739944</v>
      </c>
      <c r="G435">
        <v>1</v>
      </c>
      <c r="I435" s="47" t="s">
        <v>1320</v>
      </c>
      <c r="J435" t="s">
        <v>579</v>
      </c>
      <c r="M435" t="s">
        <v>1393</v>
      </c>
      <c r="N435" t="s">
        <v>1325</v>
      </c>
      <c r="O435" s="36">
        <v>30.828204445899054</v>
      </c>
      <c r="P435" s="37">
        <v>416.61460518951026</v>
      </c>
      <c r="Q435" s="31">
        <v>0</v>
      </c>
    </row>
    <row r="436" spans="1:17" x14ac:dyDescent="0.2">
      <c r="A436" t="s">
        <v>1244</v>
      </c>
      <c r="B436" t="s">
        <v>1245</v>
      </c>
      <c r="C436" t="s">
        <v>1244</v>
      </c>
      <c r="D436" s="35">
        <v>12739944</v>
      </c>
      <c r="E436" s="35">
        <v>0</v>
      </c>
      <c r="F436" s="35">
        <v>12739944</v>
      </c>
      <c r="G436">
        <v>1</v>
      </c>
      <c r="I436" s="47" t="s">
        <v>1320</v>
      </c>
      <c r="J436" t="s">
        <v>580</v>
      </c>
      <c r="M436" t="s">
        <v>1393</v>
      </c>
      <c r="N436" t="s">
        <v>1325</v>
      </c>
      <c r="O436" s="36">
        <v>139.20383793136816</v>
      </c>
      <c r="P436" s="37">
        <v>1881.2108270015142</v>
      </c>
      <c r="Q436" s="31">
        <v>1.9999999999999999E-6</v>
      </c>
    </row>
    <row r="437" spans="1:17" x14ac:dyDescent="0.2">
      <c r="A437" t="s">
        <v>1244</v>
      </c>
      <c r="B437" t="s">
        <v>1245</v>
      </c>
      <c r="C437" t="s">
        <v>1244</v>
      </c>
      <c r="D437" s="35">
        <v>12739944</v>
      </c>
      <c r="E437" s="35">
        <v>0</v>
      </c>
      <c r="F437" s="35">
        <v>12739944</v>
      </c>
      <c r="G437">
        <v>1</v>
      </c>
      <c r="I437" s="47" t="s">
        <v>1320</v>
      </c>
      <c r="J437" t="s">
        <v>581</v>
      </c>
      <c r="M437" t="s">
        <v>1393</v>
      </c>
      <c r="N437" t="s">
        <v>1325</v>
      </c>
      <c r="O437" s="36">
        <v>235.80611521732192</v>
      </c>
      <c r="P437" s="37">
        <v>3186.7010537360447</v>
      </c>
      <c r="Q437" s="31">
        <v>3.0000000000000001E-6</v>
      </c>
    </row>
    <row r="438" spans="1:17" x14ac:dyDescent="0.2">
      <c r="A438" t="s">
        <v>1244</v>
      </c>
      <c r="B438" t="s">
        <v>1245</v>
      </c>
      <c r="C438" t="s">
        <v>1244</v>
      </c>
      <c r="D438" s="35">
        <v>12739944</v>
      </c>
      <c r="E438" s="35">
        <v>0</v>
      </c>
      <c r="F438" s="35">
        <v>12739944</v>
      </c>
      <c r="G438">
        <v>1</v>
      </c>
      <c r="I438" s="47" t="s">
        <v>1320</v>
      </c>
      <c r="J438" t="s">
        <v>582</v>
      </c>
      <c r="K438" s="57"/>
      <c r="M438" t="s">
        <v>1393</v>
      </c>
      <c r="N438" t="s">
        <v>1325</v>
      </c>
      <c r="O438" s="36">
        <v>0.73294238683127566</v>
      </c>
      <c r="P438" s="37">
        <v>9.9050369168350709</v>
      </c>
      <c r="Q438" s="31">
        <v>0</v>
      </c>
    </row>
    <row r="439" spans="1:17" x14ac:dyDescent="0.2">
      <c r="A439" t="s">
        <v>1244</v>
      </c>
      <c r="B439" t="s">
        <v>1245</v>
      </c>
      <c r="C439" t="s">
        <v>1244</v>
      </c>
      <c r="D439" s="35">
        <v>12739944</v>
      </c>
      <c r="E439" s="35">
        <v>0</v>
      </c>
      <c r="F439" s="35">
        <v>12739944</v>
      </c>
      <c r="G439">
        <v>1</v>
      </c>
      <c r="I439" s="47" t="s">
        <v>1320</v>
      </c>
      <c r="J439" t="s">
        <v>583</v>
      </c>
      <c r="M439" t="s">
        <v>1393</v>
      </c>
      <c r="N439" t="s">
        <v>1294</v>
      </c>
      <c r="O439" s="36">
        <v>19.011846343069308</v>
      </c>
      <c r="P439" s="37">
        <v>256.92747925171813</v>
      </c>
      <c r="Q439" s="31">
        <v>0</v>
      </c>
    </row>
    <row r="440" spans="1:17" x14ac:dyDescent="0.2">
      <c r="A440" t="s">
        <v>1244</v>
      </c>
      <c r="B440" t="s">
        <v>1245</v>
      </c>
      <c r="C440" t="s">
        <v>1244</v>
      </c>
      <c r="D440" s="35">
        <v>12739944</v>
      </c>
      <c r="E440" s="35">
        <v>0</v>
      </c>
      <c r="F440" s="35">
        <v>12739944</v>
      </c>
      <c r="G440">
        <v>1</v>
      </c>
      <c r="I440" s="47" t="s">
        <v>1320</v>
      </c>
      <c r="J440" t="s">
        <v>584</v>
      </c>
      <c r="M440" t="s">
        <v>1394</v>
      </c>
      <c r="N440" t="s">
        <v>1294</v>
      </c>
      <c r="O440" s="36">
        <v>52.226248845697846</v>
      </c>
      <c r="P440" s="37">
        <v>705.78933916061817</v>
      </c>
      <c r="Q440" s="31">
        <v>9.9999999999999995E-7</v>
      </c>
    </row>
    <row r="441" spans="1:17" x14ac:dyDescent="0.2">
      <c r="A441" t="s">
        <v>1244</v>
      </c>
      <c r="B441" t="s">
        <v>1245</v>
      </c>
      <c r="C441" t="s">
        <v>1244</v>
      </c>
      <c r="D441" s="35">
        <v>12739944</v>
      </c>
      <c r="E441" s="35">
        <v>0</v>
      </c>
      <c r="F441" s="35">
        <v>12739944</v>
      </c>
      <c r="G441">
        <v>1</v>
      </c>
      <c r="I441" s="47" t="s">
        <v>1320</v>
      </c>
      <c r="J441" t="s">
        <v>585</v>
      </c>
      <c r="M441" t="s">
        <v>1394</v>
      </c>
      <c r="N441" t="s">
        <v>1294</v>
      </c>
      <c r="O441" s="36">
        <v>0</v>
      </c>
      <c r="P441" s="37">
        <v>0</v>
      </c>
      <c r="Q441" s="31">
        <v>0</v>
      </c>
    </row>
    <row r="442" spans="1:17" x14ac:dyDescent="0.2">
      <c r="A442" t="s">
        <v>1244</v>
      </c>
      <c r="B442" t="s">
        <v>1245</v>
      </c>
      <c r="C442" t="s">
        <v>1244</v>
      </c>
      <c r="D442" s="35">
        <v>12739944</v>
      </c>
      <c r="E442" s="35">
        <v>0</v>
      </c>
      <c r="F442" s="35">
        <v>12739944</v>
      </c>
      <c r="G442">
        <v>1</v>
      </c>
      <c r="I442" s="47" t="s">
        <v>1320</v>
      </c>
      <c r="J442" t="s">
        <v>586</v>
      </c>
      <c r="M442" t="s">
        <v>1394</v>
      </c>
      <c r="N442" t="s">
        <v>1294</v>
      </c>
      <c r="O442" s="36">
        <v>774.22873733338884</v>
      </c>
      <c r="P442" s="37">
        <v>10462.983671221597</v>
      </c>
      <c r="Q442" s="31">
        <v>1.4E-5</v>
      </c>
    </row>
    <row r="443" spans="1:17" x14ac:dyDescent="0.2">
      <c r="A443" t="s">
        <v>1244</v>
      </c>
      <c r="B443" t="s">
        <v>1245</v>
      </c>
      <c r="C443" t="s">
        <v>1244</v>
      </c>
      <c r="D443" s="35">
        <v>12739944</v>
      </c>
      <c r="E443" s="35">
        <v>0</v>
      </c>
      <c r="F443" s="35">
        <v>12739944</v>
      </c>
      <c r="G443">
        <v>1</v>
      </c>
      <c r="I443" s="47" t="s">
        <v>1320</v>
      </c>
      <c r="J443" t="s">
        <v>587</v>
      </c>
      <c r="M443" t="s">
        <v>1394</v>
      </c>
      <c r="N443" t="s">
        <v>1294</v>
      </c>
      <c r="O443" s="36">
        <v>99.645126512696493</v>
      </c>
      <c r="P443" s="37">
        <v>1346.611513297792</v>
      </c>
      <c r="Q443" s="31">
        <v>9.9999999999999995E-7</v>
      </c>
    </row>
    <row r="444" spans="1:17" x14ac:dyDescent="0.2">
      <c r="A444" t="s">
        <v>1244</v>
      </c>
      <c r="B444" t="s">
        <v>1245</v>
      </c>
      <c r="C444" t="s">
        <v>1244</v>
      </c>
      <c r="D444" s="35">
        <v>12739944</v>
      </c>
      <c r="E444" s="35">
        <v>0</v>
      </c>
      <c r="F444" s="35">
        <v>12739944</v>
      </c>
      <c r="G444">
        <v>1</v>
      </c>
      <c r="I444" s="47" t="s">
        <v>1320</v>
      </c>
      <c r="J444" t="s">
        <v>588</v>
      </c>
      <c r="K444" s="57"/>
      <c r="M444" t="s">
        <v>1394</v>
      </c>
      <c r="N444" t="s">
        <v>1294</v>
      </c>
      <c r="O444" s="36">
        <v>9.186585655548587</v>
      </c>
      <c r="P444" s="37">
        <v>124.14818912475188</v>
      </c>
      <c r="Q444" s="31">
        <v>0</v>
      </c>
    </row>
    <row r="445" spans="1:17" x14ac:dyDescent="0.2">
      <c r="A445" t="s">
        <v>1244</v>
      </c>
      <c r="B445" t="s">
        <v>1245</v>
      </c>
      <c r="C445" t="s">
        <v>1244</v>
      </c>
      <c r="D445" s="35">
        <v>12739944</v>
      </c>
      <c r="E445" s="35">
        <v>0</v>
      </c>
      <c r="F445" s="35">
        <v>12739944</v>
      </c>
      <c r="G445">
        <v>1</v>
      </c>
      <c r="I445" s="47" t="s">
        <v>1320</v>
      </c>
      <c r="J445" t="s">
        <v>589</v>
      </c>
      <c r="M445" t="s">
        <v>1395</v>
      </c>
      <c r="N445" t="s">
        <v>1294</v>
      </c>
      <c r="O445" s="36">
        <v>596.69983763482617</v>
      </c>
      <c r="P445" s="37">
        <v>8063.8451619567932</v>
      </c>
      <c r="Q445" s="31">
        <v>9.0000000000000002E-6</v>
      </c>
    </row>
    <row r="446" spans="1:17" x14ac:dyDescent="0.2">
      <c r="A446" t="s">
        <v>1244</v>
      </c>
      <c r="B446" t="s">
        <v>1245</v>
      </c>
      <c r="C446" t="s">
        <v>1244</v>
      </c>
      <c r="D446" s="35">
        <v>12739944</v>
      </c>
      <c r="E446" s="35">
        <v>0</v>
      </c>
      <c r="F446" s="35">
        <v>12739944</v>
      </c>
      <c r="G446">
        <v>1</v>
      </c>
      <c r="I446" s="47" t="s">
        <v>1320</v>
      </c>
      <c r="J446" t="s">
        <v>590</v>
      </c>
      <c r="M446" t="s">
        <v>1395</v>
      </c>
      <c r="N446" t="s">
        <v>1294</v>
      </c>
      <c r="O446" s="36">
        <v>7.34</v>
      </c>
      <c r="P446" s="37">
        <v>99.193295783977817</v>
      </c>
      <c r="Q446" s="31">
        <v>0</v>
      </c>
    </row>
    <row r="447" spans="1:17" x14ac:dyDescent="0.2">
      <c r="A447" t="s">
        <v>1244</v>
      </c>
      <c r="B447" t="s">
        <v>1245</v>
      </c>
      <c r="C447" t="s">
        <v>1244</v>
      </c>
      <c r="D447" s="35">
        <v>12739944</v>
      </c>
      <c r="E447" s="35">
        <v>0</v>
      </c>
      <c r="F447" s="35">
        <v>12739944</v>
      </c>
      <c r="G447">
        <v>1</v>
      </c>
      <c r="I447" s="47" t="s">
        <v>1320</v>
      </c>
      <c r="J447" t="s">
        <v>591</v>
      </c>
      <c r="M447" t="s">
        <v>1395</v>
      </c>
      <c r="N447" t="s">
        <v>1294</v>
      </c>
      <c r="O447" s="36">
        <v>442.03223055771161</v>
      </c>
      <c r="P447" s="37">
        <v>5973.6558299404051</v>
      </c>
      <c r="Q447" s="31">
        <v>6.0000000000000002E-6</v>
      </c>
    </row>
    <row r="448" spans="1:17" x14ac:dyDescent="0.2">
      <c r="A448" t="s">
        <v>1244</v>
      </c>
      <c r="B448" t="s">
        <v>1245</v>
      </c>
      <c r="C448" t="s">
        <v>1244</v>
      </c>
      <c r="D448" s="35">
        <v>12739944</v>
      </c>
      <c r="E448" s="35">
        <v>0</v>
      </c>
      <c r="F448" s="35">
        <v>12739944</v>
      </c>
      <c r="G448">
        <v>1</v>
      </c>
      <c r="I448" s="47" t="s">
        <v>1320</v>
      </c>
      <c r="J448" t="s">
        <v>592</v>
      </c>
      <c r="M448" t="s">
        <v>1396</v>
      </c>
      <c r="N448" t="s">
        <v>1333</v>
      </c>
      <c r="O448" s="36">
        <v>7.47</v>
      </c>
      <c r="P448" s="37">
        <v>100.95012527333982</v>
      </c>
      <c r="Q448" s="31">
        <v>0</v>
      </c>
    </row>
    <row r="449" spans="1:17" x14ac:dyDescent="0.2">
      <c r="A449" t="s">
        <v>1244</v>
      </c>
      <c r="B449" t="s">
        <v>1245</v>
      </c>
      <c r="C449" t="s">
        <v>1244</v>
      </c>
      <c r="D449" s="35">
        <v>12739944</v>
      </c>
      <c r="E449" s="35">
        <v>0</v>
      </c>
      <c r="F449" s="35">
        <v>12739944</v>
      </c>
      <c r="G449">
        <v>1</v>
      </c>
      <c r="I449" s="47" t="s">
        <v>1320</v>
      </c>
      <c r="J449" t="s">
        <v>593</v>
      </c>
      <c r="K449" s="57"/>
      <c r="M449" t="s">
        <v>1396</v>
      </c>
      <c r="N449" t="s">
        <v>1333</v>
      </c>
      <c r="O449" s="36">
        <v>103.75</v>
      </c>
      <c r="P449" s="37">
        <v>1402.085073240831</v>
      </c>
      <c r="Q449" s="31">
        <v>1.9999999999999999E-6</v>
      </c>
    </row>
    <row r="450" spans="1:17" x14ac:dyDescent="0.2">
      <c r="A450" t="s">
        <v>1244</v>
      </c>
      <c r="B450" t="s">
        <v>1245</v>
      </c>
      <c r="C450" t="s">
        <v>1244</v>
      </c>
      <c r="D450" s="35">
        <v>12739944</v>
      </c>
      <c r="E450" s="35">
        <v>0</v>
      </c>
      <c r="F450" s="35">
        <v>12739944</v>
      </c>
      <c r="G450">
        <v>1</v>
      </c>
      <c r="I450" s="47" t="s">
        <v>1320</v>
      </c>
      <c r="J450" t="s">
        <v>594</v>
      </c>
      <c r="M450" t="s">
        <v>1396</v>
      </c>
      <c r="N450" t="s">
        <v>1333</v>
      </c>
      <c r="O450" s="36">
        <v>380.96999999999997</v>
      </c>
      <c r="P450" s="37">
        <v>5148.4563889403307</v>
      </c>
      <c r="Q450" s="31">
        <v>6.0000000000000002E-6</v>
      </c>
    </row>
    <row r="451" spans="1:17" x14ac:dyDescent="0.2">
      <c r="A451" t="s">
        <v>1244</v>
      </c>
      <c r="B451" t="s">
        <v>1245</v>
      </c>
      <c r="C451" t="s">
        <v>1244</v>
      </c>
      <c r="D451" s="35">
        <v>12739944</v>
      </c>
      <c r="E451" s="35">
        <v>0</v>
      </c>
      <c r="F451" s="35">
        <v>12739944</v>
      </c>
      <c r="G451">
        <v>1</v>
      </c>
      <c r="I451" s="47" t="s">
        <v>1320</v>
      </c>
      <c r="J451" t="s">
        <v>595</v>
      </c>
      <c r="K451" s="57"/>
      <c r="M451" t="s">
        <v>1396</v>
      </c>
      <c r="N451" t="s">
        <v>1333</v>
      </c>
      <c r="O451" s="36">
        <v>0.83</v>
      </c>
      <c r="P451" s="37">
        <v>11.216680585926648</v>
      </c>
      <c r="Q451" s="31">
        <v>0</v>
      </c>
    </row>
    <row r="452" spans="1:17" x14ac:dyDescent="0.2">
      <c r="A452" t="s">
        <v>1244</v>
      </c>
      <c r="B452" t="s">
        <v>1245</v>
      </c>
      <c r="C452" t="s">
        <v>1244</v>
      </c>
      <c r="D452" s="35">
        <v>12739944</v>
      </c>
      <c r="E452" s="35">
        <v>0</v>
      </c>
      <c r="F452" s="35">
        <v>12739944</v>
      </c>
      <c r="G452">
        <v>1</v>
      </c>
      <c r="I452" s="47" t="s">
        <v>1320</v>
      </c>
      <c r="J452" t="s">
        <v>596</v>
      </c>
      <c r="M452" t="s">
        <v>1396</v>
      </c>
      <c r="N452" t="s">
        <v>1333</v>
      </c>
      <c r="O452" s="36">
        <v>2.4899999999999998</v>
      </c>
      <c r="P452" s="37">
        <v>33.650041757779945</v>
      </c>
      <c r="Q452" s="31">
        <v>0</v>
      </c>
    </row>
    <row r="453" spans="1:17" x14ac:dyDescent="0.2">
      <c r="A453" t="s">
        <v>1244</v>
      </c>
      <c r="B453" t="s">
        <v>1245</v>
      </c>
      <c r="C453" t="s">
        <v>1244</v>
      </c>
      <c r="D453" s="35">
        <v>12739944</v>
      </c>
      <c r="E453" s="35">
        <v>0</v>
      </c>
      <c r="F453" s="35">
        <v>12739944</v>
      </c>
      <c r="G453">
        <v>1</v>
      </c>
      <c r="I453" s="47" t="s">
        <v>1320</v>
      </c>
      <c r="J453" t="s">
        <v>597</v>
      </c>
      <c r="M453" t="s">
        <v>1396</v>
      </c>
      <c r="N453" t="s">
        <v>1333</v>
      </c>
      <c r="O453" s="36">
        <v>180.10999999999999</v>
      </c>
      <c r="P453" s="37">
        <v>2434.0196871460826</v>
      </c>
      <c r="Q453" s="31">
        <v>3.0000000000000001E-6</v>
      </c>
    </row>
    <row r="454" spans="1:17" x14ac:dyDescent="0.2">
      <c r="A454" t="s">
        <v>1244</v>
      </c>
      <c r="B454" t="s">
        <v>1245</v>
      </c>
      <c r="C454" t="s">
        <v>1244</v>
      </c>
      <c r="D454" s="35">
        <v>12739944</v>
      </c>
      <c r="E454" s="35">
        <v>0</v>
      </c>
      <c r="F454" s="35">
        <v>12739944</v>
      </c>
      <c r="G454">
        <v>1</v>
      </c>
      <c r="I454" s="47" t="s">
        <v>1320</v>
      </c>
      <c r="J454" t="s">
        <v>598</v>
      </c>
      <c r="M454" t="s">
        <v>1396</v>
      </c>
      <c r="N454" t="s">
        <v>1333</v>
      </c>
      <c r="O454" s="36">
        <v>1427.6</v>
      </c>
      <c r="P454" s="37">
        <v>19292.690607793833</v>
      </c>
      <c r="Q454" s="31">
        <v>2.0999999999999999E-5</v>
      </c>
    </row>
    <row r="455" spans="1:17" x14ac:dyDescent="0.2">
      <c r="A455" t="s">
        <v>1244</v>
      </c>
      <c r="B455" t="s">
        <v>1245</v>
      </c>
      <c r="C455" t="s">
        <v>1244</v>
      </c>
      <c r="D455" s="35">
        <v>12739944</v>
      </c>
      <c r="E455" s="35">
        <v>0</v>
      </c>
      <c r="F455" s="35">
        <v>12739944</v>
      </c>
      <c r="G455">
        <v>1</v>
      </c>
      <c r="I455" s="47" t="s">
        <v>1320</v>
      </c>
      <c r="J455" t="s">
        <v>599</v>
      </c>
      <c r="K455" s="57"/>
      <c r="M455" t="s">
        <v>1396</v>
      </c>
      <c r="N455" t="s">
        <v>1333</v>
      </c>
      <c r="O455" s="36">
        <v>6.64</v>
      </c>
      <c r="P455" s="37">
        <v>89.733444687413183</v>
      </c>
      <c r="Q455" s="31">
        <v>0</v>
      </c>
    </row>
    <row r="456" spans="1:17" x14ac:dyDescent="0.2">
      <c r="A456" t="s">
        <v>1244</v>
      </c>
      <c r="B456" t="s">
        <v>1245</v>
      </c>
      <c r="C456" t="s">
        <v>1244</v>
      </c>
      <c r="D456" s="35">
        <v>12739944</v>
      </c>
      <c r="E456" s="35">
        <v>0</v>
      </c>
      <c r="F456" s="35">
        <v>12739944</v>
      </c>
      <c r="G456">
        <v>1</v>
      </c>
      <c r="I456" s="47" t="s">
        <v>1320</v>
      </c>
      <c r="J456" t="s">
        <v>600</v>
      </c>
      <c r="M456" t="s">
        <v>1397</v>
      </c>
      <c r="N456" t="s">
        <v>1325</v>
      </c>
      <c r="O456" s="36">
        <v>29.4</v>
      </c>
      <c r="P456" s="37">
        <v>397.313746055715</v>
      </c>
      <c r="Q456" s="31">
        <v>0</v>
      </c>
    </row>
    <row r="457" spans="1:17" x14ac:dyDescent="0.2">
      <c r="A457" t="s">
        <v>1244</v>
      </c>
      <c r="B457" t="s">
        <v>1245</v>
      </c>
      <c r="C457" t="s">
        <v>1244</v>
      </c>
      <c r="D457" s="35">
        <v>12739944</v>
      </c>
      <c r="E457" s="35">
        <v>0</v>
      </c>
      <c r="F457" s="35">
        <v>12739944</v>
      </c>
      <c r="G457">
        <v>1</v>
      </c>
      <c r="I457" s="47" t="s">
        <v>1320</v>
      </c>
      <c r="J457" t="s">
        <v>601</v>
      </c>
      <c r="M457" t="s">
        <v>1397</v>
      </c>
      <c r="N457" t="s">
        <v>1325</v>
      </c>
      <c r="O457" s="36">
        <v>688.8</v>
      </c>
      <c r="P457" s="37">
        <v>9308.4934790196075</v>
      </c>
      <c r="Q457" s="31">
        <v>1.0000000000000001E-5</v>
      </c>
    </row>
    <row r="458" spans="1:17" x14ac:dyDescent="0.2">
      <c r="A458" t="s">
        <v>1244</v>
      </c>
      <c r="B458" t="s">
        <v>1245</v>
      </c>
      <c r="C458" t="s">
        <v>1244</v>
      </c>
      <c r="D458" s="35">
        <v>12739944</v>
      </c>
      <c r="E458" s="35">
        <v>0</v>
      </c>
      <c r="F458" s="35">
        <v>12739944</v>
      </c>
      <c r="G458">
        <v>1</v>
      </c>
      <c r="I458" s="47" t="s">
        <v>1320</v>
      </c>
      <c r="J458" t="s">
        <v>602</v>
      </c>
      <c r="K458" s="57"/>
      <c r="M458" t="s">
        <v>1397</v>
      </c>
      <c r="N458" t="s">
        <v>1325</v>
      </c>
      <c r="O458" s="36">
        <v>1761.2000000000003</v>
      </c>
      <c r="P458" s="37">
        <v>23800.985358956645</v>
      </c>
      <c r="Q458" s="31">
        <v>9.7E-5</v>
      </c>
    </row>
    <row r="459" spans="1:17" x14ac:dyDescent="0.2">
      <c r="A459" t="s">
        <v>1244</v>
      </c>
      <c r="B459" t="s">
        <v>1245</v>
      </c>
      <c r="C459" t="s">
        <v>1244</v>
      </c>
      <c r="D459" s="35">
        <v>12739944</v>
      </c>
      <c r="E459" s="35">
        <v>0</v>
      </c>
      <c r="F459" s="35">
        <v>12739944</v>
      </c>
      <c r="G459">
        <v>1</v>
      </c>
      <c r="I459" s="47" t="s">
        <v>1320</v>
      </c>
      <c r="J459" t="s">
        <v>603</v>
      </c>
      <c r="K459" s="58"/>
      <c r="M459" t="s">
        <v>1397</v>
      </c>
      <c r="N459" t="s">
        <v>1325</v>
      </c>
      <c r="O459" s="36">
        <v>24696</v>
      </c>
      <c r="P459" s="37">
        <v>333743.5466868006</v>
      </c>
      <c r="Q459" s="31">
        <v>6.6100000000000002E-4</v>
      </c>
    </row>
    <row r="460" spans="1:17" x14ac:dyDescent="0.2">
      <c r="A460" t="s">
        <v>1244</v>
      </c>
      <c r="B460" t="s">
        <v>1245</v>
      </c>
      <c r="C460" t="s">
        <v>1244</v>
      </c>
      <c r="D460" s="35">
        <v>12739944</v>
      </c>
      <c r="E460" s="35">
        <v>0</v>
      </c>
      <c r="F460" s="35">
        <v>12739944</v>
      </c>
      <c r="G460">
        <v>1</v>
      </c>
      <c r="I460" s="47" t="s">
        <v>1320</v>
      </c>
      <c r="J460" t="s">
        <v>604</v>
      </c>
      <c r="M460" t="s">
        <v>1397</v>
      </c>
      <c r="N460" t="s">
        <v>1325</v>
      </c>
      <c r="O460" s="36">
        <v>3080.0000000000005</v>
      </c>
      <c r="P460" s="37">
        <v>41623.344824884436</v>
      </c>
      <c r="Q460" s="31">
        <v>9.9999999999999995E-7</v>
      </c>
    </row>
    <row r="461" spans="1:17" x14ac:dyDescent="0.2">
      <c r="A461" t="s">
        <v>1244</v>
      </c>
      <c r="B461" t="s">
        <v>1245</v>
      </c>
      <c r="C461" t="s">
        <v>1244</v>
      </c>
      <c r="D461" s="35">
        <v>12739944</v>
      </c>
      <c r="E461" s="35">
        <v>0</v>
      </c>
      <c r="F461" s="35">
        <v>12739944</v>
      </c>
      <c r="G461">
        <v>1</v>
      </c>
      <c r="I461" s="47" t="s">
        <v>1320</v>
      </c>
      <c r="J461" t="s">
        <v>605</v>
      </c>
      <c r="M461" t="s">
        <v>1398</v>
      </c>
      <c r="N461" t="s">
        <v>1333</v>
      </c>
      <c r="O461" s="36">
        <v>636</v>
      </c>
      <c r="P461" s="37">
        <v>8594.9504248787325</v>
      </c>
      <c r="Q461" s="31">
        <v>0</v>
      </c>
    </row>
    <row r="462" spans="1:17" x14ac:dyDescent="0.2">
      <c r="A462" t="s">
        <v>1244</v>
      </c>
      <c r="B462" t="s">
        <v>1245</v>
      </c>
      <c r="C462" t="s">
        <v>1244</v>
      </c>
      <c r="D462" s="35">
        <v>12739944</v>
      </c>
      <c r="E462" s="35">
        <v>0</v>
      </c>
      <c r="F462" s="35">
        <v>12739944</v>
      </c>
      <c r="G462">
        <v>1</v>
      </c>
      <c r="I462" s="47" t="s">
        <v>1320</v>
      </c>
      <c r="J462" t="s">
        <v>606</v>
      </c>
      <c r="K462" s="57"/>
      <c r="M462" t="s">
        <v>1398</v>
      </c>
      <c r="N462" t="s">
        <v>1333</v>
      </c>
      <c r="O462" s="36">
        <v>15.9</v>
      </c>
      <c r="P462" s="37">
        <v>214.87376062196833</v>
      </c>
      <c r="Q462" s="31">
        <v>0</v>
      </c>
    </row>
    <row r="463" spans="1:17" x14ac:dyDescent="0.2">
      <c r="A463" t="s">
        <v>1244</v>
      </c>
      <c r="B463" t="s">
        <v>1245</v>
      </c>
      <c r="C463" t="s">
        <v>1244</v>
      </c>
      <c r="D463" s="35">
        <v>12739944</v>
      </c>
      <c r="E463" s="35">
        <v>0</v>
      </c>
      <c r="F463" s="35">
        <v>12739944</v>
      </c>
      <c r="G463">
        <v>1</v>
      </c>
      <c r="I463" s="47" t="s">
        <v>1320</v>
      </c>
      <c r="J463" t="s">
        <v>607</v>
      </c>
      <c r="K463" s="58"/>
      <c r="M463" t="s">
        <v>1398</v>
      </c>
      <c r="N463" t="s">
        <v>1333</v>
      </c>
      <c r="O463" s="36">
        <v>15.9</v>
      </c>
      <c r="P463" s="37">
        <v>214.87376062196833</v>
      </c>
      <c r="Q463" s="31">
        <v>0</v>
      </c>
    </row>
    <row r="464" spans="1:17" x14ac:dyDescent="0.2">
      <c r="A464" t="s">
        <v>1244</v>
      </c>
      <c r="B464" t="s">
        <v>1245</v>
      </c>
      <c r="C464" t="s">
        <v>1244</v>
      </c>
      <c r="D464" s="35">
        <v>12739944</v>
      </c>
      <c r="E464" s="35">
        <v>0</v>
      </c>
      <c r="F464" s="35">
        <v>12739944</v>
      </c>
      <c r="G464">
        <v>1</v>
      </c>
      <c r="I464" s="47" t="s">
        <v>1320</v>
      </c>
      <c r="J464" t="s">
        <v>608</v>
      </c>
      <c r="M464" t="s">
        <v>1398</v>
      </c>
      <c r="N464" t="s">
        <v>1333</v>
      </c>
      <c r="O464" s="36">
        <v>15.9</v>
      </c>
      <c r="P464" s="37">
        <v>214.87376062196833</v>
      </c>
      <c r="Q464" s="31">
        <v>0</v>
      </c>
    </row>
    <row r="465" spans="1:17" x14ac:dyDescent="0.2">
      <c r="A465" t="s">
        <v>1244</v>
      </c>
      <c r="B465" t="s">
        <v>1245</v>
      </c>
      <c r="C465" t="s">
        <v>1244</v>
      </c>
      <c r="D465" s="35">
        <v>12739944</v>
      </c>
      <c r="E465" s="35">
        <v>0</v>
      </c>
      <c r="F465" s="35">
        <v>12739944</v>
      </c>
      <c r="G465">
        <v>1</v>
      </c>
      <c r="I465" s="47" t="s">
        <v>1320</v>
      </c>
      <c r="J465" t="s">
        <v>609</v>
      </c>
      <c r="M465" t="s">
        <v>1398</v>
      </c>
      <c r="N465" t="s">
        <v>1333</v>
      </c>
      <c r="O465" s="36">
        <v>365.7</v>
      </c>
      <c r="P465" s="37">
        <v>4942.0964943052713</v>
      </c>
      <c r="Q465" s="31">
        <v>5.0000000000000004E-6</v>
      </c>
    </row>
    <row r="466" spans="1:17" x14ac:dyDescent="0.2">
      <c r="A466" t="s">
        <v>1244</v>
      </c>
      <c r="B466" t="s">
        <v>1245</v>
      </c>
      <c r="C466" t="s">
        <v>1244</v>
      </c>
      <c r="D466" s="35">
        <v>12739944</v>
      </c>
      <c r="E466" s="35">
        <v>0</v>
      </c>
      <c r="F466" s="35">
        <v>12739944</v>
      </c>
      <c r="G466">
        <v>1</v>
      </c>
      <c r="I466" s="47" t="s">
        <v>1320</v>
      </c>
      <c r="J466" t="s">
        <v>610</v>
      </c>
      <c r="K466" s="57"/>
      <c r="M466" t="s">
        <v>1398</v>
      </c>
      <c r="N466" t="s">
        <v>1333</v>
      </c>
      <c r="O466" s="36">
        <v>15.9</v>
      </c>
      <c r="P466" s="37">
        <v>214.87376062196833</v>
      </c>
      <c r="Q466" s="31">
        <v>0</v>
      </c>
    </row>
    <row r="467" spans="1:17" x14ac:dyDescent="0.2">
      <c r="A467" t="s">
        <v>1244</v>
      </c>
      <c r="B467" t="s">
        <v>1245</v>
      </c>
      <c r="C467" t="s">
        <v>1244</v>
      </c>
      <c r="D467" s="35">
        <v>12739944</v>
      </c>
      <c r="E467" s="35">
        <v>0</v>
      </c>
      <c r="F467" s="35">
        <v>12739944</v>
      </c>
      <c r="G467">
        <v>1</v>
      </c>
      <c r="I467" s="47" t="s">
        <v>1320</v>
      </c>
      <c r="J467" t="s">
        <v>611</v>
      </c>
      <c r="K467" s="58"/>
      <c r="M467" t="s">
        <v>1398</v>
      </c>
      <c r="N467" t="s">
        <v>1333</v>
      </c>
      <c r="O467" s="36">
        <v>6044</v>
      </c>
      <c r="P467" s="37">
        <v>81679.057182338147</v>
      </c>
      <c r="Q467" s="31">
        <v>9.0000000000000006E-5</v>
      </c>
    </row>
    <row r="468" spans="1:17" x14ac:dyDescent="0.2">
      <c r="A468" t="s">
        <v>1244</v>
      </c>
      <c r="B468" t="s">
        <v>1245</v>
      </c>
      <c r="C468" t="s">
        <v>1244</v>
      </c>
      <c r="D468" s="35">
        <v>12739944</v>
      </c>
      <c r="E468" s="35">
        <v>0</v>
      </c>
      <c r="F468" s="35">
        <v>12739944</v>
      </c>
      <c r="G468">
        <v>1</v>
      </c>
      <c r="I468" s="47" t="s">
        <v>1320</v>
      </c>
      <c r="J468" t="s">
        <v>612</v>
      </c>
      <c r="M468" t="s">
        <v>1398</v>
      </c>
      <c r="N468" t="s">
        <v>1333</v>
      </c>
      <c r="O468" s="36">
        <v>15.9</v>
      </c>
      <c r="P468" s="37">
        <v>214.87376062196833</v>
      </c>
      <c r="Q468" s="31">
        <v>0</v>
      </c>
    </row>
    <row r="469" spans="1:17" x14ac:dyDescent="0.2">
      <c r="A469" t="s">
        <v>1244</v>
      </c>
      <c r="B469" t="s">
        <v>1245</v>
      </c>
      <c r="C469" t="s">
        <v>1244</v>
      </c>
      <c r="D469" s="35">
        <v>12739944</v>
      </c>
      <c r="E469" s="35">
        <v>0</v>
      </c>
      <c r="F469" s="35">
        <v>12739944</v>
      </c>
      <c r="G469">
        <v>1</v>
      </c>
      <c r="I469" s="47" t="s">
        <v>1320</v>
      </c>
      <c r="J469" t="s">
        <v>613</v>
      </c>
      <c r="M469" t="s">
        <v>1398</v>
      </c>
      <c r="N469" t="s">
        <v>1333</v>
      </c>
      <c r="O469" s="36">
        <v>15.9</v>
      </c>
      <c r="P469" s="37">
        <v>214.87376062196833</v>
      </c>
      <c r="Q469" s="31">
        <v>0</v>
      </c>
    </row>
    <row r="470" spans="1:17" x14ac:dyDescent="0.2">
      <c r="A470" t="s">
        <v>1244</v>
      </c>
      <c r="B470" t="s">
        <v>1245</v>
      </c>
      <c r="C470" t="s">
        <v>1244</v>
      </c>
      <c r="D470" s="35">
        <v>12739944</v>
      </c>
      <c r="E470" s="35">
        <v>0</v>
      </c>
      <c r="F470" s="35">
        <v>12739944</v>
      </c>
      <c r="G470">
        <v>1</v>
      </c>
      <c r="I470" s="47" t="s">
        <v>1320</v>
      </c>
      <c r="J470" t="s">
        <v>614</v>
      </c>
      <c r="K470" s="57"/>
      <c r="M470" t="s">
        <v>1398</v>
      </c>
      <c r="N470" t="s">
        <v>1333</v>
      </c>
      <c r="O470" s="36">
        <v>15.9</v>
      </c>
      <c r="P470" s="37">
        <v>214.87376062196833</v>
      </c>
      <c r="Q470" s="31">
        <v>0</v>
      </c>
    </row>
    <row r="471" spans="1:17" x14ac:dyDescent="0.2">
      <c r="A471" t="s">
        <v>1244</v>
      </c>
      <c r="B471" t="s">
        <v>1245</v>
      </c>
      <c r="C471" t="s">
        <v>1244</v>
      </c>
      <c r="D471" s="35">
        <v>12739944</v>
      </c>
      <c r="E471" s="35">
        <v>0</v>
      </c>
      <c r="F471" s="35">
        <v>12739944</v>
      </c>
      <c r="G471">
        <v>1</v>
      </c>
      <c r="I471" s="47" t="s">
        <v>1320</v>
      </c>
      <c r="J471" t="s">
        <v>615</v>
      </c>
      <c r="K471" s="58"/>
      <c r="M471" t="s">
        <v>1398</v>
      </c>
      <c r="N471" t="s">
        <v>1333</v>
      </c>
      <c r="O471" s="36">
        <v>15.9</v>
      </c>
      <c r="P471" s="37">
        <v>214.87376062196833</v>
      </c>
      <c r="Q471" s="31">
        <v>0</v>
      </c>
    </row>
    <row r="472" spans="1:17" x14ac:dyDescent="0.2">
      <c r="A472" t="s">
        <v>1244</v>
      </c>
      <c r="B472" t="s">
        <v>1245</v>
      </c>
      <c r="C472" t="s">
        <v>1244</v>
      </c>
      <c r="D472" s="35">
        <v>12739944</v>
      </c>
      <c r="E472" s="35">
        <v>0</v>
      </c>
      <c r="F472" s="35">
        <v>12739944</v>
      </c>
      <c r="G472">
        <v>1</v>
      </c>
      <c r="I472" s="47" t="s">
        <v>1320</v>
      </c>
      <c r="J472" t="s">
        <v>616</v>
      </c>
      <c r="M472" t="s">
        <v>1398</v>
      </c>
      <c r="N472" t="s">
        <v>1333</v>
      </c>
      <c r="O472" s="36">
        <v>15.9</v>
      </c>
      <c r="P472" s="37">
        <v>214.87376062196833</v>
      </c>
      <c r="Q472" s="31">
        <v>0</v>
      </c>
    </row>
    <row r="473" spans="1:17" x14ac:dyDescent="0.2">
      <c r="A473" t="s">
        <v>1244</v>
      </c>
      <c r="B473" t="s">
        <v>1245</v>
      </c>
      <c r="C473" t="s">
        <v>1244</v>
      </c>
      <c r="D473" s="35">
        <v>12739944</v>
      </c>
      <c r="E473" s="35">
        <v>0</v>
      </c>
      <c r="F473" s="35">
        <v>12739944</v>
      </c>
      <c r="G473">
        <v>1</v>
      </c>
      <c r="I473" s="47" t="s">
        <v>1320</v>
      </c>
      <c r="J473" t="s">
        <v>617</v>
      </c>
      <c r="M473" t="s">
        <v>1398</v>
      </c>
      <c r="N473" t="s">
        <v>1333</v>
      </c>
      <c r="O473" s="36">
        <v>795</v>
      </c>
      <c r="P473" s="37">
        <v>10743.688031098416</v>
      </c>
      <c r="Q473" s="31">
        <v>1.2E-5</v>
      </c>
    </row>
    <row r="474" spans="1:17" x14ac:dyDescent="0.2">
      <c r="A474" t="s">
        <v>1244</v>
      </c>
      <c r="B474" t="s">
        <v>1245</v>
      </c>
      <c r="C474" t="s">
        <v>1244</v>
      </c>
      <c r="D474" s="35">
        <v>12739944</v>
      </c>
      <c r="E474" s="35">
        <v>0</v>
      </c>
      <c r="F474" s="35">
        <v>12739944</v>
      </c>
      <c r="G474">
        <v>1</v>
      </c>
      <c r="I474" s="47" t="s">
        <v>1320</v>
      </c>
      <c r="J474" t="s">
        <v>618</v>
      </c>
      <c r="K474" s="57"/>
      <c r="M474" t="s">
        <v>1399</v>
      </c>
      <c r="N474" t="s">
        <v>1333</v>
      </c>
      <c r="O474" s="36">
        <v>0</v>
      </c>
      <c r="P474" s="37">
        <v>0</v>
      </c>
      <c r="Q474" s="31">
        <v>0</v>
      </c>
    </row>
    <row r="475" spans="1:17" x14ac:dyDescent="0.2">
      <c r="A475" t="s">
        <v>1244</v>
      </c>
      <c r="B475" t="s">
        <v>1245</v>
      </c>
      <c r="C475" t="s">
        <v>1244</v>
      </c>
      <c r="D475" s="35">
        <v>12739944</v>
      </c>
      <c r="E475" s="35">
        <v>0</v>
      </c>
      <c r="F475" s="35">
        <v>12739944</v>
      </c>
      <c r="G475">
        <v>1</v>
      </c>
      <c r="I475" s="47" t="s">
        <v>1320</v>
      </c>
      <c r="J475" t="s">
        <v>619</v>
      </c>
      <c r="K475" s="58"/>
      <c r="M475" t="s">
        <v>1399</v>
      </c>
      <c r="N475" t="s">
        <v>1333</v>
      </c>
      <c r="O475" s="36">
        <v>2.4</v>
      </c>
      <c r="P475" s="37">
        <v>32.433775188221631</v>
      </c>
      <c r="Q475" s="31">
        <v>0</v>
      </c>
    </row>
    <row r="476" spans="1:17" x14ac:dyDescent="0.2">
      <c r="A476" t="s">
        <v>1244</v>
      </c>
      <c r="B476" t="s">
        <v>1245</v>
      </c>
      <c r="C476" t="s">
        <v>1244</v>
      </c>
      <c r="D476" s="35">
        <v>12739944</v>
      </c>
      <c r="E476" s="35">
        <v>0</v>
      </c>
      <c r="F476" s="35">
        <v>12739944</v>
      </c>
      <c r="G476">
        <v>1</v>
      </c>
      <c r="I476" s="47" t="s">
        <v>1320</v>
      </c>
      <c r="J476" t="s">
        <v>620</v>
      </c>
      <c r="M476" t="s">
        <v>1399</v>
      </c>
      <c r="N476" t="s">
        <v>1333</v>
      </c>
      <c r="O476" s="36">
        <v>2.4</v>
      </c>
      <c r="P476" s="37">
        <v>32.433775188221631</v>
      </c>
      <c r="Q476" s="31">
        <v>0</v>
      </c>
    </row>
    <row r="477" spans="1:17" x14ac:dyDescent="0.2">
      <c r="A477" t="s">
        <v>1244</v>
      </c>
      <c r="B477" t="s">
        <v>1245</v>
      </c>
      <c r="C477" t="s">
        <v>1244</v>
      </c>
      <c r="D477" s="35">
        <v>12739944</v>
      </c>
      <c r="E477" s="35">
        <v>0</v>
      </c>
      <c r="F477" s="35">
        <v>12739944</v>
      </c>
      <c r="G477">
        <v>1</v>
      </c>
      <c r="I477" s="47" t="s">
        <v>1320</v>
      </c>
      <c r="J477" t="s">
        <v>621</v>
      </c>
      <c r="M477" t="s">
        <v>1399</v>
      </c>
      <c r="N477" t="s">
        <v>1333</v>
      </c>
      <c r="O477" s="36">
        <v>2.4</v>
      </c>
      <c r="P477" s="37">
        <v>32.433775188221631</v>
      </c>
      <c r="Q477" s="31">
        <v>0</v>
      </c>
    </row>
    <row r="478" spans="1:17" x14ac:dyDescent="0.2">
      <c r="A478" t="s">
        <v>1244</v>
      </c>
      <c r="B478" t="s">
        <v>1245</v>
      </c>
      <c r="C478" t="s">
        <v>1244</v>
      </c>
      <c r="D478" s="35">
        <v>12739944</v>
      </c>
      <c r="E478" s="35">
        <v>0</v>
      </c>
      <c r="F478" s="35">
        <v>12739944</v>
      </c>
      <c r="G478">
        <v>1</v>
      </c>
      <c r="I478" s="47" t="s">
        <v>1320</v>
      </c>
      <c r="J478" t="s">
        <v>622</v>
      </c>
      <c r="K478" s="57"/>
      <c r="M478" t="s">
        <v>1399</v>
      </c>
      <c r="N478" t="s">
        <v>1333</v>
      </c>
      <c r="O478" s="36">
        <v>6</v>
      </c>
      <c r="P478" s="37">
        <v>81.084437970554092</v>
      </c>
      <c r="Q478" s="31">
        <v>0</v>
      </c>
    </row>
    <row r="479" spans="1:17" x14ac:dyDescent="0.2">
      <c r="A479" t="s">
        <v>1244</v>
      </c>
      <c r="B479" t="s">
        <v>1245</v>
      </c>
      <c r="C479" t="s">
        <v>1244</v>
      </c>
      <c r="D479" s="35">
        <v>12739944</v>
      </c>
      <c r="E479" s="35">
        <v>0</v>
      </c>
      <c r="F479" s="35">
        <v>12739944</v>
      </c>
      <c r="G479">
        <v>1</v>
      </c>
      <c r="I479" s="47" t="s">
        <v>1320</v>
      </c>
      <c r="J479" t="s">
        <v>623</v>
      </c>
      <c r="K479" s="58"/>
      <c r="M479" t="s">
        <v>1399</v>
      </c>
      <c r="N479" t="s">
        <v>1333</v>
      </c>
      <c r="O479" s="36">
        <v>57.599999999999994</v>
      </c>
      <c r="P479" s="37">
        <v>778.41060451731914</v>
      </c>
      <c r="Q479" s="31">
        <v>9.9999999999999995E-7</v>
      </c>
    </row>
    <row r="480" spans="1:17" x14ac:dyDescent="0.2">
      <c r="A480" t="s">
        <v>1244</v>
      </c>
      <c r="B480" t="s">
        <v>1245</v>
      </c>
      <c r="C480" t="s">
        <v>1244</v>
      </c>
      <c r="D480" s="35">
        <v>12739944</v>
      </c>
      <c r="E480" s="35">
        <v>0</v>
      </c>
      <c r="F480" s="35">
        <v>12739944</v>
      </c>
      <c r="G480">
        <v>1</v>
      </c>
      <c r="I480" s="47" t="s">
        <v>1320</v>
      </c>
      <c r="J480" t="s">
        <v>624</v>
      </c>
      <c r="M480" t="s">
        <v>1399</v>
      </c>
      <c r="N480" t="s">
        <v>1333</v>
      </c>
      <c r="O480" s="36">
        <v>2.4</v>
      </c>
      <c r="P480" s="37">
        <v>32.433775188221631</v>
      </c>
      <c r="Q480" s="31">
        <v>0</v>
      </c>
    </row>
    <row r="481" spans="1:17" x14ac:dyDescent="0.2">
      <c r="A481" t="s">
        <v>1244</v>
      </c>
      <c r="B481" t="s">
        <v>1245</v>
      </c>
      <c r="C481" t="s">
        <v>1244</v>
      </c>
      <c r="D481" s="35">
        <v>12739944</v>
      </c>
      <c r="E481" s="35">
        <v>0</v>
      </c>
      <c r="F481" s="35">
        <v>12739944</v>
      </c>
      <c r="G481">
        <v>1</v>
      </c>
      <c r="I481" s="47" t="s">
        <v>1320</v>
      </c>
      <c r="J481" t="s">
        <v>625</v>
      </c>
      <c r="M481" t="s">
        <v>1399</v>
      </c>
      <c r="N481" t="s">
        <v>1333</v>
      </c>
      <c r="O481" s="36">
        <v>2.4</v>
      </c>
      <c r="P481" s="37">
        <v>32.433775188221631</v>
      </c>
      <c r="Q481" s="31">
        <v>0</v>
      </c>
    </row>
    <row r="482" spans="1:17" x14ac:dyDescent="0.2">
      <c r="A482" t="s">
        <v>1244</v>
      </c>
      <c r="B482" t="s">
        <v>1245</v>
      </c>
      <c r="C482" t="s">
        <v>1244</v>
      </c>
      <c r="D482" s="35">
        <v>12739944</v>
      </c>
      <c r="E482" s="35">
        <v>0</v>
      </c>
      <c r="F482" s="35">
        <v>12739944</v>
      </c>
      <c r="G482">
        <v>1</v>
      </c>
      <c r="I482" s="47" t="s">
        <v>1320</v>
      </c>
      <c r="J482" t="s">
        <v>626</v>
      </c>
      <c r="K482" s="57"/>
      <c r="M482" t="s">
        <v>1399</v>
      </c>
      <c r="N482" t="s">
        <v>1333</v>
      </c>
      <c r="O482" s="36">
        <v>2.4</v>
      </c>
      <c r="P482" s="37">
        <v>32.433775188221631</v>
      </c>
      <c r="Q482" s="31">
        <v>0</v>
      </c>
    </row>
    <row r="483" spans="1:17" x14ac:dyDescent="0.2">
      <c r="A483" t="s">
        <v>1244</v>
      </c>
      <c r="B483" t="s">
        <v>1245</v>
      </c>
      <c r="C483" t="s">
        <v>1244</v>
      </c>
      <c r="D483" s="35">
        <v>12739944</v>
      </c>
      <c r="E483" s="35">
        <v>0</v>
      </c>
      <c r="F483" s="35">
        <v>12739944</v>
      </c>
      <c r="G483">
        <v>1</v>
      </c>
      <c r="I483" s="47" t="s">
        <v>1320</v>
      </c>
      <c r="J483" t="s">
        <v>627</v>
      </c>
      <c r="K483" s="58"/>
      <c r="M483" t="s">
        <v>1399</v>
      </c>
      <c r="N483" t="s">
        <v>1333</v>
      </c>
      <c r="O483" s="36">
        <v>0</v>
      </c>
      <c r="P483" s="37">
        <v>0</v>
      </c>
      <c r="Q483" s="31">
        <v>0</v>
      </c>
    </row>
    <row r="484" spans="1:17" x14ac:dyDescent="0.2">
      <c r="A484" t="s">
        <v>1244</v>
      </c>
      <c r="B484" t="s">
        <v>1245</v>
      </c>
      <c r="C484" t="s">
        <v>1244</v>
      </c>
      <c r="D484" s="35">
        <v>12739944</v>
      </c>
      <c r="E484" s="35">
        <v>0</v>
      </c>
      <c r="F484" s="35">
        <v>12739944</v>
      </c>
      <c r="G484">
        <v>1</v>
      </c>
      <c r="I484" s="47" t="s">
        <v>1320</v>
      </c>
      <c r="J484" t="s">
        <v>628</v>
      </c>
      <c r="M484" t="s">
        <v>1399</v>
      </c>
      <c r="N484" t="s">
        <v>1333</v>
      </c>
      <c r="O484" s="36">
        <v>23.552132341781757</v>
      </c>
      <c r="P484" s="37">
        <v>318.28523565691393</v>
      </c>
      <c r="Q484" s="31">
        <v>0</v>
      </c>
    </row>
    <row r="485" spans="1:17" x14ac:dyDescent="0.2">
      <c r="A485" t="s">
        <v>1244</v>
      </c>
      <c r="B485" t="s">
        <v>1245</v>
      </c>
      <c r="C485" t="s">
        <v>1244</v>
      </c>
      <c r="D485" s="35">
        <v>12739944</v>
      </c>
      <c r="E485" s="35">
        <v>0</v>
      </c>
      <c r="F485" s="35">
        <v>12739944</v>
      </c>
      <c r="G485">
        <v>1</v>
      </c>
      <c r="I485" s="47" t="s">
        <v>1320</v>
      </c>
      <c r="J485" t="s">
        <v>629</v>
      </c>
      <c r="M485" t="s">
        <v>1399</v>
      </c>
      <c r="N485" t="s">
        <v>1333</v>
      </c>
      <c r="O485" s="36">
        <v>16.8</v>
      </c>
      <c r="P485" s="37">
        <v>227.03642631755145</v>
      </c>
      <c r="Q485" s="31">
        <v>0</v>
      </c>
    </row>
    <row r="486" spans="1:17" x14ac:dyDescent="0.2">
      <c r="A486" t="s">
        <v>1244</v>
      </c>
      <c r="B486" t="s">
        <v>1245</v>
      </c>
      <c r="C486" t="s">
        <v>1244</v>
      </c>
      <c r="D486" s="35">
        <v>12739944</v>
      </c>
      <c r="E486" s="35">
        <v>0</v>
      </c>
      <c r="F486" s="35">
        <v>12739944</v>
      </c>
      <c r="G486">
        <v>1</v>
      </c>
      <c r="I486" s="47" t="s">
        <v>1320</v>
      </c>
      <c r="J486" t="s">
        <v>630</v>
      </c>
      <c r="M486" t="s">
        <v>1399</v>
      </c>
      <c r="N486" t="s">
        <v>1333</v>
      </c>
      <c r="O486" s="36">
        <v>2.4</v>
      </c>
      <c r="P486" s="37">
        <v>32.433775188221631</v>
      </c>
      <c r="Q486" s="31">
        <v>0</v>
      </c>
    </row>
    <row r="487" spans="1:17" x14ac:dyDescent="0.2">
      <c r="A487" t="s">
        <v>1244</v>
      </c>
      <c r="B487" t="s">
        <v>1245</v>
      </c>
      <c r="C487" t="s">
        <v>1244</v>
      </c>
      <c r="D487" s="35">
        <v>12739944</v>
      </c>
      <c r="E487" s="35">
        <v>0</v>
      </c>
      <c r="F487" s="35">
        <v>12739944</v>
      </c>
      <c r="G487">
        <v>1</v>
      </c>
      <c r="I487" s="47" t="s">
        <v>1320</v>
      </c>
      <c r="J487" t="s">
        <v>631</v>
      </c>
      <c r="K487" s="58"/>
      <c r="M487" t="s">
        <v>1399</v>
      </c>
      <c r="N487" t="s">
        <v>1333</v>
      </c>
      <c r="O487" s="36">
        <v>10.560273244085826</v>
      </c>
      <c r="P487" s="37">
        <v>142.71230346869652</v>
      </c>
      <c r="Q487" s="31">
        <v>0</v>
      </c>
    </row>
    <row r="488" spans="1:17" x14ac:dyDescent="0.2">
      <c r="A488" t="s">
        <v>1244</v>
      </c>
      <c r="B488" t="s">
        <v>1245</v>
      </c>
      <c r="C488" t="s">
        <v>1244</v>
      </c>
      <c r="D488" s="35">
        <v>12739944</v>
      </c>
      <c r="E488" s="35">
        <v>0</v>
      </c>
      <c r="F488" s="35">
        <v>12739944</v>
      </c>
      <c r="G488">
        <v>1</v>
      </c>
      <c r="I488" s="47" t="s">
        <v>1320</v>
      </c>
      <c r="J488" t="s">
        <v>632</v>
      </c>
      <c r="M488" t="s">
        <v>1399</v>
      </c>
      <c r="N488" t="s">
        <v>1333</v>
      </c>
      <c r="O488" s="36">
        <v>2.4</v>
      </c>
      <c r="P488" s="37">
        <v>32.433775188221631</v>
      </c>
      <c r="Q488" s="31">
        <v>0</v>
      </c>
    </row>
    <row r="489" spans="1:17" x14ac:dyDescent="0.2">
      <c r="A489" t="s">
        <v>1244</v>
      </c>
      <c r="B489" t="s">
        <v>1245</v>
      </c>
      <c r="C489" t="s">
        <v>1244</v>
      </c>
      <c r="D489" s="35">
        <v>12739944</v>
      </c>
      <c r="E489" s="35">
        <v>0</v>
      </c>
      <c r="F489" s="35">
        <v>12739944</v>
      </c>
      <c r="G489">
        <v>1</v>
      </c>
      <c r="I489" s="47" t="s">
        <v>1320</v>
      </c>
      <c r="J489" t="s">
        <v>633</v>
      </c>
      <c r="M489" t="s">
        <v>1400</v>
      </c>
      <c r="N489" t="s">
        <v>1294</v>
      </c>
      <c r="O489" s="36">
        <v>1415.0644064506102</v>
      </c>
      <c r="P489" s="37">
        <v>19123.283681530575</v>
      </c>
      <c r="Q489" s="31">
        <v>3.0000000000000001E-5</v>
      </c>
    </row>
    <row r="490" spans="1:17" x14ac:dyDescent="0.2">
      <c r="A490" t="s">
        <v>1244</v>
      </c>
      <c r="B490" t="s">
        <v>1245</v>
      </c>
      <c r="C490" t="s">
        <v>1244</v>
      </c>
      <c r="D490" s="35">
        <v>12739944</v>
      </c>
      <c r="E490" s="35">
        <v>0</v>
      </c>
      <c r="F490" s="35">
        <v>12739944</v>
      </c>
      <c r="G490">
        <v>1</v>
      </c>
      <c r="I490" s="47" t="s">
        <v>1320</v>
      </c>
      <c r="J490" t="s">
        <v>634</v>
      </c>
      <c r="K490" s="57"/>
      <c r="M490" t="s">
        <v>1400</v>
      </c>
      <c r="N490" t="s">
        <v>1294</v>
      </c>
      <c r="O490" s="36">
        <v>23.4</v>
      </c>
      <c r="P490" s="37">
        <v>316.22930808516088</v>
      </c>
      <c r="Q490" s="31">
        <v>0</v>
      </c>
    </row>
    <row r="491" spans="1:17" x14ac:dyDescent="0.2">
      <c r="A491" t="s">
        <v>1244</v>
      </c>
      <c r="B491" t="s">
        <v>1245</v>
      </c>
      <c r="C491" t="s">
        <v>1244</v>
      </c>
      <c r="D491" s="35">
        <v>12739944</v>
      </c>
      <c r="E491" s="35">
        <v>0</v>
      </c>
      <c r="F491" s="35">
        <v>12739944</v>
      </c>
      <c r="G491">
        <v>1</v>
      </c>
      <c r="I491" s="47" t="s">
        <v>1320</v>
      </c>
      <c r="J491" t="s">
        <v>635</v>
      </c>
      <c r="K491" s="57"/>
      <c r="M491" t="s">
        <v>1400</v>
      </c>
      <c r="N491" t="s">
        <v>1294</v>
      </c>
      <c r="O491" s="36">
        <v>425.5990761942507</v>
      </c>
      <c r="P491" s="37">
        <v>5751.5769823329738</v>
      </c>
      <c r="Q491" s="31">
        <v>6.0000000000000002E-6</v>
      </c>
    </row>
    <row r="492" spans="1:17" x14ac:dyDescent="0.2">
      <c r="A492" t="s">
        <v>1244</v>
      </c>
      <c r="B492" t="s">
        <v>1245</v>
      </c>
      <c r="C492" t="s">
        <v>1244</v>
      </c>
      <c r="D492" s="35">
        <v>12739944</v>
      </c>
      <c r="E492" s="35">
        <v>0</v>
      </c>
      <c r="F492" s="35">
        <v>12739944</v>
      </c>
      <c r="G492">
        <v>1</v>
      </c>
      <c r="I492" s="47" t="s">
        <v>1320</v>
      </c>
      <c r="J492" t="s">
        <v>636</v>
      </c>
      <c r="M492" t="s">
        <v>1400</v>
      </c>
      <c r="N492" t="s">
        <v>1294</v>
      </c>
      <c r="O492" s="36">
        <v>891.46344422209506</v>
      </c>
      <c r="P492" s="37">
        <v>12047.302057673829</v>
      </c>
      <c r="Q492" s="31">
        <v>3.6000000000000001E-5</v>
      </c>
    </row>
    <row r="493" spans="1:17" x14ac:dyDescent="0.2">
      <c r="A493" t="s">
        <v>1244</v>
      </c>
      <c r="B493" t="s">
        <v>1245</v>
      </c>
      <c r="C493" t="s">
        <v>1244</v>
      </c>
      <c r="D493" s="35">
        <v>12739944</v>
      </c>
      <c r="E493" s="35">
        <v>0</v>
      </c>
      <c r="F493" s="35">
        <v>12739944</v>
      </c>
      <c r="G493">
        <v>1</v>
      </c>
      <c r="I493" s="47" t="s">
        <v>1320</v>
      </c>
      <c r="J493" t="s">
        <v>637</v>
      </c>
      <c r="M493" t="s">
        <v>1400</v>
      </c>
      <c r="N493" t="s">
        <v>1294</v>
      </c>
      <c r="O493" s="36">
        <v>519.22192327090909</v>
      </c>
      <c r="P493" s="37">
        <v>7016.8029717353029</v>
      </c>
      <c r="Q493" s="31">
        <v>7.9999999999999996E-6</v>
      </c>
    </row>
    <row r="494" spans="1:17" x14ac:dyDescent="0.2">
      <c r="A494" t="s">
        <v>1244</v>
      </c>
      <c r="B494" t="s">
        <v>1245</v>
      </c>
      <c r="C494" t="s">
        <v>1244</v>
      </c>
      <c r="D494" s="35">
        <v>12739944</v>
      </c>
      <c r="E494" s="35">
        <v>0</v>
      </c>
      <c r="F494" s="35">
        <v>12739944</v>
      </c>
      <c r="G494">
        <v>1</v>
      </c>
      <c r="I494" s="47" t="s">
        <v>1320</v>
      </c>
      <c r="J494" t="s">
        <v>638</v>
      </c>
      <c r="K494" s="57"/>
      <c r="M494" t="s">
        <v>1400</v>
      </c>
      <c r="N494" t="s">
        <v>1294</v>
      </c>
      <c r="O494" s="36">
        <v>1653.0472042839522</v>
      </c>
      <c r="P494" s="37">
        <v>22339.400583026661</v>
      </c>
      <c r="Q494" s="31">
        <v>6.3E-5</v>
      </c>
    </row>
    <row r="495" spans="1:17" x14ac:dyDescent="0.2">
      <c r="A495" t="s">
        <v>1244</v>
      </c>
      <c r="B495" t="s">
        <v>1245</v>
      </c>
      <c r="C495" t="s">
        <v>1244</v>
      </c>
      <c r="D495" s="35">
        <v>12739944</v>
      </c>
      <c r="E495" s="35">
        <v>0</v>
      </c>
      <c r="F495" s="35">
        <v>12739944</v>
      </c>
      <c r="G495">
        <v>1</v>
      </c>
      <c r="I495" s="47" t="s">
        <v>1320</v>
      </c>
      <c r="J495" t="s">
        <v>639</v>
      </c>
      <c r="K495" s="57"/>
      <c r="M495" t="s">
        <v>1400</v>
      </c>
      <c r="N495" t="s">
        <v>1294</v>
      </c>
      <c r="O495" s="36">
        <v>1337.9937034554346</v>
      </c>
      <c r="P495" s="37">
        <v>18081.744575470686</v>
      </c>
      <c r="Q495" s="31">
        <v>2.1999999999999999E-5</v>
      </c>
    </row>
    <row r="496" spans="1:17" x14ac:dyDescent="0.2">
      <c r="A496" t="s">
        <v>1244</v>
      </c>
      <c r="B496" t="s">
        <v>1245</v>
      </c>
      <c r="C496" t="s">
        <v>1244</v>
      </c>
      <c r="D496" s="35">
        <v>12739944</v>
      </c>
      <c r="E496" s="35">
        <v>0</v>
      </c>
      <c r="F496" s="35">
        <v>12739944</v>
      </c>
      <c r="G496">
        <v>1</v>
      </c>
      <c r="I496" s="47" t="s">
        <v>1320</v>
      </c>
      <c r="J496" t="s">
        <v>640</v>
      </c>
      <c r="M496" t="s">
        <v>1400</v>
      </c>
      <c r="N496" t="s">
        <v>1294</v>
      </c>
      <c r="O496" s="36">
        <v>1267.9947360943454</v>
      </c>
      <c r="P496" s="37">
        <v>17135.77342097184</v>
      </c>
      <c r="Q496" s="31">
        <v>2.4000000000000001E-5</v>
      </c>
    </row>
    <row r="497" spans="1:17" x14ac:dyDescent="0.2">
      <c r="A497" t="s">
        <v>1244</v>
      </c>
      <c r="B497" t="s">
        <v>1245</v>
      </c>
      <c r="C497" t="s">
        <v>1244</v>
      </c>
      <c r="D497" s="35">
        <v>12739944</v>
      </c>
      <c r="E497" s="35">
        <v>0</v>
      </c>
      <c r="F497" s="35">
        <v>12739944</v>
      </c>
      <c r="G497">
        <v>1</v>
      </c>
      <c r="I497" s="47" t="s">
        <v>1320</v>
      </c>
      <c r="J497" t="s">
        <v>641</v>
      </c>
      <c r="M497" t="s">
        <v>1401</v>
      </c>
      <c r="N497" t="s">
        <v>1325</v>
      </c>
      <c r="O497" s="36">
        <v>2044.9352186600722</v>
      </c>
      <c r="P497" s="37">
        <v>27635.403815207348</v>
      </c>
      <c r="Q497" s="31">
        <v>1.37E-4</v>
      </c>
    </row>
    <row r="498" spans="1:17" x14ac:dyDescent="0.2">
      <c r="A498" t="s">
        <v>1244</v>
      </c>
      <c r="B498" t="s">
        <v>1245</v>
      </c>
      <c r="C498" t="s">
        <v>1244</v>
      </c>
      <c r="D498" s="35">
        <v>12739944</v>
      </c>
      <c r="E498" s="35">
        <v>0</v>
      </c>
      <c r="F498" s="35">
        <v>12739944</v>
      </c>
      <c r="G498">
        <v>1</v>
      </c>
      <c r="I498" s="47" t="s">
        <v>1320</v>
      </c>
      <c r="J498" t="s">
        <v>642</v>
      </c>
      <c r="K498" s="57"/>
      <c r="M498" t="s">
        <v>1401</v>
      </c>
      <c r="N498" t="s">
        <v>1325</v>
      </c>
      <c r="O498" s="36">
        <v>0</v>
      </c>
      <c r="P498" s="37">
        <v>0</v>
      </c>
      <c r="Q498" s="31">
        <v>0</v>
      </c>
    </row>
    <row r="499" spans="1:17" x14ac:dyDescent="0.2">
      <c r="A499" t="s">
        <v>1244</v>
      </c>
      <c r="B499" t="s">
        <v>1245</v>
      </c>
      <c r="C499" t="s">
        <v>1244</v>
      </c>
      <c r="D499" s="35">
        <v>12739944</v>
      </c>
      <c r="E499" s="35">
        <v>0</v>
      </c>
      <c r="F499" s="35">
        <v>12739944</v>
      </c>
      <c r="G499">
        <v>1</v>
      </c>
      <c r="I499" s="47" t="s">
        <v>1320</v>
      </c>
      <c r="J499" t="s">
        <v>643</v>
      </c>
      <c r="K499" s="57"/>
      <c r="M499" t="s">
        <v>1401</v>
      </c>
      <c r="N499" t="s">
        <v>1325</v>
      </c>
      <c r="O499" s="36">
        <v>2463.2693452897956</v>
      </c>
      <c r="P499" s="37">
        <v>33288.801738819639</v>
      </c>
      <c r="Q499" s="31">
        <v>2.3900000000000001E-4</v>
      </c>
    </row>
    <row r="500" spans="1:17" x14ac:dyDescent="0.2">
      <c r="A500" t="s">
        <v>1244</v>
      </c>
      <c r="B500" t="s">
        <v>1245</v>
      </c>
      <c r="C500" t="s">
        <v>1244</v>
      </c>
      <c r="D500" s="35">
        <v>12739944</v>
      </c>
      <c r="E500" s="35">
        <v>0</v>
      </c>
      <c r="F500" s="35">
        <v>12739944</v>
      </c>
      <c r="G500">
        <v>1</v>
      </c>
      <c r="I500" s="47" t="s">
        <v>1320</v>
      </c>
      <c r="J500" t="s">
        <v>644</v>
      </c>
      <c r="M500" t="s">
        <v>1401</v>
      </c>
      <c r="N500" t="s">
        <v>1325</v>
      </c>
      <c r="O500" s="36">
        <v>7317.8331792863455</v>
      </c>
      <c r="P500" s="37">
        <v>98893.731750784369</v>
      </c>
      <c r="Q500" s="31">
        <v>3.1100000000000002E-4</v>
      </c>
    </row>
    <row r="501" spans="1:17" x14ac:dyDescent="0.2">
      <c r="A501" t="s">
        <v>1244</v>
      </c>
      <c r="B501" t="s">
        <v>1245</v>
      </c>
      <c r="C501" t="s">
        <v>1244</v>
      </c>
      <c r="D501" s="35">
        <v>12739944</v>
      </c>
      <c r="E501" s="35">
        <v>0</v>
      </c>
      <c r="F501" s="35">
        <v>12739944</v>
      </c>
      <c r="G501">
        <v>1</v>
      </c>
      <c r="I501" s="47" t="s">
        <v>1320</v>
      </c>
      <c r="J501" t="s">
        <v>645</v>
      </c>
      <c r="M501" t="s">
        <v>1401</v>
      </c>
      <c r="N501" t="s">
        <v>1325</v>
      </c>
      <c r="O501" s="36">
        <v>1941.8250110585548</v>
      </c>
      <c r="P501" s="37">
        <v>26241.964943141313</v>
      </c>
      <c r="Q501" s="31">
        <v>4.8999999999999998E-5</v>
      </c>
    </row>
    <row r="502" spans="1:17" x14ac:dyDescent="0.2">
      <c r="A502" t="s">
        <v>1244</v>
      </c>
      <c r="B502" t="s">
        <v>1245</v>
      </c>
      <c r="C502" t="s">
        <v>1244</v>
      </c>
      <c r="D502" s="35">
        <v>12739944</v>
      </c>
      <c r="E502" s="35">
        <v>0</v>
      </c>
      <c r="F502" s="35">
        <v>12739944</v>
      </c>
      <c r="G502">
        <v>1</v>
      </c>
      <c r="I502" s="47" t="s">
        <v>1320</v>
      </c>
      <c r="J502" t="s">
        <v>646</v>
      </c>
      <c r="K502" s="57"/>
      <c r="M502" t="s">
        <v>1401</v>
      </c>
      <c r="N502" t="s">
        <v>1325</v>
      </c>
      <c r="O502" s="36">
        <v>553.20000000000005</v>
      </c>
      <c r="P502" s="37">
        <v>7475.9851808850872</v>
      </c>
      <c r="Q502" s="31">
        <v>1.2E-5</v>
      </c>
    </row>
    <row r="503" spans="1:17" x14ac:dyDescent="0.2">
      <c r="A503" t="s">
        <v>1244</v>
      </c>
      <c r="B503" t="s">
        <v>1245</v>
      </c>
      <c r="C503" t="s">
        <v>1244</v>
      </c>
      <c r="D503" s="35">
        <v>12739944</v>
      </c>
      <c r="E503" s="35">
        <v>0</v>
      </c>
      <c r="F503" s="35">
        <v>12739944</v>
      </c>
      <c r="G503">
        <v>1</v>
      </c>
      <c r="I503" s="47" t="s">
        <v>1320</v>
      </c>
      <c r="J503" t="s">
        <v>647</v>
      </c>
      <c r="K503" s="57"/>
      <c r="M503" t="s">
        <v>1401</v>
      </c>
      <c r="N503" t="s">
        <v>1325</v>
      </c>
      <c r="O503" s="36">
        <v>4667.2721274884843</v>
      </c>
      <c r="P503" s="37">
        <v>63073.856218839333</v>
      </c>
      <c r="Q503" s="31">
        <v>1.08E-4</v>
      </c>
    </row>
    <row r="504" spans="1:17" x14ac:dyDescent="0.2">
      <c r="A504" t="s">
        <v>1244</v>
      </c>
      <c r="B504" t="s">
        <v>1245</v>
      </c>
      <c r="C504" t="s">
        <v>1244</v>
      </c>
      <c r="D504" s="35">
        <v>12739944</v>
      </c>
      <c r="E504" s="35">
        <v>0</v>
      </c>
      <c r="F504" s="35">
        <v>12739944</v>
      </c>
      <c r="G504">
        <v>1</v>
      </c>
      <c r="I504" s="47" t="s">
        <v>1320</v>
      </c>
      <c r="J504" t="s">
        <v>648</v>
      </c>
      <c r="K504" s="57"/>
      <c r="M504" t="s">
        <v>1401</v>
      </c>
      <c r="N504" t="s">
        <v>1325</v>
      </c>
      <c r="O504" s="36">
        <v>691.5</v>
      </c>
      <c r="P504" s="37">
        <v>9344.981476106359</v>
      </c>
      <c r="Q504" s="31">
        <v>1.5E-5</v>
      </c>
    </row>
    <row r="505" spans="1:17" x14ac:dyDescent="0.2">
      <c r="A505" t="s">
        <v>1244</v>
      </c>
      <c r="B505" t="s">
        <v>1245</v>
      </c>
      <c r="C505" t="s">
        <v>1244</v>
      </c>
      <c r="D505" s="35">
        <v>12739944</v>
      </c>
      <c r="E505" s="35">
        <v>0</v>
      </c>
      <c r="F505" s="35">
        <v>12739944</v>
      </c>
      <c r="G505">
        <v>1</v>
      </c>
      <c r="I505" s="47" t="s">
        <v>1320</v>
      </c>
      <c r="J505" t="s">
        <v>649</v>
      </c>
      <c r="K505" s="57"/>
      <c r="M505" t="s">
        <v>1401</v>
      </c>
      <c r="N505" t="s">
        <v>1325</v>
      </c>
      <c r="O505" s="36">
        <v>1387.4162914357805</v>
      </c>
      <c r="P505" s="37">
        <v>18749.645037043458</v>
      </c>
      <c r="Q505" s="31">
        <v>3.1000000000000001E-5</v>
      </c>
    </row>
    <row r="506" spans="1:17" x14ac:dyDescent="0.2">
      <c r="A506" t="s">
        <v>1244</v>
      </c>
      <c r="B506" t="s">
        <v>1245</v>
      </c>
      <c r="C506" t="s">
        <v>1244</v>
      </c>
      <c r="D506" s="35">
        <v>12739944</v>
      </c>
      <c r="E506" s="35">
        <v>0</v>
      </c>
      <c r="F506" s="35">
        <v>12739944</v>
      </c>
      <c r="G506">
        <v>1</v>
      </c>
      <c r="I506" s="47" t="s">
        <v>1320</v>
      </c>
      <c r="J506" t="s">
        <v>650</v>
      </c>
      <c r="K506" s="57"/>
      <c r="M506" t="s">
        <v>1401</v>
      </c>
      <c r="N506" t="s">
        <v>1325</v>
      </c>
      <c r="O506" s="36">
        <v>69.150000000000006</v>
      </c>
      <c r="P506" s="37">
        <v>934.4981476106359</v>
      </c>
      <c r="Q506" s="31">
        <v>1.9999999999999999E-6</v>
      </c>
    </row>
    <row r="507" spans="1:17" x14ac:dyDescent="0.2">
      <c r="A507" t="s">
        <v>1244</v>
      </c>
      <c r="B507" t="s">
        <v>1245</v>
      </c>
      <c r="C507" t="s">
        <v>1244</v>
      </c>
      <c r="D507" s="35">
        <v>12739944</v>
      </c>
      <c r="E507" s="35">
        <v>0</v>
      </c>
      <c r="F507" s="35">
        <v>12739944</v>
      </c>
      <c r="G507">
        <v>1</v>
      </c>
      <c r="I507" s="47" t="s">
        <v>1320</v>
      </c>
      <c r="J507" t="s">
        <v>651</v>
      </c>
      <c r="K507" s="57"/>
      <c r="M507" t="s">
        <v>1401</v>
      </c>
      <c r="N507" t="s">
        <v>1325</v>
      </c>
      <c r="O507" s="36">
        <v>484.05</v>
      </c>
      <c r="P507" s="37">
        <v>6541.4870332744504</v>
      </c>
      <c r="Q507" s="31">
        <v>1.1E-5</v>
      </c>
    </row>
    <row r="508" spans="1:17" x14ac:dyDescent="0.2">
      <c r="A508" t="s">
        <v>1244</v>
      </c>
      <c r="B508" t="s">
        <v>1245</v>
      </c>
      <c r="C508" t="s">
        <v>1244</v>
      </c>
      <c r="D508" s="35">
        <v>12739944</v>
      </c>
      <c r="E508" s="35">
        <v>0</v>
      </c>
      <c r="F508" s="35">
        <v>12739944</v>
      </c>
      <c r="G508">
        <v>1</v>
      </c>
      <c r="I508" s="47" t="s">
        <v>1320</v>
      </c>
      <c r="J508" t="s">
        <v>658</v>
      </c>
      <c r="K508" s="57"/>
      <c r="M508" t="s">
        <v>1402</v>
      </c>
      <c r="N508" t="s">
        <v>1323</v>
      </c>
      <c r="O508" s="36">
        <v>53.7</v>
      </c>
      <c r="P508" s="37">
        <v>725.70571983645914</v>
      </c>
      <c r="Q508" s="31">
        <v>9.9999999999999995E-7</v>
      </c>
    </row>
    <row r="509" spans="1:17" x14ac:dyDescent="0.2">
      <c r="A509" t="s">
        <v>1244</v>
      </c>
      <c r="B509" t="s">
        <v>1245</v>
      </c>
      <c r="C509" t="s">
        <v>1244</v>
      </c>
      <c r="D509" s="35">
        <v>12739944</v>
      </c>
      <c r="E509" s="35">
        <v>0</v>
      </c>
      <c r="F509" s="35">
        <v>12739944</v>
      </c>
      <c r="G509">
        <v>1</v>
      </c>
      <c r="I509" s="47" t="s">
        <v>1320</v>
      </c>
      <c r="J509" t="s">
        <v>659</v>
      </c>
      <c r="K509" s="57"/>
      <c r="M509" t="s">
        <v>1402</v>
      </c>
      <c r="N509" t="s">
        <v>1323</v>
      </c>
      <c r="O509" s="36">
        <v>428.71497017745344</v>
      </c>
      <c r="P509" s="37">
        <v>5793.685401066944</v>
      </c>
      <c r="Q509" s="31">
        <v>6.9999999999999999E-6</v>
      </c>
    </row>
    <row r="510" spans="1:17" x14ac:dyDescent="0.2">
      <c r="A510" t="s">
        <v>1244</v>
      </c>
      <c r="B510" t="s">
        <v>1245</v>
      </c>
      <c r="C510" t="s">
        <v>1244</v>
      </c>
      <c r="D510" s="35">
        <v>12739944</v>
      </c>
      <c r="E510" s="35">
        <v>0</v>
      </c>
      <c r="F510" s="35">
        <v>12739944</v>
      </c>
      <c r="G510">
        <v>1</v>
      </c>
      <c r="I510" s="47" t="s">
        <v>1320</v>
      </c>
      <c r="J510" t="s">
        <v>660</v>
      </c>
      <c r="K510" s="57"/>
      <c r="M510" t="s">
        <v>1402</v>
      </c>
      <c r="N510" t="s">
        <v>1323</v>
      </c>
      <c r="O510" s="36">
        <v>703.52908773116815</v>
      </c>
      <c r="P510" s="37">
        <v>9507.5434457697356</v>
      </c>
      <c r="Q510" s="31">
        <v>1.2E-5</v>
      </c>
    </row>
    <row r="511" spans="1:17" x14ac:dyDescent="0.2">
      <c r="A511" t="s">
        <v>1244</v>
      </c>
      <c r="B511" t="s">
        <v>1245</v>
      </c>
      <c r="C511" t="s">
        <v>1244</v>
      </c>
      <c r="D511" s="35">
        <v>12739944</v>
      </c>
      <c r="E511" s="35">
        <v>0</v>
      </c>
      <c r="F511" s="35">
        <v>12739944</v>
      </c>
      <c r="G511">
        <v>1</v>
      </c>
      <c r="I511" s="47" t="s">
        <v>1320</v>
      </c>
      <c r="J511" t="s">
        <v>661</v>
      </c>
      <c r="K511" s="57"/>
      <c r="M511" t="s">
        <v>1402</v>
      </c>
      <c r="N511" t="s">
        <v>1323</v>
      </c>
      <c r="O511" s="36">
        <v>503.55381188118821</v>
      </c>
      <c r="P511" s="37">
        <v>6805.0629707193784</v>
      </c>
      <c r="Q511" s="31">
        <v>9.0000000000000002E-6</v>
      </c>
    </row>
    <row r="512" spans="1:17" x14ac:dyDescent="0.2">
      <c r="A512" t="s">
        <v>1244</v>
      </c>
      <c r="B512" t="s">
        <v>1245</v>
      </c>
      <c r="C512" t="s">
        <v>1244</v>
      </c>
      <c r="D512" s="35">
        <v>12739944</v>
      </c>
      <c r="E512" s="35">
        <v>0</v>
      </c>
      <c r="F512" s="35">
        <v>12739944</v>
      </c>
      <c r="G512">
        <v>1</v>
      </c>
      <c r="I512" s="47" t="s">
        <v>1320</v>
      </c>
      <c r="J512" t="s">
        <v>662</v>
      </c>
      <c r="K512" s="57"/>
      <c r="M512" t="s">
        <v>1402</v>
      </c>
      <c r="N512" t="s">
        <v>1323</v>
      </c>
      <c r="O512" s="36">
        <v>134.99919816723943</v>
      </c>
      <c r="P512" s="37">
        <v>1824.3890183110109</v>
      </c>
      <c r="Q512" s="31">
        <v>1.9999999999999999E-6</v>
      </c>
    </row>
    <row r="513" spans="1:17" x14ac:dyDescent="0.2">
      <c r="A513" t="s">
        <v>1244</v>
      </c>
      <c r="B513" t="s">
        <v>1245</v>
      </c>
      <c r="C513" t="s">
        <v>1244</v>
      </c>
      <c r="D513" s="35">
        <v>12739944</v>
      </c>
      <c r="E513" s="35">
        <v>0</v>
      </c>
      <c r="F513" s="35">
        <v>12739944</v>
      </c>
      <c r="G513">
        <v>1</v>
      </c>
      <c r="I513" s="47" t="s">
        <v>1320</v>
      </c>
      <c r="J513" t="s">
        <v>663</v>
      </c>
      <c r="K513" s="57"/>
      <c r="M513" t="s">
        <v>1403</v>
      </c>
      <c r="N513" t="s">
        <v>1294</v>
      </c>
      <c r="O513" s="36">
        <v>562.2772358006581</v>
      </c>
      <c r="P513" s="37">
        <v>7598.6556080888458</v>
      </c>
      <c r="Q513" s="31">
        <v>0</v>
      </c>
    </row>
    <row r="514" spans="1:17" x14ac:dyDescent="0.2">
      <c r="A514" t="s">
        <v>1244</v>
      </c>
      <c r="B514" t="s">
        <v>1245</v>
      </c>
      <c r="C514" t="s">
        <v>1244</v>
      </c>
      <c r="D514" s="35">
        <v>12739944</v>
      </c>
      <c r="E514" s="35">
        <v>0</v>
      </c>
      <c r="F514" s="35">
        <v>12739944</v>
      </c>
      <c r="G514">
        <v>1</v>
      </c>
      <c r="I514" s="47" t="s">
        <v>1320</v>
      </c>
      <c r="J514" t="s">
        <v>664</v>
      </c>
      <c r="K514" s="57"/>
      <c r="M514" t="s">
        <v>1403</v>
      </c>
      <c r="N514" t="s">
        <v>1325</v>
      </c>
      <c r="O514" s="36">
        <v>16.200000000000003</v>
      </c>
      <c r="P514" s="37">
        <v>218.92798252049607</v>
      </c>
      <c r="Q514" s="31">
        <v>0</v>
      </c>
    </row>
    <row r="515" spans="1:17" x14ac:dyDescent="0.2">
      <c r="A515" t="s">
        <v>1244</v>
      </c>
      <c r="B515" t="s">
        <v>1245</v>
      </c>
      <c r="C515" t="s">
        <v>1244</v>
      </c>
      <c r="D515" s="35">
        <v>12739944</v>
      </c>
      <c r="E515" s="35">
        <v>0</v>
      </c>
      <c r="F515" s="35">
        <v>12739944</v>
      </c>
      <c r="G515">
        <v>1</v>
      </c>
      <c r="I515" s="47" t="s">
        <v>1320</v>
      </c>
      <c r="J515" t="s">
        <v>665</v>
      </c>
      <c r="K515" s="57"/>
      <c r="M515" t="s">
        <v>1403</v>
      </c>
      <c r="N515" t="s">
        <v>1294</v>
      </c>
      <c r="O515" s="36">
        <v>567.12279884277859</v>
      </c>
      <c r="P515" s="37">
        <v>7664.1389007423841</v>
      </c>
      <c r="Q515" s="31">
        <v>7.9999999999999996E-6</v>
      </c>
    </row>
    <row r="516" spans="1:17" x14ac:dyDescent="0.2">
      <c r="A516" t="s">
        <v>1244</v>
      </c>
      <c r="B516" t="s">
        <v>1245</v>
      </c>
      <c r="C516" t="s">
        <v>1244</v>
      </c>
      <c r="D516" s="35">
        <v>12739944</v>
      </c>
      <c r="E516" s="35">
        <v>0</v>
      </c>
      <c r="F516" s="35">
        <v>12739944</v>
      </c>
      <c r="G516">
        <v>1</v>
      </c>
      <c r="I516" s="47" t="s">
        <v>1320</v>
      </c>
      <c r="J516" t="s">
        <v>666</v>
      </c>
      <c r="K516" s="57"/>
      <c r="M516" t="s">
        <v>1403</v>
      </c>
      <c r="N516" t="s">
        <v>1325</v>
      </c>
      <c r="O516" s="36">
        <v>805.65457009794943</v>
      </c>
      <c r="P516" s="37">
        <v>10887.674669133434</v>
      </c>
      <c r="Q516" s="31">
        <v>3.6999999999999998E-5</v>
      </c>
    </row>
    <row r="517" spans="1:17" x14ac:dyDescent="0.2">
      <c r="A517" t="s">
        <v>1244</v>
      </c>
      <c r="B517" t="s">
        <v>1245</v>
      </c>
      <c r="C517" t="s">
        <v>1244</v>
      </c>
      <c r="D517" s="35">
        <v>12739944</v>
      </c>
      <c r="E517" s="35">
        <v>0</v>
      </c>
      <c r="F517" s="35">
        <v>12739944</v>
      </c>
      <c r="G517">
        <v>1</v>
      </c>
      <c r="I517" s="47" t="s">
        <v>1320</v>
      </c>
      <c r="J517" t="s">
        <v>667</v>
      </c>
      <c r="K517" s="57"/>
      <c r="M517" t="s">
        <v>1403</v>
      </c>
      <c r="N517" t="s">
        <v>1325</v>
      </c>
      <c r="O517" s="36">
        <v>449.86170608958781</v>
      </c>
      <c r="P517" s="37">
        <v>6079.4639337914696</v>
      </c>
      <c r="Q517" s="31">
        <v>3.1999999999999999E-5</v>
      </c>
    </row>
    <row r="518" spans="1:17" x14ac:dyDescent="0.2">
      <c r="A518" t="s">
        <v>1244</v>
      </c>
      <c r="B518" t="s">
        <v>1245</v>
      </c>
      <c r="C518" t="s">
        <v>1244</v>
      </c>
      <c r="D518" s="35">
        <v>12739944</v>
      </c>
      <c r="E518" s="35">
        <v>0</v>
      </c>
      <c r="F518" s="35">
        <v>12739944</v>
      </c>
      <c r="G518">
        <v>1</v>
      </c>
      <c r="I518" s="47" t="s">
        <v>1320</v>
      </c>
      <c r="J518" t="s">
        <v>669</v>
      </c>
      <c r="K518" s="57"/>
      <c r="M518" t="s">
        <v>1404</v>
      </c>
      <c r="N518" t="s">
        <v>1294</v>
      </c>
      <c r="O518" s="36">
        <v>27603.720077909453</v>
      </c>
      <c r="P518" s="37">
        <v>373038.68806896458</v>
      </c>
      <c r="Q518" s="31">
        <v>9.0200000000000002E-4</v>
      </c>
    </row>
    <row r="519" spans="1:17" x14ac:dyDescent="0.2">
      <c r="A519" t="s">
        <v>1244</v>
      </c>
      <c r="B519" t="s">
        <v>1245</v>
      </c>
      <c r="C519" t="s">
        <v>1244</v>
      </c>
      <c r="D519" s="35">
        <v>12739944</v>
      </c>
      <c r="E519" s="35">
        <v>0</v>
      </c>
      <c r="F519" s="35">
        <v>12739944</v>
      </c>
      <c r="G519">
        <v>1</v>
      </c>
      <c r="I519" s="47" t="s">
        <v>1320</v>
      </c>
      <c r="J519" t="s">
        <v>670</v>
      </c>
      <c r="K519" s="57"/>
      <c r="M519" t="s">
        <v>1404</v>
      </c>
      <c r="N519" t="s">
        <v>1294</v>
      </c>
      <c r="O519" s="36">
        <v>57</v>
      </c>
      <c r="P519" s="37">
        <v>770.30216072026383</v>
      </c>
      <c r="Q519" s="31">
        <v>9.9999999999999995E-7</v>
      </c>
    </row>
    <row r="520" spans="1:17" x14ac:dyDescent="0.2">
      <c r="A520" t="s">
        <v>1244</v>
      </c>
      <c r="B520" t="s">
        <v>1245</v>
      </c>
      <c r="C520" t="s">
        <v>1244</v>
      </c>
      <c r="D520" s="35">
        <v>12739944</v>
      </c>
      <c r="E520" s="35">
        <v>0</v>
      </c>
      <c r="F520" s="35">
        <v>12739944</v>
      </c>
      <c r="G520">
        <v>1</v>
      </c>
      <c r="I520" s="47" t="s">
        <v>1320</v>
      </c>
      <c r="J520" t="s">
        <v>671</v>
      </c>
      <c r="K520" s="57"/>
      <c r="M520" t="s">
        <v>1404</v>
      </c>
      <c r="N520" t="s">
        <v>1294</v>
      </c>
      <c r="O520" s="36">
        <v>1704.7834184729736</v>
      </c>
      <c r="P520" s="37">
        <v>23038.567558066832</v>
      </c>
      <c r="Q520" s="31">
        <v>2.6999999999999999E-5</v>
      </c>
    </row>
    <row r="521" spans="1:17" x14ac:dyDescent="0.2">
      <c r="A521" t="s">
        <v>1244</v>
      </c>
      <c r="B521" t="s">
        <v>1245</v>
      </c>
      <c r="C521" t="s">
        <v>1244</v>
      </c>
      <c r="D521" s="35">
        <v>12739944</v>
      </c>
      <c r="E521" s="35">
        <v>0</v>
      </c>
      <c r="F521" s="35">
        <v>12739944</v>
      </c>
      <c r="G521">
        <v>1</v>
      </c>
      <c r="I521" s="47" t="s">
        <v>1320</v>
      </c>
      <c r="J521" t="s">
        <v>672</v>
      </c>
      <c r="K521" s="57"/>
      <c r="M521" t="s">
        <v>1404</v>
      </c>
      <c r="N521" t="s">
        <v>1294</v>
      </c>
      <c r="O521" s="36">
        <v>186.86368662271087</v>
      </c>
      <c r="P521" s="37">
        <v>2525.2895011513765</v>
      </c>
      <c r="Q521" s="31">
        <v>3.9999999999999998E-6</v>
      </c>
    </row>
    <row r="522" spans="1:17" x14ac:dyDescent="0.2">
      <c r="A522" t="s">
        <v>1244</v>
      </c>
      <c r="B522" t="s">
        <v>1245</v>
      </c>
      <c r="C522" t="s">
        <v>1244</v>
      </c>
      <c r="D522" s="35">
        <v>12739944</v>
      </c>
      <c r="E522" s="35">
        <v>0</v>
      </c>
      <c r="F522" s="35">
        <v>12739944</v>
      </c>
      <c r="G522">
        <v>1</v>
      </c>
      <c r="I522" s="47" t="s">
        <v>1320</v>
      </c>
      <c r="J522" t="s">
        <v>673</v>
      </c>
      <c r="K522" s="57"/>
      <c r="M522" t="s">
        <v>1404</v>
      </c>
      <c r="N522" t="s">
        <v>1294</v>
      </c>
      <c r="O522" s="36">
        <v>1097.6201965309956</v>
      </c>
      <c r="P522" s="37">
        <v>14833.319456807481</v>
      </c>
      <c r="Q522" s="31">
        <v>6.4999999999999994E-5</v>
      </c>
    </row>
    <row r="523" spans="1:17" x14ac:dyDescent="0.2">
      <c r="A523" t="s">
        <v>1244</v>
      </c>
      <c r="B523" t="s">
        <v>1245</v>
      </c>
      <c r="C523" t="s">
        <v>1244</v>
      </c>
      <c r="D523" s="35">
        <v>12739944</v>
      </c>
      <c r="E523" s="35">
        <v>0</v>
      </c>
      <c r="F523" s="35">
        <v>12739944</v>
      </c>
      <c r="G523">
        <v>1</v>
      </c>
      <c r="I523" s="47" t="s">
        <v>1320</v>
      </c>
      <c r="J523" t="s">
        <v>674</v>
      </c>
      <c r="K523" s="57"/>
      <c r="M523" t="s">
        <v>1404</v>
      </c>
      <c r="N523" t="s">
        <v>1294</v>
      </c>
      <c r="O523" s="36">
        <v>6407.724397415137</v>
      </c>
      <c r="P523" s="37">
        <v>86594.455239102288</v>
      </c>
      <c r="Q523" s="31">
        <v>3.0800000000000001E-4</v>
      </c>
    </row>
    <row r="524" spans="1:17" x14ac:dyDescent="0.2">
      <c r="A524" t="s">
        <v>1244</v>
      </c>
      <c r="B524" t="s">
        <v>1245</v>
      </c>
      <c r="C524" t="s">
        <v>1244</v>
      </c>
      <c r="D524" s="35">
        <v>12739944</v>
      </c>
      <c r="E524" s="35">
        <v>0</v>
      </c>
      <c r="F524" s="35">
        <v>12739944</v>
      </c>
      <c r="G524">
        <v>1</v>
      </c>
      <c r="I524" s="47" t="s">
        <v>1320</v>
      </c>
      <c r="J524" t="s">
        <v>675</v>
      </c>
      <c r="K524" s="58"/>
      <c r="M524" t="s">
        <v>1405</v>
      </c>
      <c r="N524" t="s">
        <v>1294</v>
      </c>
      <c r="O524" s="36">
        <v>192.53071423714317</v>
      </c>
      <c r="P524" s="37">
        <v>2601.8741259980184</v>
      </c>
      <c r="Q524" s="31">
        <v>3.0000000000000001E-6</v>
      </c>
    </row>
    <row r="525" spans="1:17" x14ac:dyDescent="0.2">
      <c r="A525" t="s">
        <v>1244</v>
      </c>
      <c r="B525" t="s">
        <v>1245</v>
      </c>
      <c r="C525" t="s">
        <v>1244</v>
      </c>
      <c r="D525" s="35">
        <v>12739944</v>
      </c>
      <c r="E525" s="35">
        <v>0</v>
      </c>
      <c r="F525" s="35">
        <v>12739944</v>
      </c>
      <c r="G525">
        <v>1</v>
      </c>
      <c r="I525" s="47" t="s">
        <v>1320</v>
      </c>
      <c r="J525" t="s">
        <v>676</v>
      </c>
      <c r="K525" s="57"/>
      <c r="M525" t="s">
        <v>1405</v>
      </c>
      <c r="N525" t="s">
        <v>1325</v>
      </c>
      <c r="O525" s="36">
        <v>0</v>
      </c>
      <c r="P525" s="37">
        <v>0</v>
      </c>
      <c r="Q525" s="31">
        <v>0</v>
      </c>
    </row>
    <row r="526" spans="1:17" x14ac:dyDescent="0.2">
      <c r="A526" t="s">
        <v>1244</v>
      </c>
      <c r="B526" t="s">
        <v>1245</v>
      </c>
      <c r="C526" t="s">
        <v>1244</v>
      </c>
      <c r="D526" s="35">
        <v>12739944</v>
      </c>
      <c r="E526" s="35">
        <v>0</v>
      </c>
      <c r="F526" s="35">
        <v>12739944</v>
      </c>
      <c r="G526">
        <v>1</v>
      </c>
      <c r="I526" s="47" t="s">
        <v>1320</v>
      </c>
      <c r="J526" t="s">
        <v>677</v>
      </c>
      <c r="K526" s="57"/>
      <c r="M526" t="s">
        <v>1405</v>
      </c>
      <c r="N526" t="s">
        <v>1294</v>
      </c>
      <c r="O526" s="36">
        <v>814.98</v>
      </c>
      <c r="P526" s="37">
        <v>11013.699209540362</v>
      </c>
      <c r="Q526" s="31">
        <v>1.5999999999999999E-5</v>
      </c>
    </row>
    <row r="527" spans="1:17" x14ac:dyDescent="0.2">
      <c r="A527" t="s">
        <v>1244</v>
      </c>
      <c r="B527" t="s">
        <v>1245</v>
      </c>
      <c r="C527" t="s">
        <v>1244</v>
      </c>
      <c r="D527" s="35">
        <v>12739944</v>
      </c>
      <c r="E527" s="35">
        <v>0</v>
      </c>
      <c r="F527" s="35">
        <v>12739944</v>
      </c>
      <c r="G527">
        <v>1</v>
      </c>
      <c r="I527" s="47" t="s">
        <v>1320</v>
      </c>
      <c r="J527" t="s">
        <v>678</v>
      </c>
      <c r="K527" s="57"/>
      <c r="M527" t="s">
        <v>1405</v>
      </c>
      <c r="N527" t="s">
        <v>1325</v>
      </c>
      <c r="O527" s="36">
        <v>152.84049306493566</v>
      </c>
      <c r="P527" s="37">
        <v>2065.4975798854462</v>
      </c>
      <c r="Q527" s="31">
        <v>3.0000000000000001E-6</v>
      </c>
    </row>
    <row r="528" spans="1:17" x14ac:dyDescent="0.2">
      <c r="A528" t="s">
        <v>1244</v>
      </c>
      <c r="B528" t="s">
        <v>1245</v>
      </c>
      <c r="C528" t="s">
        <v>1244</v>
      </c>
      <c r="D528" s="35">
        <v>12739944</v>
      </c>
      <c r="E528" s="35">
        <v>0</v>
      </c>
      <c r="F528" s="35">
        <v>12739944</v>
      </c>
      <c r="G528">
        <v>1</v>
      </c>
      <c r="I528" s="47" t="s">
        <v>1320</v>
      </c>
      <c r="J528" t="s">
        <v>679</v>
      </c>
      <c r="K528" s="57"/>
      <c r="M528" t="s">
        <v>1405</v>
      </c>
      <c r="N528" t="s">
        <v>1325</v>
      </c>
      <c r="O528" s="36">
        <v>629</v>
      </c>
      <c r="P528" s="37">
        <v>8500.3519139130858</v>
      </c>
      <c r="Q528" s="31">
        <v>1.2999999999999999E-5</v>
      </c>
    </row>
    <row r="529" spans="1:17" x14ac:dyDescent="0.2">
      <c r="A529" t="s">
        <v>1244</v>
      </c>
      <c r="B529" t="s">
        <v>1245</v>
      </c>
      <c r="C529" t="s">
        <v>1244</v>
      </c>
      <c r="D529" s="35">
        <v>12739944</v>
      </c>
      <c r="E529" s="35">
        <v>0</v>
      </c>
      <c r="F529" s="35">
        <v>12739944</v>
      </c>
      <c r="G529">
        <v>1</v>
      </c>
      <c r="I529" s="47" t="s">
        <v>1320</v>
      </c>
      <c r="J529" t="s">
        <v>680</v>
      </c>
      <c r="K529" s="57"/>
      <c r="M529" t="s">
        <v>1405</v>
      </c>
      <c r="N529" t="s">
        <v>1294</v>
      </c>
      <c r="O529" s="36">
        <v>304.32</v>
      </c>
      <c r="P529" s="37">
        <v>4112.6026938665027</v>
      </c>
      <c r="Q529" s="31">
        <v>1.2E-4</v>
      </c>
    </row>
    <row r="530" spans="1:17" x14ac:dyDescent="0.2">
      <c r="A530" t="s">
        <v>1244</v>
      </c>
      <c r="B530" t="s">
        <v>1245</v>
      </c>
      <c r="C530" t="s">
        <v>1244</v>
      </c>
      <c r="D530" s="35">
        <v>12739944</v>
      </c>
      <c r="E530" s="35">
        <v>0</v>
      </c>
      <c r="F530" s="35">
        <v>12739944</v>
      </c>
      <c r="G530">
        <v>1</v>
      </c>
      <c r="I530" s="47" t="s">
        <v>1320</v>
      </c>
      <c r="J530" t="s">
        <v>681</v>
      </c>
      <c r="K530" s="57"/>
      <c r="M530" t="s">
        <v>1405</v>
      </c>
      <c r="N530" t="s">
        <v>1294</v>
      </c>
      <c r="O530" s="36">
        <v>98.240000000000009</v>
      </c>
      <c r="P530" s="37">
        <v>1327.6225310378725</v>
      </c>
      <c r="Q530" s="31">
        <v>1.9999999999999999E-6</v>
      </c>
    </row>
    <row r="531" spans="1:17" x14ac:dyDescent="0.2">
      <c r="A531" t="s">
        <v>1244</v>
      </c>
      <c r="B531" t="s">
        <v>1245</v>
      </c>
      <c r="C531" t="s">
        <v>1244</v>
      </c>
      <c r="D531" s="35">
        <v>12739944</v>
      </c>
      <c r="E531" s="35">
        <v>0</v>
      </c>
      <c r="F531" s="35">
        <v>12739944</v>
      </c>
      <c r="G531">
        <v>1</v>
      </c>
      <c r="I531" s="47" t="s">
        <v>1320</v>
      </c>
      <c r="J531" t="s">
        <v>682</v>
      </c>
      <c r="K531" s="57"/>
      <c r="M531" t="s">
        <v>1406</v>
      </c>
      <c r="N531" t="s">
        <v>1294</v>
      </c>
      <c r="O531" s="36">
        <v>69.640572690871778</v>
      </c>
      <c r="P531" s="37">
        <v>941.12778276447591</v>
      </c>
      <c r="Q531" s="31">
        <v>9.9999999999999995E-7</v>
      </c>
    </row>
    <row r="532" spans="1:17" x14ac:dyDescent="0.2">
      <c r="A532" t="s">
        <v>1244</v>
      </c>
      <c r="B532" t="s">
        <v>1245</v>
      </c>
      <c r="C532" t="s">
        <v>1244</v>
      </c>
      <c r="D532" s="35">
        <v>12739944</v>
      </c>
      <c r="E532" s="35">
        <v>0</v>
      </c>
      <c r="F532" s="35">
        <v>12739944</v>
      </c>
      <c r="G532">
        <v>1</v>
      </c>
      <c r="I532" s="47" t="s">
        <v>1320</v>
      </c>
      <c r="J532" t="s">
        <v>683</v>
      </c>
      <c r="K532" s="57"/>
      <c r="M532" t="s">
        <v>1406</v>
      </c>
      <c r="N532" t="s">
        <v>1325</v>
      </c>
      <c r="O532" s="36">
        <v>0</v>
      </c>
      <c r="P532" s="37">
        <v>0</v>
      </c>
      <c r="Q532" s="31">
        <v>0</v>
      </c>
    </row>
    <row r="533" spans="1:17" x14ac:dyDescent="0.2">
      <c r="A533" t="s">
        <v>1244</v>
      </c>
      <c r="B533" t="s">
        <v>1245</v>
      </c>
      <c r="C533" t="s">
        <v>1244</v>
      </c>
      <c r="D533" s="35">
        <v>12739944</v>
      </c>
      <c r="E533" s="35">
        <v>0</v>
      </c>
      <c r="F533" s="35">
        <v>12739944</v>
      </c>
      <c r="G533">
        <v>1</v>
      </c>
      <c r="I533" s="47" t="s">
        <v>1320</v>
      </c>
      <c r="J533" t="s">
        <v>684</v>
      </c>
      <c r="K533" s="57"/>
      <c r="M533" t="s">
        <v>1406</v>
      </c>
      <c r="N533" t="s">
        <v>1294</v>
      </c>
      <c r="O533" s="36">
        <v>100.78680120969655</v>
      </c>
      <c r="P533" s="37">
        <v>1362.0401884897008</v>
      </c>
      <c r="Q533" s="31">
        <v>9.9999999999999995E-7</v>
      </c>
    </row>
    <row r="534" spans="1:17" x14ac:dyDescent="0.2">
      <c r="A534" t="s">
        <v>1244</v>
      </c>
      <c r="B534" t="s">
        <v>1245</v>
      </c>
      <c r="C534" t="s">
        <v>1244</v>
      </c>
      <c r="D534" s="35">
        <v>12739944</v>
      </c>
      <c r="E534" s="35">
        <v>0</v>
      </c>
      <c r="F534" s="35">
        <v>12739944</v>
      </c>
      <c r="G534">
        <v>1</v>
      </c>
      <c r="I534" s="47" t="s">
        <v>1320</v>
      </c>
      <c r="J534" t="s">
        <v>685</v>
      </c>
      <c r="K534" s="57"/>
      <c r="M534" t="s">
        <v>1406</v>
      </c>
      <c r="N534" t="s">
        <v>1325</v>
      </c>
      <c r="O534" s="36">
        <v>756.47363306945465</v>
      </c>
      <c r="P534" s="37">
        <v>10223.039896163315</v>
      </c>
      <c r="Q534" s="31">
        <v>8.1000000000000004E-5</v>
      </c>
    </row>
    <row r="535" spans="1:17" x14ac:dyDescent="0.2">
      <c r="A535" t="s">
        <v>1244</v>
      </c>
      <c r="B535" t="s">
        <v>1245</v>
      </c>
      <c r="C535" t="s">
        <v>1244</v>
      </c>
      <c r="D535" s="35">
        <v>12739944</v>
      </c>
      <c r="E535" s="35">
        <v>0</v>
      </c>
      <c r="F535" s="35">
        <v>12739944</v>
      </c>
      <c r="G535">
        <v>1</v>
      </c>
      <c r="I535" s="47" t="s">
        <v>1320</v>
      </c>
      <c r="J535" t="s">
        <v>686</v>
      </c>
      <c r="K535" s="57"/>
      <c r="M535" t="s">
        <v>1406</v>
      </c>
      <c r="N535" t="s">
        <v>1325</v>
      </c>
      <c r="O535" s="36">
        <v>590.07653642287687</v>
      </c>
      <c r="P535" s="37">
        <v>7974.3373859100257</v>
      </c>
      <c r="Q535" s="31">
        <v>9.0000000000000002E-6</v>
      </c>
    </row>
    <row r="536" spans="1:17" x14ac:dyDescent="0.2">
      <c r="A536" t="s">
        <v>1244</v>
      </c>
      <c r="B536" t="s">
        <v>1245</v>
      </c>
      <c r="C536" t="s">
        <v>1244</v>
      </c>
      <c r="D536" s="35">
        <v>12739944</v>
      </c>
      <c r="E536" s="35">
        <v>0</v>
      </c>
      <c r="F536" s="35">
        <v>12739944</v>
      </c>
      <c r="G536">
        <v>1</v>
      </c>
      <c r="I536" s="47" t="s">
        <v>1320</v>
      </c>
      <c r="J536" t="s">
        <v>687</v>
      </c>
      <c r="K536" s="57"/>
      <c r="M536" t="s">
        <v>1406</v>
      </c>
      <c r="N536" t="s">
        <v>1325</v>
      </c>
      <c r="O536" s="36">
        <v>18.63781732219817</v>
      </c>
      <c r="P536" s="37">
        <v>251.87282376138265</v>
      </c>
      <c r="Q536" s="31">
        <v>0</v>
      </c>
    </row>
    <row r="537" spans="1:17" x14ac:dyDescent="0.2">
      <c r="A537" t="s">
        <v>1244</v>
      </c>
      <c r="B537" t="s">
        <v>1245</v>
      </c>
      <c r="C537" t="s">
        <v>1244</v>
      </c>
      <c r="D537" s="35">
        <v>12739944</v>
      </c>
      <c r="E537" s="35">
        <v>0</v>
      </c>
      <c r="F537" s="35">
        <v>12739944</v>
      </c>
      <c r="G537">
        <v>1</v>
      </c>
      <c r="I537" s="47" t="s">
        <v>1320</v>
      </c>
      <c r="J537" t="s">
        <v>688</v>
      </c>
      <c r="K537" s="57"/>
      <c r="M537" t="s">
        <v>1406</v>
      </c>
      <c r="N537" t="s">
        <v>1325</v>
      </c>
      <c r="O537" s="36">
        <v>4.6074965709299622</v>
      </c>
      <c r="P537" s="37">
        <v>62.266044984185193</v>
      </c>
      <c r="Q537" s="31">
        <v>0</v>
      </c>
    </row>
    <row r="538" spans="1:17" x14ac:dyDescent="0.2">
      <c r="A538" t="s">
        <v>1244</v>
      </c>
      <c r="B538" t="s">
        <v>1245</v>
      </c>
      <c r="C538" t="s">
        <v>1244</v>
      </c>
      <c r="D538" s="35">
        <v>12739944</v>
      </c>
      <c r="E538" s="35">
        <v>0</v>
      </c>
      <c r="F538" s="35">
        <v>12739944</v>
      </c>
      <c r="G538">
        <v>1</v>
      </c>
      <c r="I538" s="47" t="s">
        <v>1320</v>
      </c>
      <c r="J538" t="s">
        <v>689</v>
      </c>
      <c r="K538" s="57"/>
      <c r="M538" t="s">
        <v>1406</v>
      </c>
      <c r="N538" t="s">
        <v>1325</v>
      </c>
      <c r="O538" s="36">
        <v>56.136724817662127</v>
      </c>
      <c r="P538" s="37">
        <v>758.63579689129813</v>
      </c>
      <c r="Q538" s="31">
        <v>6.0000000000000002E-6</v>
      </c>
    </row>
    <row r="539" spans="1:17" x14ac:dyDescent="0.2">
      <c r="A539" t="s">
        <v>1244</v>
      </c>
      <c r="B539" t="s">
        <v>1245</v>
      </c>
      <c r="C539" t="s">
        <v>1244</v>
      </c>
      <c r="D539" s="35">
        <v>12739944</v>
      </c>
      <c r="E539" s="35">
        <v>0</v>
      </c>
      <c r="F539" s="35">
        <v>12739944</v>
      </c>
      <c r="G539">
        <v>1</v>
      </c>
      <c r="I539" s="47" t="s">
        <v>1320</v>
      </c>
      <c r="J539" t="s">
        <v>690</v>
      </c>
      <c r="K539" s="57"/>
      <c r="M539" t="s">
        <v>1406</v>
      </c>
      <c r="N539" t="s">
        <v>1294</v>
      </c>
      <c r="O539" s="36">
        <v>11.294062309487078</v>
      </c>
      <c r="P539" s="37">
        <v>152.62878246152962</v>
      </c>
      <c r="Q539" s="31">
        <v>0</v>
      </c>
    </row>
    <row r="540" spans="1:17" x14ac:dyDescent="0.2">
      <c r="A540" t="s">
        <v>1244</v>
      </c>
      <c r="B540" t="s">
        <v>1245</v>
      </c>
      <c r="C540" t="s">
        <v>1244</v>
      </c>
      <c r="D540" s="35">
        <v>12739944</v>
      </c>
      <c r="E540" s="35">
        <v>0</v>
      </c>
      <c r="F540" s="35">
        <v>12739944</v>
      </c>
      <c r="G540">
        <v>1</v>
      </c>
      <c r="I540" s="47" t="s">
        <v>1320</v>
      </c>
      <c r="J540" t="s">
        <v>691</v>
      </c>
      <c r="K540" s="57"/>
      <c r="M540" t="s">
        <v>1406</v>
      </c>
      <c r="N540" t="s">
        <v>1294</v>
      </c>
      <c r="O540" s="36">
        <v>6.4936627609377489</v>
      </c>
      <c r="P540" s="37">
        <v>87.755832556825652</v>
      </c>
      <c r="Q540" s="31">
        <v>0</v>
      </c>
    </row>
    <row r="541" spans="1:17" x14ac:dyDescent="0.2">
      <c r="A541" t="s">
        <v>1244</v>
      </c>
      <c r="B541" t="s">
        <v>1245</v>
      </c>
      <c r="C541" t="s">
        <v>1244</v>
      </c>
      <c r="D541" s="35">
        <v>12739944</v>
      </c>
      <c r="E541" s="35">
        <v>0</v>
      </c>
      <c r="F541" s="35">
        <v>12739944</v>
      </c>
      <c r="G541">
        <v>1</v>
      </c>
      <c r="I541" s="47" t="s">
        <v>1320</v>
      </c>
      <c r="J541" t="s">
        <v>692</v>
      </c>
      <c r="K541" s="57"/>
      <c r="M541" t="s">
        <v>1407</v>
      </c>
      <c r="N541" t="s">
        <v>1294</v>
      </c>
      <c r="O541" s="36">
        <v>2454.8641541498641</v>
      </c>
      <c r="P541" s="37">
        <v>33175.213372216895</v>
      </c>
      <c r="Q541" s="31">
        <v>4.5000000000000003E-5</v>
      </c>
    </row>
    <row r="542" spans="1:17" x14ac:dyDescent="0.2">
      <c r="A542" t="s">
        <v>1244</v>
      </c>
      <c r="B542" t="s">
        <v>1245</v>
      </c>
      <c r="C542" t="s">
        <v>1244</v>
      </c>
      <c r="D542" s="35">
        <v>12739944</v>
      </c>
      <c r="E542" s="35">
        <v>0</v>
      </c>
      <c r="F542" s="35">
        <v>12739944</v>
      </c>
      <c r="G542">
        <v>1</v>
      </c>
      <c r="I542" s="47" t="s">
        <v>1320</v>
      </c>
      <c r="J542" t="s">
        <v>693</v>
      </c>
      <c r="K542" s="57"/>
      <c r="M542" t="s">
        <v>1407</v>
      </c>
      <c r="N542" t="s">
        <v>1294</v>
      </c>
      <c r="O542" s="36">
        <v>37.1</v>
      </c>
      <c r="P542" s="37">
        <v>501.37210811792613</v>
      </c>
      <c r="Q542" s="31">
        <v>9.9999999999999995E-7</v>
      </c>
    </row>
    <row r="543" spans="1:17" x14ac:dyDescent="0.2">
      <c r="A543" t="s">
        <v>1244</v>
      </c>
      <c r="B543" t="s">
        <v>1245</v>
      </c>
      <c r="C543" t="s">
        <v>1244</v>
      </c>
      <c r="D543" s="35">
        <v>12739944</v>
      </c>
      <c r="E543" s="35">
        <v>0</v>
      </c>
      <c r="F543" s="35">
        <v>12739944</v>
      </c>
      <c r="G543">
        <v>1</v>
      </c>
      <c r="I543" s="47" t="s">
        <v>1320</v>
      </c>
      <c r="J543" t="s">
        <v>694</v>
      </c>
      <c r="K543" s="58"/>
      <c r="M543" t="s">
        <v>1407</v>
      </c>
      <c r="N543" t="s">
        <v>1294</v>
      </c>
      <c r="O543" s="36">
        <v>397.50077994760233</v>
      </c>
      <c r="P543" s="37">
        <v>5371.8545558180376</v>
      </c>
      <c r="Q543" s="31">
        <v>6.0000000000000002E-6</v>
      </c>
    </row>
    <row r="544" spans="1:17" x14ac:dyDescent="0.2">
      <c r="A544" t="s">
        <v>1244</v>
      </c>
      <c r="B544" t="s">
        <v>1245</v>
      </c>
      <c r="C544" t="s">
        <v>1244</v>
      </c>
      <c r="D544" s="35">
        <v>12739944</v>
      </c>
      <c r="E544" s="35">
        <v>0</v>
      </c>
      <c r="F544" s="35">
        <v>12739944</v>
      </c>
      <c r="G544">
        <v>1</v>
      </c>
      <c r="I544" s="47" t="s">
        <v>1320</v>
      </c>
      <c r="J544" t="s">
        <v>695</v>
      </c>
      <c r="K544" s="57"/>
      <c r="M544" t="s">
        <v>1407</v>
      </c>
      <c r="N544" t="s">
        <v>1294</v>
      </c>
      <c r="O544" s="36">
        <v>2332.2169363275766</v>
      </c>
      <c r="P544" s="37">
        <v>31517.749917921512</v>
      </c>
      <c r="Q544" s="31">
        <v>1.2300000000000001E-4</v>
      </c>
    </row>
    <row r="545" spans="1:17" x14ac:dyDescent="0.2">
      <c r="A545" t="s">
        <v>1244</v>
      </c>
      <c r="B545" t="s">
        <v>1245</v>
      </c>
      <c r="C545" t="s">
        <v>1244</v>
      </c>
      <c r="D545" s="35">
        <v>12739944</v>
      </c>
      <c r="E545" s="35">
        <v>0</v>
      </c>
      <c r="F545" s="35">
        <v>12739944</v>
      </c>
      <c r="G545">
        <v>1</v>
      </c>
      <c r="I545" s="47" t="s">
        <v>1320</v>
      </c>
      <c r="J545" t="s">
        <v>696</v>
      </c>
      <c r="K545" s="57"/>
      <c r="M545" t="s">
        <v>1407</v>
      </c>
      <c r="N545" t="s">
        <v>1294</v>
      </c>
      <c r="O545" s="36">
        <v>1079.2081631429089</v>
      </c>
      <c r="P545" s="37">
        <v>14584.497893612803</v>
      </c>
      <c r="Q545" s="31">
        <v>1.7E-5</v>
      </c>
    </row>
    <row r="546" spans="1:17" x14ac:dyDescent="0.2">
      <c r="A546" t="s">
        <v>1244</v>
      </c>
      <c r="B546" t="s">
        <v>1245</v>
      </c>
      <c r="C546" t="s">
        <v>1244</v>
      </c>
      <c r="D546" s="35">
        <v>12739944</v>
      </c>
      <c r="E546" s="35">
        <v>0</v>
      </c>
      <c r="F546" s="35">
        <v>12739944</v>
      </c>
      <c r="G546">
        <v>1</v>
      </c>
      <c r="I546" s="47" t="s">
        <v>1320</v>
      </c>
      <c r="J546" t="s">
        <v>697</v>
      </c>
      <c r="K546" s="57"/>
      <c r="M546" t="s">
        <v>1407</v>
      </c>
      <c r="N546" t="s">
        <v>1294</v>
      </c>
      <c r="O546" s="36">
        <v>1177.093448835134</v>
      </c>
      <c r="P546" s="37">
        <v>15907.326789603001</v>
      </c>
      <c r="Q546" s="31">
        <v>2.0999999999999999E-5</v>
      </c>
    </row>
    <row r="547" spans="1:17" x14ac:dyDescent="0.2">
      <c r="A547" t="s">
        <v>1244</v>
      </c>
      <c r="B547" t="s">
        <v>1245</v>
      </c>
      <c r="C547" t="s">
        <v>1244</v>
      </c>
      <c r="D547" s="35">
        <v>12739944</v>
      </c>
      <c r="E547" s="35">
        <v>0</v>
      </c>
      <c r="F547" s="35">
        <v>12739944</v>
      </c>
      <c r="G547">
        <v>1</v>
      </c>
      <c r="I547" s="47" t="s">
        <v>1320</v>
      </c>
      <c r="J547" t="s">
        <v>698</v>
      </c>
      <c r="K547" s="57"/>
      <c r="M547" t="s">
        <v>1408</v>
      </c>
      <c r="N547" t="s">
        <v>1294</v>
      </c>
      <c r="O547" s="36">
        <v>84</v>
      </c>
      <c r="P547" s="37">
        <v>1135.1821315877571</v>
      </c>
      <c r="Q547" s="31">
        <v>9.9999999999999995E-7</v>
      </c>
    </row>
    <row r="548" spans="1:17" x14ac:dyDescent="0.2">
      <c r="A548" t="s">
        <v>1244</v>
      </c>
      <c r="B548" t="s">
        <v>1245</v>
      </c>
      <c r="C548" t="s">
        <v>1244</v>
      </c>
      <c r="D548" s="35">
        <v>12739944</v>
      </c>
      <c r="E548" s="35">
        <v>0</v>
      </c>
      <c r="F548" s="35">
        <v>12739944</v>
      </c>
      <c r="G548">
        <v>1</v>
      </c>
      <c r="I548" s="47" t="s">
        <v>1320</v>
      </c>
      <c r="J548" t="s">
        <v>699</v>
      </c>
      <c r="K548" s="58"/>
      <c r="M548" t="s">
        <v>1408</v>
      </c>
      <c r="N548" t="s">
        <v>1294</v>
      </c>
      <c r="O548" s="36">
        <v>0</v>
      </c>
      <c r="P548" s="37">
        <v>0</v>
      </c>
      <c r="Q548" s="31">
        <v>0</v>
      </c>
    </row>
    <row r="549" spans="1:17" x14ac:dyDescent="0.2">
      <c r="A549" t="s">
        <v>1244</v>
      </c>
      <c r="B549" t="s">
        <v>1245</v>
      </c>
      <c r="C549" t="s">
        <v>1244</v>
      </c>
      <c r="D549" s="35">
        <v>12739944</v>
      </c>
      <c r="E549" s="35">
        <v>0</v>
      </c>
      <c r="F549" s="35">
        <v>12739944</v>
      </c>
      <c r="G549">
        <v>1</v>
      </c>
      <c r="I549" s="47" t="s">
        <v>1320</v>
      </c>
      <c r="J549" t="s">
        <v>700</v>
      </c>
      <c r="K549" s="57"/>
      <c r="M549" t="s">
        <v>1408</v>
      </c>
      <c r="N549" t="s">
        <v>1294</v>
      </c>
      <c r="O549" s="36">
        <v>342</v>
      </c>
      <c r="P549" s="37">
        <v>4621.8129643215825</v>
      </c>
      <c r="Q549" s="31">
        <v>5.0000000000000004E-6</v>
      </c>
    </row>
    <row r="550" spans="1:17" x14ac:dyDescent="0.2">
      <c r="A550" t="s">
        <v>1244</v>
      </c>
      <c r="B550" t="s">
        <v>1245</v>
      </c>
      <c r="C550" t="s">
        <v>1244</v>
      </c>
      <c r="D550" s="35">
        <v>12739944</v>
      </c>
      <c r="E550" s="35">
        <v>0</v>
      </c>
      <c r="F550" s="35">
        <v>12739944</v>
      </c>
      <c r="G550">
        <v>1</v>
      </c>
      <c r="I550" s="47" t="s">
        <v>1320</v>
      </c>
      <c r="J550" t="s">
        <v>701</v>
      </c>
      <c r="K550" s="57"/>
      <c r="M550" t="s">
        <v>1408</v>
      </c>
      <c r="N550" t="s">
        <v>1294</v>
      </c>
      <c r="O550" s="36">
        <v>12</v>
      </c>
      <c r="P550" s="37">
        <v>162.16887594110818</v>
      </c>
      <c r="Q550" s="31">
        <v>0</v>
      </c>
    </row>
    <row r="551" spans="1:17" x14ac:dyDescent="0.2">
      <c r="A551" t="s">
        <v>1244</v>
      </c>
      <c r="B551" t="s">
        <v>1245</v>
      </c>
      <c r="C551" t="s">
        <v>1244</v>
      </c>
      <c r="D551" s="35">
        <v>12739944</v>
      </c>
      <c r="E551" s="35">
        <v>0</v>
      </c>
      <c r="F551" s="35">
        <v>12739944</v>
      </c>
      <c r="G551">
        <v>1</v>
      </c>
      <c r="I551" s="47" t="s">
        <v>1320</v>
      </c>
      <c r="J551" t="s">
        <v>702</v>
      </c>
      <c r="K551" s="58"/>
      <c r="M551" t="s">
        <v>1408</v>
      </c>
      <c r="N551" t="s">
        <v>1294</v>
      </c>
      <c r="O551" s="36">
        <v>102</v>
      </c>
      <c r="P551" s="37">
        <v>1378.4354454994195</v>
      </c>
      <c r="Q551" s="31">
        <v>9.9999999999999995E-7</v>
      </c>
    </row>
    <row r="552" spans="1:17" x14ac:dyDescent="0.2">
      <c r="A552" t="s">
        <v>1244</v>
      </c>
      <c r="B552" t="s">
        <v>1245</v>
      </c>
      <c r="C552" t="s">
        <v>1244</v>
      </c>
      <c r="D552" s="35">
        <v>12739944</v>
      </c>
      <c r="E552" s="35">
        <v>0</v>
      </c>
      <c r="F552" s="35">
        <v>12739944</v>
      </c>
      <c r="G552">
        <v>1</v>
      </c>
      <c r="I552" s="47" t="s">
        <v>1320</v>
      </c>
      <c r="J552" t="s">
        <v>703</v>
      </c>
      <c r="K552" s="57"/>
      <c r="M552" t="s">
        <v>1409</v>
      </c>
      <c r="N552" t="s">
        <v>1325</v>
      </c>
      <c r="O552" s="36">
        <v>11.399999999999999</v>
      </c>
      <c r="P552" s="37">
        <v>154.06043214405275</v>
      </c>
      <c r="Q552" s="31">
        <v>0</v>
      </c>
    </row>
    <row r="553" spans="1:17" x14ac:dyDescent="0.2">
      <c r="A553" t="s">
        <v>1244</v>
      </c>
      <c r="B553" t="s">
        <v>1245</v>
      </c>
      <c r="C553" t="s">
        <v>1244</v>
      </c>
      <c r="D553" s="35">
        <v>12739944</v>
      </c>
      <c r="E553" s="35">
        <v>0</v>
      </c>
      <c r="F553" s="35">
        <v>12739944</v>
      </c>
      <c r="G553">
        <v>1</v>
      </c>
      <c r="I553" s="47" t="s">
        <v>1320</v>
      </c>
      <c r="J553" t="s">
        <v>704</v>
      </c>
      <c r="K553" s="57"/>
      <c r="M553" t="s">
        <v>1409</v>
      </c>
      <c r="N553" t="s">
        <v>1325</v>
      </c>
      <c r="O553" s="36">
        <v>5699.9999999999991</v>
      </c>
      <c r="P553" s="37">
        <v>77030.216072026364</v>
      </c>
      <c r="Q553" s="31">
        <v>8.3999999999999995E-5</v>
      </c>
    </row>
    <row r="554" spans="1:17" x14ac:dyDescent="0.2">
      <c r="A554" t="s">
        <v>1244</v>
      </c>
      <c r="B554" t="s">
        <v>1245</v>
      </c>
      <c r="C554" t="s">
        <v>1244</v>
      </c>
      <c r="D554" s="35">
        <v>12739944</v>
      </c>
      <c r="E554" s="35">
        <v>0</v>
      </c>
      <c r="F554" s="35">
        <v>12739944</v>
      </c>
      <c r="G554">
        <v>1</v>
      </c>
      <c r="I554" s="47" t="s">
        <v>1320</v>
      </c>
      <c r="J554" t="s">
        <v>705</v>
      </c>
      <c r="K554" s="57"/>
      <c r="M554" t="s">
        <v>1409</v>
      </c>
      <c r="N554" t="s">
        <v>1325</v>
      </c>
      <c r="O554" s="36">
        <v>59430.480946412557</v>
      </c>
      <c r="P554" s="37">
        <v>803147.85764326435</v>
      </c>
      <c r="Q554" s="31">
        <v>1.7329999999999999E-3</v>
      </c>
    </row>
    <row r="555" spans="1:17" x14ac:dyDescent="0.2">
      <c r="A555" t="s">
        <v>1244</v>
      </c>
      <c r="B555" t="s">
        <v>1245</v>
      </c>
      <c r="C555" t="s">
        <v>1244</v>
      </c>
      <c r="D555" s="35">
        <v>12739944</v>
      </c>
      <c r="E555" s="35">
        <v>0</v>
      </c>
      <c r="F555" s="35">
        <v>12739944</v>
      </c>
      <c r="G555">
        <v>1</v>
      </c>
      <c r="I555" s="47" t="s">
        <v>1320</v>
      </c>
      <c r="J555" t="s">
        <v>706</v>
      </c>
      <c r="K555" s="57"/>
      <c r="M555" t="s">
        <v>1409</v>
      </c>
      <c r="N555" t="s">
        <v>1325</v>
      </c>
      <c r="O555" s="36">
        <v>39112.191868202004</v>
      </c>
      <c r="P555" s="37">
        <v>528565.01590493927</v>
      </c>
      <c r="Q555" s="31">
        <v>1.23E-3</v>
      </c>
    </row>
    <row r="556" spans="1:17" x14ac:dyDescent="0.2">
      <c r="A556" t="s">
        <v>1244</v>
      </c>
      <c r="B556" t="s">
        <v>1245</v>
      </c>
      <c r="C556" t="s">
        <v>1244</v>
      </c>
      <c r="D556" s="35">
        <v>12739944</v>
      </c>
      <c r="E556" s="35">
        <v>0</v>
      </c>
      <c r="F556" s="35">
        <v>12739944</v>
      </c>
      <c r="G556">
        <v>1</v>
      </c>
      <c r="I556" s="47" t="s">
        <v>1320</v>
      </c>
      <c r="J556" t="s">
        <v>707</v>
      </c>
      <c r="K556" s="57"/>
      <c r="M556" t="s">
        <v>1410</v>
      </c>
      <c r="N556" t="s">
        <v>1294</v>
      </c>
      <c r="O556" s="36">
        <v>16.216656404605608</v>
      </c>
      <c r="P556" s="37">
        <v>219.15307838817199</v>
      </c>
      <c r="Q556" s="31">
        <v>0</v>
      </c>
    </row>
    <row r="557" spans="1:17" x14ac:dyDescent="0.2">
      <c r="A557" t="s">
        <v>1244</v>
      </c>
      <c r="B557" t="s">
        <v>1245</v>
      </c>
      <c r="C557" t="s">
        <v>1244</v>
      </c>
      <c r="D557" s="35">
        <v>12739944</v>
      </c>
      <c r="E557" s="35">
        <v>0</v>
      </c>
      <c r="F557" s="35">
        <v>12739944</v>
      </c>
      <c r="G557">
        <v>1</v>
      </c>
      <c r="I557" s="47" t="s">
        <v>1320</v>
      </c>
      <c r="J557" t="s">
        <v>708</v>
      </c>
      <c r="K557" s="57"/>
      <c r="M557" t="s">
        <v>1410</v>
      </c>
      <c r="N557" t="s">
        <v>1294</v>
      </c>
      <c r="O557" s="36">
        <v>0</v>
      </c>
      <c r="P557" s="37">
        <v>0</v>
      </c>
      <c r="Q557" s="31">
        <v>0</v>
      </c>
    </row>
    <row r="558" spans="1:17" x14ac:dyDescent="0.2">
      <c r="A558" t="s">
        <v>1244</v>
      </c>
      <c r="B558" t="s">
        <v>1245</v>
      </c>
      <c r="C558" t="s">
        <v>1244</v>
      </c>
      <c r="D558" s="35">
        <v>12739944</v>
      </c>
      <c r="E558" s="35">
        <v>0</v>
      </c>
      <c r="F558" s="35">
        <v>12739944</v>
      </c>
      <c r="G558">
        <v>1</v>
      </c>
      <c r="I558" s="47" t="s">
        <v>1320</v>
      </c>
      <c r="J558" t="s">
        <v>709</v>
      </c>
      <c r="K558" s="57"/>
      <c r="M558" t="s">
        <v>1410</v>
      </c>
      <c r="N558" t="s">
        <v>1294</v>
      </c>
      <c r="O558" s="36">
        <v>256.42663821674915</v>
      </c>
      <c r="P558" s="37">
        <v>3465.3683067472848</v>
      </c>
      <c r="Q558" s="31">
        <v>5.0000000000000004E-6</v>
      </c>
    </row>
    <row r="559" spans="1:17" x14ac:dyDescent="0.2">
      <c r="A559" t="s">
        <v>1244</v>
      </c>
      <c r="B559" t="s">
        <v>1245</v>
      </c>
      <c r="C559" t="s">
        <v>1244</v>
      </c>
      <c r="D559" s="35">
        <v>12739944</v>
      </c>
      <c r="E559" s="35">
        <v>0</v>
      </c>
      <c r="F559" s="35">
        <v>12739944</v>
      </c>
      <c r="G559">
        <v>1</v>
      </c>
      <c r="I559" s="47" t="s">
        <v>1320</v>
      </c>
      <c r="J559" t="s">
        <v>710</v>
      </c>
      <c r="K559" s="57"/>
      <c r="M559" t="s">
        <v>1410</v>
      </c>
      <c r="N559" t="s">
        <v>1294</v>
      </c>
      <c r="O559" s="36">
        <v>101.23313557571716</v>
      </c>
      <c r="P559" s="37">
        <v>1368.0719836923215</v>
      </c>
      <c r="Q559" s="31">
        <v>1.9999999999999999E-6</v>
      </c>
    </row>
    <row r="560" spans="1:17" x14ac:dyDescent="0.2">
      <c r="A560" t="s">
        <v>1244</v>
      </c>
      <c r="B560" t="s">
        <v>1245</v>
      </c>
      <c r="C560" t="s">
        <v>1244</v>
      </c>
      <c r="D560" s="35">
        <v>12739944</v>
      </c>
      <c r="E560" s="35">
        <v>0</v>
      </c>
      <c r="F560" s="35">
        <v>12739944</v>
      </c>
      <c r="G560">
        <v>1</v>
      </c>
      <c r="I560" s="47" t="s">
        <v>1320</v>
      </c>
      <c r="J560" t="s">
        <v>711</v>
      </c>
      <c r="K560" s="58"/>
      <c r="M560" t="s">
        <v>1410</v>
      </c>
      <c r="N560" t="s">
        <v>1294</v>
      </c>
      <c r="O560" s="36">
        <v>9.0577779793381055</v>
      </c>
      <c r="P560" s="37">
        <v>122.40747278611522</v>
      </c>
      <c r="Q560" s="31">
        <v>0</v>
      </c>
    </row>
    <row r="561" spans="1:17" x14ac:dyDescent="0.2">
      <c r="A561" t="s">
        <v>1244</v>
      </c>
      <c r="B561" t="s">
        <v>1245</v>
      </c>
      <c r="C561" t="s">
        <v>1244</v>
      </c>
      <c r="D561" s="35">
        <v>12739944</v>
      </c>
      <c r="E561" s="35">
        <v>0</v>
      </c>
      <c r="F561" s="35">
        <v>12739944</v>
      </c>
      <c r="G561">
        <v>1</v>
      </c>
      <c r="I561" s="47" t="s">
        <v>1320</v>
      </c>
      <c r="J561" t="s">
        <v>712</v>
      </c>
      <c r="K561" s="57"/>
      <c r="M561" t="s">
        <v>1411</v>
      </c>
      <c r="N561" t="s">
        <v>1294</v>
      </c>
      <c r="O561" s="36">
        <v>42.80266656986133</v>
      </c>
      <c r="P561" s="37">
        <v>578.43836040970507</v>
      </c>
      <c r="Q561" s="31">
        <v>0</v>
      </c>
    </row>
    <row r="562" spans="1:17" x14ac:dyDescent="0.2">
      <c r="A562" t="s">
        <v>1244</v>
      </c>
      <c r="B562" t="s">
        <v>1245</v>
      </c>
      <c r="C562" t="s">
        <v>1244</v>
      </c>
      <c r="D562" s="35">
        <v>12739944</v>
      </c>
      <c r="E562" s="35">
        <v>0</v>
      </c>
      <c r="F562" s="35">
        <v>12739944</v>
      </c>
      <c r="G562">
        <v>1</v>
      </c>
      <c r="I562" s="47" t="s">
        <v>1320</v>
      </c>
      <c r="J562" t="s">
        <v>713</v>
      </c>
      <c r="K562" s="58"/>
      <c r="M562" t="s">
        <v>1411</v>
      </c>
      <c r="N562" t="s">
        <v>1294</v>
      </c>
      <c r="O562" s="36">
        <v>12.4</v>
      </c>
      <c r="P562" s="37">
        <v>167.57450513914512</v>
      </c>
      <c r="Q562" s="31">
        <v>0</v>
      </c>
    </row>
    <row r="563" spans="1:17" x14ac:dyDescent="0.2">
      <c r="A563" t="s">
        <v>1244</v>
      </c>
      <c r="B563" t="s">
        <v>1245</v>
      </c>
      <c r="C563" t="s">
        <v>1244</v>
      </c>
      <c r="D563" s="35">
        <v>12739944</v>
      </c>
      <c r="E563" s="35">
        <v>0</v>
      </c>
      <c r="F563" s="35">
        <v>12739944</v>
      </c>
      <c r="G563">
        <v>1</v>
      </c>
      <c r="I563" s="47" t="s">
        <v>1320</v>
      </c>
      <c r="J563" t="s">
        <v>714</v>
      </c>
      <c r="K563" s="57"/>
      <c r="M563" t="s">
        <v>1411</v>
      </c>
      <c r="N563" t="s">
        <v>1294</v>
      </c>
      <c r="O563" s="36">
        <v>46.569639220649599</v>
      </c>
      <c r="P563" s="37">
        <v>629.34550378297422</v>
      </c>
      <c r="Q563" s="31">
        <v>9.9999999999999995E-7</v>
      </c>
    </row>
    <row r="564" spans="1:17" x14ac:dyDescent="0.2">
      <c r="A564" t="s">
        <v>1244</v>
      </c>
      <c r="B564" t="s">
        <v>1245</v>
      </c>
      <c r="C564" t="s">
        <v>1244</v>
      </c>
      <c r="D564" s="35">
        <v>12739944</v>
      </c>
      <c r="E564" s="35">
        <v>0</v>
      </c>
      <c r="F564" s="35">
        <v>12739944</v>
      </c>
      <c r="G564">
        <v>1</v>
      </c>
      <c r="I564" s="47" t="s">
        <v>1320</v>
      </c>
      <c r="J564" t="s">
        <v>715</v>
      </c>
      <c r="K564" s="58"/>
      <c r="M564" t="s">
        <v>1411</v>
      </c>
      <c r="N564" t="s">
        <v>1294</v>
      </c>
      <c r="O564" s="36">
        <v>1183.945934271045</v>
      </c>
      <c r="P564" s="37">
        <v>15999.931777981707</v>
      </c>
      <c r="Q564" s="31">
        <v>5.8999999999999998E-5</v>
      </c>
    </row>
    <row r="565" spans="1:17" x14ac:dyDescent="0.2">
      <c r="A565" t="s">
        <v>1244</v>
      </c>
      <c r="B565" t="s">
        <v>1245</v>
      </c>
      <c r="C565" t="s">
        <v>1244</v>
      </c>
      <c r="D565" s="35">
        <v>12739944</v>
      </c>
      <c r="E565" s="35">
        <v>0</v>
      </c>
      <c r="F565" s="35">
        <v>12739944</v>
      </c>
      <c r="G565">
        <v>1</v>
      </c>
      <c r="I565" s="47" t="s">
        <v>1320</v>
      </c>
      <c r="J565" t="s">
        <v>720</v>
      </c>
      <c r="K565" s="57"/>
      <c r="M565" t="s">
        <v>1411</v>
      </c>
      <c r="N565" t="s">
        <v>1294</v>
      </c>
      <c r="O565" s="36">
        <v>2644.4201976399399</v>
      </c>
      <c r="P565" s="37">
        <v>35736.887580602684</v>
      </c>
      <c r="Q565" s="31">
        <v>4.1E-5</v>
      </c>
    </row>
    <row r="566" spans="1:17" x14ac:dyDescent="0.2">
      <c r="A566" t="s">
        <v>1244</v>
      </c>
      <c r="B566" t="s">
        <v>1245</v>
      </c>
      <c r="C566" t="s">
        <v>1244</v>
      </c>
      <c r="D566" s="35">
        <v>12739944</v>
      </c>
      <c r="E566" s="35">
        <v>0</v>
      </c>
      <c r="F566" s="35">
        <v>12739944</v>
      </c>
      <c r="G566">
        <v>1</v>
      </c>
      <c r="I566" s="47" t="s">
        <v>1320</v>
      </c>
      <c r="J566" t="s">
        <v>721</v>
      </c>
      <c r="K566" s="57"/>
      <c r="M566" t="s">
        <v>1411</v>
      </c>
      <c r="N566" t="s">
        <v>1294</v>
      </c>
      <c r="O566" s="36">
        <v>1491.5256828192296</v>
      </c>
      <c r="P566" s="37">
        <v>20156.586951674024</v>
      </c>
      <c r="Q566" s="31">
        <v>4.3000000000000002E-5</v>
      </c>
    </row>
    <row r="567" spans="1:17" x14ac:dyDescent="0.2">
      <c r="A567" t="s">
        <v>1244</v>
      </c>
      <c r="B567" t="s">
        <v>1245</v>
      </c>
      <c r="C567" t="s">
        <v>1244</v>
      </c>
      <c r="D567" s="35">
        <v>12739944</v>
      </c>
      <c r="E567" s="35">
        <v>0</v>
      </c>
      <c r="F567" s="35">
        <v>12739944</v>
      </c>
      <c r="G567">
        <v>1</v>
      </c>
      <c r="I567" s="47" t="s">
        <v>1320</v>
      </c>
      <c r="J567" t="s">
        <v>722</v>
      </c>
      <c r="K567" s="57"/>
      <c r="M567" t="s">
        <v>1411</v>
      </c>
      <c r="N567" t="s">
        <v>1294</v>
      </c>
      <c r="O567" s="36">
        <v>1341.6995806943403</v>
      </c>
      <c r="P567" s="37">
        <v>18131.826070988111</v>
      </c>
      <c r="Q567" s="31">
        <v>9.0000000000000006E-5</v>
      </c>
    </row>
    <row r="568" spans="1:17" x14ac:dyDescent="0.2">
      <c r="A568" t="s">
        <v>1244</v>
      </c>
      <c r="B568" t="s">
        <v>1245</v>
      </c>
      <c r="C568" t="s">
        <v>1244</v>
      </c>
      <c r="D568" s="35">
        <v>12739944</v>
      </c>
      <c r="E568" s="35">
        <v>0</v>
      </c>
      <c r="F568" s="35">
        <v>12739944</v>
      </c>
      <c r="G568">
        <v>1</v>
      </c>
      <c r="I568" s="47" t="s">
        <v>1320</v>
      </c>
      <c r="J568" t="s">
        <v>723</v>
      </c>
      <c r="K568" s="57"/>
      <c r="M568" t="s">
        <v>1411</v>
      </c>
      <c r="N568" t="s">
        <v>1294</v>
      </c>
      <c r="O568" s="36">
        <v>27.785524752776173</v>
      </c>
      <c r="P568" s="37">
        <v>375.49560971596247</v>
      </c>
      <c r="Q568" s="31">
        <v>9.9999999999999995E-7</v>
      </c>
    </row>
    <row r="569" spans="1:17" x14ac:dyDescent="0.2">
      <c r="A569" t="s">
        <v>1244</v>
      </c>
      <c r="B569" t="s">
        <v>1245</v>
      </c>
      <c r="C569" t="s">
        <v>1244</v>
      </c>
      <c r="D569" s="35">
        <v>12739944</v>
      </c>
      <c r="E569" s="35">
        <v>0</v>
      </c>
      <c r="F569" s="35">
        <v>12739944</v>
      </c>
      <c r="G569">
        <v>1</v>
      </c>
      <c r="I569" s="47" t="s">
        <v>1320</v>
      </c>
      <c r="J569" t="s">
        <v>724</v>
      </c>
      <c r="K569" s="58"/>
      <c r="M569" t="s">
        <v>1412</v>
      </c>
      <c r="N569" t="s">
        <v>1328</v>
      </c>
      <c r="O569" s="36">
        <v>8589.0079330623194</v>
      </c>
      <c r="P569" s="37">
        <v>116072.48016283143</v>
      </c>
      <c r="Q569" s="31">
        <v>3.3599999999999998E-4</v>
      </c>
    </row>
    <row r="570" spans="1:17" x14ac:dyDescent="0.2">
      <c r="A570" t="s">
        <v>1244</v>
      </c>
      <c r="B570" t="s">
        <v>1245</v>
      </c>
      <c r="C570" t="s">
        <v>1244</v>
      </c>
      <c r="D570" s="35">
        <v>12739944</v>
      </c>
      <c r="E570" s="35">
        <v>0</v>
      </c>
      <c r="F570" s="35">
        <v>12739944</v>
      </c>
      <c r="G570">
        <v>1</v>
      </c>
      <c r="I570" s="47" t="s">
        <v>1320</v>
      </c>
      <c r="J570" t="s">
        <v>725</v>
      </c>
      <c r="K570" s="57"/>
      <c r="M570" t="s">
        <v>1413</v>
      </c>
      <c r="N570" t="s">
        <v>1333</v>
      </c>
      <c r="O570" s="36">
        <v>0</v>
      </c>
      <c r="P570" s="37">
        <v>0</v>
      </c>
      <c r="Q570" s="31">
        <v>0</v>
      </c>
    </row>
    <row r="571" spans="1:17" x14ac:dyDescent="0.2">
      <c r="A571" t="s">
        <v>1244</v>
      </c>
      <c r="B571" t="s">
        <v>1245</v>
      </c>
      <c r="C571" t="s">
        <v>1244</v>
      </c>
      <c r="D571" s="35">
        <v>12739944</v>
      </c>
      <c r="E571" s="35">
        <v>0</v>
      </c>
      <c r="F571" s="35">
        <v>12739944</v>
      </c>
      <c r="G571">
        <v>1</v>
      </c>
      <c r="I571" s="47" t="s">
        <v>1320</v>
      </c>
      <c r="J571" t="s">
        <v>726</v>
      </c>
      <c r="K571" s="57"/>
      <c r="M571" t="s">
        <v>1413</v>
      </c>
      <c r="N571" t="s">
        <v>1333</v>
      </c>
      <c r="O571" s="36">
        <v>60.882268610957439</v>
      </c>
      <c r="P571" s="37">
        <v>822.76742211529847</v>
      </c>
      <c r="Q571" s="31">
        <v>9.9999999999999995E-7</v>
      </c>
    </row>
    <row r="572" spans="1:17" x14ac:dyDescent="0.2">
      <c r="A572" t="s">
        <v>1244</v>
      </c>
      <c r="B572" t="s">
        <v>1245</v>
      </c>
      <c r="C572" t="s">
        <v>1244</v>
      </c>
      <c r="D572" s="35">
        <v>12739944</v>
      </c>
      <c r="E572" s="35">
        <v>0</v>
      </c>
      <c r="F572" s="35">
        <v>12739944</v>
      </c>
      <c r="G572">
        <v>1</v>
      </c>
      <c r="I572" s="47" t="s">
        <v>1320</v>
      </c>
      <c r="J572" t="s">
        <v>727</v>
      </c>
      <c r="K572" s="57"/>
      <c r="M572" t="s">
        <v>1413</v>
      </c>
      <c r="N572" t="s">
        <v>1333</v>
      </c>
      <c r="O572" s="36">
        <v>126.40790440663089</v>
      </c>
      <c r="P572" s="37">
        <v>1708.2856473078655</v>
      </c>
      <c r="Q572" s="31">
        <v>2.0000000000000002E-5</v>
      </c>
    </row>
    <row r="573" spans="1:17" x14ac:dyDescent="0.2">
      <c r="A573" t="s">
        <v>1244</v>
      </c>
      <c r="B573" t="s">
        <v>1245</v>
      </c>
      <c r="C573" t="s">
        <v>1244</v>
      </c>
      <c r="D573" s="35">
        <v>12739944</v>
      </c>
      <c r="E573" s="35">
        <v>0</v>
      </c>
      <c r="F573" s="35">
        <v>12739944</v>
      </c>
      <c r="G573">
        <v>1</v>
      </c>
      <c r="I573" s="47" t="s">
        <v>1320</v>
      </c>
      <c r="J573" t="s">
        <v>728</v>
      </c>
      <c r="K573" s="57"/>
      <c r="M573" t="s">
        <v>1413</v>
      </c>
      <c r="N573" t="s">
        <v>1333</v>
      </c>
      <c r="O573" s="36">
        <v>140.80000000000001</v>
      </c>
      <c r="P573" s="37">
        <v>1902.7814777090025</v>
      </c>
      <c r="Q573" s="31">
        <v>1.9999999999999999E-6</v>
      </c>
    </row>
    <row r="574" spans="1:17" x14ac:dyDescent="0.2">
      <c r="A574" t="s">
        <v>1244</v>
      </c>
      <c r="B574" t="s">
        <v>1245</v>
      </c>
      <c r="C574" t="s">
        <v>1244</v>
      </c>
      <c r="D574" s="35">
        <v>12739944</v>
      </c>
      <c r="E574" s="35">
        <v>0</v>
      </c>
      <c r="F574" s="35">
        <v>12739944</v>
      </c>
      <c r="G574">
        <v>1</v>
      </c>
      <c r="I574" s="47" t="s">
        <v>1320</v>
      </c>
      <c r="J574" t="s">
        <v>729</v>
      </c>
      <c r="K574" s="57"/>
      <c r="M574" t="s">
        <v>1413</v>
      </c>
      <c r="N574" t="s">
        <v>1333</v>
      </c>
      <c r="O574" s="36">
        <v>52.8</v>
      </c>
      <c r="P574" s="37">
        <v>713.54305414087582</v>
      </c>
      <c r="Q574" s="31">
        <v>9.9999999999999995E-7</v>
      </c>
    </row>
    <row r="575" spans="1:17" x14ac:dyDescent="0.2">
      <c r="A575" t="s">
        <v>1244</v>
      </c>
      <c r="B575" t="s">
        <v>1245</v>
      </c>
      <c r="C575" t="s">
        <v>1244</v>
      </c>
      <c r="D575" s="35">
        <v>12739944</v>
      </c>
      <c r="E575" s="35">
        <v>0</v>
      </c>
      <c r="F575" s="35">
        <v>12739944</v>
      </c>
      <c r="G575">
        <v>1</v>
      </c>
      <c r="I575" s="47" t="s">
        <v>1320</v>
      </c>
      <c r="J575" t="s">
        <v>730</v>
      </c>
      <c r="K575" s="57"/>
      <c r="M575" t="s">
        <v>1413</v>
      </c>
      <c r="N575" t="s">
        <v>1333</v>
      </c>
      <c r="O575" s="36">
        <v>41.58</v>
      </c>
      <c r="P575" s="37">
        <v>561.91515513593981</v>
      </c>
      <c r="Q575" s="31">
        <v>9.9999999999999995E-7</v>
      </c>
    </row>
    <row r="576" spans="1:17" x14ac:dyDescent="0.2">
      <c r="A576" t="s">
        <v>1244</v>
      </c>
      <c r="B576" t="s">
        <v>1245</v>
      </c>
      <c r="C576" t="s">
        <v>1244</v>
      </c>
      <c r="D576" s="35">
        <v>12739944</v>
      </c>
      <c r="E576" s="35">
        <v>0</v>
      </c>
      <c r="F576" s="35">
        <v>12739944</v>
      </c>
      <c r="G576">
        <v>1</v>
      </c>
      <c r="I576" s="47" t="s">
        <v>1320</v>
      </c>
      <c r="J576" t="s">
        <v>731</v>
      </c>
      <c r="K576" s="58"/>
      <c r="M576" t="s">
        <v>1413</v>
      </c>
      <c r="N576" t="s">
        <v>1333</v>
      </c>
      <c r="O576" s="36">
        <v>396</v>
      </c>
      <c r="P576" s="37">
        <v>5351.57290605657</v>
      </c>
      <c r="Q576" s="31">
        <v>6.0000000000000002E-6</v>
      </c>
    </row>
    <row r="577" spans="1:17" x14ac:dyDescent="0.2">
      <c r="A577" t="s">
        <v>1244</v>
      </c>
      <c r="B577" t="s">
        <v>1245</v>
      </c>
      <c r="C577" t="s">
        <v>1244</v>
      </c>
      <c r="D577" s="35">
        <v>12739944</v>
      </c>
      <c r="E577" s="35">
        <v>0</v>
      </c>
      <c r="F577" s="35">
        <v>12739944</v>
      </c>
      <c r="G577">
        <v>1</v>
      </c>
      <c r="I577" s="47" t="s">
        <v>1320</v>
      </c>
      <c r="J577" t="s">
        <v>732</v>
      </c>
      <c r="K577" s="57"/>
      <c r="M577" t="s">
        <v>1413</v>
      </c>
      <c r="N577" t="s">
        <v>1333</v>
      </c>
      <c r="O577" s="36">
        <v>529.08533391583057</v>
      </c>
      <c r="P577" s="37">
        <v>7150.0978231713425</v>
      </c>
      <c r="Q577" s="31">
        <v>7.9999999999999996E-6</v>
      </c>
    </row>
    <row r="578" spans="1:17" x14ac:dyDescent="0.2">
      <c r="A578" t="s">
        <v>1244</v>
      </c>
      <c r="B578" t="s">
        <v>1245</v>
      </c>
      <c r="C578" t="s">
        <v>1244</v>
      </c>
      <c r="D578" s="35">
        <v>12739944</v>
      </c>
      <c r="E578" s="35">
        <v>0</v>
      </c>
      <c r="F578" s="35">
        <v>12739944</v>
      </c>
      <c r="G578">
        <v>1</v>
      </c>
      <c r="I578" s="47" t="s">
        <v>1320</v>
      </c>
      <c r="J578" t="s">
        <v>733</v>
      </c>
      <c r="K578" s="57"/>
      <c r="M578" t="s">
        <v>1413</v>
      </c>
      <c r="N578" t="s">
        <v>1333</v>
      </c>
      <c r="O578" s="36">
        <v>196.26653867788403</v>
      </c>
      <c r="P578" s="37">
        <v>2652.3603301870403</v>
      </c>
      <c r="Q578" s="31">
        <v>8.2999999999999998E-5</v>
      </c>
    </row>
    <row r="579" spans="1:17" x14ac:dyDescent="0.2">
      <c r="A579" t="s">
        <v>1244</v>
      </c>
      <c r="B579" t="s">
        <v>1245</v>
      </c>
      <c r="C579" t="s">
        <v>1244</v>
      </c>
      <c r="D579" s="35">
        <v>12739944</v>
      </c>
      <c r="E579" s="35">
        <v>0</v>
      </c>
      <c r="F579" s="35">
        <v>12739944</v>
      </c>
      <c r="G579">
        <v>1</v>
      </c>
      <c r="I579" s="47" t="s">
        <v>1320</v>
      </c>
      <c r="J579" t="s">
        <v>734</v>
      </c>
      <c r="K579" s="57"/>
      <c r="M579" t="s">
        <v>1413</v>
      </c>
      <c r="N579" t="s">
        <v>1333</v>
      </c>
      <c r="O579" s="36">
        <v>17.600000000000001</v>
      </c>
      <c r="P579" s="37">
        <v>237.84768471362531</v>
      </c>
      <c r="Q579" s="31">
        <v>0</v>
      </c>
    </row>
    <row r="580" spans="1:17" x14ac:dyDescent="0.2">
      <c r="A580" t="s">
        <v>1244</v>
      </c>
      <c r="B580" t="s">
        <v>1245</v>
      </c>
      <c r="C580" t="s">
        <v>1244</v>
      </c>
      <c r="D580" s="35">
        <v>12739944</v>
      </c>
      <c r="E580" s="35">
        <v>0</v>
      </c>
      <c r="F580" s="35">
        <v>12739944</v>
      </c>
      <c r="G580">
        <v>1</v>
      </c>
      <c r="I580" s="47" t="s">
        <v>1320</v>
      </c>
      <c r="J580" t="s">
        <v>735</v>
      </c>
      <c r="K580" s="57"/>
      <c r="M580" t="s">
        <v>1413</v>
      </c>
      <c r="N580" t="s">
        <v>1333</v>
      </c>
      <c r="O580" s="36">
        <v>1.76</v>
      </c>
      <c r="P580" s="37">
        <v>23.784768471362533</v>
      </c>
      <c r="Q580" s="31">
        <v>0</v>
      </c>
    </row>
    <row r="581" spans="1:17" x14ac:dyDescent="0.2">
      <c r="A581" t="s">
        <v>1244</v>
      </c>
      <c r="B581" t="s">
        <v>1245</v>
      </c>
      <c r="C581" t="s">
        <v>1244</v>
      </c>
      <c r="D581" s="35">
        <v>12739944</v>
      </c>
      <c r="E581" s="35">
        <v>0</v>
      </c>
      <c r="F581" s="35">
        <v>12739944</v>
      </c>
      <c r="G581">
        <v>1</v>
      </c>
      <c r="I581" s="47" t="s">
        <v>1320</v>
      </c>
      <c r="J581" t="s">
        <v>736</v>
      </c>
      <c r="K581" s="57"/>
      <c r="M581" t="s">
        <v>1413</v>
      </c>
      <c r="N581" t="s">
        <v>1333</v>
      </c>
      <c r="O581" s="36">
        <v>17.600000000000001</v>
      </c>
      <c r="P581" s="37">
        <v>237.84768471362531</v>
      </c>
      <c r="Q581" s="31">
        <v>0</v>
      </c>
    </row>
    <row r="582" spans="1:17" x14ac:dyDescent="0.2">
      <c r="A582" t="s">
        <v>1244</v>
      </c>
      <c r="B582" t="s">
        <v>1245</v>
      </c>
      <c r="C582" t="s">
        <v>1244</v>
      </c>
      <c r="D582" s="35">
        <v>12739944</v>
      </c>
      <c r="E582" s="35">
        <v>0</v>
      </c>
      <c r="F582" s="35">
        <v>12739944</v>
      </c>
      <c r="G582">
        <v>1</v>
      </c>
      <c r="I582" s="47" t="s">
        <v>1320</v>
      </c>
      <c r="J582" t="s">
        <v>737</v>
      </c>
      <c r="K582" s="57"/>
      <c r="M582" t="s">
        <v>1414</v>
      </c>
      <c r="N582" t="s">
        <v>1325</v>
      </c>
      <c r="O582" s="36">
        <v>2259.0703945956138</v>
      </c>
      <c r="P582" s="37">
        <v>30529.242213617199</v>
      </c>
      <c r="Q582" s="31">
        <v>0</v>
      </c>
    </row>
    <row r="583" spans="1:17" x14ac:dyDescent="0.2">
      <c r="A583" t="s">
        <v>1244</v>
      </c>
      <c r="B583" t="s">
        <v>1245</v>
      </c>
      <c r="C583" t="s">
        <v>1244</v>
      </c>
      <c r="D583" s="35">
        <v>12739944</v>
      </c>
      <c r="E583" s="35">
        <v>0</v>
      </c>
      <c r="F583" s="35">
        <v>12739944</v>
      </c>
      <c r="G583">
        <v>1</v>
      </c>
      <c r="I583" s="47" t="s">
        <v>1320</v>
      </c>
      <c r="J583" t="s">
        <v>738</v>
      </c>
      <c r="K583" s="57"/>
      <c r="M583" t="s">
        <v>1414</v>
      </c>
      <c r="N583" t="s">
        <v>1325</v>
      </c>
      <c r="O583" s="36">
        <v>8.2999999999999989</v>
      </c>
      <c r="P583" s="37">
        <v>112.16680585926647</v>
      </c>
      <c r="Q583" s="31">
        <v>0</v>
      </c>
    </row>
    <row r="584" spans="1:17" x14ac:dyDescent="0.2">
      <c r="A584" t="s">
        <v>1244</v>
      </c>
      <c r="B584" t="s">
        <v>1245</v>
      </c>
      <c r="C584" t="s">
        <v>1244</v>
      </c>
      <c r="D584" s="35">
        <v>12739944</v>
      </c>
      <c r="E584" s="35">
        <v>0</v>
      </c>
      <c r="F584" s="35">
        <v>12739944</v>
      </c>
      <c r="G584">
        <v>1</v>
      </c>
      <c r="I584" s="47" t="s">
        <v>1320</v>
      </c>
      <c r="J584" t="s">
        <v>739</v>
      </c>
      <c r="K584" s="58"/>
      <c r="M584" t="s">
        <v>1414</v>
      </c>
      <c r="N584" t="s">
        <v>1325</v>
      </c>
      <c r="O584" s="36">
        <v>2550.8715440720744</v>
      </c>
      <c r="P584" s="37">
        <v>34472.664247693938</v>
      </c>
      <c r="Q584" s="31">
        <v>6.0000000000000002E-5</v>
      </c>
    </row>
    <row r="585" spans="1:17" x14ac:dyDescent="0.2">
      <c r="A585" t="s">
        <v>1244</v>
      </c>
      <c r="B585" t="s">
        <v>1245</v>
      </c>
      <c r="C585" t="s">
        <v>1244</v>
      </c>
      <c r="D585" s="35">
        <v>12739944</v>
      </c>
      <c r="E585" s="35">
        <v>0</v>
      </c>
      <c r="F585" s="35">
        <v>12739944</v>
      </c>
      <c r="G585">
        <v>1</v>
      </c>
      <c r="I585" s="47" t="s">
        <v>1320</v>
      </c>
      <c r="J585" t="s">
        <v>740</v>
      </c>
      <c r="K585" s="57"/>
      <c r="M585" t="s">
        <v>1414</v>
      </c>
      <c r="N585" t="s">
        <v>1325</v>
      </c>
      <c r="O585" s="36">
        <v>3037.8035399849359</v>
      </c>
      <c r="P585" s="37">
        <v>41053.098784106354</v>
      </c>
      <c r="Q585" s="31">
        <v>6.7000000000000002E-5</v>
      </c>
    </row>
    <row r="586" spans="1:17" x14ac:dyDescent="0.2">
      <c r="A586" t="s">
        <v>1244</v>
      </c>
      <c r="B586" t="s">
        <v>1245</v>
      </c>
      <c r="C586" t="s">
        <v>1244</v>
      </c>
      <c r="D586" s="35">
        <v>12739944</v>
      </c>
      <c r="E586" s="35">
        <v>0</v>
      </c>
      <c r="F586" s="35">
        <v>12739944</v>
      </c>
      <c r="G586">
        <v>1</v>
      </c>
      <c r="I586" s="47" t="s">
        <v>1320</v>
      </c>
      <c r="J586" t="s">
        <v>741</v>
      </c>
      <c r="K586" s="57"/>
      <c r="M586" t="s">
        <v>1415</v>
      </c>
      <c r="N586" t="s">
        <v>1328</v>
      </c>
      <c r="O586" s="36">
        <v>5509.0682312845593</v>
      </c>
      <c r="P586" s="37">
        <v>74449.950212523836</v>
      </c>
      <c r="Q586" s="31">
        <v>1.1900000000000001E-4</v>
      </c>
    </row>
    <row r="587" spans="1:17" x14ac:dyDescent="0.2">
      <c r="A587" t="s">
        <v>1244</v>
      </c>
      <c r="B587" t="s">
        <v>1245</v>
      </c>
      <c r="C587" t="s">
        <v>1244</v>
      </c>
      <c r="D587" s="35">
        <v>12739944</v>
      </c>
      <c r="E587" s="35">
        <v>0</v>
      </c>
      <c r="F587" s="35">
        <v>12739944</v>
      </c>
      <c r="G587">
        <v>1</v>
      </c>
      <c r="I587" s="47" t="s">
        <v>1320</v>
      </c>
      <c r="J587" t="s">
        <v>742</v>
      </c>
      <c r="K587" s="57"/>
      <c r="M587" t="s">
        <v>1416</v>
      </c>
      <c r="N587" t="s">
        <v>1294</v>
      </c>
      <c r="O587" s="36">
        <v>2864.7385465703437</v>
      </c>
      <c r="P587" s="37">
        <v>38714.285830206383</v>
      </c>
      <c r="Q587" s="31">
        <v>2.2499999999999999E-4</v>
      </c>
    </row>
    <row r="588" spans="1:17" x14ac:dyDescent="0.2">
      <c r="A588" t="s">
        <v>1244</v>
      </c>
      <c r="B588" t="s">
        <v>1245</v>
      </c>
      <c r="C588" t="s">
        <v>1244</v>
      </c>
      <c r="D588" s="35">
        <v>12739944</v>
      </c>
      <c r="E588" s="35">
        <v>0</v>
      </c>
      <c r="F588" s="35">
        <v>12739944</v>
      </c>
      <c r="G588">
        <v>1</v>
      </c>
      <c r="I588" s="47" t="s">
        <v>1320</v>
      </c>
      <c r="J588" t="s">
        <v>743</v>
      </c>
      <c r="K588" s="57"/>
      <c r="M588" t="s">
        <v>1416</v>
      </c>
      <c r="N588" t="s">
        <v>1294</v>
      </c>
      <c r="O588" s="36">
        <v>30</v>
      </c>
      <c r="P588" s="37">
        <v>405.42218985277043</v>
      </c>
      <c r="Q588" s="31">
        <v>0</v>
      </c>
    </row>
    <row r="589" spans="1:17" x14ac:dyDescent="0.2">
      <c r="A589" t="s">
        <v>1244</v>
      </c>
      <c r="B589" t="s">
        <v>1245</v>
      </c>
      <c r="C589" t="s">
        <v>1244</v>
      </c>
      <c r="D589" s="35">
        <v>12739944</v>
      </c>
      <c r="E589" s="35">
        <v>0</v>
      </c>
      <c r="F589" s="35">
        <v>12739944</v>
      </c>
      <c r="G589">
        <v>1</v>
      </c>
      <c r="I589" s="47" t="s">
        <v>1320</v>
      </c>
      <c r="J589" t="s">
        <v>744</v>
      </c>
      <c r="K589" s="57"/>
      <c r="M589" t="s">
        <v>1416</v>
      </c>
      <c r="N589" t="s">
        <v>1294</v>
      </c>
      <c r="O589" s="36">
        <v>4832.9094432549227</v>
      </c>
      <c r="P589" s="37">
        <v>65312.29099481814</v>
      </c>
      <c r="Q589" s="31">
        <v>2.9700000000000001E-4</v>
      </c>
    </row>
    <row r="590" spans="1:17" x14ac:dyDescent="0.2">
      <c r="A590" t="s">
        <v>1244</v>
      </c>
      <c r="B590" t="s">
        <v>1245</v>
      </c>
      <c r="C590" t="s">
        <v>1244</v>
      </c>
      <c r="D590" s="35">
        <v>12739944</v>
      </c>
      <c r="E590" s="35">
        <v>0</v>
      </c>
      <c r="F590" s="35">
        <v>12739944</v>
      </c>
      <c r="G590">
        <v>1</v>
      </c>
      <c r="I590" s="47" t="s">
        <v>1320</v>
      </c>
      <c r="J590" t="s">
        <v>745</v>
      </c>
      <c r="K590" s="57"/>
      <c r="M590" t="s">
        <v>1416</v>
      </c>
      <c r="N590" t="s">
        <v>1294</v>
      </c>
      <c r="O590" s="36">
        <v>2287.7901530345116</v>
      </c>
      <c r="P590" s="37">
        <v>30917.363125561882</v>
      </c>
      <c r="Q590" s="31">
        <v>2.0799999999999999E-4</v>
      </c>
    </row>
    <row r="591" spans="1:17" x14ac:dyDescent="0.2">
      <c r="A591" t="s">
        <v>1244</v>
      </c>
      <c r="B591" t="s">
        <v>1245</v>
      </c>
      <c r="C591" t="s">
        <v>1244</v>
      </c>
      <c r="D591" s="35">
        <v>12739944</v>
      </c>
      <c r="E591" s="35">
        <v>0</v>
      </c>
      <c r="F591" s="35">
        <v>12739944</v>
      </c>
      <c r="G591">
        <v>1</v>
      </c>
      <c r="I591" s="47" t="s">
        <v>1320</v>
      </c>
      <c r="J591" t="s">
        <v>746</v>
      </c>
      <c r="K591" s="58"/>
      <c r="M591" t="s">
        <v>1416</v>
      </c>
      <c r="N591" t="s">
        <v>1294</v>
      </c>
      <c r="O591" s="36">
        <v>600.78947486909465</v>
      </c>
      <c r="P591" s="37">
        <v>8119.1128180641454</v>
      </c>
      <c r="Q591" s="31">
        <v>9.0000000000000002E-6</v>
      </c>
    </row>
    <row r="592" spans="1:17" x14ac:dyDescent="0.2">
      <c r="A592" t="s">
        <v>1244</v>
      </c>
      <c r="B592" t="s">
        <v>1245</v>
      </c>
      <c r="C592" t="s">
        <v>1244</v>
      </c>
      <c r="D592" s="35">
        <v>12739944</v>
      </c>
      <c r="E592" s="35">
        <v>0</v>
      </c>
      <c r="F592" s="35">
        <v>12739944</v>
      </c>
      <c r="G592">
        <v>1</v>
      </c>
      <c r="I592" s="47" t="s">
        <v>1320</v>
      </c>
      <c r="J592" t="s">
        <v>747</v>
      </c>
      <c r="M592" t="s">
        <v>1416</v>
      </c>
      <c r="N592" t="s">
        <v>1294</v>
      </c>
      <c r="O592" s="36">
        <v>304.28601644003118</v>
      </c>
      <c r="P592" s="37">
        <v>4112.1434375564513</v>
      </c>
      <c r="Q592" s="31">
        <v>6.9999999999999999E-6</v>
      </c>
    </row>
    <row r="593" spans="1:17" x14ac:dyDescent="0.2">
      <c r="A593" t="s">
        <v>1244</v>
      </c>
      <c r="B593" t="s">
        <v>1245</v>
      </c>
      <c r="C593" t="s">
        <v>1244</v>
      </c>
      <c r="D593" s="35">
        <v>12739944</v>
      </c>
      <c r="E593" s="35">
        <v>0</v>
      </c>
      <c r="F593" s="35">
        <v>12739944</v>
      </c>
      <c r="G593">
        <v>1</v>
      </c>
      <c r="I593" s="47" t="s">
        <v>1320</v>
      </c>
      <c r="J593" t="s">
        <v>748</v>
      </c>
      <c r="K593" s="57"/>
      <c r="M593" t="s">
        <v>1416</v>
      </c>
      <c r="N593" t="s">
        <v>1294</v>
      </c>
      <c r="O593" s="36">
        <v>2474.219595817025</v>
      </c>
      <c r="P593" s="37">
        <v>33436.784223759161</v>
      </c>
      <c r="Q593" s="31">
        <v>1.13E-4</v>
      </c>
    </row>
    <row r="594" spans="1:17" x14ac:dyDescent="0.2">
      <c r="A594" t="s">
        <v>1244</v>
      </c>
      <c r="B594" t="s">
        <v>1245</v>
      </c>
      <c r="C594" t="s">
        <v>1244</v>
      </c>
      <c r="D594" s="35">
        <v>12739944</v>
      </c>
      <c r="E594" s="35">
        <v>0</v>
      </c>
      <c r="F594" s="35">
        <v>12739944</v>
      </c>
      <c r="G594">
        <v>1</v>
      </c>
      <c r="I594" s="47" t="s">
        <v>1320</v>
      </c>
      <c r="J594" t="s">
        <v>749</v>
      </c>
      <c r="K594" s="57"/>
      <c r="M594" t="s">
        <v>1416</v>
      </c>
      <c r="N594" t="s">
        <v>1294</v>
      </c>
      <c r="O594" s="36">
        <v>686.59096162493188</v>
      </c>
      <c r="P594" s="37">
        <v>9278.6403731699793</v>
      </c>
      <c r="Q594" s="31">
        <v>4.6999999999999997E-5</v>
      </c>
    </row>
    <row r="595" spans="1:17" x14ac:dyDescent="0.2">
      <c r="A595" t="s">
        <v>1244</v>
      </c>
      <c r="B595" t="s">
        <v>1245</v>
      </c>
      <c r="C595" t="s">
        <v>1244</v>
      </c>
      <c r="D595" s="35">
        <v>12739944</v>
      </c>
      <c r="E595" s="35">
        <v>0</v>
      </c>
      <c r="F595" s="35">
        <v>12739944</v>
      </c>
      <c r="G595">
        <v>1</v>
      </c>
      <c r="I595" s="47" t="s">
        <v>1320</v>
      </c>
      <c r="J595" t="s">
        <v>750</v>
      </c>
      <c r="M595" t="s">
        <v>1417</v>
      </c>
      <c r="N595" t="s">
        <v>1328</v>
      </c>
      <c r="O595" s="36">
        <v>3631.96</v>
      </c>
      <c r="P595" s="37">
        <v>49082.572555255603</v>
      </c>
      <c r="Q595" s="31">
        <v>5.5999999999999999E-5</v>
      </c>
    </row>
    <row r="596" spans="1:17" x14ac:dyDescent="0.2">
      <c r="A596" t="s">
        <v>1244</v>
      </c>
      <c r="B596" t="s">
        <v>1245</v>
      </c>
      <c r="C596" t="s">
        <v>1244</v>
      </c>
      <c r="D596" s="35">
        <v>12739944</v>
      </c>
      <c r="E596" s="35">
        <v>0</v>
      </c>
      <c r="F596" s="35">
        <v>12739944</v>
      </c>
      <c r="G596">
        <v>1</v>
      </c>
      <c r="I596" s="47" t="s">
        <v>1320</v>
      </c>
      <c r="J596" t="s">
        <v>751</v>
      </c>
      <c r="M596" t="s">
        <v>1418</v>
      </c>
      <c r="N596" t="s">
        <v>1294</v>
      </c>
      <c r="O596" s="36">
        <v>2382.5214441982639</v>
      </c>
      <c r="P596" s="37">
        <v>32197.568709268176</v>
      </c>
      <c r="Q596" s="31">
        <v>2.81E-4</v>
      </c>
    </row>
    <row r="597" spans="1:17" x14ac:dyDescent="0.2">
      <c r="A597" t="s">
        <v>1244</v>
      </c>
      <c r="B597" t="s">
        <v>1245</v>
      </c>
      <c r="C597" t="s">
        <v>1244</v>
      </c>
      <c r="D597" s="35">
        <v>12739944</v>
      </c>
      <c r="E597" s="35">
        <v>0</v>
      </c>
      <c r="F597" s="35">
        <v>12739944</v>
      </c>
      <c r="G597">
        <v>1</v>
      </c>
      <c r="I597" s="47" t="s">
        <v>1320</v>
      </c>
      <c r="J597" t="s">
        <v>752</v>
      </c>
      <c r="M597" t="s">
        <v>1418</v>
      </c>
      <c r="N597" t="s">
        <v>1294</v>
      </c>
      <c r="O597" s="36">
        <v>19.099999999999998</v>
      </c>
      <c r="P597" s="37">
        <v>258.11879420626383</v>
      </c>
      <c r="Q597" s="31">
        <v>0</v>
      </c>
    </row>
    <row r="598" spans="1:17" x14ac:dyDescent="0.2">
      <c r="A598" t="s">
        <v>1244</v>
      </c>
      <c r="B598" t="s">
        <v>1245</v>
      </c>
      <c r="C598" t="s">
        <v>1244</v>
      </c>
      <c r="D598" s="35">
        <v>12739944</v>
      </c>
      <c r="E598" s="35">
        <v>0</v>
      </c>
      <c r="F598" s="35">
        <v>12739944</v>
      </c>
      <c r="G598">
        <v>1</v>
      </c>
      <c r="I598" s="47" t="s">
        <v>1320</v>
      </c>
      <c r="J598" t="s">
        <v>753</v>
      </c>
      <c r="M598" t="s">
        <v>1418</v>
      </c>
      <c r="N598" t="s">
        <v>1294</v>
      </c>
      <c r="O598" s="36">
        <v>488.11319690976609</v>
      </c>
      <c r="P598" s="37">
        <v>6596.3973729064637</v>
      </c>
      <c r="Q598" s="31">
        <v>7.9999999999999996E-6</v>
      </c>
    </row>
    <row r="599" spans="1:17" x14ac:dyDescent="0.2">
      <c r="A599" t="s">
        <v>1244</v>
      </c>
      <c r="B599" t="s">
        <v>1245</v>
      </c>
      <c r="C599" t="s">
        <v>1244</v>
      </c>
      <c r="D599" s="35">
        <v>12739944</v>
      </c>
      <c r="E599" s="35">
        <v>0</v>
      </c>
      <c r="F599" s="35">
        <v>12739944</v>
      </c>
      <c r="G599">
        <v>1</v>
      </c>
      <c r="I599" s="47" t="s">
        <v>1320</v>
      </c>
      <c r="J599" t="s">
        <v>754</v>
      </c>
      <c r="M599" t="s">
        <v>1418</v>
      </c>
      <c r="N599" t="s">
        <v>1294</v>
      </c>
      <c r="O599" s="36">
        <v>32.367565076927775</v>
      </c>
      <c r="P599" s="37">
        <v>437.41763712300383</v>
      </c>
      <c r="Q599" s="31">
        <v>9.9999999999999995E-7</v>
      </c>
    </row>
    <row r="600" spans="1:17" x14ac:dyDescent="0.2">
      <c r="A600" t="s">
        <v>1244</v>
      </c>
      <c r="B600" t="s">
        <v>1245</v>
      </c>
      <c r="C600" t="s">
        <v>1244</v>
      </c>
      <c r="D600" s="35">
        <v>12739944</v>
      </c>
      <c r="E600" s="35">
        <v>0</v>
      </c>
      <c r="F600" s="35">
        <v>12739944</v>
      </c>
      <c r="G600">
        <v>1</v>
      </c>
      <c r="I600" s="47" t="s">
        <v>1320</v>
      </c>
      <c r="J600" t="s">
        <v>755</v>
      </c>
      <c r="K600" s="57"/>
      <c r="M600" t="s">
        <v>1418</v>
      </c>
      <c r="N600" t="s">
        <v>1294</v>
      </c>
      <c r="O600" s="36">
        <v>2950.6268742092748</v>
      </c>
      <c r="P600" s="37">
        <v>39874.986959345304</v>
      </c>
      <c r="Q600" s="31">
        <v>9.5000000000000005E-5</v>
      </c>
    </row>
    <row r="601" spans="1:17" x14ac:dyDescent="0.2">
      <c r="A601" t="s">
        <v>1244</v>
      </c>
      <c r="B601" t="s">
        <v>1245</v>
      </c>
      <c r="C601" t="s">
        <v>1244</v>
      </c>
      <c r="D601" s="35">
        <v>12739944</v>
      </c>
      <c r="E601" s="35">
        <v>0</v>
      </c>
      <c r="F601" s="35">
        <v>12739944</v>
      </c>
      <c r="G601">
        <v>1</v>
      </c>
      <c r="I601" s="47" t="s">
        <v>1320</v>
      </c>
      <c r="J601" t="s">
        <v>756</v>
      </c>
      <c r="K601" s="57"/>
      <c r="M601" t="s">
        <v>1419</v>
      </c>
      <c r="N601" t="s">
        <v>1294</v>
      </c>
      <c r="O601" s="36">
        <v>6.33</v>
      </c>
      <c r="P601" s="37">
        <v>85.544082058934549</v>
      </c>
      <c r="Q601" s="31">
        <v>0</v>
      </c>
    </row>
    <row r="602" spans="1:17" x14ac:dyDescent="0.2">
      <c r="A602" t="s">
        <v>1244</v>
      </c>
      <c r="B602" t="s">
        <v>1245</v>
      </c>
      <c r="C602" t="s">
        <v>1244</v>
      </c>
      <c r="D602" s="35">
        <v>12739944</v>
      </c>
      <c r="E602" s="35">
        <v>0</v>
      </c>
      <c r="F602" s="35">
        <v>12739944</v>
      </c>
      <c r="G602">
        <v>1</v>
      </c>
      <c r="I602" s="47" t="s">
        <v>1320</v>
      </c>
      <c r="J602" t="s">
        <v>757</v>
      </c>
      <c r="K602" s="57"/>
      <c r="M602" t="s">
        <v>1419</v>
      </c>
      <c r="N602" t="s">
        <v>1294</v>
      </c>
      <c r="O602" s="36">
        <v>0</v>
      </c>
      <c r="P602" s="37">
        <v>0</v>
      </c>
      <c r="Q602" s="31">
        <v>0</v>
      </c>
    </row>
    <row r="603" spans="1:17" x14ac:dyDescent="0.2">
      <c r="A603" t="s">
        <v>1244</v>
      </c>
      <c r="B603" t="s">
        <v>1245</v>
      </c>
      <c r="C603" t="s">
        <v>1244</v>
      </c>
      <c r="D603" s="35">
        <v>12739944</v>
      </c>
      <c r="E603" s="35">
        <v>0</v>
      </c>
      <c r="F603" s="35">
        <v>12739944</v>
      </c>
      <c r="G603">
        <v>1</v>
      </c>
      <c r="I603" s="47" t="s">
        <v>1320</v>
      </c>
      <c r="J603" t="s">
        <v>758</v>
      </c>
      <c r="K603" s="58"/>
      <c r="M603" t="s">
        <v>1419</v>
      </c>
      <c r="N603" t="s">
        <v>1294</v>
      </c>
      <c r="O603" s="36">
        <v>58.995348316126851</v>
      </c>
      <c r="P603" s="37">
        <v>797.26744351503669</v>
      </c>
      <c r="Q603" s="31">
        <v>9.9999999999999995E-7</v>
      </c>
    </row>
    <row r="604" spans="1:17" x14ac:dyDescent="0.2">
      <c r="A604" t="s">
        <v>1244</v>
      </c>
      <c r="B604" t="s">
        <v>1245</v>
      </c>
      <c r="C604" t="s">
        <v>1244</v>
      </c>
      <c r="D604" s="35">
        <v>12739944</v>
      </c>
      <c r="E604" s="35">
        <v>0</v>
      </c>
      <c r="F604" s="35">
        <v>12739944</v>
      </c>
      <c r="G604">
        <v>1</v>
      </c>
      <c r="I604" s="47" t="s">
        <v>1320</v>
      </c>
      <c r="J604" t="s">
        <v>759</v>
      </c>
      <c r="M604" t="s">
        <v>1419</v>
      </c>
      <c r="N604" t="s">
        <v>1294</v>
      </c>
      <c r="O604" s="36">
        <v>113.16617389059631</v>
      </c>
      <c r="P604" s="37">
        <v>1529.3359345328324</v>
      </c>
      <c r="Q604" s="31">
        <v>1.9999999999999999E-6</v>
      </c>
    </row>
    <row r="605" spans="1:17" x14ac:dyDescent="0.2">
      <c r="A605" t="s">
        <v>1244</v>
      </c>
      <c r="B605" t="s">
        <v>1245</v>
      </c>
      <c r="C605" t="s">
        <v>1244</v>
      </c>
      <c r="D605" s="35">
        <v>12739944</v>
      </c>
      <c r="E605" s="35">
        <v>0</v>
      </c>
      <c r="F605" s="35">
        <v>12739944</v>
      </c>
      <c r="G605">
        <v>1</v>
      </c>
      <c r="I605" s="47" t="s">
        <v>1320</v>
      </c>
      <c r="J605" t="s">
        <v>760</v>
      </c>
      <c r="K605" s="57"/>
      <c r="M605" t="s">
        <v>1419</v>
      </c>
      <c r="N605" t="s">
        <v>1294</v>
      </c>
      <c r="O605" s="36">
        <v>177.22102862924081</v>
      </c>
      <c r="P605" s="37">
        <v>2394.9779171609107</v>
      </c>
      <c r="Q605" s="31">
        <v>3.0000000000000001E-6</v>
      </c>
    </row>
    <row r="606" spans="1:17" x14ac:dyDescent="0.2">
      <c r="A606" t="s">
        <v>1244</v>
      </c>
      <c r="B606" t="s">
        <v>1245</v>
      </c>
      <c r="C606" t="s">
        <v>1244</v>
      </c>
      <c r="D606" s="35">
        <v>12739944</v>
      </c>
      <c r="E606" s="35">
        <v>0</v>
      </c>
      <c r="F606" s="35">
        <v>12739944</v>
      </c>
      <c r="G606">
        <v>1</v>
      </c>
      <c r="I606" s="47" t="s">
        <v>1320</v>
      </c>
      <c r="J606" t="s">
        <v>761</v>
      </c>
      <c r="K606" s="57"/>
      <c r="M606" t="s">
        <v>1419</v>
      </c>
      <c r="N606" t="s">
        <v>1294</v>
      </c>
      <c r="O606" s="36">
        <v>64.894883147739534</v>
      </c>
      <c r="P606" s="37">
        <v>876.9941878665403</v>
      </c>
      <c r="Q606" s="31">
        <v>9.9999999999999995E-7</v>
      </c>
    </row>
    <row r="607" spans="1:17" x14ac:dyDescent="0.2">
      <c r="A607" t="s">
        <v>1244</v>
      </c>
      <c r="B607" t="s">
        <v>1245</v>
      </c>
      <c r="C607" t="s">
        <v>1244</v>
      </c>
      <c r="D607" s="35">
        <v>12739944</v>
      </c>
      <c r="E607" s="35">
        <v>0</v>
      </c>
      <c r="F607" s="35">
        <v>12739944</v>
      </c>
      <c r="G607">
        <v>1</v>
      </c>
      <c r="I607" s="47" t="s">
        <v>1320</v>
      </c>
      <c r="J607" t="s">
        <v>762</v>
      </c>
      <c r="M607" t="s">
        <v>1419</v>
      </c>
      <c r="N607" t="s">
        <v>1294</v>
      </c>
      <c r="O607" s="36">
        <v>0</v>
      </c>
      <c r="P607" s="37">
        <v>0</v>
      </c>
      <c r="Q607" s="31">
        <v>0</v>
      </c>
    </row>
    <row r="608" spans="1:17" x14ac:dyDescent="0.2">
      <c r="A608" t="s">
        <v>1244</v>
      </c>
      <c r="B608" t="s">
        <v>1245</v>
      </c>
      <c r="C608" t="s">
        <v>1244</v>
      </c>
      <c r="D608" s="35">
        <v>12739944</v>
      </c>
      <c r="E608" s="35">
        <v>0</v>
      </c>
      <c r="F608" s="35">
        <v>12739944</v>
      </c>
      <c r="G608">
        <v>1</v>
      </c>
      <c r="I608" s="47" t="s">
        <v>1320</v>
      </c>
      <c r="J608" t="s">
        <v>763</v>
      </c>
      <c r="M608" t="s">
        <v>1419</v>
      </c>
      <c r="N608" t="s">
        <v>1294</v>
      </c>
      <c r="O608" s="36">
        <v>11.808979591836733</v>
      </c>
      <c r="P608" s="37">
        <v>159.58741220163745</v>
      </c>
      <c r="Q608" s="31">
        <v>0</v>
      </c>
    </row>
    <row r="609" spans="1:17" x14ac:dyDescent="0.2">
      <c r="A609" t="s">
        <v>1244</v>
      </c>
      <c r="B609" t="s">
        <v>1245</v>
      </c>
      <c r="C609" t="s">
        <v>1244</v>
      </c>
      <c r="D609" s="35">
        <v>12739944</v>
      </c>
      <c r="E609" s="35">
        <v>0</v>
      </c>
      <c r="F609" s="35">
        <v>12739944</v>
      </c>
      <c r="G609">
        <v>1</v>
      </c>
      <c r="I609" s="47" t="s">
        <v>1320</v>
      </c>
      <c r="J609" t="s">
        <v>764</v>
      </c>
      <c r="M609" t="s">
        <v>1419</v>
      </c>
      <c r="N609" t="s">
        <v>1294</v>
      </c>
      <c r="O609" s="36">
        <v>2.1406722689075628</v>
      </c>
      <c r="P609" s="37">
        <v>28.929201300586758</v>
      </c>
      <c r="Q609" s="31">
        <v>0</v>
      </c>
    </row>
    <row r="610" spans="1:17" x14ac:dyDescent="0.2">
      <c r="A610" t="s">
        <v>1244</v>
      </c>
      <c r="B610" t="s">
        <v>1245</v>
      </c>
      <c r="C610" t="s">
        <v>1244</v>
      </c>
      <c r="D610" s="35">
        <v>12739944</v>
      </c>
      <c r="E610" s="35">
        <v>0</v>
      </c>
      <c r="F610" s="35">
        <v>12739944</v>
      </c>
      <c r="G610">
        <v>1</v>
      </c>
      <c r="I610" s="47" t="s">
        <v>1320</v>
      </c>
      <c r="J610" t="s">
        <v>765</v>
      </c>
      <c r="M610" t="s">
        <v>1419</v>
      </c>
      <c r="N610" t="s">
        <v>1294</v>
      </c>
      <c r="O610" s="36">
        <v>0</v>
      </c>
      <c r="P610" s="37">
        <v>0</v>
      </c>
      <c r="Q610" s="31">
        <v>0</v>
      </c>
    </row>
    <row r="611" spans="1:17" x14ac:dyDescent="0.2">
      <c r="A611" t="s">
        <v>1244</v>
      </c>
      <c r="B611" t="s">
        <v>1245</v>
      </c>
      <c r="C611" t="s">
        <v>1244</v>
      </c>
      <c r="D611" s="35">
        <v>12739944</v>
      </c>
      <c r="E611" s="35">
        <v>0</v>
      </c>
      <c r="F611" s="35">
        <v>12739944</v>
      </c>
      <c r="G611">
        <v>1</v>
      </c>
      <c r="I611" s="47" t="s">
        <v>1320</v>
      </c>
      <c r="J611" t="s">
        <v>766</v>
      </c>
      <c r="M611" t="s">
        <v>1420</v>
      </c>
      <c r="N611" t="s">
        <v>1333</v>
      </c>
      <c r="O611" s="36">
        <v>0</v>
      </c>
      <c r="P611" s="37">
        <v>0</v>
      </c>
      <c r="Q611" s="31">
        <v>0</v>
      </c>
    </row>
    <row r="612" spans="1:17" x14ac:dyDescent="0.2">
      <c r="A612" t="s">
        <v>1244</v>
      </c>
      <c r="B612" t="s">
        <v>1245</v>
      </c>
      <c r="C612" t="s">
        <v>1244</v>
      </c>
      <c r="D612" s="35">
        <v>12739944</v>
      </c>
      <c r="E612" s="35">
        <v>0</v>
      </c>
      <c r="F612" s="35">
        <v>12739944</v>
      </c>
      <c r="G612">
        <v>1</v>
      </c>
      <c r="I612" s="47" t="s">
        <v>1320</v>
      </c>
      <c r="J612" t="s">
        <v>767</v>
      </c>
      <c r="K612" s="57"/>
      <c r="M612" t="s">
        <v>1420</v>
      </c>
      <c r="N612" t="s">
        <v>1333</v>
      </c>
      <c r="O612" s="36">
        <v>0</v>
      </c>
      <c r="P612" s="37">
        <v>0</v>
      </c>
      <c r="Q612" s="31">
        <v>0</v>
      </c>
    </row>
    <row r="613" spans="1:17" x14ac:dyDescent="0.2">
      <c r="A613" t="s">
        <v>1244</v>
      </c>
      <c r="B613" t="s">
        <v>1245</v>
      </c>
      <c r="C613" t="s">
        <v>1244</v>
      </c>
      <c r="D613" s="35">
        <v>12739944</v>
      </c>
      <c r="E613" s="35">
        <v>0</v>
      </c>
      <c r="F613" s="35">
        <v>12739944</v>
      </c>
      <c r="G613">
        <v>1</v>
      </c>
      <c r="I613" s="47" t="s">
        <v>1320</v>
      </c>
      <c r="J613" t="s">
        <v>768</v>
      </c>
      <c r="K613" s="57"/>
      <c r="M613" t="s">
        <v>1420</v>
      </c>
      <c r="N613" t="s">
        <v>1333</v>
      </c>
      <c r="O613" s="36">
        <v>0</v>
      </c>
      <c r="P613" s="37">
        <v>0</v>
      </c>
      <c r="Q613" s="31">
        <v>0</v>
      </c>
    </row>
    <row r="614" spans="1:17" x14ac:dyDescent="0.2">
      <c r="A614" t="s">
        <v>1244</v>
      </c>
      <c r="B614" t="s">
        <v>1245</v>
      </c>
      <c r="C614" t="s">
        <v>1244</v>
      </c>
      <c r="D614" s="35">
        <v>12739944</v>
      </c>
      <c r="E614" s="35">
        <v>0</v>
      </c>
      <c r="F614" s="35">
        <v>12739944</v>
      </c>
      <c r="G614">
        <v>1</v>
      </c>
      <c r="I614" s="47" t="s">
        <v>1320</v>
      </c>
      <c r="J614" t="s">
        <v>769</v>
      </c>
      <c r="M614" t="s">
        <v>1420</v>
      </c>
      <c r="N614" t="s">
        <v>1333</v>
      </c>
      <c r="O614" s="36">
        <v>0</v>
      </c>
      <c r="P614" s="37">
        <v>0</v>
      </c>
      <c r="Q614" s="31">
        <v>0</v>
      </c>
    </row>
    <row r="615" spans="1:17" x14ac:dyDescent="0.2">
      <c r="A615" t="s">
        <v>1244</v>
      </c>
      <c r="B615" t="s">
        <v>1245</v>
      </c>
      <c r="C615" t="s">
        <v>1244</v>
      </c>
      <c r="D615" s="35">
        <v>12739944</v>
      </c>
      <c r="E615" s="35">
        <v>0</v>
      </c>
      <c r="F615" s="35">
        <v>12739944</v>
      </c>
      <c r="G615">
        <v>1</v>
      </c>
      <c r="I615" s="47" t="s">
        <v>1320</v>
      </c>
      <c r="J615" t="s">
        <v>770</v>
      </c>
      <c r="K615" s="58"/>
      <c r="M615" t="s">
        <v>1420</v>
      </c>
      <c r="N615" t="s">
        <v>1333</v>
      </c>
      <c r="O615" s="36">
        <v>0</v>
      </c>
      <c r="P615" s="37">
        <v>0</v>
      </c>
      <c r="Q615" s="31">
        <v>0</v>
      </c>
    </row>
    <row r="616" spans="1:17" x14ac:dyDescent="0.2">
      <c r="A616" t="s">
        <v>1244</v>
      </c>
      <c r="B616" t="s">
        <v>1245</v>
      </c>
      <c r="C616" t="s">
        <v>1244</v>
      </c>
      <c r="D616" s="35">
        <v>12739944</v>
      </c>
      <c r="E616" s="35">
        <v>0</v>
      </c>
      <c r="F616" s="35">
        <v>12739944</v>
      </c>
      <c r="G616">
        <v>1</v>
      </c>
      <c r="I616" s="47" t="s">
        <v>1320</v>
      </c>
      <c r="J616" t="s">
        <v>771</v>
      </c>
      <c r="M616" t="s">
        <v>1420</v>
      </c>
      <c r="N616" t="s">
        <v>1333</v>
      </c>
      <c r="O616" s="36">
        <v>0</v>
      </c>
      <c r="P616" s="37">
        <v>0</v>
      </c>
      <c r="Q616" s="31">
        <v>0</v>
      </c>
    </row>
    <row r="617" spans="1:17" x14ac:dyDescent="0.2">
      <c r="A617" t="s">
        <v>1244</v>
      </c>
      <c r="B617" t="s">
        <v>1245</v>
      </c>
      <c r="C617" t="s">
        <v>1244</v>
      </c>
      <c r="D617" s="35">
        <v>12739944</v>
      </c>
      <c r="E617" s="35">
        <v>0</v>
      </c>
      <c r="F617" s="35">
        <v>12739944</v>
      </c>
      <c r="G617">
        <v>1</v>
      </c>
      <c r="I617" s="47" t="s">
        <v>1320</v>
      </c>
      <c r="J617" t="s">
        <v>772</v>
      </c>
      <c r="K617" s="57"/>
      <c r="M617" t="s">
        <v>1420</v>
      </c>
      <c r="N617" t="s">
        <v>1333</v>
      </c>
      <c r="O617" s="36">
        <v>0</v>
      </c>
      <c r="P617" s="37">
        <v>0</v>
      </c>
      <c r="Q617" s="31">
        <v>0</v>
      </c>
    </row>
    <row r="618" spans="1:17" x14ac:dyDescent="0.2">
      <c r="A618" t="s">
        <v>1244</v>
      </c>
      <c r="B618" t="s">
        <v>1245</v>
      </c>
      <c r="C618" t="s">
        <v>1244</v>
      </c>
      <c r="D618" s="35">
        <v>12739944</v>
      </c>
      <c r="E618" s="35">
        <v>0</v>
      </c>
      <c r="F618" s="35">
        <v>12739944</v>
      </c>
      <c r="G618">
        <v>1</v>
      </c>
      <c r="I618" s="47" t="s">
        <v>1320</v>
      </c>
      <c r="J618" t="s">
        <v>773</v>
      </c>
      <c r="K618" s="57"/>
      <c r="M618" t="s">
        <v>1420</v>
      </c>
      <c r="N618" t="s">
        <v>1333</v>
      </c>
      <c r="O618" s="36">
        <v>0</v>
      </c>
      <c r="P618" s="37">
        <v>0</v>
      </c>
      <c r="Q618" s="31">
        <v>0</v>
      </c>
    </row>
    <row r="619" spans="1:17" x14ac:dyDescent="0.2">
      <c r="A619" t="s">
        <v>1244</v>
      </c>
      <c r="B619" t="s">
        <v>1245</v>
      </c>
      <c r="C619" t="s">
        <v>1244</v>
      </c>
      <c r="D619" s="35">
        <v>12739944</v>
      </c>
      <c r="E619" s="35">
        <v>0</v>
      </c>
      <c r="F619" s="35">
        <v>12739944</v>
      </c>
      <c r="G619">
        <v>1</v>
      </c>
      <c r="I619" s="47" t="s">
        <v>1320</v>
      </c>
      <c r="J619" t="s">
        <v>774</v>
      </c>
      <c r="K619" s="58"/>
      <c r="M619" t="s">
        <v>1420</v>
      </c>
      <c r="N619" t="s">
        <v>1333</v>
      </c>
      <c r="O619" s="36">
        <v>64.930000000000007</v>
      </c>
      <c r="P619" s="37">
        <v>877.46875957134625</v>
      </c>
      <c r="Q619" s="31">
        <v>9.9999999999999995E-7</v>
      </c>
    </row>
    <row r="620" spans="1:17" x14ac:dyDescent="0.2">
      <c r="A620" t="s">
        <v>1244</v>
      </c>
      <c r="B620" t="s">
        <v>1245</v>
      </c>
      <c r="C620" t="s">
        <v>1244</v>
      </c>
      <c r="D620" s="35">
        <v>12739944</v>
      </c>
      <c r="E620" s="35">
        <v>0</v>
      </c>
      <c r="F620" s="35">
        <v>12739944</v>
      </c>
      <c r="G620">
        <v>1</v>
      </c>
      <c r="I620" s="47" t="s">
        <v>1320</v>
      </c>
      <c r="J620" t="s">
        <v>775</v>
      </c>
      <c r="K620" s="57"/>
      <c r="M620" t="s">
        <v>1421</v>
      </c>
      <c r="N620" t="s">
        <v>1294</v>
      </c>
      <c r="O620" s="36">
        <v>60.184548717887012</v>
      </c>
      <c r="P620" s="37">
        <v>813.33838455021657</v>
      </c>
      <c r="Q620" s="31">
        <v>9.9999999999999995E-7</v>
      </c>
    </row>
    <row r="621" spans="1:17" x14ac:dyDescent="0.2">
      <c r="A621" t="s">
        <v>1244</v>
      </c>
      <c r="B621" t="s">
        <v>1245</v>
      </c>
      <c r="C621" t="s">
        <v>1244</v>
      </c>
      <c r="D621" s="35">
        <v>12739944</v>
      </c>
      <c r="E621" s="35">
        <v>0</v>
      </c>
      <c r="F621" s="35">
        <v>12739944</v>
      </c>
      <c r="G621">
        <v>1</v>
      </c>
      <c r="I621" s="47" t="s">
        <v>1320</v>
      </c>
      <c r="J621" t="s">
        <v>776</v>
      </c>
      <c r="M621" t="s">
        <v>1421</v>
      </c>
      <c r="N621" t="s">
        <v>1294</v>
      </c>
      <c r="O621" s="36">
        <v>10.8</v>
      </c>
      <c r="P621" s="37">
        <v>145.95198834699738</v>
      </c>
      <c r="Q621" s="31">
        <v>0</v>
      </c>
    </row>
    <row r="622" spans="1:17" x14ac:dyDescent="0.2">
      <c r="A622" t="s">
        <v>1244</v>
      </c>
      <c r="B622" t="s">
        <v>1245</v>
      </c>
      <c r="C622" t="s">
        <v>1244</v>
      </c>
      <c r="D622" s="35">
        <v>12739944</v>
      </c>
      <c r="E622" s="35">
        <v>0</v>
      </c>
      <c r="F622" s="35">
        <v>12739944</v>
      </c>
      <c r="G622">
        <v>1</v>
      </c>
      <c r="I622" s="47" t="s">
        <v>1320</v>
      </c>
      <c r="J622" t="s">
        <v>777</v>
      </c>
      <c r="K622" s="58"/>
      <c r="M622" t="s">
        <v>1421</v>
      </c>
      <c r="N622" t="s">
        <v>1294</v>
      </c>
      <c r="O622" s="36">
        <v>844.09559971845249</v>
      </c>
      <c r="P622" s="37">
        <v>11407.169549431417</v>
      </c>
      <c r="Q622" s="31">
        <v>1.2E-5</v>
      </c>
    </row>
    <row r="623" spans="1:17" x14ac:dyDescent="0.2">
      <c r="A623" t="s">
        <v>1244</v>
      </c>
      <c r="B623" t="s">
        <v>1245</v>
      </c>
      <c r="C623" t="s">
        <v>1244</v>
      </c>
      <c r="D623" s="35">
        <v>12739944</v>
      </c>
      <c r="E623" s="35">
        <v>0</v>
      </c>
      <c r="F623" s="35">
        <v>12739944</v>
      </c>
      <c r="G623">
        <v>1</v>
      </c>
      <c r="I623" s="47" t="s">
        <v>1320</v>
      </c>
      <c r="J623" t="s">
        <v>778</v>
      </c>
      <c r="M623" t="s">
        <v>1421</v>
      </c>
      <c r="N623" t="s">
        <v>1294</v>
      </c>
      <c r="O623" s="36">
        <v>3309.4522944457626</v>
      </c>
      <c r="P623" s="37">
        <v>44724.179880915894</v>
      </c>
      <c r="Q623" s="31">
        <v>6.2000000000000003E-5</v>
      </c>
    </row>
    <row r="624" spans="1:17" x14ac:dyDescent="0.2">
      <c r="A624" t="s">
        <v>1244</v>
      </c>
      <c r="B624" t="s">
        <v>1245</v>
      </c>
      <c r="C624" t="s">
        <v>1244</v>
      </c>
      <c r="D624" s="35">
        <v>12739944</v>
      </c>
      <c r="E624" s="35">
        <v>0</v>
      </c>
      <c r="F624" s="35">
        <v>12739944</v>
      </c>
      <c r="G624">
        <v>1</v>
      </c>
      <c r="I624" s="47" t="s">
        <v>1320</v>
      </c>
      <c r="J624" t="s">
        <v>779</v>
      </c>
      <c r="K624" s="57"/>
      <c r="M624" t="s">
        <v>1421</v>
      </c>
      <c r="N624" t="s">
        <v>1294</v>
      </c>
      <c r="O624" s="36">
        <v>1885.9130058483518</v>
      </c>
      <c r="P624" s="37">
        <v>25486.366023428647</v>
      </c>
      <c r="Q624" s="31">
        <v>2.8E-5</v>
      </c>
    </row>
    <row r="625" spans="1:17" x14ac:dyDescent="0.2">
      <c r="A625" t="s">
        <v>1244</v>
      </c>
      <c r="B625" t="s">
        <v>1245</v>
      </c>
      <c r="C625" t="s">
        <v>1244</v>
      </c>
      <c r="D625" s="35">
        <v>12739944</v>
      </c>
      <c r="E625" s="35">
        <v>0</v>
      </c>
      <c r="F625" s="35">
        <v>12739944</v>
      </c>
      <c r="G625">
        <v>1</v>
      </c>
      <c r="I625" s="47" t="s">
        <v>1320</v>
      </c>
      <c r="J625" t="s">
        <v>780</v>
      </c>
      <c r="K625" s="57"/>
      <c r="M625" t="s">
        <v>1421</v>
      </c>
      <c r="N625" t="s">
        <v>1294</v>
      </c>
      <c r="O625" s="36">
        <v>340.07191605641009</v>
      </c>
      <c r="P625" s="37">
        <v>4595.7566971672431</v>
      </c>
      <c r="Q625" s="31">
        <v>6.0000000000000002E-6</v>
      </c>
    </row>
    <row r="626" spans="1:17" x14ac:dyDescent="0.2">
      <c r="A626" t="s">
        <v>1244</v>
      </c>
      <c r="B626" t="s">
        <v>1245</v>
      </c>
      <c r="C626" t="s">
        <v>1244</v>
      </c>
      <c r="D626" s="35">
        <v>12739944</v>
      </c>
      <c r="E626" s="35">
        <v>0</v>
      </c>
      <c r="F626" s="35">
        <v>12739944</v>
      </c>
      <c r="G626">
        <v>1</v>
      </c>
      <c r="I626" s="47" t="s">
        <v>1320</v>
      </c>
      <c r="J626" t="s">
        <v>785</v>
      </c>
      <c r="M626" t="s">
        <v>1422</v>
      </c>
      <c r="N626" t="s">
        <v>1325</v>
      </c>
      <c r="O626" s="36">
        <v>5.6377731958762896</v>
      </c>
      <c r="P626" s="37">
        <v>76.18927849884723</v>
      </c>
      <c r="Q626" s="31">
        <v>0</v>
      </c>
    </row>
    <row r="627" spans="1:17" x14ac:dyDescent="0.2">
      <c r="A627" t="s">
        <v>1244</v>
      </c>
      <c r="B627" t="s">
        <v>1245</v>
      </c>
      <c r="C627" t="s">
        <v>1244</v>
      </c>
      <c r="D627" s="35">
        <v>12739944</v>
      </c>
      <c r="E627" s="35">
        <v>0</v>
      </c>
      <c r="F627" s="35">
        <v>12739944</v>
      </c>
      <c r="G627">
        <v>1</v>
      </c>
      <c r="I627" s="47" t="s">
        <v>1320</v>
      </c>
      <c r="J627" t="s">
        <v>786</v>
      </c>
      <c r="M627" t="s">
        <v>1422</v>
      </c>
      <c r="N627" t="s">
        <v>1325</v>
      </c>
      <c r="O627" s="36">
        <v>0</v>
      </c>
      <c r="P627" s="37">
        <v>0</v>
      </c>
      <c r="Q627" s="31">
        <v>0</v>
      </c>
    </row>
    <row r="628" spans="1:17" x14ac:dyDescent="0.2">
      <c r="A628" t="s">
        <v>1244</v>
      </c>
      <c r="B628" t="s">
        <v>1245</v>
      </c>
      <c r="C628" t="s">
        <v>1244</v>
      </c>
      <c r="D628" s="35">
        <v>12739944</v>
      </c>
      <c r="E628" s="35">
        <v>0</v>
      </c>
      <c r="F628" s="35">
        <v>12739944</v>
      </c>
      <c r="G628">
        <v>1</v>
      </c>
      <c r="I628" s="47" t="s">
        <v>1320</v>
      </c>
      <c r="J628" t="s">
        <v>787</v>
      </c>
      <c r="M628" t="s">
        <v>1422</v>
      </c>
      <c r="N628" t="s">
        <v>1325</v>
      </c>
      <c r="O628" s="36">
        <v>141.04445592391139</v>
      </c>
      <c r="P628" s="37">
        <v>1906.0850729088238</v>
      </c>
      <c r="Q628" s="31">
        <v>1.9999999999999999E-6</v>
      </c>
    </row>
    <row r="629" spans="1:17" x14ac:dyDescent="0.2">
      <c r="A629" t="s">
        <v>1244</v>
      </c>
      <c r="B629" t="s">
        <v>1245</v>
      </c>
      <c r="C629" t="s">
        <v>1244</v>
      </c>
      <c r="D629" s="35">
        <v>12739944</v>
      </c>
      <c r="E629" s="35">
        <v>0</v>
      </c>
      <c r="F629" s="35">
        <v>12739944</v>
      </c>
      <c r="G629">
        <v>1</v>
      </c>
      <c r="I629" s="47" t="s">
        <v>1320</v>
      </c>
      <c r="J629" t="s">
        <v>788</v>
      </c>
      <c r="M629" t="s">
        <v>1422</v>
      </c>
      <c r="N629" t="s">
        <v>1325</v>
      </c>
      <c r="O629" s="36">
        <v>1057.0233751959506</v>
      </c>
      <c r="P629" s="37">
        <v>14284.691049916964</v>
      </c>
      <c r="Q629" s="31">
        <v>1.5E-5</v>
      </c>
    </row>
    <row r="630" spans="1:17" x14ac:dyDescent="0.2">
      <c r="A630" t="s">
        <v>1244</v>
      </c>
      <c r="B630" t="s">
        <v>1245</v>
      </c>
      <c r="C630" t="s">
        <v>1244</v>
      </c>
      <c r="D630" s="35">
        <v>12739944</v>
      </c>
      <c r="E630" s="35">
        <v>0</v>
      </c>
      <c r="F630" s="35">
        <v>12739944</v>
      </c>
      <c r="G630">
        <v>1</v>
      </c>
      <c r="I630" s="47" t="s">
        <v>1320</v>
      </c>
      <c r="J630" t="s">
        <v>789</v>
      </c>
      <c r="M630" t="s">
        <v>1422</v>
      </c>
      <c r="N630" t="s">
        <v>1325</v>
      </c>
      <c r="O630" s="36">
        <v>625.27210897520774</v>
      </c>
      <c r="P630" s="37">
        <v>8449.9729224862949</v>
      </c>
      <c r="Q630" s="31">
        <v>9.0000000000000002E-6</v>
      </c>
    </row>
    <row r="631" spans="1:17" x14ac:dyDescent="0.2">
      <c r="A631" t="s">
        <v>1244</v>
      </c>
      <c r="B631" t="s">
        <v>1245</v>
      </c>
      <c r="C631" t="s">
        <v>1244</v>
      </c>
      <c r="D631" s="35">
        <v>12739944</v>
      </c>
      <c r="E631" s="35">
        <v>0</v>
      </c>
      <c r="F631" s="35">
        <v>12739944</v>
      </c>
      <c r="G631">
        <v>1</v>
      </c>
      <c r="I631" s="47" t="s">
        <v>1320</v>
      </c>
      <c r="J631" t="s">
        <v>790</v>
      </c>
      <c r="K631" s="57"/>
      <c r="M631" t="s">
        <v>1422</v>
      </c>
      <c r="N631" t="s">
        <v>1325</v>
      </c>
      <c r="O631" s="36">
        <v>5280.0588491784738</v>
      </c>
      <c r="P631" s="37">
        <v>71355.100706181198</v>
      </c>
      <c r="Q631" s="31">
        <v>8.8999999999999995E-5</v>
      </c>
    </row>
    <row r="632" spans="1:17" x14ac:dyDescent="0.2">
      <c r="A632" t="s">
        <v>1244</v>
      </c>
      <c r="B632" t="s">
        <v>1245</v>
      </c>
      <c r="C632" t="s">
        <v>1244</v>
      </c>
      <c r="D632" s="35">
        <v>12739944</v>
      </c>
      <c r="E632" s="35">
        <v>0</v>
      </c>
      <c r="F632" s="35">
        <v>12739944</v>
      </c>
      <c r="G632">
        <v>1</v>
      </c>
      <c r="I632" s="47" t="s">
        <v>1320</v>
      </c>
      <c r="J632" t="s">
        <v>791</v>
      </c>
      <c r="K632" s="57"/>
      <c r="M632" t="s">
        <v>1422</v>
      </c>
      <c r="N632" t="s">
        <v>1325</v>
      </c>
      <c r="O632" s="36">
        <v>256.36294581454746</v>
      </c>
      <c r="P632" s="37">
        <v>3464.5075629746984</v>
      </c>
      <c r="Q632" s="31">
        <v>3.9999999999999998E-6</v>
      </c>
    </row>
    <row r="633" spans="1:17" x14ac:dyDescent="0.2">
      <c r="A633" t="s">
        <v>1244</v>
      </c>
      <c r="B633" t="s">
        <v>1245</v>
      </c>
      <c r="C633" t="s">
        <v>1244</v>
      </c>
      <c r="D633" s="35">
        <v>12739944</v>
      </c>
      <c r="E633" s="35">
        <v>0</v>
      </c>
      <c r="F633" s="35">
        <v>12739944</v>
      </c>
      <c r="G633">
        <v>1</v>
      </c>
      <c r="I633" s="47" t="s">
        <v>1320</v>
      </c>
      <c r="J633" t="s">
        <v>792</v>
      </c>
      <c r="M633" t="s">
        <v>1422</v>
      </c>
      <c r="N633" t="s">
        <v>1325</v>
      </c>
      <c r="O633" s="36">
        <v>1.51</v>
      </c>
      <c r="P633" s="37">
        <v>20.406250222589446</v>
      </c>
      <c r="Q633" s="31">
        <v>0</v>
      </c>
    </row>
    <row r="634" spans="1:17" x14ac:dyDescent="0.2">
      <c r="A634" t="s">
        <v>1244</v>
      </c>
      <c r="B634" t="s">
        <v>1245</v>
      </c>
      <c r="C634" t="s">
        <v>1244</v>
      </c>
      <c r="D634" s="35">
        <v>12739944</v>
      </c>
      <c r="E634" s="35">
        <v>0</v>
      </c>
      <c r="F634" s="35">
        <v>12739944</v>
      </c>
      <c r="G634">
        <v>1</v>
      </c>
      <c r="I634" s="47" t="s">
        <v>1320</v>
      </c>
      <c r="J634" t="s">
        <v>793</v>
      </c>
      <c r="K634" s="58"/>
      <c r="M634" t="s">
        <v>1422</v>
      </c>
      <c r="N634" t="s">
        <v>1325</v>
      </c>
      <c r="O634" s="36">
        <v>0</v>
      </c>
      <c r="P634" s="37">
        <v>0</v>
      </c>
      <c r="Q634" s="31">
        <v>0</v>
      </c>
    </row>
    <row r="635" spans="1:17" x14ac:dyDescent="0.2">
      <c r="A635" t="s">
        <v>1244</v>
      </c>
      <c r="B635" t="s">
        <v>1245</v>
      </c>
      <c r="C635" t="s">
        <v>1244</v>
      </c>
      <c r="D635" s="35">
        <v>12739944</v>
      </c>
      <c r="E635" s="35">
        <v>0</v>
      </c>
      <c r="F635" s="35">
        <v>12739944</v>
      </c>
      <c r="G635">
        <v>1</v>
      </c>
      <c r="I635" s="47" t="s">
        <v>1320</v>
      </c>
      <c r="J635" t="s">
        <v>794</v>
      </c>
      <c r="K635" s="57"/>
      <c r="M635" t="s">
        <v>1423</v>
      </c>
      <c r="N635" t="s">
        <v>1294</v>
      </c>
      <c r="O635" s="36">
        <v>69.472957759115431</v>
      </c>
      <c r="P635" s="37">
        <v>938.86262234165315</v>
      </c>
      <c r="Q635" s="31">
        <v>9.9999999999999995E-7</v>
      </c>
    </row>
    <row r="636" spans="1:17" x14ac:dyDescent="0.2">
      <c r="A636" t="s">
        <v>1244</v>
      </c>
      <c r="B636" t="s">
        <v>1245</v>
      </c>
      <c r="C636" t="s">
        <v>1244</v>
      </c>
      <c r="D636" s="35">
        <v>12739944</v>
      </c>
      <c r="E636" s="35">
        <v>0</v>
      </c>
      <c r="F636" s="35">
        <v>12739944</v>
      </c>
      <c r="G636">
        <v>1</v>
      </c>
      <c r="I636" s="47" t="s">
        <v>1320</v>
      </c>
      <c r="J636" t="s">
        <v>795</v>
      </c>
      <c r="K636" s="57"/>
      <c r="M636" t="s">
        <v>1423</v>
      </c>
      <c r="N636" t="s">
        <v>1294</v>
      </c>
      <c r="O636" s="36">
        <v>0</v>
      </c>
      <c r="P636" s="37">
        <v>0</v>
      </c>
      <c r="Q636" s="31">
        <v>0</v>
      </c>
    </row>
    <row r="637" spans="1:17" x14ac:dyDescent="0.2">
      <c r="A637" t="s">
        <v>1244</v>
      </c>
      <c r="B637" t="s">
        <v>1245</v>
      </c>
      <c r="C637" t="s">
        <v>1244</v>
      </c>
      <c r="D637" s="35">
        <v>12739944</v>
      </c>
      <c r="E637" s="35">
        <v>0</v>
      </c>
      <c r="F637" s="35">
        <v>12739944</v>
      </c>
      <c r="G637">
        <v>1</v>
      </c>
      <c r="I637" s="47" t="s">
        <v>1320</v>
      </c>
      <c r="J637" t="s">
        <v>796</v>
      </c>
      <c r="K637" s="57"/>
      <c r="M637" t="s">
        <v>1423</v>
      </c>
      <c r="N637" t="s">
        <v>1294</v>
      </c>
      <c r="O637" s="36">
        <v>7.44</v>
      </c>
      <c r="P637" s="37">
        <v>100.54470308348706</v>
      </c>
      <c r="Q637" s="31">
        <v>0</v>
      </c>
    </row>
    <row r="638" spans="1:17" x14ac:dyDescent="0.2">
      <c r="A638" t="s">
        <v>1244</v>
      </c>
      <c r="B638" t="s">
        <v>1245</v>
      </c>
      <c r="C638" t="s">
        <v>1244</v>
      </c>
      <c r="D638" s="35">
        <v>12739944</v>
      </c>
      <c r="E638" s="35">
        <v>0</v>
      </c>
      <c r="F638" s="35">
        <v>12739944</v>
      </c>
      <c r="G638">
        <v>1</v>
      </c>
      <c r="I638" s="47" t="s">
        <v>1320</v>
      </c>
      <c r="J638" t="s">
        <v>797</v>
      </c>
      <c r="M638" t="s">
        <v>1423</v>
      </c>
      <c r="N638" t="s">
        <v>1294</v>
      </c>
      <c r="O638" s="36">
        <v>29.76</v>
      </c>
      <c r="P638" s="37">
        <v>402.17881233394826</v>
      </c>
      <c r="Q638" s="31">
        <v>0</v>
      </c>
    </row>
    <row r="639" spans="1:17" x14ac:dyDescent="0.2">
      <c r="A639" t="s">
        <v>1244</v>
      </c>
      <c r="B639" t="s">
        <v>1245</v>
      </c>
      <c r="C639" t="s">
        <v>1244</v>
      </c>
      <c r="D639" s="35">
        <v>12739944</v>
      </c>
      <c r="E639" s="35">
        <v>0</v>
      </c>
      <c r="F639" s="35">
        <v>12739944</v>
      </c>
      <c r="G639">
        <v>1</v>
      </c>
      <c r="I639" s="47" t="s">
        <v>1320</v>
      </c>
      <c r="J639" t="s">
        <v>798</v>
      </c>
      <c r="M639" t="s">
        <v>1423</v>
      </c>
      <c r="N639" t="s">
        <v>1294</v>
      </c>
      <c r="O639" s="36">
        <v>0</v>
      </c>
      <c r="P639" s="37">
        <v>0</v>
      </c>
      <c r="Q639" s="31">
        <v>0</v>
      </c>
    </row>
    <row r="640" spans="1:17" x14ac:dyDescent="0.2">
      <c r="A640" t="s">
        <v>1244</v>
      </c>
      <c r="B640" t="s">
        <v>1245</v>
      </c>
      <c r="C640" t="s">
        <v>1244</v>
      </c>
      <c r="D640" s="35">
        <v>12739944</v>
      </c>
      <c r="E640" s="35">
        <v>0</v>
      </c>
      <c r="F640" s="35">
        <v>12739944</v>
      </c>
      <c r="G640">
        <v>1</v>
      </c>
      <c r="I640" s="47" t="s">
        <v>1320</v>
      </c>
      <c r="J640" t="s">
        <v>799</v>
      </c>
      <c r="M640" t="s">
        <v>1423</v>
      </c>
      <c r="N640" t="s">
        <v>1294</v>
      </c>
      <c r="O640" s="36">
        <v>0</v>
      </c>
      <c r="P640" s="37">
        <v>0</v>
      </c>
      <c r="Q640" s="31">
        <v>0</v>
      </c>
    </row>
    <row r="641" spans="1:17" x14ac:dyDescent="0.2">
      <c r="A641" t="s">
        <v>1244</v>
      </c>
      <c r="B641" t="s">
        <v>1245</v>
      </c>
      <c r="C641" t="s">
        <v>1244</v>
      </c>
      <c r="D641" s="35">
        <v>12739944</v>
      </c>
      <c r="E641" s="35">
        <v>0</v>
      </c>
      <c r="F641" s="35">
        <v>12739944</v>
      </c>
      <c r="G641">
        <v>1</v>
      </c>
      <c r="I641" s="47" t="s">
        <v>1320</v>
      </c>
      <c r="J641" t="s">
        <v>800</v>
      </c>
      <c r="M641" t="s">
        <v>1423</v>
      </c>
      <c r="N641" t="s">
        <v>1294</v>
      </c>
      <c r="O641" s="36">
        <v>0</v>
      </c>
      <c r="P641" s="37">
        <v>0</v>
      </c>
      <c r="Q641" s="31">
        <v>0</v>
      </c>
    </row>
    <row r="642" spans="1:17" x14ac:dyDescent="0.2">
      <c r="A642" t="s">
        <v>1244</v>
      </c>
      <c r="B642" t="s">
        <v>1245</v>
      </c>
      <c r="C642" t="s">
        <v>1244</v>
      </c>
      <c r="D642" s="35">
        <v>12739944</v>
      </c>
      <c r="E642" s="35">
        <v>0</v>
      </c>
      <c r="F642" s="35">
        <v>12739944</v>
      </c>
      <c r="G642">
        <v>1</v>
      </c>
      <c r="I642" s="47" t="s">
        <v>1320</v>
      </c>
      <c r="J642" t="s">
        <v>801</v>
      </c>
      <c r="M642" t="s">
        <v>1423</v>
      </c>
      <c r="N642" t="s">
        <v>1294</v>
      </c>
      <c r="O642" s="36">
        <v>18.100000000000001</v>
      </c>
      <c r="P642" s="37">
        <v>244.60472121117149</v>
      </c>
      <c r="Q642" s="31">
        <v>0</v>
      </c>
    </row>
    <row r="643" spans="1:17" x14ac:dyDescent="0.2">
      <c r="A643" t="s">
        <v>1244</v>
      </c>
      <c r="B643" t="s">
        <v>1245</v>
      </c>
      <c r="C643" t="s">
        <v>1244</v>
      </c>
      <c r="D643" s="35">
        <v>12739944</v>
      </c>
      <c r="E643" s="35">
        <v>0</v>
      </c>
      <c r="F643" s="35">
        <v>12739944</v>
      </c>
      <c r="G643">
        <v>1</v>
      </c>
      <c r="I643" s="47" t="s">
        <v>1320</v>
      </c>
      <c r="J643" t="s">
        <v>802</v>
      </c>
      <c r="M643" t="s">
        <v>1423</v>
      </c>
      <c r="N643" t="s">
        <v>1294</v>
      </c>
      <c r="O643" s="36">
        <v>11.16</v>
      </c>
      <c r="P643" s="37">
        <v>150.81705462523058</v>
      </c>
      <c r="Q643" s="31">
        <v>0</v>
      </c>
    </row>
    <row r="644" spans="1:17" x14ac:dyDescent="0.2">
      <c r="A644" t="s">
        <v>1244</v>
      </c>
      <c r="B644" t="s">
        <v>1245</v>
      </c>
      <c r="C644" t="s">
        <v>1244</v>
      </c>
      <c r="D644" s="35">
        <v>12739944</v>
      </c>
      <c r="E644" s="35">
        <v>0</v>
      </c>
      <c r="F644" s="35">
        <v>12739944</v>
      </c>
      <c r="G644">
        <v>1</v>
      </c>
      <c r="I644" s="47" t="s">
        <v>1320</v>
      </c>
      <c r="J644" t="s">
        <v>803</v>
      </c>
      <c r="K644" s="57"/>
      <c r="M644" t="s">
        <v>1423</v>
      </c>
      <c r="N644" t="s">
        <v>1294</v>
      </c>
      <c r="O644" s="36">
        <v>121.66666666666666</v>
      </c>
      <c r="P644" s="37">
        <v>1644.212214402902</v>
      </c>
      <c r="Q644" s="31">
        <v>1.9999999999999999E-6</v>
      </c>
    </row>
    <row r="645" spans="1:17" x14ac:dyDescent="0.2">
      <c r="A645" t="s">
        <v>1244</v>
      </c>
      <c r="B645" t="s">
        <v>1245</v>
      </c>
      <c r="C645" t="s">
        <v>1244</v>
      </c>
      <c r="D645" s="35">
        <v>12739944</v>
      </c>
      <c r="E645" s="35">
        <v>0</v>
      </c>
      <c r="F645" s="35">
        <v>12739944</v>
      </c>
      <c r="G645">
        <v>1</v>
      </c>
      <c r="I645" s="47" t="s">
        <v>1320</v>
      </c>
      <c r="J645" t="s">
        <v>804</v>
      </c>
      <c r="M645" t="s">
        <v>1424</v>
      </c>
      <c r="N645" t="s">
        <v>1328</v>
      </c>
      <c r="O645" s="36">
        <v>1698.98</v>
      </c>
      <c r="P645" s="37">
        <v>22960.139737201996</v>
      </c>
      <c r="Q645" s="31">
        <v>3.6000000000000001E-5</v>
      </c>
    </row>
    <row r="646" spans="1:17" x14ac:dyDescent="0.2">
      <c r="A646" t="s">
        <v>1244</v>
      </c>
      <c r="B646" t="s">
        <v>1245</v>
      </c>
      <c r="C646" t="s">
        <v>1244</v>
      </c>
      <c r="D646" s="35">
        <v>12739944</v>
      </c>
      <c r="E646" s="35">
        <v>0</v>
      </c>
      <c r="F646" s="35">
        <v>12739944</v>
      </c>
      <c r="G646">
        <v>1</v>
      </c>
      <c r="I646" s="47" t="s">
        <v>1320</v>
      </c>
      <c r="J646" t="s">
        <v>9</v>
      </c>
      <c r="K646" s="57"/>
      <c r="M646" t="s">
        <v>1425</v>
      </c>
      <c r="N646" t="s">
        <v>1328</v>
      </c>
      <c r="O646" s="36">
        <v>8757.9</v>
      </c>
      <c r="P646" s="37">
        <v>118354.89988371926</v>
      </c>
      <c r="Q646" s="31">
        <v>1.37E-4</v>
      </c>
    </row>
    <row r="647" spans="1:17" x14ac:dyDescent="0.2">
      <c r="A647" t="s">
        <v>1244</v>
      </c>
      <c r="B647" t="s">
        <v>1245</v>
      </c>
      <c r="C647" t="s">
        <v>1244</v>
      </c>
      <c r="D647" s="35">
        <v>12739944</v>
      </c>
      <c r="E647" s="35">
        <v>0</v>
      </c>
      <c r="F647" s="35">
        <v>12739944</v>
      </c>
      <c r="G647">
        <v>1</v>
      </c>
      <c r="I647" s="47" t="s">
        <v>1320</v>
      </c>
      <c r="J647" t="s">
        <v>77</v>
      </c>
      <c r="M647" t="s">
        <v>1426</v>
      </c>
      <c r="N647" t="s">
        <v>1294</v>
      </c>
      <c r="O647" s="36">
        <v>264.18</v>
      </c>
      <c r="P647" s="37">
        <v>3570.1478038434966</v>
      </c>
      <c r="Q647" s="31">
        <v>6.9999999999999999E-6</v>
      </c>
    </row>
    <row r="648" spans="1:17" x14ac:dyDescent="0.2">
      <c r="A648" t="s">
        <v>1244</v>
      </c>
      <c r="B648" t="s">
        <v>1245</v>
      </c>
      <c r="C648" t="s">
        <v>1244</v>
      </c>
      <c r="D648" s="35">
        <v>12739944</v>
      </c>
      <c r="E648" s="35">
        <v>0</v>
      </c>
      <c r="F648" s="35">
        <v>12739944</v>
      </c>
      <c r="G648">
        <v>1</v>
      </c>
      <c r="I648" s="47" t="s">
        <v>1320</v>
      </c>
      <c r="J648" t="s">
        <v>218</v>
      </c>
      <c r="K648" s="57"/>
      <c r="M648" t="s">
        <v>1427</v>
      </c>
      <c r="N648" t="s">
        <v>1294</v>
      </c>
      <c r="O648" s="36">
        <v>387.84</v>
      </c>
      <c r="P648" s="37">
        <v>5241.2980704166157</v>
      </c>
      <c r="Q648" s="31">
        <v>6.0000000000000002E-6</v>
      </c>
    </row>
    <row r="649" spans="1:17" x14ac:dyDescent="0.2">
      <c r="A649" t="s">
        <v>1244</v>
      </c>
      <c r="B649" t="s">
        <v>1245</v>
      </c>
      <c r="C649" t="s">
        <v>1244</v>
      </c>
      <c r="D649" s="35">
        <v>12739944</v>
      </c>
      <c r="E649" s="35">
        <v>0</v>
      </c>
      <c r="F649" s="35">
        <v>12739944</v>
      </c>
      <c r="G649">
        <v>1</v>
      </c>
      <c r="I649" s="47" t="s">
        <v>1320</v>
      </c>
      <c r="J649" t="s">
        <v>220</v>
      </c>
      <c r="M649" t="s">
        <v>1428</v>
      </c>
      <c r="N649" t="s">
        <v>1328</v>
      </c>
      <c r="O649" s="36">
        <v>2651.9</v>
      </c>
      <c r="P649" s="37">
        <v>35837.970175685397</v>
      </c>
      <c r="Q649" s="31">
        <v>2.3E-5</v>
      </c>
    </row>
    <row r="650" spans="1:17" x14ac:dyDescent="0.2">
      <c r="A650" t="s">
        <v>1246</v>
      </c>
      <c r="B650" t="s">
        <v>1279</v>
      </c>
      <c r="C650" t="s">
        <v>1280</v>
      </c>
      <c r="D650" s="35">
        <v>288889</v>
      </c>
      <c r="E650" s="35">
        <v>0</v>
      </c>
      <c r="F650" s="35">
        <v>288889</v>
      </c>
      <c r="G650">
        <v>8</v>
      </c>
      <c r="I650" s="47" t="s">
        <v>1320</v>
      </c>
      <c r="J650" t="s">
        <v>147</v>
      </c>
      <c r="K650" s="57"/>
      <c r="L650">
        <v>27.4</v>
      </c>
      <c r="M650" t="s">
        <v>1334</v>
      </c>
      <c r="N650" t="s">
        <v>1325</v>
      </c>
      <c r="O650" s="36">
        <v>27.4</v>
      </c>
      <c r="P650" s="37">
        <v>16166.078343272606</v>
      </c>
      <c r="Q650" s="31">
        <v>5.8999999999999998E-5</v>
      </c>
    </row>
    <row r="651" spans="1:17" x14ac:dyDescent="0.2">
      <c r="A651" t="s">
        <v>1246</v>
      </c>
      <c r="B651" t="s">
        <v>1279</v>
      </c>
      <c r="C651" t="s">
        <v>1280</v>
      </c>
      <c r="D651" s="35">
        <v>288889</v>
      </c>
      <c r="E651" s="35">
        <v>0</v>
      </c>
      <c r="F651" s="35">
        <v>288889</v>
      </c>
      <c r="G651">
        <v>8</v>
      </c>
      <c r="I651" s="47" t="s">
        <v>1320</v>
      </c>
      <c r="J651" t="s">
        <v>149</v>
      </c>
      <c r="L651">
        <v>24.33</v>
      </c>
      <c r="M651" t="s">
        <v>1334</v>
      </c>
      <c r="N651" t="s">
        <v>1325</v>
      </c>
      <c r="O651" s="36">
        <v>24.33</v>
      </c>
      <c r="P651" s="37">
        <v>14354.769565394981</v>
      </c>
      <c r="Q651" s="31">
        <v>4.5000000000000003E-5</v>
      </c>
    </row>
    <row r="652" spans="1:17" x14ac:dyDescent="0.2">
      <c r="A652" t="s">
        <v>1246</v>
      </c>
      <c r="B652" t="s">
        <v>1279</v>
      </c>
      <c r="C652" t="s">
        <v>1280</v>
      </c>
      <c r="D652" s="35">
        <v>288889</v>
      </c>
      <c r="E652" s="35">
        <v>0</v>
      </c>
      <c r="F652" s="35">
        <v>288889</v>
      </c>
      <c r="G652">
        <v>8</v>
      </c>
      <c r="I652" s="47" t="s">
        <v>1320</v>
      </c>
      <c r="J652" t="s">
        <v>158</v>
      </c>
      <c r="K652" s="57"/>
      <c r="L652">
        <v>3.61</v>
      </c>
      <c r="M652" t="s">
        <v>1335</v>
      </c>
      <c r="N652" t="s">
        <v>1325</v>
      </c>
      <c r="O652" s="36">
        <v>3.61</v>
      </c>
      <c r="P652" s="37">
        <v>2129.910321869128</v>
      </c>
      <c r="Q652" s="31">
        <v>6.9999999999999999E-6</v>
      </c>
    </row>
    <row r="653" spans="1:17" x14ac:dyDescent="0.2">
      <c r="A653" t="s">
        <v>1246</v>
      </c>
      <c r="B653" t="s">
        <v>1279</v>
      </c>
      <c r="C653" t="s">
        <v>1280</v>
      </c>
      <c r="D653" s="35">
        <v>288889</v>
      </c>
      <c r="E653" s="35">
        <v>0</v>
      </c>
      <c r="F653" s="35">
        <v>288889</v>
      </c>
      <c r="G653">
        <v>8</v>
      </c>
      <c r="I653" s="47" t="s">
        <v>1320</v>
      </c>
      <c r="J653" t="s">
        <v>450</v>
      </c>
      <c r="L653">
        <v>5.4</v>
      </c>
      <c r="M653" t="s">
        <v>1372</v>
      </c>
      <c r="N653" t="s">
        <v>1325</v>
      </c>
      <c r="O653" s="36">
        <v>5.4</v>
      </c>
      <c r="P653" s="37">
        <v>3186.0154399150397</v>
      </c>
      <c r="Q653" s="31">
        <v>0</v>
      </c>
    </row>
    <row r="654" spans="1:17" x14ac:dyDescent="0.2">
      <c r="A654" t="s">
        <v>1246</v>
      </c>
      <c r="B654" t="s">
        <v>1279</v>
      </c>
      <c r="C654" t="s">
        <v>1280</v>
      </c>
      <c r="D654" s="35">
        <v>288889</v>
      </c>
      <c r="E654" s="35">
        <v>0</v>
      </c>
      <c r="F654" s="35">
        <v>288889</v>
      </c>
      <c r="G654">
        <v>8</v>
      </c>
      <c r="I654" s="47" t="s">
        <v>1320</v>
      </c>
      <c r="J654" t="s">
        <v>452</v>
      </c>
      <c r="K654" s="57"/>
      <c r="L654">
        <v>23.28</v>
      </c>
      <c r="M654" t="s">
        <v>1372</v>
      </c>
      <c r="N654" t="s">
        <v>1325</v>
      </c>
      <c r="O654" s="36">
        <v>23.28</v>
      </c>
      <c r="P654" s="37">
        <v>13735.266563189281</v>
      </c>
      <c r="Q654" s="31">
        <v>1.6000000000000001E-4</v>
      </c>
    </row>
    <row r="655" spans="1:17" x14ac:dyDescent="0.2">
      <c r="A655" t="s">
        <v>1246</v>
      </c>
      <c r="B655" t="s">
        <v>1279</v>
      </c>
      <c r="C655" t="s">
        <v>1280</v>
      </c>
      <c r="D655" s="35">
        <v>288889</v>
      </c>
      <c r="E655" s="35">
        <v>0</v>
      </c>
      <c r="F655" s="35">
        <v>288889</v>
      </c>
      <c r="G655">
        <v>8</v>
      </c>
      <c r="I655" s="47" t="s">
        <v>1320</v>
      </c>
      <c r="J655" t="s">
        <v>453</v>
      </c>
      <c r="K655" s="57"/>
      <c r="L655">
        <v>20.85</v>
      </c>
      <c r="M655" t="s">
        <v>1372</v>
      </c>
      <c r="N655" t="s">
        <v>1325</v>
      </c>
      <c r="O655" s="36">
        <v>20.85</v>
      </c>
      <c r="P655" s="37">
        <v>12301.559615227514</v>
      </c>
      <c r="Q655" s="31">
        <v>2.8E-5</v>
      </c>
    </row>
    <row r="656" spans="1:17" x14ac:dyDescent="0.2">
      <c r="A656" t="s">
        <v>1246</v>
      </c>
      <c r="B656" t="s">
        <v>1279</v>
      </c>
      <c r="C656" t="s">
        <v>1280</v>
      </c>
      <c r="D656" s="35">
        <v>288889</v>
      </c>
      <c r="E656" s="35">
        <v>0</v>
      </c>
      <c r="F656" s="35">
        <v>288889</v>
      </c>
      <c r="G656">
        <v>8</v>
      </c>
      <c r="I656" s="47" t="s">
        <v>1320</v>
      </c>
      <c r="J656" t="s">
        <v>454</v>
      </c>
      <c r="K656" s="57"/>
      <c r="L656">
        <v>12.97</v>
      </c>
      <c r="M656" t="s">
        <v>1372</v>
      </c>
      <c r="N656" t="s">
        <v>1325</v>
      </c>
      <c r="O656" s="36">
        <v>12.97</v>
      </c>
      <c r="P656" s="37">
        <v>7652.3370843885295</v>
      </c>
      <c r="Q656" s="31">
        <v>1.1400000000000001E-4</v>
      </c>
    </row>
    <row r="657" spans="1:17" x14ac:dyDescent="0.2">
      <c r="A657" t="s">
        <v>1246</v>
      </c>
      <c r="B657" t="s">
        <v>1279</v>
      </c>
      <c r="C657" t="s">
        <v>1280</v>
      </c>
      <c r="D657" s="35">
        <v>288889</v>
      </c>
      <c r="E657" s="35">
        <v>0</v>
      </c>
      <c r="F657" s="35">
        <v>288889</v>
      </c>
      <c r="G657">
        <v>8</v>
      </c>
      <c r="I657" s="47" t="s">
        <v>1320</v>
      </c>
      <c r="J657" t="s">
        <v>455</v>
      </c>
      <c r="K657" s="57"/>
      <c r="L657">
        <v>30.24</v>
      </c>
      <c r="M657" t="s">
        <v>1373</v>
      </c>
      <c r="N657" t="s">
        <v>1325</v>
      </c>
      <c r="O657" s="36">
        <v>30.24</v>
      </c>
      <c r="P657" s="37">
        <v>17841.68646352422</v>
      </c>
      <c r="Q657" s="31">
        <v>7.1000000000000005E-5</v>
      </c>
    </row>
    <row r="658" spans="1:17" x14ac:dyDescent="0.2">
      <c r="A658" t="s">
        <v>1246</v>
      </c>
      <c r="B658" t="s">
        <v>1279</v>
      </c>
      <c r="C658" t="s">
        <v>1280</v>
      </c>
      <c r="D658" s="35">
        <v>288889</v>
      </c>
      <c r="E658" s="35">
        <v>0</v>
      </c>
      <c r="F658" s="35">
        <v>288889</v>
      </c>
      <c r="G658">
        <v>8</v>
      </c>
      <c r="I658" s="47" t="s">
        <v>1320</v>
      </c>
      <c r="J658" t="s">
        <v>457</v>
      </c>
      <c r="K658" s="57"/>
      <c r="L658">
        <v>12.33</v>
      </c>
      <c r="M658" t="s">
        <v>1373</v>
      </c>
      <c r="N658" t="s">
        <v>1325</v>
      </c>
      <c r="O658" s="36">
        <v>12.33</v>
      </c>
      <c r="P658" s="37">
        <v>7274.7352544726737</v>
      </c>
      <c r="Q658" s="31">
        <v>5.7000000000000003E-5</v>
      </c>
    </row>
    <row r="659" spans="1:17" x14ac:dyDescent="0.2">
      <c r="A659" t="s">
        <v>1246</v>
      </c>
      <c r="B659" t="s">
        <v>1279</v>
      </c>
      <c r="C659" t="s">
        <v>1280</v>
      </c>
      <c r="D659" s="35">
        <v>288889</v>
      </c>
      <c r="E659" s="35">
        <v>0</v>
      </c>
      <c r="F659" s="35">
        <v>288889</v>
      </c>
      <c r="G659">
        <v>8</v>
      </c>
      <c r="I659" s="47" t="s">
        <v>1320</v>
      </c>
      <c r="J659" t="s">
        <v>458</v>
      </c>
      <c r="K659" s="57"/>
      <c r="L659">
        <v>1.55</v>
      </c>
      <c r="M659" t="s">
        <v>1373</v>
      </c>
      <c r="N659" t="s">
        <v>1325</v>
      </c>
      <c r="O659" s="36">
        <v>1.55</v>
      </c>
      <c r="P659" s="37">
        <v>914.50443182746505</v>
      </c>
      <c r="Q659" s="31">
        <v>6.0000000000000002E-6</v>
      </c>
    </row>
    <row r="660" spans="1:17" x14ac:dyDescent="0.2">
      <c r="A660" t="s">
        <v>1246</v>
      </c>
      <c r="B660" t="s">
        <v>1279</v>
      </c>
      <c r="C660" t="s">
        <v>1280</v>
      </c>
      <c r="D660" s="35">
        <v>288889</v>
      </c>
      <c r="E660" s="35">
        <v>0</v>
      </c>
      <c r="F660" s="35">
        <v>288889</v>
      </c>
      <c r="G660">
        <v>8</v>
      </c>
      <c r="I660" s="47" t="s">
        <v>1320</v>
      </c>
      <c r="J660" t="s">
        <v>459</v>
      </c>
      <c r="K660" s="57"/>
      <c r="L660">
        <v>4.7</v>
      </c>
      <c r="M660" t="s">
        <v>1373</v>
      </c>
      <c r="N660" t="s">
        <v>1325</v>
      </c>
      <c r="O660" s="36">
        <v>4.7</v>
      </c>
      <c r="P660" s="37">
        <v>2773.0134384445714</v>
      </c>
      <c r="Q660" s="31">
        <v>3.0000000000000001E-5</v>
      </c>
    </row>
    <row r="661" spans="1:17" x14ac:dyDescent="0.2">
      <c r="A661" t="s">
        <v>1246</v>
      </c>
      <c r="B661" t="s">
        <v>1279</v>
      </c>
      <c r="C661" t="s">
        <v>1280</v>
      </c>
      <c r="D661" s="35">
        <v>288889</v>
      </c>
      <c r="E661" s="35">
        <v>0</v>
      </c>
      <c r="F661" s="35">
        <v>288889</v>
      </c>
      <c r="G661">
        <v>8</v>
      </c>
      <c r="I661" s="47" t="s">
        <v>1320</v>
      </c>
      <c r="J661" t="s">
        <v>460</v>
      </c>
      <c r="K661" s="57"/>
      <c r="L661">
        <v>259.11</v>
      </c>
      <c r="M661" t="s">
        <v>1373</v>
      </c>
      <c r="N661" t="s">
        <v>1325</v>
      </c>
      <c r="O661" s="36">
        <v>259.11</v>
      </c>
      <c r="P661" s="37">
        <v>152875.64085858999</v>
      </c>
      <c r="Q661" s="31">
        <v>5.1999999999999995E-4</v>
      </c>
    </row>
    <row r="662" spans="1:17" x14ac:dyDescent="0.2">
      <c r="A662" t="s">
        <v>1246</v>
      </c>
      <c r="B662" t="s">
        <v>1279</v>
      </c>
      <c r="C662" t="s">
        <v>1280</v>
      </c>
      <c r="D662" s="35">
        <v>288889</v>
      </c>
      <c r="E662" s="35">
        <v>0</v>
      </c>
      <c r="F662" s="35">
        <v>288889</v>
      </c>
      <c r="G662">
        <v>8</v>
      </c>
      <c r="I662" s="47" t="s">
        <v>1320</v>
      </c>
      <c r="J662" t="s">
        <v>461</v>
      </c>
      <c r="K662" s="57"/>
      <c r="L662">
        <v>63.87</v>
      </c>
      <c r="M662" t="s">
        <v>1373</v>
      </c>
      <c r="N662" t="s">
        <v>1325</v>
      </c>
      <c r="O662" s="36">
        <v>63.87</v>
      </c>
      <c r="P662" s="37">
        <v>37683.482619883995</v>
      </c>
      <c r="Q662" s="31">
        <v>9.7999999999999997E-5</v>
      </c>
    </row>
    <row r="663" spans="1:17" x14ac:dyDescent="0.2">
      <c r="A663" t="s">
        <v>1246</v>
      </c>
      <c r="B663" t="s">
        <v>1281</v>
      </c>
      <c r="C663" t="s">
        <v>1259</v>
      </c>
      <c r="D663" s="35">
        <v>2853304</v>
      </c>
      <c r="E663" s="35">
        <v>0</v>
      </c>
      <c r="F663" s="35">
        <v>2853304</v>
      </c>
      <c r="G663">
        <v>8</v>
      </c>
      <c r="I663" s="47" t="s">
        <v>1320</v>
      </c>
      <c r="J663" t="s">
        <v>34</v>
      </c>
      <c r="K663" s="57"/>
      <c r="L663">
        <v>10.79</v>
      </c>
      <c r="M663" t="s">
        <v>1324</v>
      </c>
      <c r="N663" t="s">
        <v>1325</v>
      </c>
      <c r="O663" s="36">
        <v>10.79</v>
      </c>
      <c r="P663" s="37">
        <v>6366.0848283334581</v>
      </c>
      <c r="Q663" s="31">
        <v>7.1000000000000005E-5</v>
      </c>
    </row>
    <row r="664" spans="1:17" x14ac:dyDescent="0.2">
      <c r="A664" t="s">
        <v>1246</v>
      </c>
      <c r="B664" t="s">
        <v>1281</v>
      </c>
      <c r="C664" t="s">
        <v>1259</v>
      </c>
      <c r="D664" s="35">
        <v>2853304</v>
      </c>
      <c r="E664" s="35">
        <v>0</v>
      </c>
      <c r="F664" s="35">
        <v>2853304</v>
      </c>
      <c r="G664">
        <v>8</v>
      </c>
      <c r="I664" s="47" t="s">
        <v>1320</v>
      </c>
      <c r="J664" t="s">
        <v>36</v>
      </c>
      <c r="K664" s="57"/>
      <c r="L664">
        <v>438.73</v>
      </c>
      <c r="M664" t="s">
        <v>1324</v>
      </c>
      <c r="N664" t="s">
        <v>1325</v>
      </c>
      <c r="O664" s="36">
        <v>438.73</v>
      </c>
      <c r="P664" s="37">
        <v>258850.08310794612</v>
      </c>
      <c r="Q664" s="31">
        <v>2.6499999999999999E-4</v>
      </c>
    </row>
    <row r="665" spans="1:17" x14ac:dyDescent="0.2">
      <c r="A665" t="s">
        <v>1246</v>
      </c>
      <c r="B665" t="s">
        <v>1281</v>
      </c>
      <c r="C665" t="s">
        <v>1259</v>
      </c>
      <c r="D665" s="35">
        <v>2853304</v>
      </c>
      <c r="E665" s="35">
        <v>0</v>
      </c>
      <c r="F665" s="35">
        <v>2853304</v>
      </c>
      <c r="G665">
        <v>8</v>
      </c>
      <c r="I665" s="47" t="s">
        <v>1320</v>
      </c>
      <c r="J665" t="s">
        <v>255</v>
      </c>
      <c r="K665" s="57"/>
      <c r="L665">
        <v>77.53</v>
      </c>
      <c r="M665" t="s">
        <v>1342</v>
      </c>
      <c r="N665" t="s">
        <v>1325</v>
      </c>
      <c r="O665" s="36">
        <v>77.53</v>
      </c>
      <c r="P665" s="37">
        <v>45742.590986162475</v>
      </c>
      <c r="Q665" s="31">
        <v>5.3999999999999998E-5</v>
      </c>
    </row>
    <row r="666" spans="1:17" x14ac:dyDescent="0.2">
      <c r="A666" t="s">
        <v>1246</v>
      </c>
      <c r="B666" t="s">
        <v>1281</v>
      </c>
      <c r="C666" t="s">
        <v>1259</v>
      </c>
      <c r="D666" s="35">
        <v>2853304</v>
      </c>
      <c r="E666" s="35">
        <v>0</v>
      </c>
      <c r="F666" s="35">
        <v>2853304</v>
      </c>
      <c r="G666">
        <v>8</v>
      </c>
      <c r="I666" s="47" t="s">
        <v>1320</v>
      </c>
      <c r="J666" t="s">
        <v>319</v>
      </c>
      <c r="K666" s="58"/>
      <c r="L666">
        <v>40.57</v>
      </c>
      <c r="M666" t="s">
        <v>1352</v>
      </c>
      <c r="N666" t="s">
        <v>1325</v>
      </c>
      <c r="O666" s="36">
        <v>40.57</v>
      </c>
      <c r="P666" s="37">
        <v>23936.242955096241</v>
      </c>
      <c r="Q666" s="31">
        <v>3.6400000000000001E-4</v>
      </c>
    </row>
    <row r="667" spans="1:17" x14ac:dyDescent="0.2">
      <c r="A667" t="s">
        <v>1246</v>
      </c>
      <c r="B667" t="s">
        <v>1281</v>
      </c>
      <c r="C667" t="s">
        <v>1259</v>
      </c>
      <c r="D667" s="35">
        <v>2853304</v>
      </c>
      <c r="E667" s="35">
        <v>0</v>
      </c>
      <c r="F667" s="35">
        <v>2853304</v>
      </c>
      <c r="G667">
        <v>8</v>
      </c>
      <c r="I667" s="47" t="s">
        <v>1320</v>
      </c>
      <c r="J667" t="s">
        <v>320</v>
      </c>
      <c r="L667">
        <v>1345.03</v>
      </c>
      <c r="M667" t="s">
        <v>1353</v>
      </c>
      <c r="N667" t="s">
        <v>1325</v>
      </c>
      <c r="O667" s="36">
        <v>1345.03</v>
      </c>
      <c r="P667" s="37">
        <v>793565.80877232179</v>
      </c>
      <c r="Q667" s="31">
        <v>2.271E-3</v>
      </c>
    </row>
    <row r="668" spans="1:17" x14ac:dyDescent="0.2">
      <c r="A668" t="s">
        <v>1246</v>
      </c>
      <c r="B668" t="s">
        <v>1281</v>
      </c>
      <c r="C668" t="s">
        <v>1259</v>
      </c>
      <c r="D668" s="35">
        <v>2853304</v>
      </c>
      <c r="E668" s="35">
        <v>0</v>
      </c>
      <c r="F668" s="35">
        <v>2853304</v>
      </c>
      <c r="G668">
        <v>8</v>
      </c>
      <c r="I668" s="47" t="s">
        <v>1320</v>
      </c>
      <c r="J668" t="s">
        <v>347</v>
      </c>
      <c r="K668" s="57"/>
      <c r="L668">
        <v>9.07</v>
      </c>
      <c r="M668" t="s">
        <v>1357</v>
      </c>
      <c r="N668" t="s">
        <v>1325</v>
      </c>
      <c r="O668" s="36">
        <v>9.07</v>
      </c>
      <c r="P668" s="37">
        <v>5351.2872468011565</v>
      </c>
      <c r="Q668" s="31">
        <v>0</v>
      </c>
    </row>
    <row r="669" spans="1:17" x14ac:dyDescent="0.2">
      <c r="A669" t="s">
        <v>1246</v>
      </c>
      <c r="B669" t="s">
        <v>1281</v>
      </c>
      <c r="C669" t="s">
        <v>1259</v>
      </c>
      <c r="D669" s="35">
        <v>2853304</v>
      </c>
      <c r="E669" s="35">
        <v>0</v>
      </c>
      <c r="F669" s="35">
        <v>2853304</v>
      </c>
      <c r="G669">
        <v>8</v>
      </c>
      <c r="I669" s="47" t="s">
        <v>1320</v>
      </c>
      <c r="J669" t="s">
        <v>348</v>
      </c>
      <c r="L669">
        <v>371.38</v>
      </c>
      <c r="M669" t="s">
        <v>1357</v>
      </c>
      <c r="N669" t="s">
        <v>1325</v>
      </c>
      <c r="O669" s="36">
        <v>371.38</v>
      </c>
      <c r="P669" s="37">
        <v>219113.67780782946</v>
      </c>
      <c r="Q669" s="31">
        <v>4.1399999999999998E-4</v>
      </c>
    </row>
    <row r="670" spans="1:17" x14ac:dyDescent="0.2">
      <c r="A670" t="s">
        <v>1246</v>
      </c>
      <c r="B670" t="s">
        <v>1281</v>
      </c>
      <c r="C670" t="s">
        <v>1259</v>
      </c>
      <c r="D670" s="35">
        <v>2853304</v>
      </c>
      <c r="E670" s="35">
        <v>0</v>
      </c>
      <c r="F670" s="35">
        <v>2853304</v>
      </c>
      <c r="G670">
        <v>8</v>
      </c>
      <c r="I670" s="47" t="s">
        <v>1320</v>
      </c>
      <c r="J670" t="s">
        <v>408</v>
      </c>
      <c r="K670" s="57"/>
      <c r="L670">
        <v>46.54</v>
      </c>
      <c r="M670" t="s">
        <v>1366</v>
      </c>
      <c r="N670" t="s">
        <v>1325</v>
      </c>
      <c r="O670" s="36">
        <v>46.54</v>
      </c>
      <c r="P670" s="37">
        <v>27458.534560763594</v>
      </c>
      <c r="Q670" s="31">
        <v>3.3100000000000002E-4</v>
      </c>
    </row>
    <row r="671" spans="1:17" x14ac:dyDescent="0.2">
      <c r="A671" t="s">
        <v>1246</v>
      </c>
      <c r="B671" t="s">
        <v>1281</v>
      </c>
      <c r="C671" t="s">
        <v>1259</v>
      </c>
      <c r="D671" s="35">
        <v>2853304</v>
      </c>
      <c r="E671" s="35">
        <v>0</v>
      </c>
      <c r="F671" s="35">
        <v>2853304</v>
      </c>
      <c r="G671">
        <v>8</v>
      </c>
      <c r="I671" s="47" t="s">
        <v>1320</v>
      </c>
      <c r="J671" t="s">
        <v>409</v>
      </c>
      <c r="L671">
        <v>101.21</v>
      </c>
      <c r="M671" t="s">
        <v>1366</v>
      </c>
      <c r="N671" t="s">
        <v>1325</v>
      </c>
      <c r="O671" s="36">
        <v>101.21</v>
      </c>
      <c r="P671" s="37">
        <v>59713.757690049053</v>
      </c>
      <c r="Q671" s="31">
        <v>5.2400000000000005E-4</v>
      </c>
    </row>
    <row r="672" spans="1:17" x14ac:dyDescent="0.2">
      <c r="A672" t="s">
        <v>1246</v>
      </c>
      <c r="B672" t="s">
        <v>1281</v>
      </c>
      <c r="C672" t="s">
        <v>1259</v>
      </c>
      <c r="D672" s="35">
        <v>2853304</v>
      </c>
      <c r="E672" s="35">
        <v>0</v>
      </c>
      <c r="F672" s="35">
        <v>2853304</v>
      </c>
      <c r="G672">
        <v>8</v>
      </c>
      <c r="I672" s="47" t="s">
        <v>1320</v>
      </c>
      <c r="J672" t="s">
        <v>410</v>
      </c>
      <c r="K672" s="57"/>
      <c r="L672">
        <v>59.93</v>
      </c>
      <c r="M672" t="s">
        <v>1366</v>
      </c>
      <c r="N672" t="s">
        <v>1325</v>
      </c>
      <c r="O672" s="36">
        <v>59.93</v>
      </c>
      <c r="P672" s="37">
        <v>35358.615733273786</v>
      </c>
      <c r="Q672" s="31">
        <v>5.0799999999999999E-4</v>
      </c>
    </row>
    <row r="673" spans="1:17" x14ac:dyDescent="0.2">
      <c r="A673" t="s">
        <v>1246</v>
      </c>
      <c r="B673" t="s">
        <v>1281</v>
      </c>
      <c r="C673" t="s">
        <v>1259</v>
      </c>
      <c r="D673" s="35">
        <v>2853304</v>
      </c>
      <c r="E673" s="35">
        <v>0</v>
      </c>
      <c r="F673" s="35">
        <v>2853304</v>
      </c>
      <c r="G673">
        <v>8</v>
      </c>
      <c r="I673" s="47" t="s">
        <v>1320</v>
      </c>
      <c r="J673" t="s">
        <v>602</v>
      </c>
      <c r="K673" s="58"/>
      <c r="L673">
        <v>22.2</v>
      </c>
      <c r="M673" t="s">
        <v>1397</v>
      </c>
      <c r="N673" t="s">
        <v>1325</v>
      </c>
      <c r="O673" s="36">
        <v>22.2</v>
      </c>
      <c r="P673" s="37">
        <v>13097.968784893677</v>
      </c>
      <c r="Q673" s="31">
        <v>9.7E-5</v>
      </c>
    </row>
    <row r="674" spans="1:17" x14ac:dyDescent="0.2">
      <c r="A674" t="s">
        <v>1246</v>
      </c>
      <c r="B674" t="s">
        <v>1281</v>
      </c>
      <c r="C674" t="s">
        <v>1259</v>
      </c>
      <c r="D674" s="35">
        <v>2853304</v>
      </c>
      <c r="E674" s="35">
        <v>0</v>
      </c>
      <c r="F674" s="35">
        <v>2853304</v>
      </c>
      <c r="G674">
        <v>8</v>
      </c>
      <c r="I674" s="47" t="s">
        <v>1320</v>
      </c>
      <c r="J674" t="s">
        <v>603</v>
      </c>
      <c r="K674" s="57"/>
      <c r="L674">
        <v>411.8</v>
      </c>
      <c r="M674" t="s">
        <v>1397</v>
      </c>
      <c r="N674" t="s">
        <v>1325</v>
      </c>
      <c r="O674" s="36">
        <v>411.8</v>
      </c>
      <c r="P674" s="37">
        <v>242961.4209738386</v>
      </c>
      <c r="Q674" s="31">
        <v>6.6100000000000002E-4</v>
      </c>
    </row>
    <row r="675" spans="1:17" x14ac:dyDescent="0.2">
      <c r="A675" t="s">
        <v>1246</v>
      </c>
      <c r="B675" t="s">
        <v>1281</v>
      </c>
      <c r="C675" t="s">
        <v>1259</v>
      </c>
      <c r="D675" s="35">
        <v>2853304</v>
      </c>
      <c r="E675" s="35">
        <v>0</v>
      </c>
      <c r="F675" s="35">
        <v>2853304</v>
      </c>
      <c r="G675">
        <v>8</v>
      </c>
      <c r="I675" s="47" t="s">
        <v>1320</v>
      </c>
      <c r="J675" t="s">
        <v>641</v>
      </c>
      <c r="K675" s="57"/>
      <c r="L675">
        <v>30.07</v>
      </c>
      <c r="M675" t="s">
        <v>1401</v>
      </c>
      <c r="N675" t="s">
        <v>1325</v>
      </c>
      <c r="O675" s="36">
        <v>30.07</v>
      </c>
      <c r="P675" s="37">
        <v>17741.257718997877</v>
      </c>
      <c r="Q675" s="31">
        <v>1.37E-4</v>
      </c>
    </row>
    <row r="676" spans="1:17" x14ac:dyDescent="0.2">
      <c r="A676" t="s">
        <v>1246</v>
      </c>
      <c r="B676" t="s">
        <v>1281</v>
      </c>
      <c r="C676" t="s">
        <v>1259</v>
      </c>
      <c r="D676" s="35">
        <v>2853304</v>
      </c>
      <c r="E676" s="35">
        <v>0</v>
      </c>
      <c r="F676" s="35">
        <v>2853304</v>
      </c>
      <c r="G676">
        <v>8</v>
      </c>
      <c r="I676" s="47" t="s">
        <v>1320</v>
      </c>
      <c r="J676" t="s">
        <v>643</v>
      </c>
      <c r="K676" s="58"/>
      <c r="L676">
        <v>36.22</v>
      </c>
      <c r="M676" t="s">
        <v>1401</v>
      </c>
      <c r="N676" t="s">
        <v>1325</v>
      </c>
      <c r="O676" s="36">
        <v>36.22</v>
      </c>
      <c r="P676" s="37">
        <v>21369.749071569775</v>
      </c>
      <c r="Q676" s="31">
        <v>2.3900000000000001E-4</v>
      </c>
    </row>
    <row r="677" spans="1:17" x14ac:dyDescent="0.2">
      <c r="A677" t="s">
        <v>1246</v>
      </c>
      <c r="B677" t="s">
        <v>1281</v>
      </c>
      <c r="C677" t="s">
        <v>1259</v>
      </c>
      <c r="D677" s="35">
        <v>2853304</v>
      </c>
      <c r="E677" s="35">
        <v>0</v>
      </c>
      <c r="F677" s="35">
        <v>2853304</v>
      </c>
      <c r="G677">
        <v>8</v>
      </c>
      <c r="I677" s="47" t="s">
        <v>1320</v>
      </c>
      <c r="J677" t="s">
        <v>644</v>
      </c>
      <c r="K677" s="57"/>
      <c r="L677">
        <v>89.68</v>
      </c>
      <c r="M677" t="s">
        <v>1401</v>
      </c>
      <c r="N677" t="s">
        <v>1325</v>
      </c>
      <c r="O677" s="36">
        <v>89.68</v>
      </c>
      <c r="P677" s="37">
        <v>52911.073902219148</v>
      </c>
      <c r="Q677" s="31">
        <v>3.1100000000000002E-4</v>
      </c>
    </row>
    <row r="678" spans="1:17" x14ac:dyDescent="0.2">
      <c r="A678" t="s">
        <v>1246</v>
      </c>
      <c r="B678" t="s">
        <v>1281</v>
      </c>
      <c r="C678" t="s">
        <v>1259</v>
      </c>
      <c r="D678" s="35">
        <v>2853304</v>
      </c>
      <c r="E678" s="35">
        <v>0</v>
      </c>
      <c r="F678" s="35">
        <v>2853304</v>
      </c>
      <c r="G678">
        <v>8</v>
      </c>
      <c r="I678" s="47" t="s">
        <v>1320</v>
      </c>
      <c r="J678" t="s">
        <v>645</v>
      </c>
      <c r="K678" s="57"/>
      <c r="L678">
        <v>28.56</v>
      </c>
      <c r="M678" t="s">
        <v>1401</v>
      </c>
      <c r="N678" t="s">
        <v>1325</v>
      </c>
      <c r="O678" s="36">
        <v>28.56</v>
      </c>
      <c r="P678" s="37">
        <v>16850.359842187539</v>
      </c>
      <c r="Q678" s="31">
        <v>4.8999999999999998E-5</v>
      </c>
    </row>
    <row r="679" spans="1:17" x14ac:dyDescent="0.2">
      <c r="A679" t="s">
        <v>1246</v>
      </c>
      <c r="B679" t="s">
        <v>1281</v>
      </c>
      <c r="C679" t="s">
        <v>1259</v>
      </c>
      <c r="D679" s="35">
        <v>2853304</v>
      </c>
      <c r="E679" s="35">
        <v>0</v>
      </c>
      <c r="F679" s="35">
        <v>2853304</v>
      </c>
      <c r="G679">
        <v>8</v>
      </c>
      <c r="I679" s="47" t="s">
        <v>1320</v>
      </c>
      <c r="J679" t="s">
        <v>646</v>
      </c>
      <c r="K679" s="58"/>
      <c r="L679">
        <v>8.1300000000000008</v>
      </c>
      <c r="M679" t="s">
        <v>1401</v>
      </c>
      <c r="N679" t="s">
        <v>1325</v>
      </c>
      <c r="O679" s="36">
        <v>8.1300000000000008</v>
      </c>
      <c r="P679" s="37">
        <v>4796.6885685218749</v>
      </c>
      <c r="Q679" s="31">
        <v>1.2E-5</v>
      </c>
    </row>
    <row r="680" spans="1:17" x14ac:dyDescent="0.2">
      <c r="A680" t="s">
        <v>1246</v>
      </c>
      <c r="B680" t="s">
        <v>1281</v>
      </c>
      <c r="C680" t="s">
        <v>1259</v>
      </c>
      <c r="D680" s="35">
        <v>2853304</v>
      </c>
      <c r="E680" s="35">
        <v>0</v>
      </c>
      <c r="F680" s="35">
        <v>2853304</v>
      </c>
      <c r="G680">
        <v>8</v>
      </c>
      <c r="I680" s="47" t="s">
        <v>1320</v>
      </c>
      <c r="J680" t="s">
        <v>647</v>
      </c>
      <c r="K680" s="57"/>
      <c r="L680">
        <v>68.63</v>
      </c>
      <c r="M680" t="s">
        <v>1401</v>
      </c>
      <c r="N680" t="s">
        <v>1325</v>
      </c>
      <c r="O680" s="36">
        <v>68.63</v>
      </c>
      <c r="P680" s="37">
        <v>40491.60350032671</v>
      </c>
      <c r="Q680" s="31">
        <v>1.08E-4</v>
      </c>
    </row>
    <row r="681" spans="1:17" x14ac:dyDescent="0.2">
      <c r="A681" t="s">
        <v>1246</v>
      </c>
      <c r="B681" t="s">
        <v>1281</v>
      </c>
      <c r="C681" t="s">
        <v>1259</v>
      </c>
      <c r="D681" s="35">
        <v>2853304</v>
      </c>
      <c r="E681" s="35">
        <v>0</v>
      </c>
      <c r="F681" s="35">
        <v>2853304</v>
      </c>
      <c r="G681">
        <v>8</v>
      </c>
      <c r="I681" s="47" t="s">
        <v>1320</v>
      </c>
      <c r="J681" t="s">
        <v>648</v>
      </c>
      <c r="K681" s="57"/>
      <c r="L681">
        <v>10.17</v>
      </c>
      <c r="M681" t="s">
        <v>1401</v>
      </c>
      <c r="N681" t="s">
        <v>1325</v>
      </c>
      <c r="O681" s="36">
        <v>10.17</v>
      </c>
      <c r="P681" s="37">
        <v>6000.2857001066986</v>
      </c>
      <c r="Q681" s="31">
        <v>1.5E-5</v>
      </c>
    </row>
    <row r="682" spans="1:17" x14ac:dyDescent="0.2">
      <c r="A682" t="s">
        <v>1246</v>
      </c>
      <c r="B682" t="s">
        <v>1281</v>
      </c>
      <c r="C682" t="s">
        <v>1259</v>
      </c>
      <c r="D682" s="35">
        <v>2853304</v>
      </c>
      <c r="E682" s="35">
        <v>0</v>
      </c>
      <c r="F682" s="35">
        <v>2853304</v>
      </c>
      <c r="G682">
        <v>8</v>
      </c>
      <c r="I682" s="47" t="s">
        <v>1320</v>
      </c>
      <c r="J682" t="s">
        <v>649</v>
      </c>
      <c r="K682" s="57"/>
      <c r="L682">
        <v>20.399999999999999</v>
      </c>
      <c r="M682" t="s">
        <v>1401</v>
      </c>
      <c r="N682" t="s">
        <v>1325</v>
      </c>
      <c r="O682" s="36">
        <v>20.399999999999999</v>
      </c>
      <c r="P682" s="37">
        <v>12035.971315848243</v>
      </c>
      <c r="Q682" s="31">
        <v>3.1000000000000001E-5</v>
      </c>
    </row>
    <row r="683" spans="1:17" x14ac:dyDescent="0.2">
      <c r="A683" t="s">
        <v>1246</v>
      </c>
      <c r="B683" t="s">
        <v>1281</v>
      </c>
      <c r="C683" t="s">
        <v>1259</v>
      </c>
      <c r="D683" s="35">
        <v>2853304</v>
      </c>
      <c r="E683" s="35">
        <v>0</v>
      </c>
      <c r="F683" s="35">
        <v>2853304</v>
      </c>
      <c r="G683">
        <v>8</v>
      </c>
      <c r="I683" s="47" t="s">
        <v>1320</v>
      </c>
      <c r="J683" t="s">
        <v>650</v>
      </c>
      <c r="K683" s="57"/>
      <c r="L683">
        <v>1.02</v>
      </c>
      <c r="M683" t="s">
        <v>1401</v>
      </c>
      <c r="N683" t="s">
        <v>1325</v>
      </c>
      <c r="O683" s="36">
        <v>1.02</v>
      </c>
      <c r="P683" s="37">
        <v>601.79856579241221</v>
      </c>
      <c r="Q683" s="31">
        <v>1.9999999999999999E-6</v>
      </c>
    </row>
    <row r="684" spans="1:17" x14ac:dyDescent="0.2">
      <c r="A684" t="s">
        <v>1246</v>
      </c>
      <c r="B684" t="s">
        <v>1281</v>
      </c>
      <c r="C684" t="s">
        <v>1259</v>
      </c>
      <c r="D684" s="35">
        <v>2853304</v>
      </c>
      <c r="E684" s="35">
        <v>0</v>
      </c>
      <c r="F684" s="35">
        <v>2853304</v>
      </c>
      <c r="G684">
        <v>8</v>
      </c>
      <c r="I684" s="47" t="s">
        <v>1320</v>
      </c>
      <c r="J684" t="s">
        <v>651</v>
      </c>
      <c r="K684" s="57"/>
      <c r="L684">
        <v>7.12</v>
      </c>
      <c r="M684" t="s">
        <v>1401</v>
      </c>
      <c r="N684" t="s">
        <v>1325</v>
      </c>
      <c r="O684" s="36">
        <v>7.12</v>
      </c>
      <c r="P684" s="37">
        <v>4200.7899886686027</v>
      </c>
      <c r="Q684" s="31">
        <v>1.1E-5</v>
      </c>
    </row>
    <row r="685" spans="1:17" x14ac:dyDescent="0.2">
      <c r="A685" t="s">
        <v>1246</v>
      </c>
      <c r="B685" t="s">
        <v>1281</v>
      </c>
      <c r="C685" t="s">
        <v>1259</v>
      </c>
      <c r="D685" s="35">
        <v>2853304</v>
      </c>
      <c r="E685" s="35">
        <v>0</v>
      </c>
      <c r="F685" s="35">
        <v>2853304</v>
      </c>
      <c r="G685">
        <v>8</v>
      </c>
      <c r="I685" s="47" t="s">
        <v>1320</v>
      </c>
      <c r="J685" t="s">
        <v>705</v>
      </c>
      <c r="K685" s="57"/>
      <c r="L685">
        <v>893.96</v>
      </c>
      <c r="M685" t="s">
        <v>1409</v>
      </c>
      <c r="N685" t="s">
        <v>1325</v>
      </c>
      <c r="O685" s="36">
        <v>893.96</v>
      </c>
      <c r="P685" s="37">
        <v>527435.14301547536</v>
      </c>
      <c r="Q685" s="31">
        <v>1.7329999999999999E-3</v>
      </c>
    </row>
    <row r="686" spans="1:17" x14ac:dyDescent="0.2">
      <c r="A686" t="s">
        <v>1246</v>
      </c>
      <c r="B686" t="s">
        <v>1281</v>
      </c>
      <c r="C686" t="s">
        <v>1259</v>
      </c>
      <c r="D686" s="35">
        <v>2853304</v>
      </c>
      <c r="E686" s="35">
        <v>0</v>
      </c>
      <c r="F686" s="35">
        <v>2853304</v>
      </c>
      <c r="G686">
        <v>8</v>
      </c>
      <c r="I686" s="47" t="s">
        <v>1320</v>
      </c>
      <c r="J686" t="s">
        <v>706</v>
      </c>
      <c r="K686" s="57"/>
      <c r="L686">
        <v>649.15</v>
      </c>
      <c r="M686" t="s">
        <v>1409</v>
      </c>
      <c r="N686" t="s">
        <v>1325</v>
      </c>
      <c r="O686" s="36">
        <v>649.15</v>
      </c>
      <c r="P686" s="37">
        <v>382997.58723935724</v>
      </c>
      <c r="Q686" s="31">
        <v>1.23E-3</v>
      </c>
    </row>
    <row r="687" spans="1:17" x14ac:dyDescent="0.2">
      <c r="A687" t="s">
        <v>1246</v>
      </c>
      <c r="B687" t="s">
        <v>1281</v>
      </c>
      <c r="C687" t="s">
        <v>1259</v>
      </c>
      <c r="D687" s="35">
        <v>2853304</v>
      </c>
      <c r="E687" s="35">
        <v>0</v>
      </c>
      <c r="F687" s="35">
        <v>2853304</v>
      </c>
      <c r="G687">
        <v>8</v>
      </c>
      <c r="I687" s="47" t="s">
        <v>1320</v>
      </c>
      <c r="J687" t="s">
        <v>737</v>
      </c>
      <c r="K687" s="57"/>
      <c r="L687">
        <v>16.23</v>
      </c>
      <c r="M687" t="s">
        <v>1414</v>
      </c>
      <c r="N687" t="s">
        <v>1325</v>
      </c>
      <c r="O687" s="36">
        <v>16.23</v>
      </c>
      <c r="P687" s="37">
        <v>9575.6771792263244</v>
      </c>
      <c r="Q687" s="31">
        <v>0</v>
      </c>
    </row>
    <row r="688" spans="1:17" x14ac:dyDescent="0.2">
      <c r="A688" t="s">
        <v>1246</v>
      </c>
      <c r="B688" t="s">
        <v>1281</v>
      </c>
      <c r="C688" t="s">
        <v>1259</v>
      </c>
      <c r="D688" s="35">
        <v>2853304</v>
      </c>
      <c r="E688" s="35">
        <v>0</v>
      </c>
      <c r="F688" s="35">
        <v>2853304</v>
      </c>
      <c r="G688">
        <v>8</v>
      </c>
      <c r="I688" s="47" t="s">
        <v>1320</v>
      </c>
      <c r="J688" t="s">
        <v>740</v>
      </c>
      <c r="K688" s="57"/>
      <c r="L688">
        <v>16.02</v>
      </c>
      <c r="M688" t="s">
        <v>1414</v>
      </c>
      <c r="N688" t="s">
        <v>1325</v>
      </c>
      <c r="O688" s="36">
        <v>16.02</v>
      </c>
      <c r="P688" s="37">
        <v>9451.7774745043571</v>
      </c>
      <c r="Q688" s="31">
        <v>6.7000000000000002E-5</v>
      </c>
    </row>
    <row r="689" spans="1:17" x14ac:dyDescent="0.2">
      <c r="A689" t="s">
        <v>1246</v>
      </c>
      <c r="B689" t="s">
        <v>1281</v>
      </c>
      <c r="C689" t="s">
        <v>1259</v>
      </c>
      <c r="D689" s="35">
        <v>2853304</v>
      </c>
      <c r="E689" s="35">
        <v>0</v>
      </c>
      <c r="F689" s="35">
        <v>2853304</v>
      </c>
      <c r="G689">
        <v>8</v>
      </c>
      <c r="I689" s="47" t="s">
        <v>1320</v>
      </c>
      <c r="J689" t="s">
        <v>790</v>
      </c>
      <c r="K689" s="57"/>
      <c r="L689">
        <v>25.98</v>
      </c>
      <c r="M689" t="s">
        <v>1422</v>
      </c>
      <c r="N689" t="s">
        <v>1325</v>
      </c>
      <c r="O689" s="36">
        <v>25.98</v>
      </c>
      <c r="P689" s="37">
        <v>15328.163469889088</v>
      </c>
      <c r="Q689" s="31">
        <v>8.8999999999999995E-5</v>
      </c>
    </row>
    <row r="690" spans="1:17" x14ac:dyDescent="0.2">
      <c r="A690" t="s">
        <v>1246</v>
      </c>
      <c r="B690" t="s">
        <v>1282</v>
      </c>
      <c r="C690" t="s">
        <v>1283</v>
      </c>
      <c r="D690" s="35">
        <v>150450</v>
      </c>
      <c r="E690" s="35">
        <v>0</v>
      </c>
      <c r="F690" s="35">
        <v>150450</v>
      </c>
      <c r="G690">
        <v>8</v>
      </c>
      <c r="I690" s="47" t="s">
        <v>1320</v>
      </c>
      <c r="J690" t="s">
        <v>406</v>
      </c>
      <c r="K690" s="57"/>
      <c r="L690">
        <v>25.02</v>
      </c>
      <c r="M690" t="s">
        <v>1366</v>
      </c>
      <c r="N690" t="s">
        <v>1325</v>
      </c>
      <c r="O690" s="36">
        <v>25.02</v>
      </c>
      <c r="P690" s="37">
        <v>14761.8</v>
      </c>
      <c r="Q690" s="31">
        <v>3.2299999999999999E-4</v>
      </c>
    </row>
    <row r="691" spans="1:17" x14ac:dyDescent="0.2">
      <c r="A691" t="s">
        <v>1246</v>
      </c>
      <c r="B691" t="s">
        <v>1282</v>
      </c>
      <c r="C691" t="s">
        <v>1283</v>
      </c>
      <c r="D691" s="35">
        <v>150450</v>
      </c>
      <c r="E691" s="35">
        <v>0</v>
      </c>
      <c r="F691" s="35">
        <v>150450</v>
      </c>
      <c r="G691">
        <v>8</v>
      </c>
      <c r="I691" s="47" t="s">
        <v>1320</v>
      </c>
      <c r="J691" t="s">
        <v>407</v>
      </c>
      <c r="K691" s="57"/>
      <c r="L691">
        <v>51.31</v>
      </c>
      <c r="M691" t="s">
        <v>1366</v>
      </c>
      <c r="N691" t="s">
        <v>1325</v>
      </c>
      <c r="O691" s="36">
        <v>51.31</v>
      </c>
      <c r="P691" s="37">
        <v>30272.9</v>
      </c>
      <c r="Q691" s="31">
        <v>4.0499999999999998E-4</v>
      </c>
    </row>
    <row r="692" spans="1:17" x14ac:dyDescent="0.2">
      <c r="A692" t="s">
        <v>1246</v>
      </c>
      <c r="B692" t="s">
        <v>1282</v>
      </c>
      <c r="C692" t="s">
        <v>1283</v>
      </c>
      <c r="D692" s="35">
        <v>150450</v>
      </c>
      <c r="E692" s="35">
        <v>0</v>
      </c>
      <c r="F692" s="35">
        <v>150450</v>
      </c>
      <c r="G692">
        <v>8</v>
      </c>
      <c r="I692" s="47" t="s">
        <v>1320</v>
      </c>
      <c r="J692" t="s">
        <v>408</v>
      </c>
      <c r="K692" s="57"/>
      <c r="L692">
        <v>44.8</v>
      </c>
      <c r="M692" t="s">
        <v>1366</v>
      </c>
      <c r="N692" t="s">
        <v>1325</v>
      </c>
      <c r="O692" s="36">
        <v>44.8</v>
      </c>
      <c r="P692" s="37">
        <v>26432</v>
      </c>
      <c r="Q692" s="31">
        <v>3.3100000000000002E-4</v>
      </c>
    </row>
    <row r="693" spans="1:17" x14ac:dyDescent="0.2">
      <c r="A693" t="s">
        <v>1246</v>
      </c>
      <c r="B693" t="s">
        <v>1282</v>
      </c>
      <c r="C693" t="s">
        <v>1283</v>
      </c>
      <c r="D693" s="35">
        <v>150450</v>
      </c>
      <c r="E693" s="35">
        <v>0</v>
      </c>
      <c r="F693" s="35">
        <v>150450</v>
      </c>
      <c r="G693">
        <v>8</v>
      </c>
      <c r="I693" s="47" t="s">
        <v>1320</v>
      </c>
      <c r="J693" t="s">
        <v>409</v>
      </c>
      <c r="L693">
        <v>97.43</v>
      </c>
      <c r="M693" t="s">
        <v>1366</v>
      </c>
      <c r="N693" t="s">
        <v>1325</v>
      </c>
      <c r="O693" s="36">
        <v>97.43</v>
      </c>
      <c r="P693" s="37">
        <v>57483.700000000004</v>
      </c>
      <c r="Q693" s="31">
        <v>5.2400000000000005E-4</v>
      </c>
    </row>
    <row r="694" spans="1:17" x14ac:dyDescent="0.2">
      <c r="A694" t="s">
        <v>1246</v>
      </c>
      <c r="B694" t="s">
        <v>1282</v>
      </c>
      <c r="C694" t="s">
        <v>1283</v>
      </c>
      <c r="D694" s="35">
        <v>150450</v>
      </c>
      <c r="E694" s="35">
        <v>0</v>
      </c>
      <c r="F694" s="35">
        <v>150450</v>
      </c>
      <c r="G694">
        <v>8</v>
      </c>
      <c r="I694" s="47" t="s">
        <v>1320</v>
      </c>
      <c r="J694" t="s">
        <v>410</v>
      </c>
      <c r="K694" s="57"/>
      <c r="L694">
        <v>36.44</v>
      </c>
      <c r="M694" t="s">
        <v>1366</v>
      </c>
      <c r="N694" t="s">
        <v>1325</v>
      </c>
      <c r="O694" s="36">
        <v>36.44</v>
      </c>
      <c r="P694" s="37">
        <v>21499.599999999999</v>
      </c>
      <c r="Q694" s="31">
        <v>5.0799999999999999E-4</v>
      </c>
    </row>
    <row r="695" spans="1:17" x14ac:dyDescent="0.2">
      <c r="A695" t="s">
        <v>1246</v>
      </c>
      <c r="B695" t="s">
        <v>1284</v>
      </c>
      <c r="C695" t="s">
        <v>1285</v>
      </c>
      <c r="D695" s="35">
        <v>338914</v>
      </c>
      <c r="E695" s="35">
        <v>0</v>
      </c>
      <c r="F695" s="35">
        <v>338914</v>
      </c>
      <c r="G695">
        <v>8</v>
      </c>
      <c r="I695" s="47" t="s">
        <v>1320</v>
      </c>
      <c r="J695" t="s">
        <v>54</v>
      </c>
      <c r="K695" s="57"/>
      <c r="L695">
        <v>68.89</v>
      </c>
      <c r="M695" t="s">
        <v>1327</v>
      </c>
      <c r="N695" t="s">
        <v>1328</v>
      </c>
      <c r="O695" s="36">
        <v>68.89</v>
      </c>
      <c r="P695" s="37">
        <v>48194.417297966778</v>
      </c>
      <c r="Q695" s="31">
        <v>1.55E-4</v>
      </c>
    </row>
    <row r="696" spans="1:17" x14ac:dyDescent="0.2">
      <c r="A696" t="s">
        <v>1246</v>
      </c>
      <c r="B696" t="s">
        <v>1284</v>
      </c>
      <c r="C696" t="s">
        <v>1285</v>
      </c>
      <c r="D696" s="35">
        <v>338914</v>
      </c>
      <c r="E696" s="35">
        <v>0</v>
      </c>
      <c r="F696" s="35">
        <v>338914</v>
      </c>
      <c r="G696">
        <v>8</v>
      </c>
      <c r="I696" s="47" t="s">
        <v>1320</v>
      </c>
      <c r="J696" t="s">
        <v>251</v>
      </c>
      <c r="L696">
        <v>26.5</v>
      </c>
      <c r="M696" t="s">
        <v>1342</v>
      </c>
      <c r="N696" t="s">
        <v>1294</v>
      </c>
      <c r="O696" s="36">
        <v>26.5</v>
      </c>
      <c r="P696" s="37">
        <v>18539.005057281454</v>
      </c>
      <c r="Q696" s="31">
        <v>6.7000000000000002E-5</v>
      </c>
    </row>
    <row r="697" spans="1:17" x14ac:dyDescent="0.2">
      <c r="A697" t="s">
        <v>1246</v>
      </c>
      <c r="B697" t="s">
        <v>1284</v>
      </c>
      <c r="C697" t="s">
        <v>1285</v>
      </c>
      <c r="D697" s="35">
        <v>338914</v>
      </c>
      <c r="E697" s="35">
        <v>0</v>
      </c>
      <c r="F697" s="35">
        <v>338914</v>
      </c>
      <c r="G697">
        <v>8</v>
      </c>
      <c r="I697" s="47" t="s">
        <v>1320</v>
      </c>
      <c r="J697" t="s">
        <v>345</v>
      </c>
      <c r="K697" s="57"/>
      <c r="L697">
        <v>26.67</v>
      </c>
      <c r="M697" t="s">
        <v>1357</v>
      </c>
      <c r="N697" t="s">
        <v>1294</v>
      </c>
      <c r="O697" s="36">
        <v>26.67</v>
      </c>
      <c r="P697" s="37">
        <v>18657.934523686657</v>
      </c>
      <c r="Q697" s="31">
        <v>5.1999999999999997E-5</v>
      </c>
    </row>
    <row r="698" spans="1:17" x14ac:dyDescent="0.2">
      <c r="A698" t="s">
        <v>1246</v>
      </c>
      <c r="B698" t="s">
        <v>1284</v>
      </c>
      <c r="C698" t="s">
        <v>1285</v>
      </c>
      <c r="D698" s="35">
        <v>338914</v>
      </c>
      <c r="E698" s="35">
        <v>0</v>
      </c>
      <c r="F698" s="35">
        <v>338914</v>
      </c>
      <c r="G698">
        <v>8</v>
      </c>
      <c r="I698" s="47" t="s">
        <v>1320</v>
      </c>
      <c r="J698" t="s">
        <v>510</v>
      </c>
      <c r="K698" s="57"/>
      <c r="L698">
        <v>41.1</v>
      </c>
      <c r="M698" t="s">
        <v>1381</v>
      </c>
      <c r="N698" t="s">
        <v>1294</v>
      </c>
      <c r="O698" s="36">
        <v>41.1</v>
      </c>
      <c r="P698" s="37">
        <v>28752.947466198788</v>
      </c>
      <c r="Q698" s="31">
        <v>6.4999999999999994E-5</v>
      </c>
    </row>
    <row r="699" spans="1:17" x14ac:dyDescent="0.2">
      <c r="A699" t="s">
        <v>1246</v>
      </c>
      <c r="B699" t="s">
        <v>1284</v>
      </c>
      <c r="C699" t="s">
        <v>1285</v>
      </c>
      <c r="D699" s="35">
        <v>338914</v>
      </c>
      <c r="E699" s="35">
        <v>0</v>
      </c>
      <c r="F699" s="35">
        <v>338914</v>
      </c>
      <c r="G699">
        <v>8</v>
      </c>
      <c r="I699" s="47" t="s">
        <v>1320</v>
      </c>
      <c r="J699" t="s">
        <v>724</v>
      </c>
      <c r="L699">
        <v>250.75</v>
      </c>
      <c r="M699" t="s">
        <v>1412</v>
      </c>
      <c r="N699" t="s">
        <v>1328</v>
      </c>
      <c r="O699" s="36">
        <v>250.75</v>
      </c>
      <c r="P699" s="37">
        <v>175420.96294767264</v>
      </c>
      <c r="Q699" s="31">
        <v>3.3599999999999998E-4</v>
      </c>
    </row>
    <row r="700" spans="1:17" x14ac:dyDescent="0.2">
      <c r="A700" t="s">
        <v>1246</v>
      </c>
      <c r="B700" t="s">
        <v>1284</v>
      </c>
      <c r="C700" t="s">
        <v>1285</v>
      </c>
      <c r="D700" s="35">
        <v>338914</v>
      </c>
      <c r="E700" s="35">
        <v>0</v>
      </c>
      <c r="F700" s="35">
        <v>338914</v>
      </c>
      <c r="G700">
        <v>8</v>
      </c>
      <c r="I700" s="47" t="s">
        <v>1320</v>
      </c>
      <c r="J700" t="s">
        <v>741</v>
      </c>
      <c r="L700">
        <v>45.82</v>
      </c>
      <c r="M700" t="s">
        <v>1415</v>
      </c>
      <c r="N700" t="s">
        <v>1328</v>
      </c>
      <c r="O700" s="36">
        <v>45.82</v>
      </c>
      <c r="P700" s="37">
        <v>32054.98912168439</v>
      </c>
      <c r="Q700" s="31">
        <v>1.1900000000000001E-4</v>
      </c>
    </row>
    <row r="701" spans="1:17" x14ac:dyDescent="0.2">
      <c r="A701" t="s">
        <v>1246</v>
      </c>
      <c r="B701" t="s">
        <v>1284</v>
      </c>
      <c r="C701" t="s">
        <v>1285</v>
      </c>
      <c r="D701" s="35">
        <v>338914</v>
      </c>
      <c r="E701" s="35">
        <v>0</v>
      </c>
      <c r="F701" s="35">
        <v>338914</v>
      </c>
      <c r="G701">
        <v>8</v>
      </c>
      <c r="I701" s="47" t="s">
        <v>1320</v>
      </c>
      <c r="J701" t="s">
        <v>220</v>
      </c>
      <c r="K701" s="57"/>
      <c r="L701">
        <v>24.72</v>
      </c>
      <c r="M701" t="s">
        <v>1428</v>
      </c>
      <c r="N701" t="s">
        <v>1328</v>
      </c>
      <c r="O701" s="36">
        <v>24.72</v>
      </c>
      <c r="P701" s="37">
        <v>17293.743585509343</v>
      </c>
      <c r="Q701" s="31">
        <v>2.3E-5</v>
      </c>
    </row>
    <row r="702" spans="1:17" x14ac:dyDescent="0.2">
      <c r="A702" t="s">
        <v>1246</v>
      </c>
      <c r="B702" t="s">
        <v>1286</v>
      </c>
      <c r="C702" t="s">
        <v>1287</v>
      </c>
      <c r="D702" s="35">
        <v>703050</v>
      </c>
      <c r="E702" s="35">
        <v>0</v>
      </c>
      <c r="F702" s="35">
        <v>703050</v>
      </c>
      <c r="G702">
        <v>8</v>
      </c>
      <c r="I702" s="47" t="s">
        <v>1320</v>
      </c>
      <c r="J702" t="s">
        <v>57</v>
      </c>
      <c r="L702">
        <v>33.58</v>
      </c>
      <c r="M702" t="s">
        <v>1329</v>
      </c>
      <c r="N702" t="s">
        <v>1294</v>
      </c>
      <c r="O702" s="36">
        <v>33.58</v>
      </c>
      <c r="P702" s="37">
        <v>36602.767484767195</v>
      </c>
      <c r="Q702" s="31">
        <v>7.6000000000000004E-5</v>
      </c>
    </row>
    <row r="703" spans="1:17" x14ac:dyDescent="0.2">
      <c r="A703" t="s">
        <v>1246</v>
      </c>
      <c r="B703" t="s">
        <v>1286</v>
      </c>
      <c r="C703" t="s">
        <v>1287</v>
      </c>
      <c r="D703" s="35">
        <v>703050</v>
      </c>
      <c r="E703" s="35">
        <v>0</v>
      </c>
      <c r="F703" s="35">
        <v>703050</v>
      </c>
      <c r="G703">
        <v>8</v>
      </c>
      <c r="I703" s="47" t="s">
        <v>1320</v>
      </c>
      <c r="J703" t="s">
        <v>66</v>
      </c>
      <c r="K703" s="57"/>
      <c r="L703">
        <v>0.23</v>
      </c>
      <c r="M703" t="s">
        <v>1329</v>
      </c>
      <c r="N703" t="s">
        <v>1294</v>
      </c>
      <c r="O703" s="36">
        <v>0.23</v>
      </c>
      <c r="P703" s="37">
        <v>250.70388688196707</v>
      </c>
      <c r="Q703" s="31">
        <v>1.9999999999999999E-6</v>
      </c>
    </row>
    <row r="704" spans="1:17" x14ac:dyDescent="0.2">
      <c r="A704" t="s">
        <v>1246</v>
      </c>
      <c r="B704" t="s">
        <v>1286</v>
      </c>
      <c r="C704" t="s">
        <v>1287</v>
      </c>
      <c r="D704" s="35">
        <v>703050</v>
      </c>
      <c r="E704" s="35">
        <v>0</v>
      </c>
      <c r="F704" s="35">
        <v>703050</v>
      </c>
      <c r="G704">
        <v>8</v>
      </c>
      <c r="I704" s="47" t="s">
        <v>1320</v>
      </c>
      <c r="J704" t="s">
        <v>106</v>
      </c>
      <c r="L704">
        <v>2.0299999999999998</v>
      </c>
      <c r="M704" t="s">
        <v>1330</v>
      </c>
      <c r="N704" t="s">
        <v>1294</v>
      </c>
      <c r="O704" s="36">
        <v>2.0299999999999998</v>
      </c>
      <c r="P704" s="37">
        <v>2212.7343059582308</v>
      </c>
      <c r="Q704" s="31">
        <v>6.9999999999999999E-6</v>
      </c>
    </row>
    <row r="705" spans="1:17" x14ac:dyDescent="0.2">
      <c r="A705" t="s">
        <v>1246</v>
      </c>
      <c r="B705" t="s">
        <v>1286</v>
      </c>
      <c r="C705" t="s">
        <v>1287</v>
      </c>
      <c r="D705" s="35">
        <v>703050</v>
      </c>
      <c r="E705" s="35">
        <v>0</v>
      </c>
      <c r="F705" s="35">
        <v>703050</v>
      </c>
      <c r="G705">
        <v>8</v>
      </c>
      <c r="I705" s="47" t="s">
        <v>1320</v>
      </c>
      <c r="J705" t="s">
        <v>248</v>
      </c>
      <c r="L705">
        <v>50</v>
      </c>
      <c r="M705" t="s">
        <v>1341</v>
      </c>
      <c r="N705" t="s">
        <v>1294</v>
      </c>
      <c r="O705" s="36">
        <v>50</v>
      </c>
      <c r="P705" s="37">
        <v>54500.844974340667</v>
      </c>
      <c r="Q705" s="31">
        <v>1.83E-4</v>
      </c>
    </row>
    <row r="706" spans="1:17" x14ac:dyDescent="0.2">
      <c r="A706" t="s">
        <v>1246</v>
      </c>
      <c r="B706" t="s">
        <v>1286</v>
      </c>
      <c r="C706" t="s">
        <v>1287</v>
      </c>
      <c r="D706" s="35">
        <v>703050</v>
      </c>
      <c r="E706" s="35">
        <v>0</v>
      </c>
      <c r="F706" s="35">
        <v>703050</v>
      </c>
      <c r="G706">
        <v>8</v>
      </c>
      <c r="I706" s="47" t="s">
        <v>1320</v>
      </c>
      <c r="J706" t="s">
        <v>259</v>
      </c>
      <c r="K706" s="57"/>
      <c r="L706">
        <v>74.25</v>
      </c>
      <c r="M706" t="s">
        <v>1343</v>
      </c>
      <c r="N706" t="s">
        <v>1294</v>
      </c>
      <c r="O706" s="36">
        <v>74.25</v>
      </c>
      <c r="P706" s="37">
        <v>80933.754786895894</v>
      </c>
      <c r="Q706" s="31">
        <v>1.83E-4</v>
      </c>
    </row>
    <row r="707" spans="1:17" x14ac:dyDescent="0.2">
      <c r="A707" t="s">
        <v>1246</v>
      </c>
      <c r="B707" t="s">
        <v>1286</v>
      </c>
      <c r="C707" t="s">
        <v>1287</v>
      </c>
      <c r="D707" s="35">
        <v>703050</v>
      </c>
      <c r="E707" s="35">
        <v>0</v>
      </c>
      <c r="F707" s="35">
        <v>703050</v>
      </c>
      <c r="G707">
        <v>8</v>
      </c>
      <c r="I707" s="47" t="s">
        <v>1320</v>
      </c>
      <c r="J707" t="s">
        <v>313</v>
      </c>
      <c r="K707" s="57"/>
      <c r="L707">
        <v>27.13</v>
      </c>
      <c r="M707" t="s">
        <v>1351</v>
      </c>
      <c r="N707" t="s">
        <v>1294</v>
      </c>
      <c r="O707" s="36">
        <v>27.13</v>
      </c>
      <c r="P707" s="37">
        <v>29572.158483077244</v>
      </c>
      <c r="Q707" s="31">
        <v>1.7000000000000001E-4</v>
      </c>
    </row>
    <row r="708" spans="1:17" x14ac:dyDescent="0.2">
      <c r="A708" t="s">
        <v>1246</v>
      </c>
      <c r="B708" t="s">
        <v>1286</v>
      </c>
      <c r="C708" t="s">
        <v>1287</v>
      </c>
      <c r="D708" s="35">
        <v>703050</v>
      </c>
      <c r="E708" s="35">
        <v>0</v>
      </c>
      <c r="F708" s="35">
        <v>703050</v>
      </c>
      <c r="G708">
        <v>8</v>
      </c>
      <c r="I708" s="47" t="s">
        <v>1320</v>
      </c>
      <c r="J708" t="s">
        <v>315</v>
      </c>
      <c r="L708">
        <v>2.76</v>
      </c>
      <c r="M708" t="s">
        <v>1351</v>
      </c>
      <c r="N708" t="s">
        <v>1294</v>
      </c>
      <c r="O708" s="36">
        <v>2.76</v>
      </c>
      <c r="P708" s="37">
        <v>3008.4466425836044</v>
      </c>
      <c r="Q708" s="31">
        <v>6.3999999999999997E-5</v>
      </c>
    </row>
    <row r="709" spans="1:17" x14ac:dyDescent="0.2">
      <c r="A709" t="s">
        <v>1246</v>
      </c>
      <c r="B709" t="s">
        <v>1286</v>
      </c>
      <c r="C709" t="s">
        <v>1287</v>
      </c>
      <c r="D709" s="35">
        <v>703050</v>
      </c>
      <c r="E709" s="35">
        <v>0</v>
      </c>
      <c r="F709" s="35">
        <v>703050</v>
      </c>
      <c r="G709">
        <v>8</v>
      </c>
      <c r="I709" s="47" t="s">
        <v>1320</v>
      </c>
      <c r="J709" t="s">
        <v>332</v>
      </c>
      <c r="L709">
        <v>6.91</v>
      </c>
      <c r="M709" t="s">
        <v>1355</v>
      </c>
      <c r="N709" t="s">
        <v>1294</v>
      </c>
      <c r="O709" s="36">
        <v>6.91</v>
      </c>
      <c r="P709" s="37">
        <v>7532.0167754538807</v>
      </c>
      <c r="Q709" s="31">
        <v>7.1000000000000005E-5</v>
      </c>
    </row>
    <row r="710" spans="1:17" x14ac:dyDescent="0.2">
      <c r="A710" t="s">
        <v>1246</v>
      </c>
      <c r="B710" t="s">
        <v>1286</v>
      </c>
      <c r="C710" t="s">
        <v>1287</v>
      </c>
      <c r="D710" s="35">
        <v>703050</v>
      </c>
      <c r="E710" s="35">
        <v>0</v>
      </c>
      <c r="F710" s="35">
        <v>703050</v>
      </c>
      <c r="G710">
        <v>8</v>
      </c>
      <c r="I710" s="47" t="s">
        <v>1320</v>
      </c>
      <c r="J710" t="s">
        <v>335</v>
      </c>
      <c r="K710" s="57"/>
      <c r="L710">
        <v>16.36</v>
      </c>
      <c r="M710" t="s">
        <v>1355</v>
      </c>
      <c r="N710" t="s">
        <v>1294</v>
      </c>
      <c r="O710" s="36">
        <v>16.36</v>
      </c>
      <c r="P710" s="37">
        <v>17832.676475604265</v>
      </c>
      <c r="Q710" s="31">
        <v>4.1E-5</v>
      </c>
    </row>
    <row r="711" spans="1:17" x14ac:dyDescent="0.2">
      <c r="A711" t="s">
        <v>1246</v>
      </c>
      <c r="B711" t="s">
        <v>1286</v>
      </c>
      <c r="C711" t="s">
        <v>1287</v>
      </c>
      <c r="D711" s="35">
        <v>703050</v>
      </c>
      <c r="E711" s="35">
        <v>0</v>
      </c>
      <c r="F711" s="35">
        <v>703050</v>
      </c>
      <c r="G711">
        <v>8</v>
      </c>
      <c r="I711" s="47" t="s">
        <v>1320</v>
      </c>
      <c r="J711" t="s">
        <v>339</v>
      </c>
      <c r="L711">
        <v>0.85</v>
      </c>
      <c r="M711" t="s">
        <v>1355</v>
      </c>
      <c r="N711" t="s">
        <v>1294</v>
      </c>
      <c r="O711" s="36">
        <v>0.85</v>
      </c>
      <c r="P711" s="37">
        <v>926.51436456379133</v>
      </c>
      <c r="Q711" s="31">
        <v>7.9999999999999996E-6</v>
      </c>
    </row>
    <row r="712" spans="1:17" x14ac:dyDescent="0.2">
      <c r="A712" t="s">
        <v>1246</v>
      </c>
      <c r="B712" t="s">
        <v>1286</v>
      </c>
      <c r="C712" t="s">
        <v>1287</v>
      </c>
      <c r="D712" s="35">
        <v>703050</v>
      </c>
      <c r="E712" s="35">
        <v>0</v>
      </c>
      <c r="F712" s="35">
        <v>703050</v>
      </c>
      <c r="G712">
        <v>8</v>
      </c>
      <c r="I712" s="47" t="s">
        <v>1320</v>
      </c>
      <c r="J712" t="s">
        <v>340</v>
      </c>
      <c r="K712" s="57"/>
      <c r="L712">
        <v>8.56</v>
      </c>
      <c r="M712" t="s">
        <v>1356</v>
      </c>
      <c r="N712" t="s">
        <v>1294</v>
      </c>
      <c r="O712" s="36">
        <v>8.56</v>
      </c>
      <c r="P712" s="37">
        <v>9330.5446596071215</v>
      </c>
      <c r="Q712" s="31">
        <v>1.0399999999999999E-4</v>
      </c>
    </row>
    <row r="713" spans="1:17" x14ac:dyDescent="0.2">
      <c r="A713" t="s">
        <v>1246</v>
      </c>
      <c r="B713" t="s">
        <v>1286</v>
      </c>
      <c r="C713" t="s">
        <v>1287</v>
      </c>
      <c r="D713" s="35">
        <v>703050</v>
      </c>
      <c r="E713" s="35">
        <v>0</v>
      </c>
      <c r="F713" s="35">
        <v>703050</v>
      </c>
      <c r="G713">
        <v>8</v>
      </c>
      <c r="I713" s="47" t="s">
        <v>1320</v>
      </c>
      <c r="J713" t="s">
        <v>354</v>
      </c>
      <c r="K713" s="57"/>
      <c r="L713">
        <v>0.38</v>
      </c>
      <c r="M713" t="s">
        <v>1358</v>
      </c>
      <c r="N713" t="s">
        <v>1294</v>
      </c>
      <c r="O713" s="36">
        <v>0.38</v>
      </c>
      <c r="P713" s="37">
        <v>414.20642180498908</v>
      </c>
      <c r="Q713" s="31">
        <v>7.9999999999999996E-6</v>
      </c>
    </row>
    <row r="714" spans="1:17" x14ac:dyDescent="0.2">
      <c r="A714" t="s">
        <v>1246</v>
      </c>
      <c r="B714" t="s">
        <v>1286</v>
      </c>
      <c r="C714" t="s">
        <v>1287</v>
      </c>
      <c r="D714" s="35">
        <v>703050</v>
      </c>
      <c r="E714" s="35">
        <v>0</v>
      </c>
      <c r="F714" s="35">
        <v>703050</v>
      </c>
      <c r="G714">
        <v>8</v>
      </c>
      <c r="I714" s="47" t="s">
        <v>1320</v>
      </c>
      <c r="J714" t="s">
        <v>572</v>
      </c>
      <c r="L714">
        <v>26.34</v>
      </c>
      <c r="M714" t="s">
        <v>1392</v>
      </c>
      <c r="N714" t="s">
        <v>1294</v>
      </c>
      <c r="O714" s="36">
        <v>26.34</v>
      </c>
      <c r="P714" s="37">
        <v>28711.045132482664</v>
      </c>
      <c r="Q714" s="31">
        <v>1.7799999999999999E-4</v>
      </c>
    </row>
    <row r="715" spans="1:17" x14ac:dyDescent="0.2">
      <c r="A715" t="s">
        <v>1246</v>
      </c>
      <c r="B715" t="s">
        <v>1286</v>
      </c>
      <c r="C715" t="s">
        <v>1287</v>
      </c>
      <c r="D715" s="35">
        <v>703050</v>
      </c>
      <c r="E715" s="35">
        <v>0</v>
      </c>
      <c r="F715" s="35">
        <v>703050</v>
      </c>
      <c r="G715">
        <v>8</v>
      </c>
      <c r="I715" s="47" t="s">
        <v>1320</v>
      </c>
      <c r="J715" t="s">
        <v>633</v>
      </c>
      <c r="L715">
        <v>1.37</v>
      </c>
      <c r="M715" t="s">
        <v>1400</v>
      </c>
      <c r="N715" t="s">
        <v>1294</v>
      </c>
      <c r="O715" s="36">
        <v>1.37</v>
      </c>
      <c r="P715" s="37">
        <v>1493.3231522969345</v>
      </c>
      <c r="Q715" s="31">
        <v>3.0000000000000001E-5</v>
      </c>
    </row>
    <row r="716" spans="1:17" x14ac:dyDescent="0.2">
      <c r="A716" t="s">
        <v>1246</v>
      </c>
      <c r="B716" t="s">
        <v>1286</v>
      </c>
      <c r="C716" t="s">
        <v>1287</v>
      </c>
      <c r="D716" s="35">
        <v>703050</v>
      </c>
      <c r="E716" s="35">
        <v>0</v>
      </c>
      <c r="F716" s="35">
        <v>703050</v>
      </c>
      <c r="G716">
        <v>8</v>
      </c>
      <c r="I716" s="47" t="s">
        <v>1320</v>
      </c>
      <c r="J716" t="s">
        <v>636</v>
      </c>
      <c r="L716">
        <v>9.07</v>
      </c>
      <c r="M716" t="s">
        <v>1400</v>
      </c>
      <c r="N716" t="s">
        <v>1294</v>
      </c>
      <c r="O716" s="36">
        <v>9.07</v>
      </c>
      <c r="P716" s="37">
        <v>9886.4532783453978</v>
      </c>
      <c r="Q716" s="31">
        <v>3.6000000000000001E-5</v>
      </c>
    </row>
    <row r="717" spans="1:17" x14ac:dyDescent="0.2">
      <c r="A717" t="s">
        <v>1246</v>
      </c>
      <c r="B717" t="s">
        <v>1286</v>
      </c>
      <c r="C717" t="s">
        <v>1287</v>
      </c>
      <c r="D717" s="35">
        <v>703050</v>
      </c>
      <c r="E717" s="35">
        <v>0</v>
      </c>
      <c r="F717" s="35">
        <v>703050</v>
      </c>
      <c r="G717">
        <v>8</v>
      </c>
      <c r="I717" s="47" t="s">
        <v>1320</v>
      </c>
      <c r="J717" t="s">
        <v>638</v>
      </c>
      <c r="K717" s="57"/>
      <c r="L717">
        <v>17.28</v>
      </c>
      <c r="M717" t="s">
        <v>1400</v>
      </c>
      <c r="N717" t="s">
        <v>1294</v>
      </c>
      <c r="O717" s="36">
        <v>17.28</v>
      </c>
      <c r="P717" s="37">
        <v>18835.492023132134</v>
      </c>
      <c r="Q717" s="31">
        <v>6.3E-5</v>
      </c>
    </row>
    <row r="718" spans="1:17" x14ac:dyDescent="0.2">
      <c r="A718" t="s">
        <v>1246</v>
      </c>
      <c r="B718" t="s">
        <v>1286</v>
      </c>
      <c r="C718" t="s">
        <v>1287</v>
      </c>
      <c r="D718" s="35">
        <v>703050</v>
      </c>
      <c r="E718" s="35">
        <v>0</v>
      </c>
      <c r="F718" s="35">
        <v>703050</v>
      </c>
      <c r="G718">
        <v>8</v>
      </c>
      <c r="I718" s="47" t="s">
        <v>1320</v>
      </c>
      <c r="J718" t="s">
        <v>640</v>
      </c>
      <c r="L718">
        <v>2.74</v>
      </c>
      <c r="M718" t="s">
        <v>1400</v>
      </c>
      <c r="N718" t="s">
        <v>1294</v>
      </c>
      <c r="O718" s="36">
        <v>2.74</v>
      </c>
      <c r="P718" s="37">
        <v>2986.646304593869</v>
      </c>
      <c r="Q718" s="31">
        <v>2.4000000000000001E-5</v>
      </c>
    </row>
    <row r="719" spans="1:17" x14ac:dyDescent="0.2">
      <c r="A719" t="s">
        <v>1246</v>
      </c>
      <c r="B719" t="s">
        <v>1286</v>
      </c>
      <c r="C719" t="s">
        <v>1287</v>
      </c>
      <c r="D719" s="35">
        <v>703050</v>
      </c>
      <c r="E719" s="35">
        <v>0</v>
      </c>
      <c r="F719" s="35">
        <v>703050</v>
      </c>
      <c r="G719">
        <v>8</v>
      </c>
      <c r="I719" s="47" t="s">
        <v>1320</v>
      </c>
      <c r="J719" t="s">
        <v>669</v>
      </c>
      <c r="K719" s="57"/>
      <c r="L719">
        <v>178.25</v>
      </c>
      <c r="M719" t="s">
        <v>1404</v>
      </c>
      <c r="N719" t="s">
        <v>1294</v>
      </c>
      <c r="O719" s="36">
        <v>178.25</v>
      </c>
      <c r="P719" s="37">
        <v>194295.51233352447</v>
      </c>
      <c r="Q719" s="31">
        <v>9.0200000000000002E-4</v>
      </c>
    </row>
    <row r="720" spans="1:17" x14ac:dyDescent="0.2">
      <c r="A720" t="s">
        <v>1246</v>
      </c>
      <c r="B720" t="s">
        <v>1286</v>
      </c>
      <c r="C720" t="s">
        <v>1287</v>
      </c>
      <c r="D720" s="35">
        <v>703050</v>
      </c>
      <c r="E720" s="35">
        <v>0</v>
      </c>
      <c r="F720" s="35">
        <v>703050</v>
      </c>
      <c r="G720">
        <v>8</v>
      </c>
      <c r="I720" s="47" t="s">
        <v>1320</v>
      </c>
      <c r="J720" t="s">
        <v>674</v>
      </c>
      <c r="L720">
        <v>10.1</v>
      </c>
      <c r="M720" t="s">
        <v>1404</v>
      </c>
      <c r="N720" t="s">
        <v>1294</v>
      </c>
      <c r="O720" s="36">
        <v>10.1</v>
      </c>
      <c r="P720" s="37">
        <v>11009.170684816814</v>
      </c>
      <c r="Q720" s="31">
        <v>3.0800000000000001E-4</v>
      </c>
    </row>
    <row r="721" spans="1:17" x14ac:dyDescent="0.2">
      <c r="A721" t="s">
        <v>1246</v>
      </c>
      <c r="B721" t="s">
        <v>1286</v>
      </c>
      <c r="C721" t="s">
        <v>1287</v>
      </c>
      <c r="D721" s="35">
        <v>703050</v>
      </c>
      <c r="E721" s="35">
        <v>0</v>
      </c>
      <c r="F721" s="35">
        <v>703050</v>
      </c>
      <c r="G721">
        <v>8</v>
      </c>
      <c r="I721" s="47" t="s">
        <v>1320</v>
      </c>
      <c r="J721" t="s">
        <v>685</v>
      </c>
      <c r="K721" s="58"/>
      <c r="L721">
        <v>5.66</v>
      </c>
      <c r="M721" t="s">
        <v>1406</v>
      </c>
      <c r="N721" t="s">
        <v>1325</v>
      </c>
      <c r="O721" s="36">
        <v>5.66</v>
      </c>
      <c r="P721" s="37">
        <v>6169.4956510953634</v>
      </c>
      <c r="Q721" s="31">
        <v>8.1000000000000004E-5</v>
      </c>
    </row>
    <row r="722" spans="1:17" x14ac:dyDescent="0.2">
      <c r="A722" t="s">
        <v>1246</v>
      </c>
      <c r="B722" t="s">
        <v>1286</v>
      </c>
      <c r="C722" t="s">
        <v>1287</v>
      </c>
      <c r="D722" s="35">
        <v>703050</v>
      </c>
      <c r="E722" s="35">
        <v>0</v>
      </c>
      <c r="F722" s="35">
        <v>703050</v>
      </c>
      <c r="G722">
        <v>8</v>
      </c>
      <c r="I722" s="47" t="s">
        <v>1320</v>
      </c>
      <c r="J722" t="s">
        <v>692</v>
      </c>
      <c r="K722" s="57"/>
      <c r="L722">
        <v>5.74</v>
      </c>
      <c r="M722" t="s">
        <v>1407</v>
      </c>
      <c r="N722" t="s">
        <v>1294</v>
      </c>
      <c r="O722" s="36">
        <v>5.74</v>
      </c>
      <c r="P722" s="37">
        <v>6256.6970030543089</v>
      </c>
      <c r="Q722" s="31">
        <v>4.5000000000000003E-5</v>
      </c>
    </row>
    <row r="723" spans="1:17" x14ac:dyDescent="0.2">
      <c r="A723" t="s">
        <v>1246</v>
      </c>
      <c r="B723" t="s">
        <v>1286</v>
      </c>
      <c r="C723" t="s">
        <v>1287</v>
      </c>
      <c r="D723" s="35">
        <v>703050</v>
      </c>
      <c r="E723" s="35">
        <v>0</v>
      </c>
      <c r="F723" s="35">
        <v>703050</v>
      </c>
      <c r="G723">
        <v>8</v>
      </c>
      <c r="I723" s="47" t="s">
        <v>1320</v>
      </c>
      <c r="J723" t="s">
        <v>695</v>
      </c>
      <c r="L723">
        <v>51.67</v>
      </c>
      <c r="M723" t="s">
        <v>1407</v>
      </c>
      <c r="N723" t="s">
        <v>1294</v>
      </c>
      <c r="O723" s="36">
        <v>51.67</v>
      </c>
      <c r="P723" s="37">
        <v>56321.173196483644</v>
      </c>
      <c r="Q723" s="31">
        <v>1.2300000000000001E-4</v>
      </c>
    </row>
    <row r="724" spans="1:17" x14ac:dyDescent="0.2">
      <c r="A724" t="s">
        <v>1246</v>
      </c>
      <c r="B724" t="s">
        <v>1286</v>
      </c>
      <c r="C724" t="s">
        <v>1287</v>
      </c>
      <c r="D724" s="35">
        <v>703050</v>
      </c>
      <c r="E724" s="35">
        <v>0</v>
      </c>
      <c r="F724" s="35">
        <v>703050</v>
      </c>
      <c r="G724">
        <v>8</v>
      </c>
      <c r="I724" s="47" t="s">
        <v>1320</v>
      </c>
      <c r="J724" t="s">
        <v>697</v>
      </c>
      <c r="K724" s="57"/>
      <c r="L724">
        <v>2.4700000000000002</v>
      </c>
      <c r="M724" t="s">
        <v>1407</v>
      </c>
      <c r="N724" t="s">
        <v>1294</v>
      </c>
      <c r="O724" s="36">
        <v>2.4700000000000002</v>
      </c>
      <c r="P724" s="37">
        <v>2692.3417417324295</v>
      </c>
      <c r="Q724" s="31">
        <v>2.0999999999999999E-5</v>
      </c>
    </row>
    <row r="725" spans="1:17" x14ac:dyDescent="0.2">
      <c r="A725" t="s">
        <v>1246</v>
      </c>
      <c r="B725" t="s">
        <v>1286</v>
      </c>
      <c r="C725" t="s">
        <v>1287</v>
      </c>
      <c r="D725" s="35">
        <v>703050</v>
      </c>
      <c r="E725" s="35">
        <v>0</v>
      </c>
      <c r="F725" s="35">
        <v>703050</v>
      </c>
      <c r="G725">
        <v>8</v>
      </c>
      <c r="I725" s="47" t="s">
        <v>1320</v>
      </c>
      <c r="J725" t="s">
        <v>721</v>
      </c>
      <c r="L725">
        <v>7.36</v>
      </c>
      <c r="M725" t="s">
        <v>1411</v>
      </c>
      <c r="N725" t="s">
        <v>1294</v>
      </c>
      <c r="O725" s="36">
        <v>7.36</v>
      </c>
      <c r="P725" s="37">
        <v>8022.5243802229461</v>
      </c>
      <c r="Q725" s="31">
        <v>4.3000000000000002E-5</v>
      </c>
    </row>
    <row r="726" spans="1:17" x14ac:dyDescent="0.2">
      <c r="A726" t="s">
        <v>1246</v>
      </c>
      <c r="B726" t="s">
        <v>1286</v>
      </c>
      <c r="C726" t="s">
        <v>1287</v>
      </c>
      <c r="D726" s="35">
        <v>703050</v>
      </c>
      <c r="E726" s="35">
        <v>0</v>
      </c>
      <c r="F726" s="35">
        <v>703050</v>
      </c>
      <c r="G726">
        <v>8</v>
      </c>
      <c r="I726" s="47" t="s">
        <v>1320</v>
      </c>
      <c r="J726" t="s">
        <v>742</v>
      </c>
      <c r="L726">
        <v>7.18</v>
      </c>
      <c r="M726" t="s">
        <v>1416</v>
      </c>
      <c r="N726" t="s">
        <v>1294</v>
      </c>
      <c r="O726" s="36">
        <v>7.18</v>
      </c>
      <c r="P726" s="37">
        <v>7826.3213383153197</v>
      </c>
      <c r="Q726" s="31">
        <v>2.2499999999999999E-4</v>
      </c>
    </row>
    <row r="727" spans="1:17" x14ac:dyDescent="0.2">
      <c r="A727" t="s">
        <v>1246</v>
      </c>
      <c r="B727" t="s">
        <v>1286</v>
      </c>
      <c r="C727" t="s">
        <v>1287</v>
      </c>
      <c r="D727" s="35">
        <v>703050</v>
      </c>
      <c r="E727" s="35">
        <v>0</v>
      </c>
      <c r="F727" s="35">
        <v>703050</v>
      </c>
      <c r="G727">
        <v>8</v>
      </c>
      <c r="I727" s="47" t="s">
        <v>1320</v>
      </c>
      <c r="J727" t="s">
        <v>744</v>
      </c>
      <c r="L727">
        <v>38.5</v>
      </c>
      <c r="M727" t="s">
        <v>1416</v>
      </c>
      <c r="N727" t="s">
        <v>1294</v>
      </c>
      <c r="O727" s="36">
        <v>38.5</v>
      </c>
      <c r="P727" s="37">
        <v>41965.650630242315</v>
      </c>
      <c r="Q727" s="31">
        <v>2.9700000000000001E-4</v>
      </c>
    </row>
    <row r="728" spans="1:17" x14ac:dyDescent="0.2">
      <c r="A728" t="s">
        <v>1246</v>
      </c>
      <c r="B728" t="s">
        <v>1286</v>
      </c>
      <c r="C728" t="s">
        <v>1287</v>
      </c>
      <c r="D728" s="35">
        <v>703050</v>
      </c>
      <c r="E728" s="35">
        <v>0</v>
      </c>
      <c r="F728" s="35">
        <v>703050</v>
      </c>
      <c r="G728">
        <v>8</v>
      </c>
      <c r="I728" s="47" t="s">
        <v>1320</v>
      </c>
      <c r="J728" t="s">
        <v>745</v>
      </c>
      <c r="L728">
        <v>52.59</v>
      </c>
      <c r="M728" t="s">
        <v>1416</v>
      </c>
      <c r="N728" t="s">
        <v>1294</v>
      </c>
      <c r="O728" s="36">
        <v>52.59</v>
      </c>
      <c r="P728" s="37">
        <v>57323.988744011513</v>
      </c>
      <c r="Q728" s="31">
        <v>2.0799999999999999E-4</v>
      </c>
    </row>
    <row r="729" spans="1:17" x14ac:dyDescent="0.2">
      <c r="A729" t="s">
        <v>1246</v>
      </c>
      <c r="B729" t="s">
        <v>1286</v>
      </c>
      <c r="C729" t="s">
        <v>1287</v>
      </c>
      <c r="D729" s="35">
        <v>703050</v>
      </c>
      <c r="E729" s="35">
        <v>0</v>
      </c>
      <c r="F729" s="35">
        <v>703050</v>
      </c>
      <c r="G729">
        <v>8</v>
      </c>
      <c r="I729" s="47" t="s">
        <v>1320</v>
      </c>
      <c r="J729" t="s">
        <v>749</v>
      </c>
      <c r="L729">
        <v>1.22</v>
      </c>
      <c r="M729" t="s">
        <v>1416</v>
      </c>
      <c r="N729" t="s">
        <v>1294</v>
      </c>
      <c r="O729" s="36">
        <v>1.22</v>
      </c>
      <c r="P729" s="37">
        <v>1329.8206173739122</v>
      </c>
      <c r="Q729" s="31">
        <v>4.6999999999999997E-5</v>
      </c>
    </row>
    <row r="730" spans="1:17" x14ac:dyDescent="0.2">
      <c r="A730" t="s">
        <v>1246</v>
      </c>
      <c r="B730" t="s">
        <v>1286</v>
      </c>
      <c r="C730" t="s">
        <v>1287</v>
      </c>
      <c r="D730" s="35">
        <v>703050</v>
      </c>
      <c r="E730" s="35">
        <v>0</v>
      </c>
      <c r="F730" s="35">
        <v>703050</v>
      </c>
      <c r="G730">
        <v>8</v>
      </c>
      <c r="I730" s="47" t="s">
        <v>1320</v>
      </c>
      <c r="J730" t="s">
        <v>755</v>
      </c>
      <c r="K730" s="57"/>
      <c r="L730">
        <v>3.73</v>
      </c>
      <c r="M730" t="s">
        <v>1418</v>
      </c>
      <c r="N730" t="s">
        <v>1294</v>
      </c>
      <c r="O730" s="36">
        <v>3.73</v>
      </c>
      <c r="P730" s="37">
        <v>4065.763035085814</v>
      </c>
      <c r="Q730" s="31">
        <v>9.5000000000000005E-5</v>
      </c>
    </row>
    <row r="731" spans="1:17" x14ac:dyDescent="0.2">
      <c r="A731" t="s">
        <v>1246</v>
      </c>
      <c r="B731" t="s">
        <v>1286</v>
      </c>
      <c r="C731" t="s">
        <v>1287</v>
      </c>
      <c r="D731" s="35">
        <v>703050</v>
      </c>
      <c r="E731" s="35">
        <v>0</v>
      </c>
      <c r="F731" s="35">
        <v>703050</v>
      </c>
      <c r="G731">
        <v>8</v>
      </c>
      <c r="I731" s="47" t="s">
        <v>1320</v>
      </c>
      <c r="J731" t="s">
        <v>775</v>
      </c>
      <c r="L731">
        <v>0.1</v>
      </c>
      <c r="M731" t="s">
        <v>1421</v>
      </c>
      <c r="N731" t="s">
        <v>1294</v>
      </c>
      <c r="O731" s="36">
        <v>0.1</v>
      </c>
      <c r="P731" s="37">
        <v>109.00168994868133</v>
      </c>
      <c r="Q731" s="31">
        <v>9.9999999999999995E-7</v>
      </c>
    </row>
    <row r="732" spans="1:17" x14ac:dyDescent="0.2">
      <c r="A732" t="s">
        <v>1246</v>
      </c>
      <c r="B732" t="s">
        <v>1286</v>
      </c>
      <c r="C732" t="s">
        <v>1287</v>
      </c>
      <c r="D732" s="35">
        <v>703050</v>
      </c>
      <c r="E732" s="35">
        <v>0</v>
      </c>
      <c r="F732" s="35">
        <v>703050</v>
      </c>
      <c r="G732">
        <v>8</v>
      </c>
      <c r="I732" s="47" t="s">
        <v>1320</v>
      </c>
      <c r="J732" t="s">
        <v>780</v>
      </c>
      <c r="K732" s="58"/>
      <c r="L732">
        <v>0.57999999999999996</v>
      </c>
      <c r="M732" t="s">
        <v>1421</v>
      </c>
      <c r="N732" t="s">
        <v>1294</v>
      </c>
      <c r="O732" s="36">
        <v>0.57999999999999996</v>
      </c>
      <c r="P732" s="37">
        <v>632.2098017023518</v>
      </c>
      <c r="Q732" s="31">
        <v>6.0000000000000002E-6</v>
      </c>
    </row>
    <row r="733" spans="1:17" x14ac:dyDescent="0.2">
      <c r="A733" t="s">
        <v>1246</v>
      </c>
      <c r="B733" t="s">
        <v>1247</v>
      </c>
      <c r="C733" t="s">
        <v>816</v>
      </c>
      <c r="D733" s="35">
        <v>59000</v>
      </c>
      <c r="E733" s="35">
        <v>0</v>
      </c>
      <c r="F733" s="35">
        <v>59000</v>
      </c>
      <c r="G733">
        <v>1</v>
      </c>
      <c r="I733" s="47" t="s">
        <v>1320</v>
      </c>
      <c r="J733" t="s">
        <v>13</v>
      </c>
      <c r="K733" s="58"/>
      <c r="M733" t="s">
        <v>1321</v>
      </c>
      <c r="N733" t="s">
        <v>1294</v>
      </c>
      <c r="O733" s="36">
        <v>164</v>
      </c>
      <c r="P733" s="37">
        <v>10.26395173326614</v>
      </c>
      <c r="Q733" s="31">
        <v>1.9999999999999999E-6</v>
      </c>
    </row>
    <row r="734" spans="1:17" x14ac:dyDescent="0.2">
      <c r="A734" t="s">
        <v>1246</v>
      </c>
      <c r="B734" t="s">
        <v>1247</v>
      </c>
      <c r="C734" t="s">
        <v>816</v>
      </c>
      <c r="D734" s="35">
        <v>59000</v>
      </c>
      <c r="E734" s="35">
        <v>0</v>
      </c>
      <c r="F734" s="35">
        <v>59000</v>
      </c>
      <c r="G734">
        <v>1</v>
      </c>
      <c r="I734" s="47" t="s">
        <v>1320</v>
      </c>
      <c r="J734" t="s">
        <v>15</v>
      </c>
      <c r="M734" t="s">
        <v>1321</v>
      </c>
      <c r="N734" t="s">
        <v>1294</v>
      </c>
      <c r="O734" s="36">
        <v>0</v>
      </c>
      <c r="P734" s="37">
        <v>0</v>
      </c>
      <c r="Q734" s="31">
        <v>0</v>
      </c>
    </row>
    <row r="735" spans="1:17" x14ac:dyDescent="0.2">
      <c r="A735" t="s">
        <v>1246</v>
      </c>
      <c r="B735" t="s">
        <v>1247</v>
      </c>
      <c r="C735" t="s">
        <v>816</v>
      </c>
      <c r="D735" s="35">
        <v>59000</v>
      </c>
      <c r="E735" s="35">
        <v>0</v>
      </c>
      <c r="F735" s="35">
        <v>59000</v>
      </c>
      <c r="G735">
        <v>1</v>
      </c>
      <c r="I735" s="47" t="s">
        <v>1320</v>
      </c>
      <c r="J735" t="s">
        <v>17</v>
      </c>
      <c r="K735" s="57"/>
      <c r="M735" t="s">
        <v>1321</v>
      </c>
      <c r="N735" t="s">
        <v>1294</v>
      </c>
      <c r="O735" s="36">
        <v>82</v>
      </c>
      <c r="P735" s="37">
        <v>5.1319758666330699</v>
      </c>
      <c r="Q735" s="31">
        <v>9.9999999999999995E-7</v>
      </c>
    </row>
    <row r="736" spans="1:17" x14ac:dyDescent="0.2">
      <c r="A736" t="s">
        <v>1246</v>
      </c>
      <c r="B736" t="s">
        <v>1247</v>
      </c>
      <c r="C736" t="s">
        <v>816</v>
      </c>
      <c r="D736" s="35">
        <v>59000</v>
      </c>
      <c r="E736" s="35">
        <v>0</v>
      </c>
      <c r="F736" s="35">
        <v>59000</v>
      </c>
      <c r="G736">
        <v>1</v>
      </c>
      <c r="I736" s="47" t="s">
        <v>1320</v>
      </c>
      <c r="J736" t="s">
        <v>19</v>
      </c>
      <c r="M736" t="s">
        <v>1321</v>
      </c>
      <c r="N736" t="s">
        <v>1294</v>
      </c>
      <c r="O736" s="36">
        <v>41</v>
      </c>
      <c r="P736" s="37">
        <v>2.565987933316535</v>
      </c>
      <c r="Q736" s="31">
        <v>9.9999999999999995E-7</v>
      </c>
    </row>
    <row r="737" spans="1:17" x14ac:dyDescent="0.2">
      <c r="A737" t="s">
        <v>1246</v>
      </c>
      <c r="B737" t="s">
        <v>1247</v>
      </c>
      <c r="C737" t="s">
        <v>816</v>
      </c>
      <c r="D737" s="35">
        <v>59000</v>
      </c>
      <c r="E737" s="35">
        <v>0</v>
      </c>
      <c r="F737" s="35">
        <v>59000</v>
      </c>
      <c r="G737">
        <v>1</v>
      </c>
      <c r="I737" s="47" t="s">
        <v>1320</v>
      </c>
      <c r="J737" t="s">
        <v>21</v>
      </c>
      <c r="M737" t="s">
        <v>1321</v>
      </c>
      <c r="N737" t="s">
        <v>1294</v>
      </c>
      <c r="O737" s="36">
        <v>8.1999999999999993</v>
      </c>
      <c r="P737" s="37">
        <v>0.51319758666330695</v>
      </c>
      <c r="Q737" s="31">
        <v>0</v>
      </c>
    </row>
    <row r="738" spans="1:17" x14ac:dyDescent="0.2">
      <c r="A738" t="s">
        <v>1246</v>
      </c>
      <c r="B738" t="s">
        <v>1247</v>
      </c>
      <c r="C738" t="s">
        <v>816</v>
      </c>
      <c r="D738" s="35">
        <v>59000</v>
      </c>
      <c r="E738" s="35">
        <v>0</v>
      </c>
      <c r="F738" s="35">
        <v>59000</v>
      </c>
      <c r="G738">
        <v>1</v>
      </c>
      <c r="I738" s="47" t="s">
        <v>1320</v>
      </c>
      <c r="J738" t="s">
        <v>23</v>
      </c>
      <c r="M738" t="s">
        <v>1321</v>
      </c>
      <c r="N738" t="s">
        <v>1294</v>
      </c>
      <c r="O738" s="36">
        <v>82</v>
      </c>
      <c r="P738" s="37">
        <v>5.1319758666330699</v>
      </c>
      <c r="Q738" s="31">
        <v>9.9999999999999995E-7</v>
      </c>
    </row>
    <row r="739" spans="1:17" x14ac:dyDescent="0.2">
      <c r="A739" t="s">
        <v>1246</v>
      </c>
      <c r="B739" t="s">
        <v>1247</v>
      </c>
      <c r="C739" t="s">
        <v>816</v>
      </c>
      <c r="D739" s="35">
        <v>59000</v>
      </c>
      <c r="E739" s="35">
        <v>0</v>
      </c>
      <c r="F739" s="35">
        <v>59000</v>
      </c>
      <c r="G739">
        <v>1</v>
      </c>
      <c r="I739" s="47" t="s">
        <v>1320</v>
      </c>
      <c r="J739" t="s">
        <v>25</v>
      </c>
      <c r="M739" t="s">
        <v>1321</v>
      </c>
      <c r="N739" t="s">
        <v>1294</v>
      </c>
      <c r="O739" s="36">
        <v>82</v>
      </c>
      <c r="P739" s="37">
        <v>5.1319758666330699</v>
      </c>
      <c r="Q739" s="31">
        <v>9.9999999999999995E-7</v>
      </c>
    </row>
    <row r="740" spans="1:17" x14ac:dyDescent="0.2">
      <c r="A740" t="s">
        <v>1246</v>
      </c>
      <c r="B740" t="s">
        <v>1247</v>
      </c>
      <c r="C740" t="s">
        <v>816</v>
      </c>
      <c r="D740" s="35">
        <v>59000</v>
      </c>
      <c r="E740" s="35">
        <v>0</v>
      </c>
      <c r="F740" s="35">
        <v>59000</v>
      </c>
      <c r="G740">
        <v>1</v>
      </c>
      <c r="I740" s="47" t="s">
        <v>1320</v>
      </c>
      <c r="J740" t="s">
        <v>652</v>
      </c>
      <c r="M740" t="s">
        <v>1322</v>
      </c>
      <c r="N740" t="s">
        <v>1323</v>
      </c>
      <c r="O740" s="36">
        <v>102.24896685727842</v>
      </c>
      <c r="P740" s="37">
        <v>6.399258906094115</v>
      </c>
      <c r="Q740" s="31">
        <v>3.0000000000000001E-6</v>
      </c>
    </row>
    <row r="741" spans="1:17" x14ac:dyDescent="0.2">
      <c r="A741" t="s">
        <v>1246</v>
      </c>
      <c r="B741" t="s">
        <v>1247</v>
      </c>
      <c r="C741" t="s">
        <v>816</v>
      </c>
      <c r="D741" s="35">
        <v>59000</v>
      </c>
      <c r="E741" s="35">
        <v>0</v>
      </c>
      <c r="F741" s="35">
        <v>59000</v>
      </c>
      <c r="G741">
        <v>1</v>
      </c>
      <c r="I741" s="47" t="s">
        <v>1320</v>
      </c>
      <c r="J741" t="s">
        <v>653</v>
      </c>
      <c r="K741" s="57"/>
      <c r="M741" t="s">
        <v>1322</v>
      </c>
      <c r="N741" t="s">
        <v>1323</v>
      </c>
      <c r="O741" s="36">
        <v>107.4</v>
      </c>
      <c r="P741" s="37">
        <v>6.7216366838584349</v>
      </c>
      <c r="Q741" s="31">
        <v>3.0000000000000001E-6</v>
      </c>
    </row>
    <row r="742" spans="1:17" x14ac:dyDescent="0.2">
      <c r="A742" t="s">
        <v>1246</v>
      </c>
      <c r="B742" t="s">
        <v>1247</v>
      </c>
      <c r="C742" t="s">
        <v>816</v>
      </c>
      <c r="D742" s="35">
        <v>59000</v>
      </c>
      <c r="E742" s="35">
        <v>0</v>
      </c>
      <c r="F742" s="35">
        <v>59000</v>
      </c>
      <c r="G742">
        <v>1</v>
      </c>
      <c r="I742" s="47" t="s">
        <v>1320</v>
      </c>
      <c r="J742" t="s">
        <v>654</v>
      </c>
      <c r="M742" t="s">
        <v>1322</v>
      </c>
      <c r="N742" t="s">
        <v>1323</v>
      </c>
      <c r="O742" s="36">
        <v>835.72134590476719</v>
      </c>
      <c r="P742" s="37">
        <v>52.303680224553325</v>
      </c>
      <c r="Q742" s="31">
        <v>2.1999999999999999E-5</v>
      </c>
    </row>
    <row r="743" spans="1:17" x14ac:dyDescent="0.2">
      <c r="A743" t="s">
        <v>1246</v>
      </c>
      <c r="B743" t="s">
        <v>1247</v>
      </c>
      <c r="C743" t="s">
        <v>816</v>
      </c>
      <c r="D743" s="35">
        <v>59000</v>
      </c>
      <c r="E743" s="35">
        <v>0</v>
      </c>
      <c r="F743" s="35">
        <v>59000</v>
      </c>
      <c r="G743">
        <v>1</v>
      </c>
      <c r="I743" s="47" t="s">
        <v>1320</v>
      </c>
      <c r="J743" t="s">
        <v>655</v>
      </c>
      <c r="K743" s="57"/>
      <c r="M743" t="s">
        <v>1322</v>
      </c>
      <c r="N743" t="s">
        <v>1323</v>
      </c>
      <c r="O743" s="36">
        <v>53.7</v>
      </c>
      <c r="P743" s="37">
        <v>3.3608183419292175</v>
      </c>
      <c r="Q743" s="31">
        <v>9.9999999999999995E-7</v>
      </c>
    </row>
    <row r="744" spans="1:17" x14ac:dyDescent="0.2">
      <c r="A744" t="s">
        <v>1246</v>
      </c>
      <c r="B744" t="s">
        <v>1247</v>
      </c>
      <c r="C744" t="s">
        <v>816</v>
      </c>
      <c r="D744" s="35">
        <v>59000</v>
      </c>
      <c r="E744" s="35">
        <v>0</v>
      </c>
      <c r="F744" s="35">
        <v>59000</v>
      </c>
      <c r="G744">
        <v>1</v>
      </c>
      <c r="I744" s="47" t="s">
        <v>1320</v>
      </c>
      <c r="J744" t="s">
        <v>656</v>
      </c>
      <c r="K744" s="58"/>
      <c r="M744" t="s">
        <v>1322</v>
      </c>
      <c r="N744" t="s">
        <v>1323</v>
      </c>
      <c r="O744" s="36">
        <v>155.72999999999999</v>
      </c>
      <c r="P744" s="37">
        <v>9.7463731915947314</v>
      </c>
      <c r="Q744" s="31">
        <v>3.9999999999999998E-6</v>
      </c>
    </row>
    <row r="745" spans="1:17" x14ac:dyDescent="0.2">
      <c r="A745" t="s">
        <v>1246</v>
      </c>
      <c r="B745" t="s">
        <v>1247</v>
      </c>
      <c r="C745" t="s">
        <v>816</v>
      </c>
      <c r="D745" s="35">
        <v>59000</v>
      </c>
      <c r="E745" s="35">
        <v>0</v>
      </c>
      <c r="F745" s="35">
        <v>59000</v>
      </c>
      <c r="G745">
        <v>1</v>
      </c>
      <c r="I745" s="47" t="s">
        <v>1320</v>
      </c>
      <c r="J745" t="s">
        <v>657</v>
      </c>
      <c r="K745" s="58"/>
      <c r="M745" t="s">
        <v>1322</v>
      </c>
      <c r="N745" t="s">
        <v>1323</v>
      </c>
      <c r="O745" s="36">
        <v>136.12562616638837</v>
      </c>
      <c r="P745" s="37">
        <v>8.5194320526368319</v>
      </c>
      <c r="Q745" s="31">
        <v>3.9999999999999998E-6</v>
      </c>
    </row>
    <row r="746" spans="1:17" x14ac:dyDescent="0.2">
      <c r="A746" t="s">
        <v>1246</v>
      </c>
      <c r="B746" t="s">
        <v>1247</v>
      </c>
      <c r="C746" t="s">
        <v>816</v>
      </c>
      <c r="D746" s="35">
        <v>59000</v>
      </c>
      <c r="E746" s="35">
        <v>0</v>
      </c>
      <c r="F746" s="35">
        <v>59000</v>
      </c>
      <c r="G746">
        <v>1</v>
      </c>
      <c r="I746" s="47" t="s">
        <v>1320</v>
      </c>
      <c r="J746" t="s">
        <v>28</v>
      </c>
      <c r="M746" t="s">
        <v>1324</v>
      </c>
      <c r="N746" t="s">
        <v>1294</v>
      </c>
      <c r="O746" s="36">
        <v>3310.5160194947125</v>
      </c>
      <c r="P746" s="37">
        <v>207.18888192864679</v>
      </c>
      <c r="Q746" s="31">
        <v>5.5000000000000002E-5</v>
      </c>
    </row>
    <row r="747" spans="1:17" x14ac:dyDescent="0.2">
      <c r="A747" t="s">
        <v>1246</v>
      </c>
      <c r="B747" t="s">
        <v>1247</v>
      </c>
      <c r="C747" t="s">
        <v>816</v>
      </c>
      <c r="D747" s="35">
        <v>59000</v>
      </c>
      <c r="E747" s="35">
        <v>0</v>
      </c>
      <c r="F747" s="35">
        <v>59000</v>
      </c>
      <c r="G747">
        <v>1</v>
      </c>
      <c r="I747" s="47" t="s">
        <v>1320</v>
      </c>
      <c r="J747" t="s">
        <v>30</v>
      </c>
      <c r="K747" s="57"/>
      <c r="M747" t="s">
        <v>1324</v>
      </c>
      <c r="N747" t="s">
        <v>1325</v>
      </c>
      <c r="O747" s="36">
        <v>3.9000000000000004</v>
      </c>
      <c r="P747" s="37">
        <v>0.24408177902279238</v>
      </c>
      <c r="Q747" s="31">
        <v>0</v>
      </c>
    </row>
    <row r="748" spans="1:17" x14ac:dyDescent="0.2">
      <c r="A748" t="s">
        <v>1246</v>
      </c>
      <c r="B748" t="s">
        <v>1247</v>
      </c>
      <c r="C748" t="s">
        <v>816</v>
      </c>
      <c r="D748" s="35">
        <v>59000</v>
      </c>
      <c r="E748" s="35">
        <v>0</v>
      </c>
      <c r="F748" s="35">
        <v>59000</v>
      </c>
      <c r="G748">
        <v>1</v>
      </c>
      <c r="I748" s="47" t="s">
        <v>1320</v>
      </c>
      <c r="J748" t="s">
        <v>32</v>
      </c>
      <c r="K748" s="57"/>
      <c r="M748" t="s">
        <v>1324</v>
      </c>
      <c r="N748" t="s">
        <v>1325</v>
      </c>
      <c r="O748" s="36">
        <v>847.29019394612521</v>
      </c>
      <c r="P748" s="37">
        <v>53.027717406906923</v>
      </c>
      <c r="Q748" s="31">
        <v>2.8E-5</v>
      </c>
    </row>
    <row r="749" spans="1:17" x14ac:dyDescent="0.2">
      <c r="A749" t="s">
        <v>1246</v>
      </c>
      <c r="B749" t="s">
        <v>1247</v>
      </c>
      <c r="C749" t="s">
        <v>816</v>
      </c>
      <c r="D749" s="35">
        <v>59000</v>
      </c>
      <c r="E749" s="35">
        <v>0</v>
      </c>
      <c r="F749" s="35">
        <v>59000</v>
      </c>
      <c r="G749">
        <v>1</v>
      </c>
      <c r="I749" s="47" t="s">
        <v>1320</v>
      </c>
      <c r="J749" t="s">
        <v>34</v>
      </c>
      <c r="K749" s="57"/>
      <c r="M749" t="s">
        <v>1324</v>
      </c>
      <c r="N749" t="s">
        <v>1325</v>
      </c>
      <c r="O749" s="36">
        <v>2189.0911107159804</v>
      </c>
      <c r="P749" s="37">
        <v>137.00442378116333</v>
      </c>
      <c r="Q749" s="31">
        <v>7.1000000000000005E-5</v>
      </c>
    </row>
    <row r="750" spans="1:17" x14ac:dyDescent="0.2">
      <c r="A750" t="s">
        <v>1246</v>
      </c>
      <c r="B750" t="s">
        <v>1247</v>
      </c>
      <c r="C750" t="s">
        <v>816</v>
      </c>
      <c r="D750" s="35">
        <v>59000</v>
      </c>
      <c r="E750" s="35">
        <v>0</v>
      </c>
      <c r="F750" s="35">
        <v>59000</v>
      </c>
      <c r="G750">
        <v>1</v>
      </c>
      <c r="I750" s="47" t="s">
        <v>1320</v>
      </c>
      <c r="J750" t="s">
        <v>36</v>
      </c>
      <c r="M750" t="s">
        <v>1324</v>
      </c>
      <c r="N750" t="s">
        <v>1325</v>
      </c>
      <c r="O750" s="36">
        <v>3151.6352477146047</v>
      </c>
      <c r="P750" s="37">
        <v>197.24531745977424</v>
      </c>
      <c r="Q750" s="31">
        <v>2.6499999999999999E-4</v>
      </c>
    </row>
    <row r="751" spans="1:17" x14ac:dyDescent="0.2">
      <c r="A751" t="s">
        <v>1246</v>
      </c>
      <c r="B751" t="s">
        <v>1247</v>
      </c>
      <c r="C751" t="s">
        <v>816</v>
      </c>
      <c r="D751" s="35">
        <v>59000</v>
      </c>
      <c r="E751" s="35">
        <v>0</v>
      </c>
      <c r="F751" s="35">
        <v>59000</v>
      </c>
      <c r="G751">
        <v>1</v>
      </c>
      <c r="I751" s="47" t="s">
        <v>1320</v>
      </c>
      <c r="J751" t="s">
        <v>39</v>
      </c>
      <c r="M751" t="s">
        <v>1326</v>
      </c>
      <c r="N751" t="s">
        <v>1294</v>
      </c>
      <c r="O751" s="36">
        <v>278.48846500467511</v>
      </c>
      <c r="P751" s="37">
        <v>17.429220506581476</v>
      </c>
      <c r="Q751" s="31">
        <v>3.9999999999999998E-6</v>
      </c>
    </row>
    <row r="752" spans="1:17" x14ac:dyDescent="0.2">
      <c r="A752" t="s">
        <v>1246</v>
      </c>
      <c r="B752" t="s">
        <v>1247</v>
      </c>
      <c r="C752" t="s">
        <v>816</v>
      </c>
      <c r="D752" s="35">
        <v>59000</v>
      </c>
      <c r="E752" s="35">
        <v>0</v>
      </c>
      <c r="F752" s="35">
        <v>59000</v>
      </c>
      <c r="G752">
        <v>1</v>
      </c>
      <c r="I752" s="47" t="s">
        <v>1320</v>
      </c>
      <c r="J752" t="s">
        <v>40</v>
      </c>
      <c r="M752" t="s">
        <v>1326</v>
      </c>
      <c r="N752" t="s">
        <v>1294</v>
      </c>
      <c r="O752" s="36">
        <v>40.5</v>
      </c>
      <c r="P752" s="37">
        <v>2.534695397544382</v>
      </c>
      <c r="Q752" s="31">
        <v>9.9999999999999995E-7</v>
      </c>
    </row>
    <row r="753" spans="1:17" x14ac:dyDescent="0.2">
      <c r="A753" t="s">
        <v>1246</v>
      </c>
      <c r="B753" t="s">
        <v>1247</v>
      </c>
      <c r="C753" t="s">
        <v>816</v>
      </c>
      <c r="D753" s="35">
        <v>59000</v>
      </c>
      <c r="E753" s="35">
        <v>0</v>
      </c>
      <c r="F753" s="35">
        <v>59000</v>
      </c>
      <c r="G753">
        <v>1</v>
      </c>
      <c r="I753" s="47" t="s">
        <v>1320</v>
      </c>
      <c r="J753" t="s">
        <v>42</v>
      </c>
      <c r="M753" t="s">
        <v>1326</v>
      </c>
      <c r="N753" t="s">
        <v>1294</v>
      </c>
      <c r="O753" s="36">
        <v>62.058291494532838</v>
      </c>
      <c r="P753" s="37">
        <v>3.8839226131027171</v>
      </c>
      <c r="Q753" s="31">
        <v>9.9999999999999995E-7</v>
      </c>
    </row>
    <row r="754" spans="1:17" x14ac:dyDescent="0.2">
      <c r="A754" t="s">
        <v>1246</v>
      </c>
      <c r="B754" t="s">
        <v>1247</v>
      </c>
      <c r="C754" t="s">
        <v>816</v>
      </c>
      <c r="D754" s="35">
        <v>59000</v>
      </c>
      <c r="E754" s="35">
        <v>0</v>
      </c>
      <c r="F754" s="35">
        <v>59000</v>
      </c>
      <c r="G754">
        <v>1</v>
      </c>
      <c r="I754" s="47" t="s">
        <v>1320</v>
      </c>
      <c r="J754" t="s">
        <v>44</v>
      </c>
      <c r="M754" t="s">
        <v>1326</v>
      </c>
      <c r="N754" t="s">
        <v>1294</v>
      </c>
      <c r="O754" s="36">
        <v>1197.630027260695</v>
      </c>
      <c r="P754" s="37">
        <v>74.953760939719416</v>
      </c>
      <c r="Q754" s="31">
        <v>1.9000000000000001E-5</v>
      </c>
    </row>
    <row r="755" spans="1:17" x14ac:dyDescent="0.2">
      <c r="A755" t="s">
        <v>1246</v>
      </c>
      <c r="B755" t="s">
        <v>1247</v>
      </c>
      <c r="C755" t="s">
        <v>816</v>
      </c>
      <c r="D755" s="35">
        <v>59000</v>
      </c>
      <c r="E755" s="35">
        <v>0</v>
      </c>
      <c r="F755" s="35">
        <v>59000</v>
      </c>
      <c r="G755">
        <v>1</v>
      </c>
      <c r="I755" s="47" t="s">
        <v>1320</v>
      </c>
      <c r="J755" t="s">
        <v>46</v>
      </c>
      <c r="K755" s="57"/>
      <c r="M755" t="s">
        <v>1326</v>
      </c>
      <c r="N755" t="s">
        <v>1294</v>
      </c>
      <c r="O755" s="36">
        <v>4148.2294254346052</v>
      </c>
      <c r="P755" s="37">
        <v>259.61723537301901</v>
      </c>
      <c r="Q755" s="31">
        <v>6.0000000000000002E-5</v>
      </c>
    </row>
    <row r="756" spans="1:17" x14ac:dyDescent="0.2">
      <c r="A756" t="s">
        <v>1246</v>
      </c>
      <c r="B756" t="s">
        <v>1247</v>
      </c>
      <c r="C756" t="s">
        <v>816</v>
      </c>
      <c r="D756" s="35">
        <v>59000</v>
      </c>
      <c r="E756" s="35">
        <v>0</v>
      </c>
      <c r="F756" s="35">
        <v>59000</v>
      </c>
      <c r="G756">
        <v>1</v>
      </c>
      <c r="I756" s="47" t="s">
        <v>1320</v>
      </c>
      <c r="J756" t="s">
        <v>48</v>
      </c>
      <c r="M756" t="s">
        <v>1326</v>
      </c>
      <c r="N756" t="s">
        <v>1294</v>
      </c>
      <c r="O756" s="36">
        <v>7425.7866606416228</v>
      </c>
      <c r="P756" s="37">
        <v>464.7433894290071</v>
      </c>
      <c r="Q756" s="31">
        <v>2.3499999999999999E-4</v>
      </c>
    </row>
    <row r="757" spans="1:17" x14ac:dyDescent="0.2">
      <c r="A757" t="s">
        <v>1246</v>
      </c>
      <c r="B757" t="s">
        <v>1247</v>
      </c>
      <c r="C757" t="s">
        <v>816</v>
      </c>
      <c r="D757" s="35">
        <v>59000</v>
      </c>
      <c r="E757" s="35">
        <v>0</v>
      </c>
      <c r="F757" s="35">
        <v>59000</v>
      </c>
      <c r="G757">
        <v>1</v>
      </c>
      <c r="I757" s="47" t="s">
        <v>1320</v>
      </c>
      <c r="J757" t="s">
        <v>49</v>
      </c>
      <c r="K757" s="58"/>
      <c r="M757" t="s">
        <v>1326</v>
      </c>
      <c r="N757" t="s">
        <v>1294</v>
      </c>
      <c r="O757" s="36">
        <v>485.4682549216069</v>
      </c>
      <c r="P757" s="37">
        <v>30.383065466758019</v>
      </c>
      <c r="Q757" s="31">
        <v>6.9999999999999999E-6</v>
      </c>
    </row>
    <row r="758" spans="1:17" x14ac:dyDescent="0.2">
      <c r="A758" t="s">
        <v>1246</v>
      </c>
      <c r="B758" t="s">
        <v>1247</v>
      </c>
      <c r="C758" t="s">
        <v>816</v>
      </c>
      <c r="D758" s="35">
        <v>59000</v>
      </c>
      <c r="E758" s="35">
        <v>0</v>
      </c>
      <c r="F758" s="35">
        <v>59000</v>
      </c>
      <c r="G758">
        <v>1</v>
      </c>
      <c r="I758" s="47" t="s">
        <v>1320</v>
      </c>
      <c r="J758" t="s">
        <v>51</v>
      </c>
      <c r="K758" s="58"/>
      <c r="M758" t="s">
        <v>1326</v>
      </c>
      <c r="N758" t="s">
        <v>1294</v>
      </c>
      <c r="O758" s="36">
        <v>204.75321793441211</v>
      </c>
      <c r="P758" s="37">
        <v>12.814494793352004</v>
      </c>
      <c r="Q758" s="31">
        <v>3.0000000000000001E-6</v>
      </c>
    </row>
    <row r="759" spans="1:17" x14ac:dyDescent="0.2">
      <c r="A759" t="s">
        <v>1246</v>
      </c>
      <c r="B759" t="s">
        <v>1247</v>
      </c>
      <c r="C759" t="s">
        <v>816</v>
      </c>
      <c r="D759" s="35">
        <v>59000</v>
      </c>
      <c r="E759" s="35">
        <v>0</v>
      </c>
      <c r="F759" s="35">
        <v>59000</v>
      </c>
      <c r="G759">
        <v>1</v>
      </c>
      <c r="I759" s="47" t="s">
        <v>1320</v>
      </c>
      <c r="J759" t="s">
        <v>54</v>
      </c>
      <c r="K759" s="57"/>
      <c r="M759" t="s">
        <v>1327</v>
      </c>
      <c r="N759" t="s">
        <v>1328</v>
      </c>
      <c r="O759" s="36">
        <v>7122.2005687552883</v>
      </c>
      <c r="P759" s="37">
        <v>445.74343214844464</v>
      </c>
      <c r="Q759" s="31">
        <v>1.55E-4</v>
      </c>
    </row>
    <row r="760" spans="1:17" x14ac:dyDescent="0.2">
      <c r="A760" t="s">
        <v>1246</v>
      </c>
      <c r="B760" t="s">
        <v>1247</v>
      </c>
      <c r="C760" t="s">
        <v>816</v>
      </c>
      <c r="D760" s="35">
        <v>59000</v>
      </c>
      <c r="E760" s="35">
        <v>0</v>
      </c>
      <c r="F760" s="35">
        <v>59000</v>
      </c>
      <c r="G760">
        <v>1</v>
      </c>
      <c r="I760" s="47" t="s">
        <v>1320</v>
      </c>
      <c r="J760" t="s">
        <v>57</v>
      </c>
      <c r="K760" s="57"/>
      <c r="M760" t="s">
        <v>1329</v>
      </c>
      <c r="N760" t="s">
        <v>1294</v>
      </c>
      <c r="O760" s="36">
        <v>1761.0179446338191</v>
      </c>
      <c r="P760" s="37">
        <v>110.21343405571379</v>
      </c>
      <c r="Q760" s="31">
        <v>7.6000000000000004E-5</v>
      </c>
    </row>
    <row r="761" spans="1:17" x14ac:dyDescent="0.2">
      <c r="A761" t="s">
        <v>1246</v>
      </c>
      <c r="B761" t="s">
        <v>1247</v>
      </c>
      <c r="C761" t="s">
        <v>816</v>
      </c>
      <c r="D761" s="35">
        <v>59000</v>
      </c>
      <c r="E761" s="35">
        <v>0</v>
      </c>
      <c r="F761" s="35">
        <v>59000</v>
      </c>
      <c r="G761">
        <v>1</v>
      </c>
      <c r="I761" s="47" t="s">
        <v>1320</v>
      </c>
      <c r="J761" t="s">
        <v>59</v>
      </c>
      <c r="K761" s="57"/>
      <c r="M761" t="s">
        <v>1329</v>
      </c>
      <c r="N761" t="s">
        <v>1294</v>
      </c>
      <c r="O761" s="36">
        <v>47.5</v>
      </c>
      <c r="P761" s="37">
        <v>2.9727908983545221</v>
      </c>
      <c r="Q761" s="31">
        <v>9.9999999999999995E-7</v>
      </c>
    </row>
    <row r="762" spans="1:17" x14ac:dyDescent="0.2">
      <c r="A762" t="s">
        <v>1246</v>
      </c>
      <c r="B762" t="s">
        <v>1247</v>
      </c>
      <c r="C762" t="s">
        <v>816</v>
      </c>
      <c r="D762" s="35">
        <v>59000</v>
      </c>
      <c r="E762" s="35">
        <v>0</v>
      </c>
      <c r="F762" s="35">
        <v>59000</v>
      </c>
      <c r="G762">
        <v>1</v>
      </c>
      <c r="I762" s="47" t="s">
        <v>1320</v>
      </c>
      <c r="J762" t="s">
        <v>61</v>
      </c>
      <c r="M762" t="s">
        <v>1329</v>
      </c>
      <c r="N762" t="s">
        <v>1294</v>
      </c>
      <c r="O762" s="36">
        <v>1287.6535234111202</v>
      </c>
      <c r="P762" s="37">
        <v>80.587887886962307</v>
      </c>
      <c r="Q762" s="31">
        <v>2.0000000000000002E-5</v>
      </c>
    </row>
    <row r="763" spans="1:17" x14ac:dyDescent="0.2">
      <c r="A763" t="s">
        <v>1246</v>
      </c>
      <c r="B763" t="s">
        <v>1247</v>
      </c>
      <c r="C763" t="s">
        <v>816</v>
      </c>
      <c r="D763" s="35">
        <v>59000</v>
      </c>
      <c r="E763" s="35">
        <v>0</v>
      </c>
      <c r="F763" s="35">
        <v>59000</v>
      </c>
      <c r="G763">
        <v>1</v>
      </c>
      <c r="I763" s="47" t="s">
        <v>1320</v>
      </c>
      <c r="J763" t="s">
        <v>63</v>
      </c>
      <c r="M763" t="s">
        <v>1329</v>
      </c>
      <c r="N763" t="s">
        <v>1294</v>
      </c>
      <c r="O763" s="36">
        <v>296.51038529840088</v>
      </c>
      <c r="P763" s="37">
        <v>18.557123677530075</v>
      </c>
      <c r="Q763" s="31">
        <v>5.0000000000000004E-6</v>
      </c>
    </row>
    <row r="764" spans="1:17" x14ac:dyDescent="0.2">
      <c r="A764" t="s">
        <v>1246</v>
      </c>
      <c r="B764" t="s">
        <v>1247</v>
      </c>
      <c r="C764" t="s">
        <v>816</v>
      </c>
      <c r="D764" s="35">
        <v>59000</v>
      </c>
      <c r="E764" s="35">
        <v>0</v>
      </c>
      <c r="F764" s="35">
        <v>59000</v>
      </c>
      <c r="G764">
        <v>1</v>
      </c>
      <c r="I764" s="47" t="s">
        <v>1320</v>
      </c>
      <c r="J764" t="s">
        <v>64</v>
      </c>
      <c r="M764" t="s">
        <v>1329</v>
      </c>
      <c r="N764" t="s">
        <v>1294</v>
      </c>
      <c r="O764" s="36">
        <v>91.01611842940784</v>
      </c>
      <c r="P764" s="37">
        <v>5.6962502835894933</v>
      </c>
      <c r="Q764" s="31">
        <v>1.9999999999999999E-6</v>
      </c>
    </row>
    <row r="765" spans="1:17" x14ac:dyDescent="0.2">
      <c r="A765" t="s">
        <v>1246</v>
      </c>
      <c r="B765" t="s">
        <v>1247</v>
      </c>
      <c r="C765" t="s">
        <v>816</v>
      </c>
      <c r="D765" s="35">
        <v>59000</v>
      </c>
      <c r="E765" s="35">
        <v>0</v>
      </c>
      <c r="F765" s="35">
        <v>59000</v>
      </c>
      <c r="G765">
        <v>1</v>
      </c>
      <c r="I765" s="47" t="s">
        <v>1320</v>
      </c>
      <c r="J765" t="s">
        <v>66</v>
      </c>
      <c r="M765" t="s">
        <v>1329</v>
      </c>
      <c r="N765" t="s">
        <v>1294</v>
      </c>
      <c r="O765" s="36">
        <v>91.777681729701342</v>
      </c>
      <c r="P765" s="37">
        <v>5.7439127772238798</v>
      </c>
      <c r="Q765" s="31">
        <v>1.9999999999999999E-6</v>
      </c>
    </row>
    <row r="766" spans="1:17" x14ac:dyDescent="0.2">
      <c r="A766" t="s">
        <v>1246</v>
      </c>
      <c r="B766" t="s">
        <v>1247</v>
      </c>
      <c r="C766" t="s">
        <v>816</v>
      </c>
      <c r="D766" s="35">
        <v>59000</v>
      </c>
      <c r="E766" s="35">
        <v>0</v>
      </c>
      <c r="F766" s="35">
        <v>59000</v>
      </c>
      <c r="G766">
        <v>1</v>
      </c>
      <c r="I766" s="47" t="s">
        <v>1320</v>
      </c>
      <c r="J766" t="s">
        <v>96</v>
      </c>
      <c r="M766" t="s">
        <v>1330</v>
      </c>
      <c r="N766" t="s">
        <v>1294</v>
      </c>
      <c r="O766" s="36">
        <v>14.990541250656857</v>
      </c>
      <c r="P766" s="37">
        <v>0.93818409666022573</v>
      </c>
      <c r="Q766" s="31">
        <v>0</v>
      </c>
    </row>
    <row r="767" spans="1:17" x14ac:dyDescent="0.2">
      <c r="A767" t="s">
        <v>1246</v>
      </c>
      <c r="B767" t="s">
        <v>1247</v>
      </c>
      <c r="C767" t="s">
        <v>816</v>
      </c>
      <c r="D767" s="35">
        <v>59000</v>
      </c>
      <c r="E767" s="35">
        <v>0</v>
      </c>
      <c r="F767" s="35">
        <v>59000</v>
      </c>
      <c r="G767">
        <v>1</v>
      </c>
      <c r="I767" s="47" t="s">
        <v>1320</v>
      </c>
      <c r="J767" t="s">
        <v>98</v>
      </c>
      <c r="M767" t="s">
        <v>1330</v>
      </c>
      <c r="N767" t="s">
        <v>1294</v>
      </c>
      <c r="O767" s="36">
        <v>0</v>
      </c>
      <c r="P767" s="37">
        <v>0</v>
      </c>
      <c r="Q767" s="31">
        <v>0</v>
      </c>
    </row>
    <row r="768" spans="1:17" x14ac:dyDescent="0.2">
      <c r="A768" t="s">
        <v>1246</v>
      </c>
      <c r="B768" t="s">
        <v>1247</v>
      </c>
      <c r="C768" t="s">
        <v>816</v>
      </c>
      <c r="D768" s="35">
        <v>59000</v>
      </c>
      <c r="E768" s="35">
        <v>0</v>
      </c>
      <c r="F768" s="35">
        <v>59000</v>
      </c>
      <c r="G768">
        <v>1</v>
      </c>
      <c r="I768" s="47" t="s">
        <v>1320</v>
      </c>
      <c r="J768" t="s">
        <v>100</v>
      </c>
      <c r="M768" t="s">
        <v>1330</v>
      </c>
      <c r="N768" t="s">
        <v>1294</v>
      </c>
      <c r="O768" s="36">
        <v>274.18668269081422</v>
      </c>
      <c r="P768" s="37">
        <v>17.159993152700462</v>
      </c>
      <c r="Q768" s="31">
        <v>3.9999999999999998E-6</v>
      </c>
    </row>
    <row r="769" spans="1:17" x14ac:dyDescent="0.2">
      <c r="A769" t="s">
        <v>1246</v>
      </c>
      <c r="B769" t="s">
        <v>1247</v>
      </c>
      <c r="C769" t="s">
        <v>816</v>
      </c>
      <c r="D769" s="35">
        <v>59000</v>
      </c>
      <c r="E769" s="35">
        <v>0</v>
      </c>
      <c r="F769" s="35">
        <v>59000</v>
      </c>
      <c r="G769">
        <v>1</v>
      </c>
      <c r="I769" s="47" t="s">
        <v>1320</v>
      </c>
      <c r="J769" t="s">
        <v>102</v>
      </c>
      <c r="M769" t="s">
        <v>1330</v>
      </c>
      <c r="N769" t="s">
        <v>1294</v>
      </c>
      <c r="O769" s="36">
        <v>14.16</v>
      </c>
      <c r="P769" s="37">
        <v>0.88620461306736908</v>
      </c>
      <c r="Q769" s="31">
        <v>0</v>
      </c>
    </row>
    <row r="770" spans="1:17" x14ac:dyDescent="0.2">
      <c r="A770" t="s">
        <v>1246</v>
      </c>
      <c r="B770" t="s">
        <v>1247</v>
      </c>
      <c r="C770" t="s">
        <v>816</v>
      </c>
      <c r="D770" s="35">
        <v>59000</v>
      </c>
      <c r="E770" s="35">
        <v>0</v>
      </c>
      <c r="F770" s="35">
        <v>59000</v>
      </c>
      <c r="G770">
        <v>1</v>
      </c>
      <c r="I770" s="47" t="s">
        <v>1320</v>
      </c>
      <c r="J770" t="s">
        <v>104</v>
      </c>
      <c r="M770" t="s">
        <v>1330</v>
      </c>
      <c r="N770" t="s">
        <v>1294</v>
      </c>
      <c r="O770" s="36">
        <v>47.199999999999996</v>
      </c>
      <c r="P770" s="37">
        <v>2.9540153768912298</v>
      </c>
      <c r="Q770" s="31">
        <v>9.9999999999999995E-7</v>
      </c>
    </row>
    <row r="771" spans="1:17" x14ac:dyDescent="0.2">
      <c r="A771" t="s">
        <v>1246</v>
      </c>
      <c r="B771" t="s">
        <v>1247</v>
      </c>
      <c r="C771" t="s">
        <v>816</v>
      </c>
      <c r="D771" s="35">
        <v>59000</v>
      </c>
      <c r="E771" s="35">
        <v>0</v>
      </c>
      <c r="F771" s="35">
        <v>59000</v>
      </c>
      <c r="G771">
        <v>1</v>
      </c>
      <c r="I771" s="47" t="s">
        <v>1320</v>
      </c>
      <c r="J771" t="s">
        <v>106</v>
      </c>
      <c r="M771" t="s">
        <v>1330</v>
      </c>
      <c r="N771" t="s">
        <v>1294</v>
      </c>
      <c r="O771" s="36">
        <v>214.04681964442423</v>
      </c>
      <c r="P771" s="37">
        <v>13.396135521277396</v>
      </c>
      <c r="Q771" s="31">
        <v>6.9999999999999999E-6</v>
      </c>
    </row>
    <row r="772" spans="1:17" x14ac:dyDescent="0.2">
      <c r="A772" t="s">
        <v>1246</v>
      </c>
      <c r="B772" t="s">
        <v>1247</v>
      </c>
      <c r="C772" t="s">
        <v>816</v>
      </c>
      <c r="D772" s="35">
        <v>59000</v>
      </c>
      <c r="E772" s="35">
        <v>0</v>
      </c>
      <c r="F772" s="35">
        <v>59000</v>
      </c>
      <c r="G772">
        <v>1</v>
      </c>
      <c r="I772" s="47" t="s">
        <v>1320</v>
      </c>
      <c r="J772" t="s">
        <v>108</v>
      </c>
      <c r="K772" s="57"/>
      <c r="M772" t="s">
        <v>1330</v>
      </c>
      <c r="N772" t="s">
        <v>1294</v>
      </c>
      <c r="O772" s="36">
        <v>0</v>
      </c>
      <c r="P772" s="37">
        <v>0</v>
      </c>
      <c r="Q772" s="31">
        <v>0</v>
      </c>
    </row>
    <row r="773" spans="1:17" x14ac:dyDescent="0.2">
      <c r="A773" t="s">
        <v>1246</v>
      </c>
      <c r="B773" t="s">
        <v>1247</v>
      </c>
      <c r="C773" t="s">
        <v>816</v>
      </c>
      <c r="D773" s="35">
        <v>59000</v>
      </c>
      <c r="E773" s="35">
        <v>0</v>
      </c>
      <c r="F773" s="35">
        <v>59000</v>
      </c>
      <c r="G773">
        <v>1</v>
      </c>
      <c r="I773" s="47" t="s">
        <v>1320</v>
      </c>
      <c r="J773" t="s">
        <v>110</v>
      </c>
      <c r="K773" s="57"/>
      <c r="M773" t="s">
        <v>1330</v>
      </c>
      <c r="N773" t="s">
        <v>1294</v>
      </c>
      <c r="O773" s="36">
        <v>209.60943077346698</v>
      </c>
      <c r="P773" s="37">
        <v>13.118421221318631</v>
      </c>
      <c r="Q773" s="31">
        <v>3.0000000000000001E-6</v>
      </c>
    </row>
    <row r="774" spans="1:17" x14ac:dyDescent="0.2">
      <c r="A774" t="s">
        <v>1246</v>
      </c>
      <c r="B774" t="s">
        <v>1247</v>
      </c>
      <c r="C774" t="s">
        <v>816</v>
      </c>
      <c r="D774" s="35">
        <v>59000</v>
      </c>
      <c r="E774" s="35">
        <v>0</v>
      </c>
      <c r="F774" s="35">
        <v>59000</v>
      </c>
      <c r="G774">
        <v>1</v>
      </c>
      <c r="I774" s="47" t="s">
        <v>1320</v>
      </c>
      <c r="J774" t="s">
        <v>124</v>
      </c>
      <c r="K774" s="57"/>
      <c r="M774" t="s">
        <v>1331</v>
      </c>
      <c r="N774" t="s">
        <v>1328</v>
      </c>
      <c r="O774" s="36">
        <v>232.83135875345653</v>
      </c>
      <c r="P774" s="37">
        <v>14.571767245342992</v>
      </c>
      <c r="Q774" s="31">
        <v>3.9999999999999998E-6</v>
      </c>
    </row>
    <row r="775" spans="1:17" x14ac:dyDescent="0.2">
      <c r="A775" t="s">
        <v>1246</v>
      </c>
      <c r="B775" t="s">
        <v>1247</v>
      </c>
      <c r="C775" t="s">
        <v>816</v>
      </c>
      <c r="D775" s="35">
        <v>59000</v>
      </c>
      <c r="E775" s="35">
        <v>0</v>
      </c>
      <c r="F775" s="35">
        <v>59000</v>
      </c>
      <c r="G775">
        <v>1</v>
      </c>
      <c r="I775" s="47" t="s">
        <v>1320</v>
      </c>
      <c r="J775" t="s">
        <v>127</v>
      </c>
      <c r="K775" s="57"/>
      <c r="M775" t="s">
        <v>1332</v>
      </c>
      <c r="N775" t="s">
        <v>1333</v>
      </c>
      <c r="O775" s="36">
        <v>3.84</v>
      </c>
      <c r="P775" s="37">
        <v>0.240326674730134</v>
      </c>
      <c r="Q775" s="31">
        <v>0</v>
      </c>
    </row>
    <row r="776" spans="1:17" x14ac:dyDescent="0.2">
      <c r="A776" t="s">
        <v>1246</v>
      </c>
      <c r="B776" t="s">
        <v>1247</v>
      </c>
      <c r="C776" t="s">
        <v>816</v>
      </c>
      <c r="D776" s="35">
        <v>59000</v>
      </c>
      <c r="E776" s="35">
        <v>0</v>
      </c>
      <c r="F776" s="35">
        <v>59000</v>
      </c>
      <c r="G776">
        <v>1</v>
      </c>
      <c r="I776" s="47" t="s">
        <v>1320</v>
      </c>
      <c r="J776" t="s">
        <v>129</v>
      </c>
      <c r="K776" s="57"/>
      <c r="M776" t="s">
        <v>1332</v>
      </c>
      <c r="N776" t="s">
        <v>1333</v>
      </c>
      <c r="O776" s="36">
        <v>3.84</v>
      </c>
      <c r="P776" s="37">
        <v>0.240326674730134</v>
      </c>
      <c r="Q776" s="31">
        <v>0</v>
      </c>
    </row>
    <row r="777" spans="1:17" x14ac:dyDescent="0.2">
      <c r="A777" t="s">
        <v>1246</v>
      </c>
      <c r="B777" t="s">
        <v>1247</v>
      </c>
      <c r="C777" t="s">
        <v>816</v>
      </c>
      <c r="D777" s="35">
        <v>59000</v>
      </c>
      <c r="E777" s="35">
        <v>0</v>
      </c>
      <c r="F777" s="35">
        <v>59000</v>
      </c>
      <c r="G777">
        <v>1</v>
      </c>
      <c r="I777" s="47" t="s">
        <v>1320</v>
      </c>
      <c r="J777" t="s">
        <v>131</v>
      </c>
      <c r="K777" s="57"/>
      <c r="M777" t="s">
        <v>1332</v>
      </c>
      <c r="N777" t="s">
        <v>1333</v>
      </c>
      <c r="O777" s="36">
        <v>3.84</v>
      </c>
      <c r="P777" s="37">
        <v>0.240326674730134</v>
      </c>
      <c r="Q777" s="31">
        <v>0</v>
      </c>
    </row>
    <row r="778" spans="1:17" x14ac:dyDescent="0.2">
      <c r="A778" t="s">
        <v>1246</v>
      </c>
      <c r="B778" t="s">
        <v>1247</v>
      </c>
      <c r="C778" t="s">
        <v>816</v>
      </c>
      <c r="D778" s="35">
        <v>59000</v>
      </c>
      <c r="E778" s="35">
        <v>0</v>
      </c>
      <c r="F778" s="35">
        <v>59000</v>
      </c>
      <c r="G778">
        <v>1</v>
      </c>
      <c r="I778" s="47" t="s">
        <v>1320</v>
      </c>
      <c r="J778" t="s">
        <v>133</v>
      </c>
      <c r="K778" s="57"/>
      <c r="M778" t="s">
        <v>1332</v>
      </c>
      <c r="N778" t="s">
        <v>1333</v>
      </c>
      <c r="O778" s="36">
        <v>3.84</v>
      </c>
      <c r="P778" s="37">
        <v>0.240326674730134</v>
      </c>
      <c r="Q778" s="31">
        <v>0</v>
      </c>
    </row>
    <row r="779" spans="1:17" x14ac:dyDescent="0.2">
      <c r="A779" t="s">
        <v>1246</v>
      </c>
      <c r="B779" t="s">
        <v>1247</v>
      </c>
      <c r="C779" t="s">
        <v>816</v>
      </c>
      <c r="D779" s="35">
        <v>59000</v>
      </c>
      <c r="E779" s="35">
        <v>0</v>
      </c>
      <c r="F779" s="35">
        <v>59000</v>
      </c>
      <c r="G779">
        <v>1</v>
      </c>
      <c r="I779" s="47" t="s">
        <v>1320</v>
      </c>
      <c r="J779" t="s">
        <v>135</v>
      </c>
      <c r="K779" s="57"/>
      <c r="M779" t="s">
        <v>1332</v>
      </c>
      <c r="N779" t="s">
        <v>1333</v>
      </c>
      <c r="O779" s="36">
        <v>3.84</v>
      </c>
      <c r="P779" s="37">
        <v>0.240326674730134</v>
      </c>
      <c r="Q779" s="31">
        <v>0</v>
      </c>
    </row>
    <row r="780" spans="1:17" x14ac:dyDescent="0.2">
      <c r="A780" t="s">
        <v>1246</v>
      </c>
      <c r="B780" t="s">
        <v>1247</v>
      </c>
      <c r="C780" t="s">
        <v>816</v>
      </c>
      <c r="D780" s="35">
        <v>59000</v>
      </c>
      <c r="E780" s="35">
        <v>0</v>
      </c>
      <c r="F780" s="35">
        <v>59000</v>
      </c>
      <c r="G780">
        <v>1</v>
      </c>
      <c r="I780" s="47" t="s">
        <v>1320</v>
      </c>
      <c r="J780" t="s">
        <v>137</v>
      </c>
      <c r="K780" s="57"/>
      <c r="M780" t="s">
        <v>1332</v>
      </c>
      <c r="N780" t="s">
        <v>1333</v>
      </c>
      <c r="O780" s="36">
        <v>34.56</v>
      </c>
      <c r="P780" s="37">
        <v>2.1629400725712062</v>
      </c>
      <c r="Q780" s="31">
        <v>9.9999999999999995E-7</v>
      </c>
    </row>
    <row r="781" spans="1:17" x14ac:dyDescent="0.2">
      <c r="A781" t="s">
        <v>1246</v>
      </c>
      <c r="B781" t="s">
        <v>1247</v>
      </c>
      <c r="C781" t="s">
        <v>816</v>
      </c>
      <c r="D781" s="35">
        <v>59000</v>
      </c>
      <c r="E781" s="35">
        <v>0</v>
      </c>
      <c r="F781" s="35">
        <v>59000</v>
      </c>
      <c r="G781">
        <v>1</v>
      </c>
      <c r="I781" s="47" t="s">
        <v>1320</v>
      </c>
      <c r="J781" t="s">
        <v>139</v>
      </c>
      <c r="K781" s="57"/>
      <c r="M781" t="s">
        <v>1332</v>
      </c>
      <c r="N781" t="s">
        <v>1333</v>
      </c>
      <c r="O781" s="36">
        <v>3.84</v>
      </c>
      <c r="P781" s="37">
        <v>0.240326674730134</v>
      </c>
      <c r="Q781" s="31">
        <v>0</v>
      </c>
    </row>
    <row r="782" spans="1:17" x14ac:dyDescent="0.2">
      <c r="A782" t="s">
        <v>1246</v>
      </c>
      <c r="B782" t="s">
        <v>1247</v>
      </c>
      <c r="C782" t="s">
        <v>816</v>
      </c>
      <c r="D782" s="35">
        <v>59000</v>
      </c>
      <c r="E782" s="35">
        <v>0</v>
      </c>
      <c r="F782" s="35">
        <v>59000</v>
      </c>
      <c r="G782">
        <v>1</v>
      </c>
      <c r="I782" s="47" t="s">
        <v>1320</v>
      </c>
      <c r="J782" t="s">
        <v>141</v>
      </c>
      <c r="K782" s="57"/>
      <c r="M782" t="s">
        <v>1332</v>
      </c>
      <c r="N782" t="s">
        <v>1333</v>
      </c>
      <c r="O782" s="36">
        <v>3.84</v>
      </c>
      <c r="P782" s="37">
        <v>0.240326674730134</v>
      </c>
      <c r="Q782" s="31">
        <v>0</v>
      </c>
    </row>
    <row r="783" spans="1:17" x14ac:dyDescent="0.2">
      <c r="A783" t="s">
        <v>1246</v>
      </c>
      <c r="B783" t="s">
        <v>1247</v>
      </c>
      <c r="C783" t="s">
        <v>816</v>
      </c>
      <c r="D783" s="35">
        <v>59000</v>
      </c>
      <c r="E783" s="35">
        <v>0</v>
      </c>
      <c r="F783" s="35">
        <v>59000</v>
      </c>
      <c r="G783">
        <v>1</v>
      </c>
      <c r="I783" s="47" t="s">
        <v>1320</v>
      </c>
      <c r="J783" t="s">
        <v>143</v>
      </c>
      <c r="K783" s="57"/>
      <c r="M783" t="s">
        <v>1334</v>
      </c>
      <c r="N783" t="s">
        <v>1325</v>
      </c>
      <c r="O783" s="36">
        <v>627.45216633751477</v>
      </c>
      <c r="P783" s="37">
        <v>39.269138720862976</v>
      </c>
      <c r="Q783" s="31">
        <v>1.0000000000000001E-5</v>
      </c>
    </row>
    <row r="784" spans="1:17" x14ac:dyDescent="0.2">
      <c r="A784" t="s">
        <v>1246</v>
      </c>
      <c r="B784" t="s">
        <v>1247</v>
      </c>
      <c r="C784" t="s">
        <v>816</v>
      </c>
      <c r="D784" s="35">
        <v>59000</v>
      </c>
      <c r="E784" s="35">
        <v>0</v>
      </c>
      <c r="F784" s="35">
        <v>59000</v>
      </c>
      <c r="G784">
        <v>1</v>
      </c>
      <c r="I784" s="47" t="s">
        <v>1320</v>
      </c>
      <c r="J784" t="s">
        <v>145</v>
      </c>
      <c r="K784" s="57"/>
      <c r="M784" t="s">
        <v>1334</v>
      </c>
      <c r="N784" t="s">
        <v>1325</v>
      </c>
      <c r="O784" s="36">
        <v>19.5</v>
      </c>
      <c r="P784" s="37">
        <v>1.2204088951139618</v>
      </c>
      <c r="Q784" s="31">
        <v>0</v>
      </c>
    </row>
    <row r="785" spans="1:17" x14ac:dyDescent="0.2">
      <c r="A785" t="s">
        <v>1246</v>
      </c>
      <c r="B785" t="s">
        <v>1247</v>
      </c>
      <c r="C785" t="s">
        <v>816</v>
      </c>
      <c r="D785" s="35">
        <v>59000</v>
      </c>
      <c r="E785" s="35">
        <v>0</v>
      </c>
      <c r="F785" s="35">
        <v>59000</v>
      </c>
      <c r="G785">
        <v>1</v>
      </c>
      <c r="I785" s="47" t="s">
        <v>1320</v>
      </c>
      <c r="J785" t="s">
        <v>147</v>
      </c>
      <c r="K785" s="57"/>
      <c r="M785" t="s">
        <v>1334</v>
      </c>
      <c r="N785" t="s">
        <v>1325</v>
      </c>
      <c r="O785" s="36">
        <v>3197.6337116738837</v>
      </c>
      <c r="P785" s="37">
        <v>200.12413461759388</v>
      </c>
      <c r="Q785" s="31">
        <v>5.8999999999999998E-5</v>
      </c>
    </row>
    <row r="786" spans="1:17" x14ac:dyDescent="0.2">
      <c r="A786" t="s">
        <v>1246</v>
      </c>
      <c r="B786" t="s">
        <v>1247</v>
      </c>
      <c r="C786" t="s">
        <v>816</v>
      </c>
      <c r="D786" s="35">
        <v>59000</v>
      </c>
      <c r="E786" s="35">
        <v>0</v>
      </c>
      <c r="F786" s="35">
        <v>59000</v>
      </c>
      <c r="G786">
        <v>1</v>
      </c>
      <c r="I786" s="47" t="s">
        <v>1320</v>
      </c>
      <c r="J786" t="s">
        <v>149</v>
      </c>
      <c r="K786" s="57"/>
      <c r="M786" t="s">
        <v>1334</v>
      </c>
      <c r="N786" t="s">
        <v>1325</v>
      </c>
      <c r="O786" s="36">
        <v>2208.4489008143428</v>
      </c>
      <c r="P786" s="37">
        <v>138.215932459409</v>
      </c>
      <c r="Q786" s="31">
        <v>4.5000000000000003E-5</v>
      </c>
    </row>
    <row r="787" spans="1:17" x14ac:dyDescent="0.2">
      <c r="A787" t="s">
        <v>1246</v>
      </c>
      <c r="B787" t="s">
        <v>1247</v>
      </c>
      <c r="C787" t="s">
        <v>816</v>
      </c>
      <c r="D787" s="35">
        <v>59000</v>
      </c>
      <c r="E787" s="35">
        <v>0</v>
      </c>
      <c r="F787" s="35">
        <v>59000</v>
      </c>
      <c r="G787">
        <v>1</v>
      </c>
      <c r="I787" s="47" t="s">
        <v>1320</v>
      </c>
      <c r="J787" t="s">
        <v>151</v>
      </c>
      <c r="K787" s="57"/>
      <c r="M787" t="s">
        <v>1334</v>
      </c>
      <c r="N787" t="s">
        <v>1325</v>
      </c>
      <c r="O787" s="36">
        <v>168.36633130056649</v>
      </c>
      <c r="P787" s="37">
        <v>10.537218890098234</v>
      </c>
      <c r="Q787" s="31">
        <v>3.0000000000000001E-6</v>
      </c>
    </row>
    <row r="788" spans="1:17" x14ac:dyDescent="0.2">
      <c r="A788" t="s">
        <v>1246</v>
      </c>
      <c r="B788" t="s">
        <v>1247</v>
      </c>
      <c r="C788" t="s">
        <v>816</v>
      </c>
      <c r="D788" s="35">
        <v>59000</v>
      </c>
      <c r="E788" s="35">
        <v>0</v>
      </c>
      <c r="F788" s="35">
        <v>59000</v>
      </c>
      <c r="G788">
        <v>1</v>
      </c>
      <c r="I788" s="47" t="s">
        <v>1320</v>
      </c>
      <c r="J788" t="s">
        <v>153</v>
      </c>
      <c r="K788" s="58"/>
      <c r="M788" t="s">
        <v>1334</v>
      </c>
      <c r="N788" t="s">
        <v>1325</v>
      </c>
      <c r="O788" s="36">
        <v>41.830144422500986</v>
      </c>
      <c r="P788" s="37">
        <v>2.6179425813908654</v>
      </c>
      <c r="Q788" s="31">
        <v>9.9999999999999995E-7</v>
      </c>
    </row>
    <row r="789" spans="1:17" x14ac:dyDescent="0.2">
      <c r="A789" t="s">
        <v>1246</v>
      </c>
      <c r="B789" t="s">
        <v>1247</v>
      </c>
      <c r="C789" t="s">
        <v>816</v>
      </c>
      <c r="D789" s="35">
        <v>59000</v>
      </c>
      <c r="E789" s="35">
        <v>0</v>
      </c>
      <c r="F789" s="35">
        <v>59000</v>
      </c>
      <c r="G789">
        <v>1</v>
      </c>
      <c r="I789" s="47" t="s">
        <v>1320</v>
      </c>
      <c r="J789" t="s">
        <v>154</v>
      </c>
      <c r="K789" s="57"/>
      <c r="M789" t="s">
        <v>1335</v>
      </c>
      <c r="N789" t="s">
        <v>1325</v>
      </c>
      <c r="O789" s="36">
        <v>1110.6516066076131</v>
      </c>
      <c r="P789" s="37">
        <v>69.510210260335569</v>
      </c>
      <c r="Q789" s="31">
        <v>1.5999999999999999E-5</v>
      </c>
    </row>
    <row r="790" spans="1:17" x14ac:dyDescent="0.2">
      <c r="A790" t="s">
        <v>1246</v>
      </c>
      <c r="B790" t="s">
        <v>1247</v>
      </c>
      <c r="C790" t="s">
        <v>816</v>
      </c>
      <c r="D790" s="35">
        <v>59000</v>
      </c>
      <c r="E790" s="35">
        <v>0</v>
      </c>
      <c r="F790" s="35">
        <v>59000</v>
      </c>
      <c r="G790">
        <v>1</v>
      </c>
      <c r="I790" s="47" t="s">
        <v>1320</v>
      </c>
      <c r="J790" t="s">
        <v>156</v>
      </c>
      <c r="K790" s="57"/>
      <c r="M790" t="s">
        <v>1335</v>
      </c>
      <c r="N790" t="s">
        <v>1325</v>
      </c>
      <c r="O790" s="36">
        <v>0</v>
      </c>
      <c r="P790" s="37">
        <v>0</v>
      </c>
      <c r="Q790" s="31">
        <v>0</v>
      </c>
    </row>
    <row r="791" spans="1:17" x14ac:dyDescent="0.2">
      <c r="A791" t="s">
        <v>1246</v>
      </c>
      <c r="B791" t="s">
        <v>1247</v>
      </c>
      <c r="C791" t="s">
        <v>816</v>
      </c>
      <c r="D791" s="35">
        <v>59000</v>
      </c>
      <c r="E791" s="35">
        <v>0</v>
      </c>
      <c r="F791" s="35">
        <v>59000</v>
      </c>
      <c r="G791">
        <v>1</v>
      </c>
      <c r="I791" s="47" t="s">
        <v>1320</v>
      </c>
      <c r="J791" t="s">
        <v>158</v>
      </c>
      <c r="K791" s="57"/>
      <c r="M791" t="s">
        <v>1335</v>
      </c>
      <c r="N791" t="s">
        <v>1325</v>
      </c>
      <c r="O791" s="36">
        <v>408.48633960112272</v>
      </c>
      <c r="P791" s="37">
        <v>25.565146788807834</v>
      </c>
      <c r="Q791" s="31">
        <v>6.9999999999999999E-6</v>
      </c>
    </row>
    <row r="792" spans="1:17" x14ac:dyDescent="0.2">
      <c r="A792" t="s">
        <v>1246</v>
      </c>
      <c r="B792" t="s">
        <v>1247</v>
      </c>
      <c r="C792" t="s">
        <v>816</v>
      </c>
      <c r="D792" s="35">
        <v>59000</v>
      </c>
      <c r="E792" s="35">
        <v>0</v>
      </c>
      <c r="F792" s="35">
        <v>59000</v>
      </c>
      <c r="G792">
        <v>1</v>
      </c>
      <c r="I792" s="47" t="s">
        <v>1320</v>
      </c>
      <c r="J792" t="s">
        <v>160</v>
      </c>
      <c r="K792" s="57"/>
      <c r="M792" t="s">
        <v>1335</v>
      </c>
      <c r="N792" t="s">
        <v>1325</v>
      </c>
      <c r="O792" s="36">
        <v>183.47488796790614</v>
      </c>
      <c r="P792" s="37">
        <v>11.482788990054884</v>
      </c>
      <c r="Q792" s="31">
        <v>3.0000000000000001E-6</v>
      </c>
    </row>
    <row r="793" spans="1:17" x14ac:dyDescent="0.2">
      <c r="A793" t="s">
        <v>1246</v>
      </c>
      <c r="B793" t="s">
        <v>1247</v>
      </c>
      <c r="C793" t="s">
        <v>816</v>
      </c>
      <c r="D793" s="35">
        <v>59000</v>
      </c>
      <c r="E793" s="35">
        <v>0</v>
      </c>
      <c r="F793" s="35">
        <v>59000</v>
      </c>
      <c r="G793">
        <v>1</v>
      </c>
      <c r="I793" s="47" t="s">
        <v>1320</v>
      </c>
      <c r="J793" t="s">
        <v>162</v>
      </c>
      <c r="K793" s="58"/>
      <c r="M793" t="s">
        <v>1335</v>
      </c>
      <c r="N793" t="s">
        <v>1325</v>
      </c>
      <c r="O793" s="36">
        <v>40.691751080096147</v>
      </c>
      <c r="P793" s="37">
        <v>2.5466961526108971</v>
      </c>
      <c r="Q793" s="31">
        <v>9.9999999999999995E-7</v>
      </c>
    </row>
    <row r="794" spans="1:17" x14ac:dyDescent="0.2">
      <c r="A794" t="s">
        <v>1246</v>
      </c>
      <c r="B794" t="s">
        <v>1247</v>
      </c>
      <c r="C794" t="s">
        <v>816</v>
      </c>
      <c r="D794" s="35">
        <v>59000</v>
      </c>
      <c r="E794" s="35">
        <v>0</v>
      </c>
      <c r="F794" s="35">
        <v>59000</v>
      </c>
      <c r="G794">
        <v>1</v>
      </c>
      <c r="I794" s="47" t="s">
        <v>1320</v>
      </c>
      <c r="J794" t="s">
        <v>164</v>
      </c>
      <c r="K794" s="58"/>
      <c r="M794" t="s">
        <v>1335</v>
      </c>
      <c r="N794" t="s">
        <v>1325</v>
      </c>
      <c r="O794" s="36">
        <v>12.002232185133259</v>
      </c>
      <c r="P794" s="37">
        <v>0.75116055999793396</v>
      </c>
      <c r="Q794" s="31">
        <v>0</v>
      </c>
    </row>
    <row r="795" spans="1:17" x14ac:dyDescent="0.2">
      <c r="A795" t="s">
        <v>1246</v>
      </c>
      <c r="B795" t="s">
        <v>1247</v>
      </c>
      <c r="C795" t="s">
        <v>816</v>
      </c>
      <c r="D795" s="35">
        <v>59000</v>
      </c>
      <c r="E795" s="35">
        <v>0</v>
      </c>
      <c r="F795" s="35">
        <v>59000</v>
      </c>
      <c r="G795">
        <v>1</v>
      </c>
      <c r="I795" s="47" t="s">
        <v>1320</v>
      </c>
      <c r="J795" t="s">
        <v>166</v>
      </c>
      <c r="K795" s="58"/>
      <c r="M795" t="s">
        <v>1335</v>
      </c>
      <c r="N795" t="s">
        <v>1325</v>
      </c>
      <c r="O795" s="36">
        <v>0.94769913847532539</v>
      </c>
      <c r="P795" s="37">
        <v>5.9311818383955141E-2</v>
      </c>
      <c r="Q795" s="31">
        <v>0</v>
      </c>
    </row>
    <row r="796" spans="1:17" x14ac:dyDescent="0.2">
      <c r="A796" t="s">
        <v>1246</v>
      </c>
      <c r="B796" t="s">
        <v>1247</v>
      </c>
      <c r="C796" t="s">
        <v>816</v>
      </c>
      <c r="D796" s="35">
        <v>59000</v>
      </c>
      <c r="E796" s="35">
        <v>0</v>
      </c>
      <c r="F796" s="35">
        <v>59000</v>
      </c>
      <c r="G796">
        <v>1</v>
      </c>
      <c r="I796" s="47" t="s">
        <v>1320</v>
      </c>
      <c r="J796" t="s">
        <v>168</v>
      </c>
      <c r="K796" s="58"/>
      <c r="M796" t="s">
        <v>1335</v>
      </c>
      <c r="N796" t="s">
        <v>1325</v>
      </c>
      <c r="O796" s="36">
        <v>27.897304859117114</v>
      </c>
      <c r="P796" s="37">
        <v>1.7459548205011526</v>
      </c>
      <c r="Q796" s="31">
        <v>0</v>
      </c>
    </row>
    <row r="797" spans="1:17" x14ac:dyDescent="0.2">
      <c r="A797" t="s">
        <v>1246</v>
      </c>
      <c r="B797" t="s">
        <v>1247</v>
      </c>
      <c r="C797" t="s">
        <v>816</v>
      </c>
      <c r="D797" s="35">
        <v>59000</v>
      </c>
      <c r="E797" s="35">
        <v>0</v>
      </c>
      <c r="F797" s="35">
        <v>59000</v>
      </c>
      <c r="G797">
        <v>1</v>
      </c>
      <c r="I797" s="47" t="s">
        <v>1320</v>
      </c>
      <c r="J797" t="s">
        <v>169</v>
      </c>
      <c r="K797" s="58"/>
      <c r="M797" t="s">
        <v>1335</v>
      </c>
      <c r="N797" t="s">
        <v>1325</v>
      </c>
      <c r="O797" s="36">
        <v>0</v>
      </c>
      <c r="P797" s="37">
        <v>0</v>
      </c>
      <c r="Q797" s="31">
        <v>0</v>
      </c>
    </row>
    <row r="798" spans="1:17" x14ac:dyDescent="0.2">
      <c r="A798" t="s">
        <v>1246</v>
      </c>
      <c r="B798" t="s">
        <v>1247</v>
      </c>
      <c r="C798" t="s">
        <v>816</v>
      </c>
      <c r="D798" s="35">
        <v>59000</v>
      </c>
      <c r="E798" s="35">
        <v>0</v>
      </c>
      <c r="F798" s="35">
        <v>59000</v>
      </c>
      <c r="G798">
        <v>1</v>
      </c>
      <c r="I798" s="47" t="s">
        <v>1320</v>
      </c>
      <c r="J798" t="s">
        <v>171</v>
      </c>
      <c r="K798" s="58"/>
      <c r="M798" t="s">
        <v>1335</v>
      </c>
      <c r="N798" t="s">
        <v>1325</v>
      </c>
      <c r="O798" s="36">
        <v>4.1609415867480379</v>
      </c>
      <c r="P798" s="37">
        <v>0.26041282689830297</v>
      </c>
      <c r="Q798" s="31">
        <v>0</v>
      </c>
    </row>
    <row r="799" spans="1:17" x14ac:dyDescent="0.2">
      <c r="A799" t="s">
        <v>1246</v>
      </c>
      <c r="B799" t="s">
        <v>1247</v>
      </c>
      <c r="C799" t="s">
        <v>816</v>
      </c>
      <c r="D799" s="35">
        <v>59000</v>
      </c>
      <c r="E799" s="35">
        <v>0</v>
      </c>
      <c r="F799" s="35">
        <v>59000</v>
      </c>
      <c r="G799">
        <v>1</v>
      </c>
      <c r="I799" s="47" t="s">
        <v>1320</v>
      </c>
      <c r="J799" t="s">
        <v>174</v>
      </c>
      <c r="K799" s="58"/>
      <c r="M799" t="s">
        <v>1336</v>
      </c>
      <c r="N799" t="s">
        <v>1325</v>
      </c>
      <c r="O799" s="36">
        <v>2</v>
      </c>
      <c r="P799" s="37">
        <v>0.12517014308861146</v>
      </c>
      <c r="Q799" s="31">
        <v>0</v>
      </c>
    </row>
    <row r="800" spans="1:17" x14ac:dyDescent="0.2">
      <c r="A800" t="s">
        <v>1246</v>
      </c>
      <c r="B800" t="s">
        <v>1247</v>
      </c>
      <c r="C800" t="s">
        <v>816</v>
      </c>
      <c r="D800" s="35">
        <v>59000</v>
      </c>
      <c r="E800" s="35">
        <v>0</v>
      </c>
      <c r="F800" s="35">
        <v>59000</v>
      </c>
      <c r="G800">
        <v>1</v>
      </c>
      <c r="I800" s="47" t="s">
        <v>1320</v>
      </c>
      <c r="J800" t="s">
        <v>176</v>
      </c>
      <c r="K800" s="58"/>
      <c r="M800" t="s">
        <v>1336</v>
      </c>
      <c r="N800" t="s">
        <v>1325</v>
      </c>
      <c r="O800" s="36">
        <v>0</v>
      </c>
      <c r="P800" s="37">
        <v>0</v>
      </c>
      <c r="Q800" s="31">
        <v>0</v>
      </c>
    </row>
    <row r="801" spans="1:17" x14ac:dyDescent="0.2">
      <c r="A801" t="s">
        <v>1246</v>
      </c>
      <c r="B801" t="s">
        <v>1247</v>
      </c>
      <c r="C801" t="s">
        <v>816</v>
      </c>
      <c r="D801" s="35">
        <v>59000</v>
      </c>
      <c r="E801" s="35">
        <v>0</v>
      </c>
      <c r="F801" s="35">
        <v>59000</v>
      </c>
      <c r="G801">
        <v>1</v>
      </c>
      <c r="I801" s="47" t="s">
        <v>1320</v>
      </c>
      <c r="J801" t="s">
        <v>178</v>
      </c>
      <c r="K801" s="58"/>
      <c r="M801" t="s">
        <v>1336</v>
      </c>
      <c r="N801" t="s">
        <v>1325</v>
      </c>
      <c r="O801" s="36">
        <v>2</v>
      </c>
      <c r="P801" s="37">
        <v>0.12517014308861146</v>
      </c>
      <c r="Q801" s="31">
        <v>0</v>
      </c>
    </row>
    <row r="802" spans="1:17" x14ac:dyDescent="0.2">
      <c r="A802" t="s">
        <v>1246</v>
      </c>
      <c r="B802" t="s">
        <v>1247</v>
      </c>
      <c r="C802" t="s">
        <v>816</v>
      </c>
      <c r="D802" s="35">
        <v>59000</v>
      </c>
      <c r="E802" s="35">
        <v>0</v>
      </c>
      <c r="F802" s="35">
        <v>59000</v>
      </c>
      <c r="G802">
        <v>1</v>
      </c>
      <c r="I802" s="47" t="s">
        <v>1320</v>
      </c>
      <c r="J802" t="s">
        <v>180</v>
      </c>
      <c r="K802" s="58"/>
      <c r="M802" t="s">
        <v>1336</v>
      </c>
      <c r="N802" t="s">
        <v>1325</v>
      </c>
      <c r="O802" s="36">
        <v>0.8</v>
      </c>
      <c r="P802" s="37">
        <v>5.006805723544458E-2</v>
      </c>
      <c r="Q802" s="31">
        <v>0</v>
      </c>
    </row>
    <row r="803" spans="1:17" x14ac:dyDescent="0.2">
      <c r="A803" t="s">
        <v>1246</v>
      </c>
      <c r="B803" t="s">
        <v>1247</v>
      </c>
      <c r="C803" t="s">
        <v>816</v>
      </c>
      <c r="D803" s="35">
        <v>59000</v>
      </c>
      <c r="E803" s="35">
        <v>0</v>
      </c>
      <c r="F803" s="35">
        <v>59000</v>
      </c>
      <c r="G803">
        <v>1</v>
      </c>
      <c r="I803" s="47" t="s">
        <v>1320</v>
      </c>
      <c r="J803" t="s">
        <v>182</v>
      </c>
      <c r="K803" s="58"/>
      <c r="M803" t="s">
        <v>1336</v>
      </c>
      <c r="N803" t="s">
        <v>1325</v>
      </c>
      <c r="O803" s="36">
        <v>0.8</v>
      </c>
      <c r="P803" s="37">
        <v>5.006805723544458E-2</v>
      </c>
      <c r="Q803" s="31">
        <v>0</v>
      </c>
    </row>
    <row r="804" spans="1:17" x14ac:dyDescent="0.2">
      <c r="A804" t="s">
        <v>1246</v>
      </c>
      <c r="B804" t="s">
        <v>1247</v>
      </c>
      <c r="C804" t="s">
        <v>816</v>
      </c>
      <c r="D804" s="35">
        <v>59000</v>
      </c>
      <c r="E804" s="35">
        <v>0</v>
      </c>
      <c r="F804" s="35">
        <v>59000</v>
      </c>
      <c r="G804">
        <v>1</v>
      </c>
      <c r="I804" s="47" t="s">
        <v>1320</v>
      </c>
      <c r="J804" t="s">
        <v>183</v>
      </c>
      <c r="K804" s="58"/>
      <c r="M804" t="s">
        <v>1336</v>
      </c>
      <c r="N804" t="s">
        <v>1325</v>
      </c>
      <c r="O804" s="36">
        <v>0.8</v>
      </c>
      <c r="P804" s="37">
        <v>5.006805723544458E-2</v>
      </c>
      <c r="Q804" s="31">
        <v>0</v>
      </c>
    </row>
    <row r="805" spans="1:17" x14ac:dyDescent="0.2">
      <c r="A805" t="s">
        <v>1246</v>
      </c>
      <c r="B805" t="s">
        <v>1247</v>
      </c>
      <c r="C805" t="s">
        <v>816</v>
      </c>
      <c r="D805" s="35">
        <v>59000</v>
      </c>
      <c r="E805" s="35">
        <v>0</v>
      </c>
      <c r="F805" s="35">
        <v>59000</v>
      </c>
      <c r="G805">
        <v>1</v>
      </c>
      <c r="I805" s="47" t="s">
        <v>1320</v>
      </c>
      <c r="J805" t="s">
        <v>185</v>
      </c>
      <c r="K805" s="58"/>
      <c r="M805" t="s">
        <v>1336</v>
      </c>
      <c r="N805" t="s">
        <v>1325</v>
      </c>
      <c r="O805" s="36">
        <v>0.8</v>
      </c>
      <c r="P805" s="37">
        <v>5.006805723544458E-2</v>
      </c>
      <c r="Q805" s="31">
        <v>0</v>
      </c>
    </row>
    <row r="806" spans="1:17" x14ac:dyDescent="0.2">
      <c r="A806" t="s">
        <v>1246</v>
      </c>
      <c r="B806" t="s">
        <v>1247</v>
      </c>
      <c r="C806" t="s">
        <v>816</v>
      </c>
      <c r="D806" s="35">
        <v>59000</v>
      </c>
      <c r="E806" s="35">
        <v>0</v>
      </c>
      <c r="F806" s="35">
        <v>59000</v>
      </c>
      <c r="G806">
        <v>1</v>
      </c>
      <c r="I806" s="47" t="s">
        <v>1320</v>
      </c>
      <c r="J806" t="s">
        <v>187</v>
      </c>
      <c r="K806" s="58"/>
      <c r="M806" t="s">
        <v>1336</v>
      </c>
      <c r="N806" t="s">
        <v>1325</v>
      </c>
      <c r="O806" s="36">
        <v>0.8</v>
      </c>
      <c r="P806" s="37">
        <v>5.006805723544458E-2</v>
      </c>
      <c r="Q806" s="31">
        <v>0</v>
      </c>
    </row>
    <row r="807" spans="1:17" x14ac:dyDescent="0.2">
      <c r="A807" t="s">
        <v>1246</v>
      </c>
      <c r="B807" t="s">
        <v>1247</v>
      </c>
      <c r="C807" t="s">
        <v>816</v>
      </c>
      <c r="D807" s="35">
        <v>59000</v>
      </c>
      <c r="E807" s="35">
        <v>0</v>
      </c>
      <c r="F807" s="35">
        <v>59000</v>
      </c>
      <c r="G807">
        <v>1</v>
      </c>
      <c r="I807" s="47" t="s">
        <v>1320</v>
      </c>
      <c r="J807" t="s">
        <v>189</v>
      </c>
      <c r="K807" s="58"/>
      <c r="M807" t="s">
        <v>1336</v>
      </c>
      <c r="N807" t="s">
        <v>1325</v>
      </c>
      <c r="O807" s="36">
        <v>0.8</v>
      </c>
      <c r="P807" s="37">
        <v>5.006805723544458E-2</v>
      </c>
      <c r="Q807" s="31">
        <v>0</v>
      </c>
    </row>
    <row r="808" spans="1:17" x14ac:dyDescent="0.2">
      <c r="A808" t="s">
        <v>1246</v>
      </c>
      <c r="B808" t="s">
        <v>1247</v>
      </c>
      <c r="C808" t="s">
        <v>816</v>
      </c>
      <c r="D808" s="35">
        <v>59000</v>
      </c>
      <c r="E808" s="35">
        <v>0</v>
      </c>
      <c r="F808" s="35">
        <v>59000</v>
      </c>
      <c r="G808">
        <v>1</v>
      </c>
      <c r="I808" s="47" t="s">
        <v>1320</v>
      </c>
      <c r="J808" t="s">
        <v>191</v>
      </c>
      <c r="K808" s="57"/>
      <c r="M808" t="s">
        <v>1336</v>
      </c>
      <c r="N808" t="s">
        <v>1325</v>
      </c>
      <c r="O808" s="36">
        <v>0.8</v>
      </c>
      <c r="P808" s="37">
        <v>5.006805723544458E-2</v>
      </c>
      <c r="Q808" s="31">
        <v>0</v>
      </c>
    </row>
    <row r="809" spans="1:17" x14ac:dyDescent="0.2">
      <c r="A809" t="s">
        <v>1246</v>
      </c>
      <c r="B809" t="s">
        <v>1247</v>
      </c>
      <c r="C809" t="s">
        <v>816</v>
      </c>
      <c r="D809" s="35">
        <v>59000</v>
      </c>
      <c r="E809" s="35">
        <v>0</v>
      </c>
      <c r="F809" s="35">
        <v>59000</v>
      </c>
      <c r="G809">
        <v>1</v>
      </c>
      <c r="I809" s="47" t="s">
        <v>1320</v>
      </c>
      <c r="J809" t="s">
        <v>193</v>
      </c>
      <c r="K809" s="57"/>
      <c r="M809" t="s">
        <v>1337</v>
      </c>
      <c r="N809" t="s">
        <v>1333</v>
      </c>
      <c r="O809" s="36">
        <v>335.62</v>
      </c>
      <c r="P809" s="37">
        <v>21.004801711699887</v>
      </c>
      <c r="Q809" s="31">
        <v>5.0000000000000004E-6</v>
      </c>
    </row>
    <row r="810" spans="1:17" x14ac:dyDescent="0.2">
      <c r="A810" t="s">
        <v>1246</v>
      </c>
      <c r="B810" t="s">
        <v>1247</v>
      </c>
      <c r="C810" t="s">
        <v>816</v>
      </c>
      <c r="D810" s="35">
        <v>59000</v>
      </c>
      <c r="E810" s="35">
        <v>0</v>
      </c>
      <c r="F810" s="35">
        <v>59000</v>
      </c>
      <c r="G810">
        <v>1</v>
      </c>
      <c r="I810" s="47" t="s">
        <v>1320</v>
      </c>
      <c r="J810" t="s">
        <v>195</v>
      </c>
      <c r="K810" s="57"/>
      <c r="M810" t="s">
        <v>1337</v>
      </c>
      <c r="N810" t="s">
        <v>1333</v>
      </c>
      <c r="O810" s="36">
        <v>0</v>
      </c>
      <c r="P810" s="37">
        <v>0</v>
      </c>
      <c r="Q810" s="31">
        <v>0</v>
      </c>
    </row>
    <row r="811" spans="1:17" x14ac:dyDescent="0.2">
      <c r="A811" t="s">
        <v>1246</v>
      </c>
      <c r="B811" t="s">
        <v>1247</v>
      </c>
      <c r="C811" t="s">
        <v>816</v>
      </c>
      <c r="D811" s="35">
        <v>59000</v>
      </c>
      <c r="E811" s="35">
        <v>0</v>
      </c>
      <c r="F811" s="35">
        <v>59000</v>
      </c>
      <c r="G811">
        <v>1</v>
      </c>
      <c r="I811" s="47" t="s">
        <v>1320</v>
      </c>
      <c r="J811" t="s">
        <v>196</v>
      </c>
      <c r="K811" s="57"/>
      <c r="M811" t="s">
        <v>1337</v>
      </c>
      <c r="N811" t="s">
        <v>1333</v>
      </c>
      <c r="O811" s="36">
        <v>4.8499999999999996</v>
      </c>
      <c r="P811" s="37">
        <v>0.30353759698988281</v>
      </c>
      <c r="Q811" s="31">
        <v>0</v>
      </c>
    </row>
    <row r="812" spans="1:17" x14ac:dyDescent="0.2">
      <c r="A812" t="s">
        <v>1246</v>
      </c>
      <c r="B812" t="s">
        <v>1247</v>
      </c>
      <c r="C812" t="s">
        <v>816</v>
      </c>
      <c r="D812" s="35">
        <v>59000</v>
      </c>
      <c r="E812" s="35">
        <v>0</v>
      </c>
      <c r="F812" s="35">
        <v>59000</v>
      </c>
      <c r="G812">
        <v>1</v>
      </c>
      <c r="I812" s="47" t="s">
        <v>1320</v>
      </c>
      <c r="J812" t="s">
        <v>198</v>
      </c>
      <c r="K812" s="57"/>
      <c r="M812" t="s">
        <v>1337</v>
      </c>
      <c r="N812" t="s">
        <v>1333</v>
      </c>
      <c r="O812" s="36">
        <v>0</v>
      </c>
      <c r="P812" s="37">
        <v>0</v>
      </c>
      <c r="Q812" s="31">
        <v>0</v>
      </c>
    </row>
    <row r="813" spans="1:17" x14ac:dyDescent="0.2">
      <c r="A813" t="s">
        <v>1246</v>
      </c>
      <c r="B813" t="s">
        <v>1247</v>
      </c>
      <c r="C813" t="s">
        <v>816</v>
      </c>
      <c r="D813" s="35">
        <v>59000</v>
      </c>
      <c r="E813" s="35">
        <v>0</v>
      </c>
      <c r="F813" s="35">
        <v>59000</v>
      </c>
      <c r="G813">
        <v>1</v>
      </c>
      <c r="I813" s="47" t="s">
        <v>1320</v>
      </c>
      <c r="J813" t="s">
        <v>200</v>
      </c>
      <c r="K813" s="57"/>
      <c r="M813" t="s">
        <v>1337</v>
      </c>
      <c r="N813" t="s">
        <v>1333</v>
      </c>
      <c r="O813" s="36">
        <v>1425.8999999999999</v>
      </c>
      <c r="P813" s="37">
        <v>89.240053515025522</v>
      </c>
      <c r="Q813" s="31">
        <v>2.0999999999999999E-5</v>
      </c>
    </row>
    <row r="814" spans="1:17" x14ac:dyDescent="0.2">
      <c r="A814" t="s">
        <v>1246</v>
      </c>
      <c r="B814" t="s">
        <v>1247</v>
      </c>
      <c r="C814" t="s">
        <v>816</v>
      </c>
      <c r="D814" s="35">
        <v>59000</v>
      </c>
      <c r="E814" s="35">
        <v>0</v>
      </c>
      <c r="F814" s="35">
        <v>59000</v>
      </c>
      <c r="G814">
        <v>1</v>
      </c>
      <c r="I814" s="47" t="s">
        <v>1320</v>
      </c>
      <c r="J814" t="s">
        <v>202</v>
      </c>
      <c r="K814" s="58"/>
      <c r="M814" t="s">
        <v>1337</v>
      </c>
      <c r="N814" t="s">
        <v>1333</v>
      </c>
      <c r="O814" s="36">
        <v>0.97</v>
      </c>
      <c r="P814" s="37">
        <v>6.0707519397976556E-2</v>
      </c>
      <c r="Q814" s="31">
        <v>0</v>
      </c>
    </row>
    <row r="815" spans="1:17" x14ac:dyDescent="0.2">
      <c r="A815" t="s">
        <v>1246</v>
      </c>
      <c r="B815" t="s">
        <v>1247</v>
      </c>
      <c r="C815" t="s">
        <v>816</v>
      </c>
      <c r="D815" s="35">
        <v>59000</v>
      </c>
      <c r="E815" s="35">
        <v>0</v>
      </c>
      <c r="F815" s="35">
        <v>59000</v>
      </c>
      <c r="G815">
        <v>1</v>
      </c>
      <c r="I815" s="47" t="s">
        <v>1320</v>
      </c>
      <c r="J815" t="s">
        <v>204</v>
      </c>
      <c r="K815" s="58"/>
      <c r="M815" t="s">
        <v>1337</v>
      </c>
      <c r="N815" t="s">
        <v>1333</v>
      </c>
      <c r="O815" s="36">
        <v>0</v>
      </c>
      <c r="P815" s="37">
        <v>0</v>
      </c>
      <c r="Q815" s="31">
        <v>0</v>
      </c>
    </row>
    <row r="816" spans="1:17" x14ac:dyDescent="0.2">
      <c r="A816" t="s">
        <v>1246</v>
      </c>
      <c r="B816" t="s">
        <v>1247</v>
      </c>
      <c r="C816" t="s">
        <v>816</v>
      </c>
      <c r="D816" s="35">
        <v>59000</v>
      </c>
      <c r="E816" s="35">
        <v>0</v>
      </c>
      <c r="F816" s="35">
        <v>59000</v>
      </c>
      <c r="G816">
        <v>1</v>
      </c>
      <c r="I816" s="47" t="s">
        <v>1320</v>
      </c>
      <c r="J816" t="s">
        <v>206</v>
      </c>
      <c r="K816" s="58"/>
      <c r="M816" t="s">
        <v>1337</v>
      </c>
      <c r="N816" t="s">
        <v>1333</v>
      </c>
      <c r="O816" s="36">
        <v>1.94</v>
      </c>
      <c r="P816" s="37">
        <v>0.12141503879595311</v>
      </c>
      <c r="Q816" s="31">
        <v>0</v>
      </c>
    </row>
    <row r="817" spans="1:17" x14ac:dyDescent="0.2">
      <c r="A817" t="s">
        <v>1246</v>
      </c>
      <c r="B817" t="s">
        <v>1247</v>
      </c>
      <c r="C817" t="s">
        <v>816</v>
      </c>
      <c r="D817" s="35">
        <v>59000</v>
      </c>
      <c r="E817" s="35">
        <v>0</v>
      </c>
      <c r="F817" s="35">
        <v>59000</v>
      </c>
      <c r="G817">
        <v>1</v>
      </c>
      <c r="I817" s="47" t="s">
        <v>1320</v>
      </c>
      <c r="J817" t="s">
        <v>208</v>
      </c>
      <c r="K817" s="58"/>
      <c r="M817" t="s">
        <v>1337</v>
      </c>
      <c r="N817" t="s">
        <v>1333</v>
      </c>
      <c r="O817" s="36">
        <v>1348.3</v>
      </c>
      <c r="P817" s="37">
        <v>84.383451963187412</v>
      </c>
      <c r="Q817" s="31">
        <v>2.0000000000000002E-5</v>
      </c>
    </row>
    <row r="818" spans="1:17" x14ac:dyDescent="0.2">
      <c r="A818" t="s">
        <v>1246</v>
      </c>
      <c r="B818" t="s">
        <v>1247</v>
      </c>
      <c r="C818" t="s">
        <v>816</v>
      </c>
      <c r="D818" s="35">
        <v>59000</v>
      </c>
      <c r="E818" s="35">
        <v>0</v>
      </c>
      <c r="F818" s="35">
        <v>59000</v>
      </c>
      <c r="G818">
        <v>1</v>
      </c>
      <c r="I818" s="47" t="s">
        <v>1320</v>
      </c>
      <c r="J818" t="s">
        <v>209</v>
      </c>
      <c r="K818" s="57"/>
      <c r="M818" t="s">
        <v>1337</v>
      </c>
      <c r="N818" t="s">
        <v>1333</v>
      </c>
      <c r="O818" s="36">
        <v>0</v>
      </c>
      <c r="P818" s="37">
        <v>0</v>
      </c>
      <c r="Q818" s="31">
        <v>0</v>
      </c>
    </row>
    <row r="819" spans="1:17" x14ac:dyDescent="0.2">
      <c r="A819" t="s">
        <v>1246</v>
      </c>
      <c r="B819" t="s">
        <v>1247</v>
      </c>
      <c r="C819" t="s">
        <v>816</v>
      </c>
      <c r="D819" s="35">
        <v>59000</v>
      </c>
      <c r="E819" s="35">
        <v>0</v>
      </c>
      <c r="F819" s="35">
        <v>59000</v>
      </c>
      <c r="G819">
        <v>1</v>
      </c>
      <c r="I819" s="47" t="s">
        <v>1320</v>
      </c>
      <c r="J819" t="s">
        <v>211</v>
      </c>
      <c r="K819" s="57"/>
      <c r="M819" t="s">
        <v>1337</v>
      </c>
      <c r="N819" t="s">
        <v>1333</v>
      </c>
      <c r="O819" s="36">
        <v>0</v>
      </c>
      <c r="P819" s="37">
        <v>0</v>
      </c>
      <c r="Q819" s="31">
        <v>0</v>
      </c>
    </row>
    <row r="820" spans="1:17" x14ac:dyDescent="0.2">
      <c r="A820" t="s">
        <v>1246</v>
      </c>
      <c r="B820" t="s">
        <v>1247</v>
      </c>
      <c r="C820" t="s">
        <v>816</v>
      </c>
      <c r="D820" s="35">
        <v>59000</v>
      </c>
      <c r="E820" s="35">
        <v>0</v>
      </c>
      <c r="F820" s="35">
        <v>59000</v>
      </c>
      <c r="G820">
        <v>1</v>
      </c>
      <c r="I820" s="47" t="s">
        <v>1320</v>
      </c>
      <c r="J820" t="s">
        <v>212</v>
      </c>
      <c r="K820" s="57"/>
      <c r="M820" t="s">
        <v>1337</v>
      </c>
      <c r="N820" t="s">
        <v>1333</v>
      </c>
      <c r="O820" s="36">
        <v>0</v>
      </c>
      <c r="P820" s="37">
        <v>0</v>
      </c>
      <c r="Q820" s="31">
        <v>0</v>
      </c>
    </row>
    <row r="821" spans="1:17" x14ac:dyDescent="0.2">
      <c r="A821" t="s">
        <v>1246</v>
      </c>
      <c r="B821" t="s">
        <v>1247</v>
      </c>
      <c r="C821" t="s">
        <v>816</v>
      </c>
      <c r="D821" s="35">
        <v>59000</v>
      </c>
      <c r="E821" s="35">
        <v>0</v>
      </c>
      <c r="F821" s="35">
        <v>59000</v>
      </c>
      <c r="G821">
        <v>1</v>
      </c>
      <c r="I821" s="47" t="s">
        <v>1320</v>
      </c>
      <c r="J821" t="s">
        <v>213</v>
      </c>
      <c r="K821" s="58"/>
      <c r="M821" t="s">
        <v>1337</v>
      </c>
      <c r="N821" t="s">
        <v>1333</v>
      </c>
      <c r="O821" s="36">
        <v>0</v>
      </c>
      <c r="P821" s="37">
        <v>0</v>
      </c>
      <c r="Q821" s="31">
        <v>0</v>
      </c>
    </row>
    <row r="822" spans="1:17" x14ac:dyDescent="0.2">
      <c r="A822" t="s">
        <v>1246</v>
      </c>
      <c r="B822" t="s">
        <v>1247</v>
      </c>
      <c r="C822" t="s">
        <v>816</v>
      </c>
      <c r="D822" s="35">
        <v>59000</v>
      </c>
      <c r="E822" s="35">
        <v>0</v>
      </c>
      <c r="F822" s="35">
        <v>59000</v>
      </c>
      <c r="G822">
        <v>1</v>
      </c>
      <c r="I822" s="47" t="s">
        <v>1320</v>
      </c>
      <c r="J822" t="s">
        <v>214</v>
      </c>
      <c r="K822" s="58"/>
      <c r="M822" t="s">
        <v>1338</v>
      </c>
      <c r="N822" t="s">
        <v>1333</v>
      </c>
      <c r="O822" s="36">
        <v>10475.368389058807</v>
      </c>
      <c r="P822" s="37">
        <v>655.60168008220421</v>
      </c>
      <c r="Q822" s="31">
        <v>1.7000000000000001E-4</v>
      </c>
    </row>
    <row r="823" spans="1:17" x14ac:dyDescent="0.2">
      <c r="A823" t="s">
        <v>1246</v>
      </c>
      <c r="B823" t="s">
        <v>1247</v>
      </c>
      <c r="C823" t="s">
        <v>816</v>
      </c>
      <c r="D823" s="35">
        <v>59000</v>
      </c>
      <c r="E823" s="35">
        <v>0</v>
      </c>
      <c r="F823" s="35">
        <v>59000</v>
      </c>
      <c r="G823">
        <v>1</v>
      </c>
      <c r="I823" s="47" t="s">
        <v>1320</v>
      </c>
      <c r="J823" t="s">
        <v>215</v>
      </c>
      <c r="K823" s="58"/>
      <c r="M823" t="s">
        <v>1338</v>
      </c>
      <c r="N823" t="s">
        <v>1333</v>
      </c>
      <c r="O823" s="36">
        <v>6.8737061959916472</v>
      </c>
      <c r="P823" s="37">
        <v>0.4301913940506748</v>
      </c>
      <c r="Q823" s="31">
        <v>0</v>
      </c>
    </row>
    <row r="824" spans="1:17" x14ac:dyDescent="0.2">
      <c r="A824" t="s">
        <v>1246</v>
      </c>
      <c r="B824" t="s">
        <v>1247</v>
      </c>
      <c r="C824" t="s">
        <v>816</v>
      </c>
      <c r="D824" s="35">
        <v>59000</v>
      </c>
      <c r="E824" s="35">
        <v>0</v>
      </c>
      <c r="F824" s="35">
        <v>59000</v>
      </c>
      <c r="G824">
        <v>1</v>
      </c>
      <c r="I824" s="47" t="s">
        <v>1320</v>
      </c>
      <c r="J824" t="s">
        <v>217</v>
      </c>
      <c r="K824" s="58"/>
      <c r="M824" t="s">
        <v>1338</v>
      </c>
      <c r="N824" t="s">
        <v>1333</v>
      </c>
      <c r="O824" s="36">
        <v>6394.1452985968817</v>
      </c>
      <c r="P824" s="37">
        <v>400.17804097737201</v>
      </c>
      <c r="Q824" s="31">
        <v>1.03E-4</v>
      </c>
    </row>
    <row r="825" spans="1:17" x14ac:dyDescent="0.2">
      <c r="A825" t="s">
        <v>1246</v>
      </c>
      <c r="B825" t="s">
        <v>1247</v>
      </c>
      <c r="C825" t="s">
        <v>816</v>
      </c>
      <c r="D825" s="35">
        <v>59000</v>
      </c>
      <c r="E825" s="35">
        <v>0</v>
      </c>
      <c r="F825" s="35">
        <v>59000</v>
      </c>
      <c r="G825">
        <v>1</v>
      </c>
      <c r="I825" s="47" t="s">
        <v>1320</v>
      </c>
      <c r="J825" t="s">
        <v>219</v>
      </c>
      <c r="K825" s="58"/>
      <c r="M825" t="s">
        <v>1338</v>
      </c>
      <c r="N825" t="s">
        <v>1333</v>
      </c>
      <c r="O825" s="36">
        <v>17815.687338215561</v>
      </c>
      <c r="P825" s="37">
        <v>1114.9960666732027</v>
      </c>
      <c r="Q825" s="31">
        <v>2.9999999999999997E-4</v>
      </c>
    </row>
    <row r="826" spans="1:17" x14ac:dyDescent="0.2">
      <c r="A826" t="s">
        <v>1246</v>
      </c>
      <c r="B826" t="s">
        <v>1247</v>
      </c>
      <c r="C826" t="s">
        <v>816</v>
      </c>
      <c r="D826" s="35">
        <v>59000</v>
      </c>
      <c r="E826" s="35">
        <v>0</v>
      </c>
      <c r="F826" s="35">
        <v>59000</v>
      </c>
      <c r="G826">
        <v>1</v>
      </c>
      <c r="I826" s="47" t="s">
        <v>1320</v>
      </c>
      <c r="J826" t="s">
        <v>221</v>
      </c>
      <c r="K826" s="58"/>
      <c r="M826" t="s">
        <v>1338</v>
      </c>
      <c r="N826" t="s">
        <v>1333</v>
      </c>
      <c r="O826" s="36">
        <v>25480.669014908573</v>
      </c>
      <c r="P826" s="37">
        <v>1594.7094932948271</v>
      </c>
      <c r="Q826" s="31">
        <v>4.2400000000000001E-4</v>
      </c>
    </row>
    <row r="827" spans="1:17" x14ac:dyDescent="0.2">
      <c r="A827" t="s">
        <v>1246</v>
      </c>
      <c r="B827" t="s">
        <v>1247</v>
      </c>
      <c r="C827" t="s">
        <v>816</v>
      </c>
      <c r="D827" s="35">
        <v>59000</v>
      </c>
      <c r="E827" s="35">
        <v>0</v>
      </c>
      <c r="F827" s="35">
        <v>59000</v>
      </c>
      <c r="G827">
        <v>1</v>
      </c>
      <c r="I827" s="47" t="s">
        <v>1320</v>
      </c>
      <c r="J827" t="s">
        <v>223</v>
      </c>
      <c r="K827" s="58"/>
      <c r="M827" t="s">
        <v>1338</v>
      </c>
      <c r="N827" t="s">
        <v>1333</v>
      </c>
      <c r="O827" s="36">
        <v>27974.385681361357</v>
      </c>
      <c r="P827" s="37">
        <v>1750.7789292760021</v>
      </c>
      <c r="Q827" s="31">
        <v>4.66E-4</v>
      </c>
    </row>
    <row r="828" spans="1:17" x14ac:dyDescent="0.2">
      <c r="A828" t="s">
        <v>1246</v>
      </c>
      <c r="B828" t="s">
        <v>1247</v>
      </c>
      <c r="C828" t="s">
        <v>816</v>
      </c>
      <c r="D828" s="35">
        <v>59000</v>
      </c>
      <c r="E828" s="35">
        <v>0</v>
      </c>
      <c r="F828" s="35">
        <v>59000</v>
      </c>
      <c r="G828">
        <v>1</v>
      </c>
      <c r="I828" s="47" t="s">
        <v>1320</v>
      </c>
      <c r="J828" t="s">
        <v>225</v>
      </c>
      <c r="K828" s="57"/>
      <c r="M828" t="s">
        <v>1338</v>
      </c>
      <c r="N828" t="s">
        <v>1333</v>
      </c>
      <c r="O828" s="36">
        <v>28773.653843685966</v>
      </c>
      <c r="P828" s="37">
        <v>1800.8011843981737</v>
      </c>
      <c r="Q828" s="31">
        <v>4.9899999999999999E-4</v>
      </c>
    </row>
    <row r="829" spans="1:17" x14ac:dyDescent="0.2">
      <c r="A829" t="s">
        <v>1246</v>
      </c>
      <c r="B829" t="s">
        <v>1247</v>
      </c>
      <c r="C829" t="s">
        <v>816</v>
      </c>
      <c r="D829" s="35">
        <v>59000</v>
      </c>
      <c r="E829" s="35">
        <v>0</v>
      </c>
      <c r="F829" s="35">
        <v>59000</v>
      </c>
      <c r="G829">
        <v>1</v>
      </c>
      <c r="I829" s="47" t="s">
        <v>1320</v>
      </c>
      <c r="J829" t="s">
        <v>226</v>
      </c>
      <c r="K829" s="57"/>
      <c r="M829" t="s">
        <v>1338</v>
      </c>
      <c r="N829" t="s">
        <v>1333</v>
      </c>
      <c r="O829" s="36">
        <v>7752.9011745487187</v>
      </c>
      <c r="P829" s="37">
        <v>485.21587468506351</v>
      </c>
      <c r="Q829" s="31">
        <v>1.3899999999999999E-4</v>
      </c>
    </row>
    <row r="830" spans="1:17" x14ac:dyDescent="0.2">
      <c r="A830" t="s">
        <v>1246</v>
      </c>
      <c r="B830" t="s">
        <v>1247</v>
      </c>
      <c r="C830" t="s">
        <v>816</v>
      </c>
      <c r="D830" s="35">
        <v>59000</v>
      </c>
      <c r="E830" s="35">
        <v>0</v>
      </c>
      <c r="F830" s="35">
        <v>59000</v>
      </c>
      <c r="G830">
        <v>1</v>
      </c>
      <c r="I830" s="47" t="s">
        <v>1320</v>
      </c>
      <c r="J830" t="s">
        <v>227</v>
      </c>
      <c r="K830" s="58"/>
      <c r="M830" t="s">
        <v>1338</v>
      </c>
      <c r="N830" t="s">
        <v>1333</v>
      </c>
      <c r="O830" s="36">
        <v>90285.331616187963</v>
      </c>
      <c r="P830" s="37">
        <v>5650.5139386004921</v>
      </c>
      <c r="Q830" s="31">
        <v>1.555E-3</v>
      </c>
    </row>
    <row r="831" spans="1:17" x14ac:dyDescent="0.2">
      <c r="A831" t="s">
        <v>1246</v>
      </c>
      <c r="B831" t="s">
        <v>1247</v>
      </c>
      <c r="C831" t="s">
        <v>816</v>
      </c>
      <c r="D831" s="35">
        <v>59000</v>
      </c>
      <c r="E831" s="35">
        <v>0</v>
      </c>
      <c r="F831" s="35">
        <v>59000</v>
      </c>
      <c r="G831">
        <v>1</v>
      </c>
      <c r="I831" s="47" t="s">
        <v>1320</v>
      </c>
      <c r="J831" t="s">
        <v>228</v>
      </c>
      <c r="K831" s="58"/>
      <c r="M831" t="s">
        <v>1338</v>
      </c>
      <c r="N831" t="s">
        <v>1333</v>
      </c>
      <c r="O831" s="36">
        <v>4859.5504269336298</v>
      </c>
      <c r="P831" s="37">
        <v>304.13531114280266</v>
      </c>
      <c r="Q831" s="31">
        <v>7.8999999999999996E-5</v>
      </c>
    </row>
    <row r="832" spans="1:17" x14ac:dyDescent="0.2">
      <c r="A832" t="s">
        <v>1246</v>
      </c>
      <c r="B832" t="s">
        <v>1247</v>
      </c>
      <c r="C832" t="s">
        <v>816</v>
      </c>
      <c r="D832" s="35">
        <v>59000</v>
      </c>
      <c r="E832" s="35">
        <v>0</v>
      </c>
      <c r="F832" s="35">
        <v>59000</v>
      </c>
      <c r="G832">
        <v>1</v>
      </c>
      <c r="I832" s="47" t="s">
        <v>1320</v>
      </c>
      <c r="J832" t="s">
        <v>229</v>
      </c>
      <c r="M832" t="s">
        <v>1339</v>
      </c>
      <c r="N832" t="s">
        <v>1333</v>
      </c>
      <c r="O832" s="36">
        <v>21.91</v>
      </c>
      <c r="P832" s="37">
        <v>1.3712389175357385</v>
      </c>
      <c r="Q832" s="31">
        <v>0</v>
      </c>
    </row>
    <row r="833" spans="1:17" x14ac:dyDescent="0.2">
      <c r="A833" t="s">
        <v>1246</v>
      </c>
      <c r="B833" t="s">
        <v>1247</v>
      </c>
      <c r="C833" t="s">
        <v>816</v>
      </c>
      <c r="D833" s="35">
        <v>59000</v>
      </c>
      <c r="E833" s="35">
        <v>0</v>
      </c>
      <c r="F833" s="35">
        <v>59000</v>
      </c>
      <c r="G833">
        <v>1</v>
      </c>
      <c r="I833" s="47" t="s">
        <v>1320</v>
      </c>
      <c r="J833" t="s">
        <v>230</v>
      </c>
      <c r="M833" t="s">
        <v>1339</v>
      </c>
      <c r="N833" t="s">
        <v>1333</v>
      </c>
      <c r="O833" s="36">
        <v>190.93</v>
      </c>
      <c r="P833" s="37">
        <v>11.949367709954293</v>
      </c>
      <c r="Q833" s="31">
        <v>3.0000000000000001E-6</v>
      </c>
    </row>
    <row r="834" spans="1:17" x14ac:dyDescent="0.2">
      <c r="A834" t="s">
        <v>1246</v>
      </c>
      <c r="B834" t="s">
        <v>1247</v>
      </c>
      <c r="C834" t="s">
        <v>816</v>
      </c>
      <c r="D834" s="35">
        <v>59000</v>
      </c>
      <c r="E834" s="35">
        <v>0</v>
      </c>
      <c r="F834" s="35">
        <v>59000</v>
      </c>
      <c r="G834">
        <v>1</v>
      </c>
      <c r="I834" s="47" t="s">
        <v>1320</v>
      </c>
      <c r="J834" t="s">
        <v>231</v>
      </c>
      <c r="M834" t="s">
        <v>1339</v>
      </c>
      <c r="N834" t="s">
        <v>1333</v>
      </c>
      <c r="O834" s="36">
        <v>162.76</v>
      </c>
      <c r="P834" s="37">
        <v>10.186346244551201</v>
      </c>
      <c r="Q834" s="31">
        <v>1.9999999999999999E-6</v>
      </c>
    </row>
    <row r="835" spans="1:17" x14ac:dyDescent="0.2">
      <c r="A835" t="s">
        <v>1246</v>
      </c>
      <c r="B835" t="s">
        <v>1247</v>
      </c>
      <c r="C835" t="s">
        <v>816</v>
      </c>
      <c r="D835" s="35">
        <v>59000</v>
      </c>
      <c r="E835" s="35">
        <v>0</v>
      </c>
      <c r="F835" s="35">
        <v>59000</v>
      </c>
      <c r="G835">
        <v>1</v>
      </c>
      <c r="I835" s="47" t="s">
        <v>1320</v>
      </c>
      <c r="J835" t="s">
        <v>232</v>
      </c>
      <c r="M835" t="s">
        <v>1339</v>
      </c>
      <c r="N835" t="s">
        <v>1333</v>
      </c>
      <c r="O835" s="36">
        <v>3.13</v>
      </c>
      <c r="P835" s="37">
        <v>0.19589127393367692</v>
      </c>
      <c r="Q835" s="31">
        <v>0</v>
      </c>
    </row>
    <row r="836" spans="1:17" x14ac:dyDescent="0.2">
      <c r="A836" t="s">
        <v>1246</v>
      </c>
      <c r="B836" t="s">
        <v>1247</v>
      </c>
      <c r="C836" t="s">
        <v>816</v>
      </c>
      <c r="D836" s="35">
        <v>59000</v>
      </c>
      <c r="E836" s="35">
        <v>0</v>
      </c>
      <c r="F836" s="35">
        <v>59000</v>
      </c>
      <c r="G836">
        <v>1</v>
      </c>
      <c r="I836" s="47" t="s">
        <v>1320</v>
      </c>
      <c r="J836" t="s">
        <v>233</v>
      </c>
      <c r="M836" t="s">
        <v>1339</v>
      </c>
      <c r="N836" t="s">
        <v>1333</v>
      </c>
      <c r="O836" s="36">
        <v>3.13</v>
      </c>
      <c r="P836" s="37">
        <v>0.19589127393367692</v>
      </c>
      <c r="Q836" s="31">
        <v>0</v>
      </c>
    </row>
    <row r="837" spans="1:17" x14ac:dyDescent="0.2">
      <c r="A837" t="s">
        <v>1246</v>
      </c>
      <c r="B837" t="s">
        <v>1247</v>
      </c>
      <c r="C837" t="s">
        <v>816</v>
      </c>
      <c r="D837" s="35">
        <v>59000</v>
      </c>
      <c r="E837" s="35">
        <v>0</v>
      </c>
      <c r="F837" s="35">
        <v>59000</v>
      </c>
      <c r="G837">
        <v>1</v>
      </c>
      <c r="I837" s="47" t="s">
        <v>1320</v>
      </c>
      <c r="J837" t="s">
        <v>234</v>
      </c>
      <c r="M837" t="s">
        <v>1339</v>
      </c>
      <c r="N837" t="s">
        <v>1333</v>
      </c>
      <c r="O837" s="36">
        <v>375.59999999999997</v>
      </c>
      <c r="P837" s="37">
        <v>23.506952872041229</v>
      </c>
      <c r="Q837" s="31">
        <v>5.0000000000000004E-6</v>
      </c>
    </row>
    <row r="838" spans="1:17" x14ac:dyDescent="0.2">
      <c r="A838" t="s">
        <v>1246</v>
      </c>
      <c r="B838" t="s">
        <v>1247</v>
      </c>
      <c r="C838" t="s">
        <v>816</v>
      </c>
      <c r="D838" s="35">
        <v>59000</v>
      </c>
      <c r="E838" s="35">
        <v>0</v>
      </c>
      <c r="F838" s="35">
        <v>59000</v>
      </c>
      <c r="G838">
        <v>1</v>
      </c>
      <c r="I838" s="47" t="s">
        <v>1320</v>
      </c>
      <c r="J838" t="s">
        <v>235</v>
      </c>
      <c r="K838" s="58"/>
      <c r="M838" t="s">
        <v>1339</v>
      </c>
      <c r="N838" t="s">
        <v>1333</v>
      </c>
      <c r="O838" s="36">
        <v>669.81999999999994</v>
      </c>
      <c r="P838" s="37">
        <v>41.920732621806856</v>
      </c>
      <c r="Q838" s="31">
        <v>1.0000000000000001E-5</v>
      </c>
    </row>
    <row r="839" spans="1:17" x14ac:dyDescent="0.2">
      <c r="A839" t="s">
        <v>1246</v>
      </c>
      <c r="B839" t="s">
        <v>1247</v>
      </c>
      <c r="C839" t="s">
        <v>816</v>
      </c>
      <c r="D839" s="35">
        <v>59000</v>
      </c>
      <c r="E839" s="35">
        <v>0</v>
      </c>
      <c r="F839" s="35">
        <v>59000</v>
      </c>
      <c r="G839">
        <v>1</v>
      </c>
      <c r="I839" s="47" t="s">
        <v>1320</v>
      </c>
      <c r="J839" t="s">
        <v>236</v>
      </c>
      <c r="K839" s="58"/>
      <c r="M839" t="s">
        <v>1339</v>
      </c>
      <c r="N839" t="s">
        <v>1333</v>
      </c>
      <c r="O839" s="36">
        <v>103.28999999999999</v>
      </c>
      <c r="P839" s="37">
        <v>6.4644120398113376</v>
      </c>
      <c r="Q839" s="31">
        <v>1.9999999999999999E-6</v>
      </c>
    </row>
    <row r="840" spans="1:17" x14ac:dyDescent="0.2">
      <c r="A840" t="s">
        <v>1246</v>
      </c>
      <c r="B840" t="s">
        <v>1247</v>
      </c>
      <c r="C840" t="s">
        <v>816</v>
      </c>
      <c r="D840" s="35">
        <v>59000</v>
      </c>
      <c r="E840" s="35">
        <v>0</v>
      </c>
      <c r="F840" s="35">
        <v>59000</v>
      </c>
      <c r="G840">
        <v>1</v>
      </c>
      <c r="I840" s="47" t="s">
        <v>1320</v>
      </c>
      <c r="J840" t="s">
        <v>237</v>
      </c>
      <c r="K840" s="58"/>
      <c r="M840" t="s">
        <v>1340</v>
      </c>
      <c r="N840" t="s">
        <v>1333</v>
      </c>
      <c r="O840" s="36">
        <v>2.89</v>
      </c>
      <c r="P840" s="37">
        <v>0.18087085676304357</v>
      </c>
      <c r="Q840" s="31">
        <v>0</v>
      </c>
    </row>
    <row r="841" spans="1:17" x14ac:dyDescent="0.2">
      <c r="A841" t="s">
        <v>1246</v>
      </c>
      <c r="B841" t="s">
        <v>1247</v>
      </c>
      <c r="C841" t="s">
        <v>816</v>
      </c>
      <c r="D841" s="35">
        <v>59000</v>
      </c>
      <c r="E841" s="35">
        <v>0</v>
      </c>
      <c r="F841" s="35">
        <v>59000</v>
      </c>
      <c r="G841">
        <v>1</v>
      </c>
      <c r="I841" s="47" t="s">
        <v>1320</v>
      </c>
      <c r="J841" t="s">
        <v>238</v>
      </c>
      <c r="K841" s="58"/>
      <c r="M841" t="s">
        <v>1340</v>
      </c>
      <c r="N841" t="s">
        <v>1333</v>
      </c>
      <c r="O841" s="36">
        <v>2.89</v>
      </c>
      <c r="P841" s="37">
        <v>0.18087085676304357</v>
      </c>
      <c r="Q841" s="31">
        <v>0</v>
      </c>
    </row>
    <row r="842" spans="1:17" x14ac:dyDescent="0.2">
      <c r="A842" t="s">
        <v>1246</v>
      </c>
      <c r="B842" t="s">
        <v>1247</v>
      </c>
      <c r="C842" t="s">
        <v>816</v>
      </c>
      <c r="D842" s="35">
        <v>59000</v>
      </c>
      <c r="E842" s="35">
        <v>0</v>
      </c>
      <c r="F842" s="35">
        <v>59000</v>
      </c>
      <c r="G842">
        <v>1</v>
      </c>
      <c r="I842" s="47" t="s">
        <v>1320</v>
      </c>
      <c r="J842" t="s">
        <v>239</v>
      </c>
      <c r="K842" s="58"/>
      <c r="M842" t="s">
        <v>1340</v>
      </c>
      <c r="N842" t="s">
        <v>1333</v>
      </c>
      <c r="O842" s="36">
        <v>2.89</v>
      </c>
      <c r="P842" s="37">
        <v>0.18087085676304357</v>
      </c>
      <c r="Q842" s="31">
        <v>0</v>
      </c>
    </row>
    <row r="843" spans="1:17" x14ac:dyDescent="0.2">
      <c r="A843" t="s">
        <v>1246</v>
      </c>
      <c r="B843" t="s">
        <v>1247</v>
      </c>
      <c r="C843" t="s">
        <v>816</v>
      </c>
      <c r="D843" s="35">
        <v>59000</v>
      </c>
      <c r="E843" s="35">
        <v>0</v>
      </c>
      <c r="F843" s="35">
        <v>59000</v>
      </c>
      <c r="G843">
        <v>1</v>
      </c>
      <c r="I843" s="47" t="s">
        <v>1320</v>
      </c>
      <c r="J843" t="s">
        <v>240</v>
      </c>
      <c r="K843" s="58"/>
      <c r="M843" t="s">
        <v>1340</v>
      </c>
      <c r="N843" t="s">
        <v>1333</v>
      </c>
      <c r="O843" s="36">
        <v>2.89</v>
      </c>
      <c r="P843" s="37">
        <v>0.18087085676304357</v>
      </c>
      <c r="Q843" s="31">
        <v>0</v>
      </c>
    </row>
    <row r="844" spans="1:17" x14ac:dyDescent="0.2">
      <c r="A844" t="s">
        <v>1246</v>
      </c>
      <c r="B844" t="s">
        <v>1247</v>
      </c>
      <c r="C844" t="s">
        <v>816</v>
      </c>
      <c r="D844" s="35">
        <v>59000</v>
      </c>
      <c r="E844" s="35">
        <v>0</v>
      </c>
      <c r="F844" s="35">
        <v>59000</v>
      </c>
      <c r="G844">
        <v>1</v>
      </c>
      <c r="I844" s="47" t="s">
        <v>1320</v>
      </c>
      <c r="J844" t="s">
        <v>241</v>
      </c>
      <c r="K844" s="58"/>
      <c r="M844" t="s">
        <v>1340</v>
      </c>
      <c r="N844" t="s">
        <v>1333</v>
      </c>
      <c r="O844" s="36">
        <v>2.89</v>
      </c>
      <c r="P844" s="37">
        <v>0.18087085676304357</v>
      </c>
      <c r="Q844" s="31">
        <v>0</v>
      </c>
    </row>
    <row r="845" spans="1:17" x14ac:dyDescent="0.2">
      <c r="A845" t="s">
        <v>1246</v>
      </c>
      <c r="B845" t="s">
        <v>1247</v>
      </c>
      <c r="C845" t="s">
        <v>816</v>
      </c>
      <c r="D845" s="35">
        <v>59000</v>
      </c>
      <c r="E845" s="35">
        <v>0</v>
      </c>
      <c r="F845" s="35">
        <v>59000</v>
      </c>
      <c r="G845">
        <v>1</v>
      </c>
      <c r="I845" s="47" t="s">
        <v>1320</v>
      </c>
      <c r="J845" t="s">
        <v>242</v>
      </c>
      <c r="K845" s="58"/>
      <c r="M845" t="s">
        <v>1340</v>
      </c>
      <c r="N845" t="s">
        <v>1333</v>
      </c>
      <c r="O845" s="36">
        <v>2.89</v>
      </c>
      <c r="P845" s="37">
        <v>0.18087085676304357</v>
      </c>
      <c r="Q845" s="31">
        <v>0</v>
      </c>
    </row>
    <row r="846" spans="1:17" x14ac:dyDescent="0.2">
      <c r="A846" t="s">
        <v>1246</v>
      </c>
      <c r="B846" t="s">
        <v>1247</v>
      </c>
      <c r="C846" t="s">
        <v>816</v>
      </c>
      <c r="D846" s="35">
        <v>59000</v>
      </c>
      <c r="E846" s="35">
        <v>0</v>
      </c>
      <c r="F846" s="35">
        <v>59000</v>
      </c>
      <c r="G846">
        <v>1</v>
      </c>
      <c r="I846" s="47" t="s">
        <v>1320</v>
      </c>
      <c r="J846" t="s">
        <v>243</v>
      </c>
      <c r="K846" s="58"/>
      <c r="M846" t="s">
        <v>1340</v>
      </c>
      <c r="N846" t="s">
        <v>1333</v>
      </c>
      <c r="O846" s="36">
        <v>2.89</v>
      </c>
      <c r="P846" s="37">
        <v>0.18087085676304357</v>
      </c>
      <c r="Q846" s="31">
        <v>0</v>
      </c>
    </row>
    <row r="847" spans="1:17" x14ac:dyDescent="0.2">
      <c r="A847" t="s">
        <v>1246</v>
      </c>
      <c r="B847" t="s">
        <v>1247</v>
      </c>
      <c r="C847" t="s">
        <v>816</v>
      </c>
      <c r="D847" s="35">
        <v>59000</v>
      </c>
      <c r="E847" s="35">
        <v>0</v>
      </c>
      <c r="F847" s="35">
        <v>59000</v>
      </c>
      <c r="G847">
        <v>1</v>
      </c>
      <c r="I847" s="47" t="s">
        <v>1320</v>
      </c>
      <c r="J847" t="s">
        <v>244</v>
      </c>
      <c r="K847" s="58"/>
      <c r="M847" t="s">
        <v>1340</v>
      </c>
      <c r="N847" t="s">
        <v>1333</v>
      </c>
      <c r="O847" s="36">
        <v>2.89</v>
      </c>
      <c r="P847" s="37">
        <v>0.18087085676304357</v>
      </c>
      <c r="Q847" s="31">
        <v>0</v>
      </c>
    </row>
    <row r="848" spans="1:17" x14ac:dyDescent="0.2">
      <c r="A848" t="s">
        <v>1246</v>
      </c>
      <c r="B848" t="s">
        <v>1247</v>
      </c>
      <c r="C848" t="s">
        <v>816</v>
      </c>
      <c r="D848" s="35">
        <v>59000</v>
      </c>
      <c r="E848" s="35">
        <v>0</v>
      </c>
      <c r="F848" s="35">
        <v>59000</v>
      </c>
      <c r="G848">
        <v>1</v>
      </c>
      <c r="I848" s="47" t="s">
        <v>1320</v>
      </c>
      <c r="J848" t="s">
        <v>245</v>
      </c>
      <c r="K848" s="58"/>
      <c r="M848" t="s">
        <v>1341</v>
      </c>
      <c r="N848" t="s">
        <v>1294</v>
      </c>
      <c r="O848" s="36">
        <v>16.122755891657899</v>
      </c>
      <c r="P848" s="37">
        <v>1.0090438309707863</v>
      </c>
      <c r="Q848" s="31">
        <v>0</v>
      </c>
    </row>
    <row r="849" spans="1:17" x14ac:dyDescent="0.2">
      <c r="A849" t="s">
        <v>1246</v>
      </c>
      <c r="B849" t="s">
        <v>1247</v>
      </c>
      <c r="C849" t="s">
        <v>816</v>
      </c>
      <c r="D849" s="35">
        <v>59000</v>
      </c>
      <c r="E849" s="35">
        <v>0</v>
      </c>
      <c r="F849" s="35">
        <v>59000</v>
      </c>
      <c r="G849">
        <v>1</v>
      </c>
      <c r="I849" s="47" t="s">
        <v>1320</v>
      </c>
      <c r="J849" t="s">
        <v>246</v>
      </c>
      <c r="K849" s="58"/>
      <c r="M849" t="s">
        <v>1341</v>
      </c>
      <c r="N849" t="s">
        <v>1294</v>
      </c>
      <c r="O849" s="36">
        <v>24</v>
      </c>
      <c r="P849" s="37">
        <v>1.5020417170633376</v>
      </c>
      <c r="Q849" s="31">
        <v>0</v>
      </c>
    </row>
    <row r="850" spans="1:17" x14ac:dyDescent="0.2">
      <c r="A850" t="s">
        <v>1246</v>
      </c>
      <c r="B850" t="s">
        <v>1247</v>
      </c>
      <c r="C850" t="s">
        <v>816</v>
      </c>
      <c r="D850" s="35">
        <v>59000</v>
      </c>
      <c r="E850" s="35">
        <v>0</v>
      </c>
      <c r="F850" s="35">
        <v>59000</v>
      </c>
      <c r="G850">
        <v>1</v>
      </c>
      <c r="I850" s="47" t="s">
        <v>1320</v>
      </c>
      <c r="J850" t="s">
        <v>247</v>
      </c>
      <c r="K850" s="58"/>
      <c r="M850" t="s">
        <v>1341</v>
      </c>
      <c r="N850" t="s">
        <v>1294</v>
      </c>
      <c r="O850" s="36">
        <v>22.58749257065471</v>
      </c>
      <c r="P850" s="37">
        <v>1.4136398385408993</v>
      </c>
      <c r="Q850" s="31">
        <v>0</v>
      </c>
    </row>
    <row r="851" spans="1:17" x14ac:dyDescent="0.2">
      <c r="A851" t="s">
        <v>1246</v>
      </c>
      <c r="B851" t="s">
        <v>1247</v>
      </c>
      <c r="C851" t="s">
        <v>816</v>
      </c>
      <c r="D851" s="35">
        <v>59000</v>
      </c>
      <c r="E851" s="35">
        <v>0</v>
      </c>
      <c r="F851" s="35">
        <v>59000</v>
      </c>
      <c r="G851">
        <v>1</v>
      </c>
      <c r="I851" s="47" t="s">
        <v>1320</v>
      </c>
      <c r="J851" t="s">
        <v>248</v>
      </c>
      <c r="K851" s="58"/>
      <c r="M851" t="s">
        <v>1341</v>
      </c>
      <c r="N851" t="s">
        <v>1294</v>
      </c>
      <c r="O851" s="36">
        <v>2949.0829503692189</v>
      </c>
      <c r="P851" s="37">
        <v>184.5685674389498</v>
      </c>
      <c r="Q851" s="31">
        <v>1.83E-4</v>
      </c>
    </row>
    <row r="852" spans="1:17" x14ac:dyDescent="0.2">
      <c r="A852" t="s">
        <v>1246</v>
      </c>
      <c r="B852" t="s">
        <v>1247</v>
      </c>
      <c r="C852" t="s">
        <v>816</v>
      </c>
      <c r="D852" s="35">
        <v>59000</v>
      </c>
      <c r="E852" s="35">
        <v>0</v>
      </c>
      <c r="F852" s="35">
        <v>59000</v>
      </c>
      <c r="G852">
        <v>1</v>
      </c>
      <c r="I852" s="47" t="s">
        <v>1320</v>
      </c>
      <c r="J852" t="s">
        <v>249</v>
      </c>
      <c r="K852" s="58"/>
      <c r="M852" t="s">
        <v>1341</v>
      </c>
      <c r="N852" t="s">
        <v>1294</v>
      </c>
      <c r="O852" s="36">
        <v>399.60111703554639</v>
      </c>
      <c r="P852" s="37">
        <v>25.009064498854158</v>
      </c>
      <c r="Q852" s="31">
        <v>6.0000000000000002E-6</v>
      </c>
    </row>
    <row r="853" spans="1:17" x14ac:dyDescent="0.2">
      <c r="A853" t="s">
        <v>1246</v>
      </c>
      <c r="B853" t="s">
        <v>1247</v>
      </c>
      <c r="C853" t="s">
        <v>816</v>
      </c>
      <c r="D853" s="35">
        <v>59000</v>
      </c>
      <c r="E853" s="35">
        <v>0</v>
      </c>
      <c r="F853" s="35">
        <v>59000</v>
      </c>
      <c r="G853">
        <v>1</v>
      </c>
      <c r="I853" s="47" t="s">
        <v>1320</v>
      </c>
      <c r="J853" t="s">
        <v>250</v>
      </c>
      <c r="M853" t="s">
        <v>1341</v>
      </c>
      <c r="N853" t="s">
        <v>1294</v>
      </c>
      <c r="O853" s="36">
        <v>249.43435621009181</v>
      </c>
      <c r="P853" s="37">
        <v>15.610867029016434</v>
      </c>
      <c r="Q853" s="31">
        <v>7.9999999999999996E-6</v>
      </c>
    </row>
    <row r="854" spans="1:17" x14ac:dyDescent="0.2">
      <c r="A854" t="s">
        <v>1246</v>
      </c>
      <c r="B854" t="s">
        <v>1247</v>
      </c>
      <c r="C854" t="s">
        <v>816</v>
      </c>
      <c r="D854" s="35">
        <v>59000</v>
      </c>
      <c r="E854" s="35">
        <v>0</v>
      </c>
      <c r="F854" s="35">
        <v>59000</v>
      </c>
      <c r="G854">
        <v>1</v>
      </c>
      <c r="I854" s="47" t="s">
        <v>1320</v>
      </c>
      <c r="J854" t="s">
        <v>251</v>
      </c>
      <c r="M854" t="s">
        <v>1342</v>
      </c>
      <c r="N854" t="s">
        <v>1294</v>
      </c>
      <c r="O854" s="36">
        <v>3453.7459593685298</v>
      </c>
      <c r="P854" s="37">
        <v>216.15293796293628</v>
      </c>
      <c r="Q854" s="31">
        <v>6.7000000000000002E-5</v>
      </c>
    </row>
    <row r="855" spans="1:17" x14ac:dyDescent="0.2">
      <c r="A855" t="s">
        <v>1246</v>
      </c>
      <c r="B855" t="s">
        <v>1247</v>
      </c>
      <c r="C855" t="s">
        <v>816</v>
      </c>
      <c r="D855" s="35">
        <v>59000</v>
      </c>
      <c r="E855" s="35">
        <v>0</v>
      </c>
      <c r="F855" s="35">
        <v>59000</v>
      </c>
      <c r="G855">
        <v>1</v>
      </c>
      <c r="I855" s="47" t="s">
        <v>1320</v>
      </c>
      <c r="J855" t="s">
        <v>252</v>
      </c>
      <c r="M855" t="s">
        <v>1342</v>
      </c>
      <c r="N855" t="s">
        <v>1294</v>
      </c>
      <c r="O855" s="36">
        <v>0</v>
      </c>
      <c r="P855" s="37">
        <v>0</v>
      </c>
      <c r="Q855" s="31">
        <v>0</v>
      </c>
    </row>
    <row r="856" spans="1:17" x14ac:dyDescent="0.2">
      <c r="A856" t="s">
        <v>1246</v>
      </c>
      <c r="B856" t="s">
        <v>1247</v>
      </c>
      <c r="C856" t="s">
        <v>816</v>
      </c>
      <c r="D856" s="35">
        <v>59000</v>
      </c>
      <c r="E856" s="35">
        <v>0</v>
      </c>
      <c r="F856" s="35">
        <v>59000</v>
      </c>
      <c r="G856">
        <v>1</v>
      </c>
      <c r="I856" s="47" t="s">
        <v>1320</v>
      </c>
      <c r="J856" t="s">
        <v>253</v>
      </c>
      <c r="M856" t="s">
        <v>1342</v>
      </c>
      <c r="N856" t="s">
        <v>1294</v>
      </c>
      <c r="O856" s="36">
        <v>75.430507046280212</v>
      </c>
      <c r="P856" s="37">
        <v>4.7208236801147043</v>
      </c>
      <c r="Q856" s="31">
        <v>9.9999999999999995E-7</v>
      </c>
    </row>
    <row r="857" spans="1:17" x14ac:dyDescent="0.2">
      <c r="A857" t="s">
        <v>1246</v>
      </c>
      <c r="B857" t="s">
        <v>1247</v>
      </c>
      <c r="C857" t="s">
        <v>816</v>
      </c>
      <c r="D857" s="35">
        <v>59000</v>
      </c>
      <c r="E857" s="35">
        <v>0</v>
      </c>
      <c r="F857" s="35">
        <v>59000</v>
      </c>
      <c r="G857">
        <v>1</v>
      </c>
      <c r="I857" s="47" t="s">
        <v>1320</v>
      </c>
      <c r="J857" t="s">
        <v>254</v>
      </c>
      <c r="M857" t="s">
        <v>1342</v>
      </c>
      <c r="N857" t="s">
        <v>1325</v>
      </c>
      <c r="O857" s="36">
        <v>163.43276526694044</v>
      </c>
      <c r="P857" s="37">
        <v>10.228451306915192</v>
      </c>
      <c r="Q857" s="31">
        <v>1.9999999999999999E-6</v>
      </c>
    </row>
    <row r="858" spans="1:17" x14ac:dyDescent="0.2">
      <c r="A858" t="s">
        <v>1246</v>
      </c>
      <c r="B858" t="s">
        <v>1247</v>
      </c>
      <c r="C858" t="s">
        <v>816</v>
      </c>
      <c r="D858" s="35">
        <v>59000</v>
      </c>
      <c r="E858" s="35">
        <v>0</v>
      </c>
      <c r="F858" s="35">
        <v>59000</v>
      </c>
      <c r="G858">
        <v>1</v>
      </c>
      <c r="I858" s="47" t="s">
        <v>1320</v>
      </c>
      <c r="J858" t="s">
        <v>255</v>
      </c>
      <c r="M858" t="s">
        <v>1342</v>
      </c>
      <c r="N858" t="s">
        <v>1325</v>
      </c>
      <c r="O858" s="36">
        <v>1049.7841741434829</v>
      </c>
      <c r="P858" s="37">
        <v>65.700817644849778</v>
      </c>
      <c r="Q858" s="31">
        <v>5.3999999999999998E-5</v>
      </c>
    </row>
    <row r="859" spans="1:17" x14ac:dyDescent="0.2">
      <c r="A859" t="s">
        <v>1246</v>
      </c>
      <c r="B859" t="s">
        <v>1247</v>
      </c>
      <c r="C859" t="s">
        <v>816</v>
      </c>
      <c r="D859" s="35">
        <v>59000</v>
      </c>
      <c r="E859" s="35">
        <v>0</v>
      </c>
      <c r="F859" s="35">
        <v>59000</v>
      </c>
      <c r="G859">
        <v>1</v>
      </c>
      <c r="I859" s="47" t="s">
        <v>1320</v>
      </c>
      <c r="J859" t="s">
        <v>256</v>
      </c>
      <c r="M859" t="s">
        <v>1343</v>
      </c>
      <c r="N859" t="s">
        <v>1294</v>
      </c>
      <c r="O859" s="36">
        <v>8753.4863094392767</v>
      </c>
      <c r="P859" s="37">
        <v>547.83756693835778</v>
      </c>
      <c r="Q859" s="31">
        <v>1.3999999999999999E-4</v>
      </c>
    </row>
    <row r="860" spans="1:17" x14ac:dyDescent="0.2">
      <c r="A860" t="s">
        <v>1246</v>
      </c>
      <c r="B860" t="s">
        <v>1247</v>
      </c>
      <c r="C860" t="s">
        <v>816</v>
      </c>
      <c r="D860" s="35">
        <v>59000</v>
      </c>
      <c r="E860" s="35">
        <v>0</v>
      </c>
      <c r="F860" s="35">
        <v>59000</v>
      </c>
      <c r="G860">
        <v>1</v>
      </c>
      <c r="I860" s="47" t="s">
        <v>1320</v>
      </c>
      <c r="J860" t="s">
        <v>257</v>
      </c>
      <c r="M860" t="s">
        <v>1343</v>
      </c>
      <c r="N860" t="s">
        <v>1294</v>
      </c>
      <c r="O860" s="36">
        <v>51.798166209579023</v>
      </c>
      <c r="P860" s="37">
        <v>3.2417919380903424</v>
      </c>
      <c r="Q860" s="31">
        <v>9.9999999999999995E-7</v>
      </c>
    </row>
    <row r="861" spans="1:17" x14ac:dyDescent="0.2">
      <c r="A861" t="s">
        <v>1246</v>
      </c>
      <c r="B861" t="s">
        <v>1247</v>
      </c>
      <c r="C861" t="s">
        <v>816</v>
      </c>
      <c r="D861" s="35">
        <v>59000</v>
      </c>
      <c r="E861" s="35">
        <v>0</v>
      </c>
      <c r="F861" s="35">
        <v>59000</v>
      </c>
      <c r="G861">
        <v>1</v>
      </c>
      <c r="I861" s="47" t="s">
        <v>1320</v>
      </c>
      <c r="J861" t="s">
        <v>258</v>
      </c>
      <c r="M861" t="s">
        <v>1343</v>
      </c>
      <c r="N861" t="s">
        <v>1294</v>
      </c>
      <c r="O861" s="36">
        <v>3006.0553377287429</v>
      </c>
      <c r="P861" s="37">
        <v>188.1341883778955</v>
      </c>
      <c r="Q861" s="31">
        <v>5.0000000000000002E-5</v>
      </c>
    </row>
    <row r="862" spans="1:17" x14ac:dyDescent="0.2">
      <c r="A862" t="s">
        <v>1246</v>
      </c>
      <c r="B862" t="s">
        <v>1247</v>
      </c>
      <c r="C862" t="s">
        <v>816</v>
      </c>
      <c r="D862" s="35">
        <v>59000</v>
      </c>
      <c r="E862" s="35">
        <v>0</v>
      </c>
      <c r="F862" s="35">
        <v>59000</v>
      </c>
      <c r="G862">
        <v>1</v>
      </c>
      <c r="I862" s="47" t="s">
        <v>1320</v>
      </c>
      <c r="J862" t="s">
        <v>259</v>
      </c>
      <c r="M862" t="s">
        <v>1343</v>
      </c>
      <c r="N862" t="s">
        <v>1294</v>
      </c>
      <c r="O862" s="36">
        <v>4709.7634361584514</v>
      </c>
      <c r="P862" s="37">
        <v>294.76088160873184</v>
      </c>
      <c r="Q862" s="31">
        <v>1.83E-4</v>
      </c>
    </row>
    <row r="863" spans="1:17" x14ac:dyDescent="0.2">
      <c r="A863" t="s">
        <v>1246</v>
      </c>
      <c r="B863" t="s">
        <v>1247</v>
      </c>
      <c r="C863" t="s">
        <v>816</v>
      </c>
      <c r="D863" s="35">
        <v>59000</v>
      </c>
      <c r="E863" s="35">
        <v>0</v>
      </c>
      <c r="F863" s="35">
        <v>59000</v>
      </c>
      <c r="G863">
        <v>1</v>
      </c>
      <c r="I863" s="47" t="s">
        <v>1320</v>
      </c>
      <c r="J863" t="s">
        <v>260</v>
      </c>
      <c r="M863" t="s">
        <v>1343</v>
      </c>
      <c r="N863" t="s">
        <v>1294</v>
      </c>
      <c r="O863" s="36">
        <v>6840.9179008242054</v>
      </c>
      <c r="P863" s="37">
        <v>428.13933625180465</v>
      </c>
      <c r="Q863" s="31">
        <v>1.18E-4</v>
      </c>
    </row>
    <row r="864" spans="1:17" x14ac:dyDescent="0.2">
      <c r="A864" t="s">
        <v>1246</v>
      </c>
      <c r="B864" t="s">
        <v>1247</v>
      </c>
      <c r="C864" t="s">
        <v>816</v>
      </c>
      <c r="D864" s="35">
        <v>59000</v>
      </c>
      <c r="E864" s="35">
        <v>0</v>
      </c>
      <c r="F864" s="35">
        <v>59000</v>
      </c>
      <c r="G864">
        <v>1</v>
      </c>
      <c r="I864" s="47" t="s">
        <v>1320</v>
      </c>
      <c r="J864" t="s">
        <v>261</v>
      </c>
      <c r="M864" t="s">
        <v>1344</v>
      </c>
      <c r="N864" t="s">
        <v>1294</v>
      </c>
      <c r="O864" s="36">
        <v>74.433225089712082</v>
      </c>
      <c r="P864" s="37">
        <v>4.6584087175130433</v>
      </c>
      <c r="Q864" s="31">
        <v>9.9999999999999995E-7</v>
      </c>
    </row>
    <row r="865" spans="1:17" x14ac:dyDescent="0.2">
      <c r="A865" t="s">
        <v>1246</v>
      </c>
      <c r="B865" t="s">
        <v>1247</v>
      </c>
      <c r="C865" t="s">
        <v>816</v>
      </c>
      <c r="D865" s="35">
        <v>59000</v>
      </c>
      <c r="E865" s="35">
        <v>0</v>
      </c>
      <c r="F865" s="35">
        <v>59000</v>
      </c>
      <c r="G865">
        <v>1</v>
      </c>
      <c r="I865" s="47" t="s">
        <v>1320</v>
      </c>
      <c r="J865" t="s">
        <v>262</v>
      </c>
      <c r="M865" t="s">
        <v>1344</v>
      </c>
      <c r="N865" t="s">
        <v>1325</v>
      </c>
      <c r="O865" s="36">
        <v>0</v>
      </c>
      <c r="P865" s="37">
        <v>0</v>
      </c>
      <c r="Q865" s="31">
        <v>0</v>
      </c>
    </row>
    <row r="866" spans="1:17" x14ac:dyDescent="0.2">
      <c r="A866" t="s">
        <v>1246</v>
      </c>
      <c r="B866" t="s">
        <v>1247</v>
      </c>
      <c r="C866" t="s">
        <v>816</v>
      </c>
      <c r="D866" s="35">
        <v>59000</v>
      </c>
      <c r="E866" s="35">
        <v>0</v>
      </c>
      <c r="F866" s="35">
        <v>59000</v>
      </c>
      <c r="G866">
        <v>1</v>
      </c>
      <c r="I866" s="47" t="s">
        <v>1320</v>
      </c>
      <c r="J866" t="s">
        <v>263</v>
      </c>
      <c r="M866" t="s">
        <v>1344</v>
      </c>
      <c r="N866" t="s">
        <v>1294</v>
      </c>
      <c r="O866" s="36">
        <v>30.232521043631721</v>
      </c>
      <c r="P866" s="37">
        <v>1.8921044924804198</v>
      </c>
      <c r="Q866" s="31">
        <v>0</v>
      </c>
    </row>
    <row r="867" spans="1:17" x14ac:dyDescent="0.2">
      <c r="A867" t="s">
        <v>1246</v>
      </c>
      <c r="B867" t="s">
        <v>1247</v>
      </c>
      <c r="C867" t="s">
        <v>816</v>
      </c>
      <c r="D867" s="35">
        <v>59000</v>
      </c>
      <c r="E867" s="35">
        <v>0</v>
      </c>
      <c r="F867" s="35">
        <v>59000</v>
      </c>
      <c r="G867">
        <v>1</v>
      </c>
      <c r="I867" s="47" t="s">
        <v>1320</v>
      </c>
      <c r="J867" t="s">
        <v>264</v>
      </c>
      <c r="M867" t="s">
        <v>1344</v>
      </c>
      <c r="N867" t="s">
        <v>1325</v>
      </c>
      <c r="O867" s="36">
        <v>288.64</v>
      </c>
      <c r="P867" s="37">
        <v>18.064555050548407</v>
      </c>
      <c r="Q867" s="31">
        <v>3.9999999999999998E-6</v>
      </c>
    </row>
    <row r="868" spans="1:17" x14ac:dyDescent="0.2">
      <c r="A868" t="s">
        <v>1246</v>
      </c>
      <c r="B868" t="s">
        <v>1247</v>
      </c>
      <c r="C868" t="s">
        <v>816</v>
      </c>
      <c r="D868" s="35">
        <v>59000</v>
      </c>
      <c r="E868" s="35">
        <v>0</v>
      </c>
      <c r="F868" s="35">
        <v>59000</v>
      </c>
      <c r="G868">
        <v>1</v>
      </c>
      <c r="I868" s="47" t="s">
        <v>1320</v>
      </c>
      <c r="J868" t="s">
        <v>265</v>
      </c>
      <c r="M868" t="s">
        <v>1344</v>
      </c>
      <c r="N868" t="s">
        <v>1325</v>
      </c>
      <c r="O868" s="36">
        <v>8.9596224302869949</v>
      </c>
      <c r="P868" s="37">
        <v>0.56073861080947796</v>
      </c>
      <c r="Q868" s="31">
        <v>0</v>
      </c>
    </row>
    <row r="869" spans="1:17" x14ac:dyDescent="0.2">
      <c r="A869" t="s">
        <v>1246</v>
      </c>
      <c r="B869" t="s">
        <v>1247</v>
      </c>
      <c r="C869" t="s">
        <v>816</v>
      </c>
      <c r="D869" s="35">
        <v>59000</v>
      </c>
      <c r="E869" s="35">
        <v>0</v>
      </c>
      <c r="F869" s="35">
        <v>59000</v>
      </c>
      <c r="G869">
        <v>1</v>
      </c>
      <c r="I869" s="47" t="s">
        <v>1320</v>
      </c>
      <c r="J869" t="s">
        <v>266</v>
      </c>
      <c r="M869" t="s">
        <v>1344</v>
      </c>
      <c r="N869" t="s">
        <v>1325</v>
      </c>
      <c r="O869" s="36">
        <v>36.554117965947619</v>
      </c>
      <c r="P869" s="37">
        <v>2.287742088137823</v>
      </c>
      <c r="Q869" s="31">
        <v>9.9999999999999995E-7</v>
      </c>
    </row>
    <row r="870" spans="1:17" x14ac:dyDescent="0.2">
      <c r="A870" t="s">
        <v>1246</v>
      </c>
      <c r="B870" t="s">
        <v>1247</v>
      </c>
      <c r="C870" t="s">
        <v>816</v>
      </c>
      <c r="D870" s="35">
        <v>59000</v>
      </c>
      <c r="E870" s="35">
        <v>0</v>
      </c>
      <c r="F870" s="35">
        <v>59000</v>
      </c>
      <c r="G870">
        <v>1</v>
      </c>
      <c r="I870" s="47" t="s">
        <v>1320</v>
      </c>
      <c r="J870" t="s">
        <v>267</v>
      </c>
      <c r="M870" t="s">
        <v>1344</v>
      </c>
      <c r="N870" t="s">
        <v>1325</v>
      </c>
      <c r="O870" s="36">
        <v>5.39</v>
      </c>
      <c r="P870" s="37">
        <v>0.33733353562380786</v>
      </c>
      <c r="Q870" s="31">
        <v>0</v>
      </c>
    </row>
    <row r="871" spans="1:17" x14ac:dyDescent="0.2">
      <c r="A871" t="s">
        <v>1246</v>
      </c>
      <c r="B871" t="s">
        <v>1247</v>
      </c>
      <c r="C871" t="s">
        <v>816</v>
      </c>
      <c r="D871" s="35">
        <v>59000</v>
      </c>
      <c r="E871" s="35">
        <v>0</v>
      </c>
      <c r="F871" s="35">
        <v>59000</v>
      </c>
      <c r="G871">
        <v>1</v>
      </c>
      <c r="I871" s="47" t="s">
        <v>1320</v>
      </c>
      <c r="J871" t="s">
        <v>268</v>
      </c>
      <c r="M871" t="s">
        <v>1344</v>
      </c>
      <c r="N871" t="s">
        <v>1325</v>
      </c>
      <c r="O871" s="36">
        <v>2360.7000000000003</v>
      </c>
      <c r="P871" s="37">
        <v>147.74457839464256</v>
      </c>
      <c r="Q871" s="31">
        <v>3.4999999999999997E-5</v>
      </c>
    </row>
    <row r="872" spans="1:17" x14ac:dyDescent="0.2">
      <c r="A872" t="s">
        <v>1246</v>
      </c>
      <c r="B872" t="s">
        <v>1247</v>
      </c>
      <c r="C872" t="s">
        <v>816</v>
      </c>
      <c r="D872" s="35">
        <v>59000</v>
      </c>
      <c r="E872" s="35">
        <v>0</v>
      </c>
      <c r="F872" s="35">
        <v>59000</v>
      </c>
      <c r="G872">
        <v>1</v>
      </c>
      <c r="I872" s="47" t="s">
        <v>1320</v>
      </c>
      <c r="J872" t="s">
        <v>269</v>
      </c>
      <c r="M872" t="s">
        <v>1344</v>
      </c>
      <c r="N872" t="s">
        <v>1325</v>
      </c>
      <c r="O872" s="36">
        <v>230.17632431135848</v>
      </c>
      <c r="P872" s="37">
        <v>14.405601724831689</v>
      </c>
      <c r="Q872" s="31">
        <v>3.0000000000000001E-6</v>
      </c>
    </row>
    <row r="873" spans="1:17" x14ac:dyDescent="0.2">
      <c r="A873" t="s">
        <v>1246</v>
      </c>
      <c r="B873" t="s">
        <v>1247</v>
      </c>
      <c r="C873" t="s">
        <v>816</v>
      </c>
      <c r="D873" s="35">
        <v>59000</v>
      </c>
      <c r="E873" s="35">
        <v>0</v>
      </c>
      <c r="F873" s="35">
        <v>59000</v>
      </c>
      <c r="G873">
        <v>1</v>
      </c>
      <c r="I873" s="47" t="s">
        <v>1320</v>
      </c>
      <c r="J873" t="s">
        <v>270</v>
      </c>
      <c r="M873" t="s">
        <v>1344</v>
      </c>
      <c r="N873" t="s">
        <v>1325</v>
      </c>
      <c r="O873" s="36">
        <v>46.495220776471918</v>
      </c>
      <c r="P873" s="37">
        <v>2.9099067187637853</v>
      </c>
      <c r="Q873" s="31">
        <v>9.9999999999999995E-7</v>
      </c>
    </row>
    <row r="874" spans="1:17" x14ac:dyDescent="0.2">
      <c r="A874" t="s">
        <v>1246</v>
      </c>
      <c r="B874" t="s">
        <v>1247</v>
      </c>
      <c r="C874" t="s">
        <v>816</v>
      </c>
      <c r="D874" s="35">
        <v>59000</v>
      </c>
      <c r="E874" s="35">
        <v>0</v>
      </c>
      <c r="F874" s="35">
        <v>59000</v>
      </c>
      <c r="G874">
        <v>1</v>
      </c>
      <c r="I874" s="47" t="s">
        <v>1320</v>
      </c>
      <c r="J874" t="s">
        <v>271</v>
      </c>
      <c r="M874" t="s">
        <v>1345</v>
      </c>
      <c r="N874" t="s">
        <v>1294</v>
      </c>
      <c r="O874" s="36">
        <v>266.11361098114969</v>
      </c>
      <c r="P874" s="37">
        <v>16.654739382168795</v>
      </c>
      <c r="Q874" s="31">
        <v>3.9999999999999998E-6</v>
      </c>
    </row>
    <row r="875" spans="1:17" x14ac:dyDescent="0.2">
      <c r="A875" t="s">
        <v>1246</v>
      </c>
      <c r="B875" t="s">
        <v>1247</v>
      </c>
      <c r="C875" t="s">
        <v>816</v>
      </c>
      <c r="D875" s="35">
        <v>59000</v>
      </c>
      <c r="E875" s="35">
        <v>0</v>
      </c>
      <c r="F875" s="35">
        <v>59000</v>
      </c>
      <c r="G875">
        <v>1</v>
      </c>
      <c r="I875" s="47" t="s">
        <v>1320</v>
      </c>
      <c r="J875" t="s">
        <v>272</v>
      </c>
      <c r="M875" t="s">
        <v>1345</v>
      </c>
      <c r="N875" t="s">
        <v>1294</v>
      </c>
      <c r="O875" s="36">
        <v>0</v>
      </c>
      <c r="P875" s="37">
        <v>0</v>
      </c>
      <c r="Q875" s="31">
        <v>0</v>
      </c>
    </row>
    <row r="876" spans="1:17" x14ac:dyDescent="0.2">
      <c r="A876" t="s">
        <v>1246</v>
      </c>
      <c r="B876" t="s">
        <v>1247</v>
      </c>
      <c r="C876" t="s">
        <v>816</v>
      </c>
      <c r="D876" s="35">
        <v>59000</v>
      </c>
      <c r="E876" s="35">
        <v>0</v>
      </c>
      <c r="F876" s="35">
        <v>59000</v>
      </c>
      <c r="G876">
        <v>1</v>
      </c>
      <c r="I876" s="47" t="s">
        <v>1320</v>
      </c>
      <c r="J876" t="s">
        <v>273</v>
      </c>
      <c r="M876" t="s">
        <v>1345</v>
      </c>
      <c r="N876" t="s">
        <v>1294</v>
      </c>
      <c r="O876" s="36">
        <v>38.450000000000003</v>
      </c>
      <c r="P876" s="37">
        <v>2.4063960008785554</v>
      </c>
      <c r="Q876" s="31">
        <v>9.9999999999999995E-7</v>
      </c>
    </row>
    <row r="877" spans="1:17" x14ac:dyDescent="0.2">
      <c r="A877" t="s">
        <v>1246</v>
      </c>
      <c r="B877" t="s">
        <v>1247</v>
      </c>
      <c r="C877" t="s">
        <v>816</v>
      </c>
      <c r="D877" s="35">
        <v>59000</v>
      </c>
      <c r="E877" s="35">
        <v>0</v>
      </c>
      <c r="F877" s="35">
        <v>59000</v>
      </c>
      <c r="G877">
        <v>1</v>
      </c>
      <c r="I877" s="47" t="s">
        <v>1320</v>
      </c>
      <c r="J877" t="s">
        <v>274</v>
      </c>
      <c r="M877" t="s">
        <v>1345</v>
      </c>
      <c r="N877" t="s">
        <v>1294</v>
      </c>
      <c r="O877" s="36">
        <v>38.450000000000003</v>
      </c>
      <c r="P877" s="37">
        <v>2.4063960008785554</v>
      </c>
      <c r="Q877" s="31">
        <v>9.9999999999999995E-7</v>
      </c>
    </row>
    <row r="878" spans="1:17" x14ac:dyDescent="0.2">
      <c r="A878" t="s">
        <v>1246</v>
      </c>
      <c r="B878" t="s">
        <v>1247</v>
      </c>
      <c r="C878" t="s">
        <v>816</v>
      </c>
      <c r="D878" s="35">
        <v>59000</v>
      </c>
      <c r="E878" s="35">
        <v>0</v>
      </c>
      <c r="F878" s="35">
        <v>59000</v>
      </c>
      <c r="G878">
        <v>1</v>
      </c>
      <c r="I878" s="47" t="s">
        <v>1320</v>
      </c>
      <c r="J878" t="s">
        <v>275</v>
      </c>
      <c r="M878" t="s">
        <v>1345</v>
      </c>
      <c r="N878" t="s">
        <v>1294</v>
      </c>
      <c r="O878" s="36">
        <v>15.38</v>
      </c>
      <c r="P878" s="37">
        <v>0.96255840035142215</v>
      </c>
      <c r="Q878" s="31">
        <v>0</v>
      </c>
    </row>
    <row r="879" spans="1:17" x14ac:dyDescent="0.2">
      <c r="A879" t="s">
        <v>1246</v>
      </c>
      <c r="B879" t="s">
        <v>1247</v>
      </c>
      <c r="C879" t="s">
        <v>816</v>
      </c>
      <c r="D879" s="35">
        <v>59000</v>
      </c>
      <c r="E879" s="35">
        <v>0</v>
      </c>
      <c r="F879" s="35">
        <v>59000</v>
      </c>
      <c r="G879">
        <v>1</v>
      </c>
      <c r="I879" s="47" t="s">
        <v>1320</v>
      </c>
      <c r="J879" t="s">
        <v>276</v>
      </c>
      <c r="M879" t="s">
        <v>1345</v>
      </c>
      <c r="N879" t="s">
        <v>1294</v>
      </c>
      <c r="O879" s="36">
        <v>61.52</v>
      </c>
      <c r="P879" s="37">
        <v>3.8502336014056886</v>
      </c>
      <c r="Q879" s="31">
        <v>9.9999999999999995E-7</v>
      </c>
    </row>
    <row r="880" spans="1:17" x14ac:dyDescent="0.2">
      <c r="A880" t="s">
        <v>1246</v>
      </c>
      <c r="B880" t="s">
        <v>1247</v>
      </c>
      <c r="C880" t="s">
        <v>816</v>
      </c>
      <c r="D880" s="35">
        <v>59000</v>
      </c>
      <c r="E880" s="35">
        <v>0</v>
      </c>
      <c r="F880" s="35">
        <v>59000</v>
      </c>
      <c r="G880">
        <v>1</v>
      </c>
      <c r="I880" s="47" t="s">
        <v>1320</v>
      </c>
      <c r="J880" t="s">
        <v>277</v>
      </c>
      <c r="M880" t="s">
        <v>1345</v>
      </c>
      <c r="N880" t="s">
        <v>1294</v>
      </c>
      <c r="O880" s="36">
        <v>38.450000000000003</v>
      </c>
      <c r="P880" s="37">
        <v>2.4063960008785554</v>
      </c>
      <c r="Q880" s="31">
        <v>9.9999999999999995E-7</v>
      </c>
    </row>
    <row r="881" spans="1:17" x14ac:dyDescent="0.2">
      <c r="A881" t="s">
        <v>1246</v>
      </c>
      <c r="B881" t="s">
        <v>1247</v>
      </c>
      <c r="C881" t="s">
        <v>816</v>
      </c>
      <c r="D881" s="35">
        <v>59000</v>
      </c>
      <c r="E881" s="35">
        <v>0</v>
      </c>
      <c r="F881" s="35">
        <v>59000</v>
      </c>
      <c r="G881">
        <v>1</v>
      </c>
      <c r="I881" s="47" t="s">
        <v>1320</v>
      </c>
      <c r="J881" t="s">
        <v>278</v>
      </c>
      <c r="M881" t="s">
        <v>1346</v>
      </c>
      <c r="N881" t="s">
        <v>1333</v>
      </c>
      <c r="O881" s="36">
        <v>2.4</v>
      </c>
      <c r="P881" s="37">
        <v>0.15020417170633374</v>
      </c>
      <c r="Q881" s="31">
        <v>0</v>
      </c>
    </row>
    <row r="882" spans="1:17" x14ac:dyDescent="0.2">
      <c r="A882" t="s">
        <v>1246</v>
      </c>
      <c r="B882" t="s">
        <v>1247</v>
      </c>
      <c r="C882" t="s">
        <v>816</v>
      </c>
      <c r="D882" s="35">
        <v>59000</v>
      </c>
      <c r="E882" s="35">
        <v>0</v>
      </c>
      <c r="F882" s="35">
        <v>59000</v>
      </c>
      <c r="G882">
        <v>1</v>
      </c>
      <c r="I882" s="47" t="s">
        <v>1320</v>
      </c>
      <c r="J882" t="s">
        <v>279</v>
      </c>
      <c r="M882" t="s">
        <v>1346</v>
      </c>
      <c r="N882" t="s">
        <v>1333</v>
      </c>
      <c r="O882" s="36">
        <v>0</v>
      </c>
      <c r="P882" s="37">
        <v>0</v>
      </c>
      <c r="Q882" s="31">
        <v>0</v>
      </c>
    </row>
    <row r="883" spans="1:17" x14ac:dyDescent="0.2">
      <c r="A883" t="s">
        <v>1246</v>
      </c>
      <c r="B883" t="s">
        <v>1247</v>
      </c>
      <c r="C883" t="s">
        <v>816</v>
      </c>
      <c r="D883" s="35">
        <v>59000</v>
      </c>
      <c r="E883" s="35">
        <v>0</v>
      </c>
      <c r="F883" s="35">
        <v>59000</v>
      </c>
      <c r="G883">
        <v>1</v>
      </c>
      <c r="I883" s="47" t="s">
        <v>1320</v>
      </c>
      <c r="J883" t="s">
        <v>280</v>
      </c>
      <c r="M883" t="s">
        <v>1346</v>
      </c>
      <c r="N883" t="s">
        <v>1333</v>
      </c>
      <c r="O883" s="36">
        <v>2.4</v>
      </c>
      <c r="P883" s="37">
        <v>0.15020417170633374</v>
      </c>
      <c r="Q883" s="31">
        <v>0</v>
      </c>
    </row>
    <row r="884" spans="1:17" x14ac:dyDescent="0.2">
      <c r="A884" t="s">
        <v>1246</v>
      </c>
      <c r="B884" t="s">
        <v>1247</v>
      </c>
      <c r="C884" t="s">
        <v>816</v>
      </c>
      <c r="D884" s="35">
        <v>59000</v>
      </c>
      <c r="E884" s="35">
        <v>0</v>
      </c>
      <c r="F884" s="35">
        <v>59000</v>
      </c>
      <c r="G884">
        <v>1</v>
      </c>
      <c r="I884" s="47" t="s">
        <v>1320</v>
      </c>
      <c r="J884" t="s">
        <v>281</v>
      </c>
      <c r="M884" t="s">
        <v>1346</v>
      </c>
      <c r="N884" t="s">
        <v>1333</v>
      </c>
      <c r="O884" s="36">
        <v>2.4</v>
      </c>
      <c r="P884" s="37">
        <v>0.15020417170633374</v>
      </c>
      <c r="Q884" s="31">
        <v>0</v>
      </c>
    </row>
    <row r="885" spans="1:17" x14ac:dyDescent="0.2">
      <c r="A885" t="s">
        <v>1246</v>
      </c>
      <c r="B885" t="s">
        <v>1247</v>
      </c>
      <c r="C885" t="s">
        <v>816</v>
      </c>
      <c r="D885" s="35">
        <v>59000</v>
      </c>
      <c r="E885" s="35">
        <v>0</v>
      </c>
      <c r="F885" s="35">
        <v>59000</v>
      </c>
      <c r="G885">
        <v>1</v>
      </c>
      <c r="I885" s="47" t="s">
        <v>1320</v>
      </c>
      <c r="J885" t="s">
        <v>282</v>
      </c>
      <c r="M885" t="s">
        <v>1346</v>
      </c>
      <c r="N885" t="s">
        <v>1333</v>
      </c>
      <c r="O885" s="36">
        <v>360</v>
      </c>
      <c r="P885" s="37">
        <v>22.530625755950062</v>
      </c>
      <c r="Q885" s="31">
        <v>6.0000000000000002E-6</v>
      </c>
    </row>
    <row r="886" spans="1:17" x14ac:dyDescent="0.2">
      <c r="A886" t="s">
        <v>1246</v>
      </c>
      <c r="B886" t="s">
        <v>1247</v>
      </c>
      <c r="C886" t="s">
        <v>816</v>
      </c>
      <c r="D886" s="35">
        <v>59000</v>
      </c>
      <c r="E886" s="35">
        <v>0</v>
      </c>
      <c r="F886" s="35">
        <v>59000</v>
      </c>
      <c r="G886">
        <v>1</v>
      </c>
      <c r="I886" s="47" t="s">
        <v>1320</v>
      </c>
      <c r="J886" t="s">
        <v>283</v>
      </c>
      <c r="M886" t="s">
        <v>1346</v>
      </c>
      <c r="N886" t="s">
        <v>1333</v>
      </c>
      <c r="O886" s="36">
        <v>2.4</v>
      </c>
      <c r="P886" s="37">
        <v>0.15020417170633374</v>
      </c>
      <c r="Q886" s="31">
        <v>0</v>
      </c>
    </row>
    <row r="887" spans="1:17" x14ac:dyDescent="0.2">
      <c r="A887" t="s">
        <v>1246</v>
      </c>
      <c r="B887" t="s">
        <v>1247</v>
      </c>
      <c r="C887" t="s">
        <v>816</v>
      </c>
      <c r="D887" s="35">
        <v>59000</v>
      </c>
      <c r="E887" s="35">
        <v>0</v>
      </c>
      <c r="F887" s="35">
        <v>59000</v>
      </c>
      <c r="G887">
        <v>1</v>
      </c>
      <c r="I887" s="47" t="s">
        <v>1320</v>
      </c>
      <c r="J887" t="s">
        <v>284</v>
      </c>
      <c r="M887" t="s">
        <v>1346</v>
      </c>
      <c r="N887" t="s">
        <v>1333</v>
      </c>
      <c r="O887" s="36">
        <v>0</v>
      </c>
      <c r="P887" s="37">
        <v>0</v>
      </c>
      <c r="Q887" s="31">
        <v>0</v>
      </c>
    </row>
    <row r="888" spans="1:17" x14ac:dyDescent="0.2">
      <c r="A888" t="s">
        <v>1246</v>
      </c>
      <c r="B888" t="s">
        <v>1247</v>
      </c>
      <c r="C888" t="s">
        <v>816</v>
      </c>
      <c r="D888" s="35">
        <v>59000</v>
      </c>
      <c r="E888" s="35">
        <v>0</v>
      </c>
      <c r="F888" s="35">
        <v>59000</v>
      </c>
      <c r="G888">
        <v>1</v>
      </c>
      <c r="I888" s="47" t="s">
        <v>1320</v>
      </c>
      <c r="J888" t="s">
        <v>285</v>
      </c>
      <c r="M888" t="s">
        <v>1346</v>
      </c>
      <c r="N888" t="s">
        <v>1333</v>
      </c>
      <c r="O888" s="36">
        <v>706.05000000000007</v>
      </c>
      <c r="P888" s="37">
        <v>44.188189763857068</v>
      </c>
      <c r="Q888" s="31">
        <v>1.0000000000000001E-5</v>
      </c>
    </row>
    <row r="889" spans="1:17" x14ac:dyDescent="0.2">
      <c r="A889" t="s">
        <v>1246</v>
      </c>
      <c r="B889" t="s">
        <v>1247</v>
      </c>
      <c r="C889" t="s">
        <v>816</v>
      </c>
      <c r="D889" s="35">
        <v>59000</v>
      </c>
      <c r="E889" s="35">
        <v>0</v>
      </c>
      <c r="F889" s="35">
        <v>59000</v>
      </c>
      <c r="G889">
        <v>1</v>
      </c>
      <c r="I889" s="47" t="s">
        <v>1320</v>
      </c>
      <c r="J889" t="s">
        <v>286</v>
      </c>
      <c r="M889" t="s">
        <v>1347</v>
      </c>
      <c r="N889" t="s">
        <v>1294</v>
      </c>
      <c r="O889" s="36">
        <v>4413.798751916107</v>
      </c>
      <c r="P889" s="37">
        <v>276.23791067083687</v>
      </c>
      <c r="Q889" s="31">
        <v>6.8999999999999997E-5</v>
      </c>
    </row>
    <row r="890" spans="1:17" x14ac:dyDescent="0.2">
      <c r="A890" t="s">
        <v>1246</v>
      </c>
      <c r="B890" t="s">
        <v>1247</v>
      </c>
      <c r="C890" t="s">
        <v>816</v>
      </c>
      <c r="D890" s="35">
        <v>59000</v>
      </c>
      <c r="E890" s="35">
        <v>0</v>
      </c>
      <c r="F890" s="35">
        <v>59000</v>
      </c>
      <c r="G890">
        <v>1</v>
      </c>
      <c r="I890" s="47" t="s">
        <v>1320</v>
      </c>
      <c r="J890" t="s">
        <v>287</v>
      </c>
      <c r="M890" t="s">
        <v>1347</v>
      </c>
      <c r="N890" t="s">
        <v>1294</v>
      </c>
      <c r="O890" s="36">
        <v>36</v>
      </c>
      <c r="P890" s="37">
        <v>2.2530625755950062</v>
      </c>
      <c r="Q890" s="31">
        <v>9.9999999999999995E-7</v>
      </c>
    </row>
    <row r="891" spans="1:17" x14ac:dyDescent="0.2">
      <c r="A891" t="s">
        <v>1246</v>
      </c>
      <c r="B891" t="s">
        <v>1247</v>
      </c>
      <c r="C891" t="s">
        <v>816</v>
      </c>
      <c r="D891" s="35">
        <v>59000</v>
      </c>
      <c r="E891" s="35">
        <v>0</v>
      </c>
      <c r="F891" s="35">
        <v>59000</v>
      </c>
      <c r="G891">
        <v>1</v>
      </c>
      <c r="I891" s="47" t="s">
        <v>1320</v>
      </c>
      <c r="J891" t="s">
        <v>288</v>
      </c>
      <c r="M891" t="s">
        <v>1347</v>
      </c>
      <c r="N891" t="s">
        <v>1294</v>
      </c>
      <c r="O891" s="36">
        <v>72.360000000000014</v>
      </c>
      <c r="P891" s="37">
        <v>4.5286557769459632</v>
      </c>
      <c r="Q891" s="31">
        <v>9.9999999999999995E-7</v>
      </c>
    </row>
    <row r="892" spans="1:17" x14ac:dyDescent="0.2">
      <c r="A892" t="s">
        <v>1246</v>
      </c>
      <c r="B892" t="s">
        <v>1247</v>
      </c>
      <c r="C892" t="s">
        <v>816</v>
      </c>
      <c r="D892" s="35">
        <v>59000</v>
      </c>
      <c r="E892" s="35">
        <v>0</v>
      </c>
      <c r="F892" s="35">
        <v>59000</v>
      </c>
      <c r="G892">
        <v>1</v>
      </c>
      <c r="I892" s="47" t="s">
        <v>1320</v>
      </c>
      <c r="J892" t="s">
        <v>289</v>
      </c>
      <c r="M892" t="s">
        <v>1347</v>
      </c>
      <c r="N892" t="s">
        <v>1294</v>
      </c>
      <c r="O892" s="36">
        <v>108</v>
      </c>
      <c r="P892" s="37">
        <v>6.7591877267850187</v>
      </c>
      <c r="Q892" s="31">
        <v>1.9999999999999999E-6</v>
      </c>
    </row>
    <row r="893" spans="1:17" x14ac:dyDescent="0.2">
      <c r="A893" t="s">
        <v>1246</v>
      </c>
      <c r="B893" t="s">
        <v>1247</v>
      </c>
      <c r="C893" t="s">
        <v>816</v>
      </c>
      <c r="D893" s="35">
        <v>59000</v>
      </c>
      <c r="E893" s="35">
        <v>0</v>
      </c>
      <c r="F893" s="35">
        <v>59000</v>
      </c>
      <c r="G893">
        <v>1</v>
      </c>
      <c r="I893" s="47" t="s">
        <v>1320</v>
      </c>
      <c r="J893" t="s">
        <v>290</v>
      </c>
      <c r="M893" t="s">
        <v>1347</v>
      </c>
      <c r="N893" t="s">
        <v>1294</v>
      </c>
      <c r="O893" s="36">
        <v>72</v>
      </c>
      <c r="P893" s="37">
        <v>4.5061251511900124</v>
      </c>
      <c r="Q893" s="31">
        <v>9.9999999999999995E-7</v>
      </c>
    </row>
    <row r="894" spans="1:17" x14ac:dyDescent="0.2">
      <c r="A894" t="s">
        <v>1246</v>
      </c>
      <c r="B894" t="s">
        <v>1247</v>
      </c>
      <c r="C894" t="s">
        <v>816</v>
      </c>
      <c r="D894" s="35">
        <v>59000</v>
      </c>
      <c r="E894" s="35">
        <v>0</v>
      </c>
      <c r="F894" s="35">
        <v>59000</v>
      </c>
      <c r="G894">
        <v>1</v>
      </c>
      <c r="I894" s="47" t="s">
        <v>1320</v>
      </c>
      <c r="J894" t="s">
        <v>291</v>
      </c>
      <c r="M894" t="s">
        <v>1348</v>
      </c>
      <c r="N894" t="s">
        <v>1325</v>
      </c>
      <c r="O894" s="36">
        <v>0.2</v>
      </c>
      <c r="P894" s="37">
        <v>1.2517014308861145E-2</v>
      </c>
      <c r="Q894" s="31">
        <v>0</v>
      </c>
    </row>
    <row r="895" spans="1:17" x14ac:dyDescent="0.2">
      <c r="A895" t="s">
        <v>1246</v>
      </c>
      <c r="B895" t="s">
        <v>1247</v>
      </c>
      <c r="C895" t="s">
        <v>816</v>
      </c>
      <c r="D895" s="35">
        <v>59000</v>
      </c>
      <c r="E895" s="35">
        <v>0</v>
      </c>
      <c r="F895" s="35">
        <v>59000</v>
      </c>
      <c r="G895">
        <v>1</v>
      </c>
      <c r="I895" s="47" t="s">
        <v>1320</v>
      </c>
      <c r="J895" t="s">
        <v>292</v>
      </c>
      <c r="M895" t="s">
        <v>1348</v>
      </c>
      <c r="N895" t="s">
        <v>1325</v>
      </c>
      <c r="O895" s="36">
        <v>0</v>
      </c>
      <c r="P895" s="37">
        <v>0</v>
      </c>
      <c r="Q895" s="31">
        <v>0</v>
      </c>
    </row>
    <row r="896" spans="1:17" x14ac:dyDescent="0.2">
      <c r="A896" t="s">
        <v>1246</v>
      </c>
      <c r="B896" t="s">
        <v>1247</v>
      </c>
      <c r="C896" t="s">
        <v>816</v>
      </c>
      <c r="D896" s="35">
        <v>59000</v>
      </c>
      <c r="E896" s="35">
        <v>0</v>
      </c>
      <c r="F896" s="35">
        <v>59000</v>
      </c>
      <c r="G896">
        <v>1</v>
      </c>
      <c r="I896" s="47" t="s">
        <v>1320</v>
      </c>
      <c r="J896" t="s">
        <v>293</v>
      </c>
      <c r="M896" t="s">
        <v>1348</v>
      </c>
      <c r="N896" t="s">
        <v>1325</v>
      </c>
      <c r="O896" s="36">
        <v>2.8000000000000003</v>
      </c>
      <c r="P896" s="37">
        <v>0.17523820032405607</v>
      </c>
      <c r="Q896" s="31">
        <v>0</v>
      </c>
    </row>
    <row r="897" spans="1:17" x14ac:dyDescent="0.2">
      <c r="A897" t="s">
        <v>1246</v>
      </c>
      <c r="B897" t="s">
        <v>1247</v>
      </c>
      <c r="C897" t="s">
        <v>816</v>
      </c>
      <c r="D897" s="35">
        <v>59000</v>
      </c>
      <c r="E897" s="35">
        <v>0</v>
      </c>
      <c r="F897" s="35">
        <v>59000</v>
      </c>
      <c r="G897">
        <v>1</v>
      </c>
      <c r="I897" s="47" t="s">
        <v>1320</v>
      </c>
      <c r="J897" t="s">
        <v>294</v>
      </c>
      <c r="M897" t="s">
        <v>1348</v>
      </c>
      <c r="N897" t="s">
        <v>1325</v>
      </c>
      <c r="O897" s="36">
        <v>3.8000000000000003</v>
      </c>
      <c r="P897" s="37">
        <v>0.2378232718683618</v>
      </c>
      <c r="Q897" s="31">
        <v>0</v>
      </c>
    </row>
    <row r="898" spans="1:17" x14ac:dyDescent="0.2">
      <c r="A898" t="s">
        <v>1246</v>
      </c>
      <c r="B898" t="s">
        <v>1247</v>
      </c>
      <c r="C898" t="s">
        <v>816</v>
      </c>
      <c r="D898" s="35">
        <v>59000</v>
      </c>
      <c r="E898" s="35">
        <v>0</v>
      </c>
      <c r="F898" s="35">
        <v>59000</v>
      </c>
      <c r="G898">
        <v>1</v>
      </c>
      <c r="I898" s="47" t="s">
        <v>1320</v>
      </c>
      <c r="J898" t="s">
        <v>295</v>
      </c>
      <c r="M898" t="s">
        <v>1348</v>
      </c>
      <c r="N898" t="s">
        <v>1325</v>
      </c>
      <c r="O898" s="36">
        <v>4.4095014787423903</v>
      </c>
      <c r="P898" s="37">
        <v>0.27596896552181438</v>
      </c>
      <c r="Q898" s="31">
        <v>0</v>
      </c>
    </row>
    <row r="899" spans="1:17" x14ac:dyDescent="0.2">
      <c r="A899" t="s">
        <v>1246</v>
      </c>
      <c r="B899" t="s">
        <v>1247</v>
      </c>
      <c r="C899" t="s">
        <v>816</v>
      </c>
      <c r="D899" s="35">
        <v>59000</v>
      </c>
      <c r="E899" s="35">
        <v>0</v>
      </c>
      <c r="F899" s="35">
        <v>59000</v>
      </c>
      <c r="G899">
        <v>1</v>
      </c>
      <c r="I899" s="47" t="s">
        <v>1320</v>
      </c>
      <c r="J899" t="s">
        <v>296</v>
      </c>
      <c r="M899" t="s">
        <v>1348</v>
      </c>
      <c r="N899" t="s">
        <v>1325</v>
      </c>
      <c r="O899" s="36">
        <v>47.400000000000006</v>
      </c>
      <c r="P899" s="37">
        <v>2.9665323912000918</v>
      </c>
      <c r="Q899" s="31">
        <v>9.9999999999999995E-7</v>
      </c>
    </row>
    <row r="900" spans="1:17" x14ac:dyDescent="0.2">
      <c r="A900" t="s">
        <v>1246</v>
      </c>
      <c r="B900" t="s">
        <v>1247</v>
      </c>
      <c r="C900" t="s">
        <v>816</v>
      </c>
      <c r="D900" s="35">
        <v>59000</v>
      </c>
      <c r="E900" s="35">
        <v>0</v>
      </c>
      <c r="F900" s="35">
        <v>59000</v>
      </c>
      <c r="G900">
        <v>1</v>
      </c>
      <c r="I900" s="47" t="s">
        <v>1320</v>
      </c>
      <c r="J900" t="s">
        <v>297</v>
      </c>
      <c r="M900" t="s">
        <v>1349</v>
      </c>
      <c r="N900" t="s">
        <v>1294</v>
      </c>
      <c r="O900" s="36">
        <v>11.702867313636519</v>
      </c>
      <c r="P900" s="37">
        <v>0.73242478809745848</v>
      </c>
      <c r="Q900" s="31">
        <v>0</v>
      </c>
    </row>
    <row r="901" spans="1:17" x14ac:dyDescent="0.2">
      <c r="A901" t="s">
        <v>1246</v>
      </c>
      <c r="B901" t="s">
        <v>1247</v>
      </c>
      <c r="C901" t="s">
        <v>816</v>
      </c>
      <c r="D901" s="35">
        <v>59000</v>
      </c>
      <c r="E901" s="35">
        <v>0</v>
      </c>
      <c r="F901" s="35">
        <v>59000</v>
      </c>
      <c r="G901">
        <v>1</v>
      </c>
      <c r="I901" s="47" t="s">
        <v>1320</v>
      </c>
      <c r="J901" t="s">
        <v>298</v>
      </c>
      <c r="M901" t="s">
        <v>1349</v>
      </c>
      <c r="N901" t="s">
        <v>1294</v>
      </c>
      <c r="O901" s="36">
        <v>0</v>
      </c>
      <c r="P901" s="37">
        <v>0</v>
      </c>
      <c r="Q901" s="31">
        <v>0</v>
      </c>
    </row>
    <row r="902" spans="1:17" x14ac:dyDescent="0.2">
      <c r="A902" t="s">
        <v>1246</v>
      </c>
      <c r="B902" t="s">
        <v>1247</v>
      </c>
      <c r="C902" t="s">
        <v>816</v>
      </c>
      <c r="D902" s="35">
        <v>59000</v>
      </c>
      <c r="E902" s="35">
        <v>0</v>
      </c>
      <c r="F902" s="35">
        <v>59000</v>
      </c>
      <c r="G902">
        <v>1</v>
      </c>
      <c r="I902" s="47" t="s">
        <v>1320</v>
      </c>
      <c r="J902" t="s">
        <v>299</v>
      </c>
      <c r="M902" t="s">
        <v>1349</v>
      </c>
      <c r="N902" t="s">
        <v>1294</v>
      </c>
      <c r="O902" s="36">
        <v>39.838064493419054</v>
      </c>
      <c r="P902" s="37">
        <v>2.4932681165072976</v>
      </c>
      <c r="Q902" s="31">
        <v>9.9999999999999995E-7</v>
      </c>
    </row>
    <row r="903" spans="1:17" x14ac:dyDescent="0.2">
      <c r="A903" t="s">
        <v>1246</v>
      </c>
      <c r="B903" t="s">
        <v>1247</v>
      </c>
      <c r="C903" t="s">
        <v>816</v>
      </c>
      <c r="D903" s="35">
        <v>59000</v>
      </c>
      <c r="E903" s="35">
        <v>0</v>
      </c>
      <c r="F903" s="35">
        <v>59000</v>
      </c>
      <c r="G903">
        <v>1</v>
      </c>
      <c r="I903" s="47" t="s">
        <v>1320</v>
      </c>
      <c r="J903" t="s">
        <v>300</v>
      </c>
      <c r="M903" t="s">
        <v>1349</v>
      </c>
      <c r="N903" t="s">
        <v>1294</v>
      </c>
      <c r="O903" s="36">
        <v>545.66924959424693</v>
      </c>
      <c r="P903" s="37">
        <v>34.150749025383561</v>
      </c>
      <c r="Q903" s="31">
        <v>1.9000000000000001E-5</v>
      </c>
    </row>
    <row r="904" spans="1:17" x14ac:dyDescent="0.2">
      <c r="A904" t="s">
        <v>1246</v>
      </c>
      <c r="B904" t="s">
        <v>1247</v>
      </c>
      <c r="C904" t="s">
        <v>816</v>
      </c>
      <c r="D904" s="35">
        <v>59000</v>
      </c>
      <c r="E904" s="35">
        <v>0</v>
      </c>
      <c r="F904" s="35">
        <v>59000</v>
      </c>
      <c r="G904">
        <v>1</v>
      </c>
      <c r="I904" s="47" t="s">
        <v>1320</v>
      </c>
      <c r="J904" t="s">
        <v>301</v>
      </c>
      <c r="M904" t="s">
        <v>1349</v>
      </c>
      <c r="N904" t="s">
        <v>1325</v>
      </c>
      <c r="O904" s="36">
        <v>190.96179046757698</v>
      </c>
      <c r="P904" s="37">
        <v>11.951357318642025</v>
      </c>
      <c r="Q904" s="31">
        <v>3.0000000000000001E-6</v>
      </c>
    </row>
    <row r="905" spans="1:17" x14ac:dyDescent="0.2">
      <c r="A905" t="s">
        <v>1246</v>
      </c>
      <c r="B905" t="s">
        <v>1247</v>
      </c>
      <c r="C905" t="s">
        <v>816</v>
      </c>
      <c r="D905" s="35">
        <v>59000</v>
      </c>
      <c r="E905" s="35">
        <v>0</v>
      </c>
      <c r="F905" s="35">
        <v>59000</v>
      </c>
      <c r="G905">
        <v>1</v>
      </c>
      <c r="I905" s="47" t="s">
        <v>1320</v>
      </c>
      <c r="J905" t="s">
        <v>302</v>
      </c>
      <c r="M905" t="s">
        <v>1349</v>
      </c>
      <c r="N905" t="s">
        <v>1325</v>
      </c>
      <c r="O905" s="36">
        <v>28.128527426227038</v>
      </c>
      <c r="P905" s="37">
        <v>1.7604259014063852</v>
      </c>
      <c r="Q905" s="31">
        <v>0</v>
      </c>
    </row>
    <row r="906" spans="1:17" x14ac:dyDescent="0.2">
      <c r="A906" t="s">
        <v>1246</v>
      </c>
      <c r="B906" t="s">
        <v>1247</v>
      </c>
      <c r="C906" t="s">
        <v>816</v>
      </c>
      <c r="D906" s="35">
        <v>59000</v>
      </c>
      <c r="E906" s="35">
        <v>0</v>
      </c>
      <c r="F906" s="35">
        <v>59000</v>
      </c>
      <c r="G906">
        <v>1</v>
      </c>
      <c r="I906" s="47" t="s">
        <v>1320</v>
      </c>
      <c r="J906" t="s">
        <v>303</v>
      </c>
      <c r="M906" t="s">
        <v>1349</v>
      </c>
      <c r="N906" t="s">
        <v>1325</v>
      </c>
      <c r="O906" s="36">
        <v>26.104598896490934</v>
      </c>
      <c r="P906" s="37">
        <v>1.6337581895722895</v>
      </c>
      <c r="Q906" s="31">
        <v>0</v>
      </c>
    </row>
    <row r="907" spans="1:17" x14ac:dyDescent="0.2">
      <c r="A907" t="s">
        <v>1246</v>
      </c>
      <c r="B907" t="s">
        <v>1247</v>
      </c>
      <c r="C907" t="s">
        <v>816</v>
      </c>
      <c r="D907" s="35">
        <v>59000</v>
      </c>
      <c r="E907" s="35">
        <v>0</v>
      </c>
      <c r="F907" s="35">
        <v>59000</v>
      </c>
      <c r="G907">
        <v>1</v>
      </c>
      <c r="I907" s="47" t="s">
        <v>1320</v>
      </c>
      <c r="J907" t="s">
        <v>304</v>
      </c>
      <c r="M907" t="s">
        <v>1349</v>
      </c>
      <c r="N907" t="s">
        <v>1294</v>
      </c>
      <c r="O907" s="36">
        <v>503.74599840663649</v>
      </c>
      <c r="P907" s="37">
        <v>31.526979350437067</v>
      </c>
      <c r="Q907" s="31">
        <v>1.27E-4</v>
      </c>
    </row>
    <row r="908" spans="1:17" x14ac:dyDescent="0.2">
      <c r="A908" t="s">
        <v>1246</v>
      </c>
      <c r="B908" t="s">
        <v>1247</v>
      </c>
      <c r="C908" t="s">
        <v>816</v>
      </c>
      <c r="D908" s="35">
        <v>59000</v>
      </c>
      <c r="E908" s="35">
        <v>0</v>
      </c>
      <c r="F908" s="35">
        <v>59000</v>
      </c>
      <c r="G908">
        <v>1</v>
      </c>
      <c r="I908" s="47" t="s">
        <v>1320</v>
      </c>
      <c r="J908" t="s">
        <v>305</v>
      </c>
      <c r="M908" t="s">
        <v>1349</v>
      </c>
      <c r="N908" t="s">
        <v>1294</v>
      </c>
      <c r="O908" s="36">
        <v>14.715744357018586</v>
      </c>
      <c r="P908" s="37">
        <v>0.92098591341172154</v>
      </c>
      <c r="Q908" s="31">
        <v>0</v>
      </c>
    </row>
    <row r="909" spans="1:17" x14ac:dyDescent="0.2">
      <c r="A909" t="s">
        <v>1246</v>
      </c>
      <c r="B909" t="s">
        <v>1247</v>
      </c>
      <c r="C909" t="s">
        <v>816</v>
      </c>
      <c r="D909" s="35">
        <v>59000</v>
      </c>
      <c r="E909" s="35">
        <v>0</v>
      </c>
      <c r="F909" s="35">
        <v>59000</v>
      </c>
      <c r="G909">
        <v>1</v>
      </c>
      <c r="I909" s="47" t="s">
        <v>1320</v>
      </c>
      <c r="J909" t="s">
        <v>306</v>
      </c>
      <c r="M909" t="s">
        <v>1349</v>
      </c>
      <c r="N909" t="s">
        <v>1294</v>
      </c>
      <c r="O909" s="36">
        <v>5.9425314042771369</v>
      </c>
      <c r="P909" s="37">
        <v>0.37191375309096819</v>
      </c>
      <c r="Q909" s="31">
        <v>0</v>
      </c>
    </row>
    <row r="910" spans="1:17" x14ac:dyDescent="0.2">
      <c r="A910" t="s">
        <v>1246</v>
      </c>
      <c r="B910" t="s">
        <v>1247</v>
      </c>
      <c r="C910" t="s">
        <v>816</v>
      </c>
      <c r="D910" s="35">
        <v>59000</v>
      </c>
      <c r="E910" s="35">
        <v>0</v>
      </c>
      <c r="F910" s="35">
        <v>59000</v>
      </c>
      <c r="G910">
        <v>1</v>
      </c>
      <c r="I910" s="47" t="s">
        <v>1320</v>
      </c>
      <c r="J910" t="s">
        <v>307</v>
      </c>
      <c r="M910" t="s">
        <v>1350</v>
      </c>
      <c r="N910" t="s">
        <v>1325</v>
      </c>
      <c r="O910" s="36">
        <v>508.7130592888409</v>
      </c>
      <c r="P910" s="37">
        <v>31.837843211114748</v>
      </c>
      <c r="Q910" s="31">
        <v>7.9999999999999996E-6</v>
      </c>
    </row>
    <row r="911" spans="1:17" x14ac:dyDescent="0.2">
      <c r="A911" t="s">
        <v>1246</v>
      </c>
      <c r="B911" t="s">
        <v>1247</v>
      </c>
      <c r="C911" t="s">
        <v>816</v>
      </c>
      <c r="D911" s="35">
        <v>59000</v>
      </c>
      <c r="E911" s="35">
        <v>0</v>
      </c>
      <c r="F911" s="35">
        <v>59000</v>
      </c>
      <c r="G911">
        <v>1</v>
      </c>
      <c r="I911" s="47" t="s">
        <v>1320</v>
      </c>
      <c r="J911" t="s">
        <v>308</v>
      </c>
      <c r="M911" t="s">
        <v>1350</v>
      </c>
      <c r="N911" t="s">
        <v>1325</v>
      </c>
      <c r="O911" s="36">
        <v>197.77768799352523</v>
      </c>
      <c r="P911" s="37">
        <v>12.377930752942152</v>
      </c>
      <c r="Q911" s="31">
        <v>3.0000000000000001E-6</v>
      </c>
    </row>
    <row r="912" spans="1:17" x14ac:dyDescent="0.2">
      <c r="A912" t="s">
        <v>1246</v>
      </c>
      <c r="B912" t="s">
        <v>1247</v>
      </c>
      <c r="C912" t="s">
        <v>816</v>
      </c>
      <c r="D912" s="35">
        <v>59000</v>
      </c>
      <c r="E912" s="35">
        <v>0</v>
      </c>
      <c r="F912" s="35">
        <v>59000</v>
      </c>
      <c r="G912">
        <v>1</v>
      </c>
      <c r="I912" s="47" t="s">
        <v>1320</v>
      </c>
      <c r="J912" t="s">
        <v>309</v>
      </c>
      <c r="M912" t="s">
        <v>1350</v>
      </c>
      <c r="N912" t="s">
        <v>1325</v>
      </c>
      <c r="O912" s="36">
        <v>64.532096570116437</v>
      </c>
      <c r="P912" s="37">
        <v>4.0387458807447834</v>
      </c>
      <c r="Q912" s="31">
        <v>9.9999999999999995E-7</v>
      </c>
    </row>
    <row r="913" spans="1:17" x14ac:dyDescent="0.2">
      <c r="A913" t="s">
        <v>1246</v>
      </c>
      <c r="B913" t="s">
        <v>1247</v>
      </c>
      <c r="C913" t="s">
        <v>816</v>
      </c>
      <c r="D913" s="35">
        <v>59000</v>
      </c>
      <c r="E913" s="35">
        <v>0</v>
      </c>
      <c r="F913" s="35">
        <v>59000</v>
      </c>
      <c r="G913">
        <v>1</v>
      </c>
      <c r="I913" s="47" t="s">
        <v>1320</v>
      </c>
      <c r="J913" t="s">
        <v>310</v>
      </c>
      <c r="M913" t="s">
        <v>1351</v>
      </c>
      <c r="N913" t="s">
        <v>1294</v>
      </c>
      <c r="O913" s="36">
        <v>6701.7698190156016</v>
      </c>
      <c r="P913" s="37">
        <v>419.43074359656032</v>
      </c>
      <c r="Q913" s="31">
        <v>3.7300000000000001E-4</v>
      </c>
    </row>
    <row r="914" spans="1:17" x14ac:dyDescent="0.2">
      <c r="A914" t="s">
        <v>1246</v>
      </c>
      <c r="B914" t="s">
        <v>1247</v>
      </c>
      <c r="C914" t="s">
        <v>816</v>
      </c>
      <c r="D914" s="35">
        <v>59000</v>
      </c>
      <c r="E914" s="35">
        <v>0</v>
      </c>
      <c r="F914" s="35">
        <v>59000</v>
      </c>
      <c r="G914">
        <v>1</v>
      </c>
      <c r="I914" s="47" t="s">
        <v>1320</v>
      </c>
      <c r="J914" t="s">
        <v>311</v>
      </c>
      <c r="M914" t="s">
        <v>1351</v>
      </c>
      <c r="N914" t="s">
        <v>1294</v>
      </c>
      <c r="O914" s="36">
        <v>22.7</v>
      </c>
      <c r="P914" s="37">
        <v>1.42068112405574</v>
      </c>
      <c r="Q914" s="31">
        <v>0</v>
      </c>
    </row>
    <row r="915" spans="1:17" x14ac:dyDescent="0.2">
      <c r="A915" t="s">
        <v>1246</v>
      </c>
      <c r="B915" t="s">
        <v>1247</v>
      </c>
      <c r="C915" t="s">
        <v>816</v>
      </c>
      <c r="D915" s="35">
        <v>59000</v>
      </c>
      <c r="E915" s="35">
        <v>0</v>
      </c>
      <c r="F915" s="35">
        <v>59000</v>
      </c>
      <c r="G915">
        <v>1</v>
      </c>
      <c r="I915" s="47" t="s">
        <v>1320</v>
      </c>
      <c r="J915" t="s">
        <v>312</v>
      </c>
      <c r="M915" t="s">
        <v>1351</v>
      </c>
      <c r="N915" t="s">
        <v>1294</v>
      </c>
      <c r="O915" s="36">
        <v>2446.4916057330552</v>
      </c>
      <c r="P915" s="37">
        <v>153.11385217734667</v>
      </c>
      <c r="Q915" s="31">
        <v>3.8000000000000002E-5</v>
      </c>
    </row>
    <row r="916" spans="1:17" x14ac:dyDescent="0.2">
      <c r="A916" t="s">
        <v>1246</v>
      </c>
      <c r="B916" t="s">
        <v>1247</v>
      </c>
      <c r="C916" t="s">
        <v>816</v>
      </c>
      <c r="D916" s="35">
        <v>59000</v>
      </c>
      <c r="E916" s="35">
        <v>0</v>
      </c>
      <c r="F916" s="35">
        <v>59000</v>
      </c>
      <c r="G916">
        <v>1</v>
      </c>
      <c r="I916" s="47" t="s">
        <v>1320</v>
      </c>
      <c r="J916" t="s">
        <v>313</v>
      </c>
      <c r="M916" t="s">
        <v>1351</v>
      </c>
      <c r="N916" t="s">
        <v>1294</v>
      </c>
      <c r="O916" s="36">
        <v>3188.4660589608652</v>
      </c>
      <c r="P916" s="37">
        <v>199.55037641665626</v>
      </c>
      <c r="Q916" s="31">
        <v>1.7000000000000001E-4</v>
      </c>
    </row>
    <row r="917" spans="1:17" x14ac:dyDescent="0.2">
      <c r="A917" t="s">
        <v>1246</v>
      </c>
      <c r="B917" t="s">
        <v>1247</v>
      </c>
      <c r="C917" t="s">
        <v>816</v>
      </c>
      <c r="D917" s="35">
        <v>59000</v>
      </c>
      <c r="E917" s="35">
        <v>0</v>
      </c>
      <c r="F917" s="35">
        <v>59000</v>
      </c>
      <c r="G917">
        <v>1</v>
      </c>
      <c r="I917" s="47" t="s">
        <v>1320</v>
      </c>
      <c r="J917" t="s">
        <v>314</v>
      </c>
      <c r="M917" t="s">
        <v>1351</v>
      </c>
      <c r="N917" t="s">
        <v>1294</v>
      </c>
      <c r="O917" s="36">
        <v>2377.3254968618517</v>
      </c>
      <c r="P917" s="37">
        <v>148.78508630520116</v>
      </c>
      <c r="Q917" s="31">
        <v>9.8999999999999994E-5</v>
      </c>
    </row>
    <row r="918" spans="1:17" x14ac:dyDescent="0.2">
      <c r="A918" t="s">
        <v>1246</v>
      </c>
      <c r="B918" t="s">
        <v>1247</v>
      </c>
      <c r="C918" t="s">
        <v>816</v>
      </c>
      <c r="D918" s="35">
        <v>59000</v>
      </c>
      <c r="E918" s="35">
        <v>0</v>
      </c>
      <c r="F918" s="35">
        <v>59000</v>
      </c>
      <c r="G918">
        <v>1</v>
      </c>
      <c r="I918" s="47" t="s">
        <v>1320</v>
      </c>
      <c r="J918" t="s">
        <v>315</v>
      </c>
      <c r="M918" t="s">
        <v>1351</v>
      </c>
      <c r="N918" t="s">
        <v>1294</v>
      </c>
      <c r="O918" s="36">
        <v>1403.7146244375608</v>
      </c>
      <c r="P918" s="37">
        <v>87.851580198212986</v>
      </c>
      <c r="Q918" s="31">
        <v>6.3999999999999997E-5</v>
      </c>
    </row>
    <row r="919" spans="1:17" x14ac:dyDescent="0.2">
      <c r="A919" t="s">
        <v>1246</v>
      </c>
      <c r="B919" t="s">
        <v>1247</v>
      </c>
      <c r="C919" t="s">
        <v>816</v>
      </c>
      <c r="D919" s="35">
        <v>59000</v>
      </c>
      <c r="E919" s="35">
        <v>0</v>
      </c>
      <c r="F919" s="35">
        <v>59000</v>
      </c>
      <c r="G919">
        <v>1</v>
      </c>
      <c r="I919" s="47" t="s">
        <v>1320</v>
      </c>
      <c r="J919" t="s">
        <v>316</v>
      </c>
      <c r="M919" t="s">
        <v>1352</v>
      </c>
      <c r="N919" t="s">
        <v>1325</v>
      </c>
      <c r="O919" s="36">
        <v>5454.3838744023078</v>
      </c>
      <c r="P919" s="37">
        <v>341.36300500957589</v>
      </c>
      <c r="Q919" s="31">
        <v>2.7E-4</v>
      </c>
    </row>
    <row r="920" spans="1:17" x14ac:dyDescent="0.2">
      <c r="A920" t="s">
        <v>1246</v>
      </c>
      <c r="B920" t="s">
        <v>1247</v>
      </c>
      <c r="C920" t="s">
        <v>816</v>
      </c>
      <c r="D920" s="35">
        <v>59000</v>
      </c>
      <c r="E920" s="35">
        <v>0</v>
      </c>
      <c r="F920" s="35">
        <v>59000</v>
      </c>
      <c r="G920">
        <v>1</v>
      </c>
      <c r="I920" s="47" t="s">
        <v>1320</v>
      </c>
      <c r="J920" t="s">
        <v>317</v>
      </c>
      <c r="M920" t="s">
        <v>1352</v>
      </c>
      <c r="N920" t="s">
        <v>1325</v>
      </c>
      <c r="O920" s="36">
        <v>11.799999999999999</v>
      </c>
      <c r="P920" s="37">
        <v>0.73850384422280746</v>
      </c>
      <c r="Q920" s="31">
        <v>0</v>
      </c>
    </row>
    <row r="921" spans="1:17" x14ac:dyDescent="0.2">
      <c r="A921" t="s">
        <v>1246</v>
      </c>
      <c r="B921" t="s">
        <v>1247</v>
      </c>
      <c r="C921" t="s">
        <v>816</v>
      </c>
      <c r="D921" s="35">
        <v>59000</v>
      </c>
      <c r="E921" s="35">
        <v>0</v>
      </c>
      <c r="F921" s="35">
        <v>59000</v>
      </c>
      <c r="G921">
        <v>1</v>
      </c>
      <c r="I921" s="47" t="s">
        <v>1320</v>
      </c>
      <c r="J921" t="s">
        <v>318</v>
      </c>
      <c r="M921" t="s">
        <v>1352</v>
      </c>
      <c r="N921" t="s">
        <v>1325</v>
      </c>
      <c r="O921" s="36">
        <v>2635.3412972515926</v>
      </c>
      <c r="P921" s="37">
        <v>164.9330236321544</v>
      </c>
      <c r="Q921" s="31">
        <v>2.5300000000000002E-4</v>
      </c>
    </row>
    <row r="922" spans="1:17" x14ac:dyDescent="0.2">
      <c r="A922" t="s">
        <v>1246</v>
      </c>
      <c r="B922" t="s">
        <v>1247</v>
      </c>
      <c r="C922" t="s">
        <v>816</v>
      </c>
      <c r="D922" s="35">
        <v>59000</v>
      </c>
      <c r="E922" s="35">
        <v>0</v>
      </c>
      <c r="F922" s="35">
        <v>59000</v>
      </c>
      <c r="G922">
        <v>1</v>
      </c>
      <c r="I922" s="47" t="s">
        <v>1320</v>
      </c>
      <c r="J922" t="s">
        <v>319</v>
      </c>
      <c r="M922" t="s">
        <v>1352</v>
      </c>
      <c r="N922" t="s">
        <v>1325</v>
      </c>
      <c r="O922" s="36">
        <v>3105.6409394293473</v>
      </c>
      <c r="P922" s="37">
        <v>194.36676038511055</v>
      </c>
      <c r="Q922" s="31">
        <v>3.6400000000000001E-4</v>
      </c>
    </row>
    <row r="923" spans="1:17" x14ac:dyDescent="0.2">
      <c r="A923" t="s">
        <v>1246</v>
      </c>
      <c r="B923" t="s">
        <v>1247</v>
      </c>
      <c r="C923" t="s">
        <v>816</v>
      </c>
      <c r="D923" s="35">
        <v>59000</v>
      </c>
      <c r="E923" s="35">
        <v>0</v>
      </c>
      <c r="F923" s="35">
        <v>59000</v>
      </c>
      <c r="G923">
        <v>1</v>
      </c>
      <c r="I923" s="47" t="s">
        <v>1320</v>
      </c>
      <c r="J923" t="s">
        <v>320</v>
      </c>
      <c r="M923" t="s">
        <v>1353</v>
      </c>
      <c r="N923" t="s">
        <v>1325</v>
      </c>
      <c r="O923" s="36">
        <v>74157.33999578697</v>
      </c>
      <c r="P923" s="37">
        <v>4641.1424291717321</v>
      </c>
      <c r="Q923" s="31">
        <v>2.271E-3</v>
      </c>
    </row>
    <row r="924" spans="1:17" x14ac:dyDescent="0.2">
      <c r="A924" t="s">
        <v>1246</v>
      </c>
      <c r="B924" t="s">
        <v>1247</v>
      </c>
      <c r="C924" t="s">
        <v>816</v>
      </c>
      <c r="D924" s="35">
        <v>59000</v>
      </c>
      <c r="E924" s="35">
        <v>0</v>
      </c>
      <c r="F924" s="35">
        <v>59000</v>
      </c>
      <c r="G924">
        <v>1</v>
      </c>
      <c r="I924" s="47" t="s">
        <v>1320</v>
      </c>
      <c r="J924" t="s">
        <v>321</v>
      </c>
      <c r="M924" t="s">
        <v>1353</v>
      </c>
      <c r="N924" t="s">
        <v>1325</v>
      </c>
      <c r="O924" s="36">
        <v>8</v>
      </c>
      <c r="P924" s="37">
        <v>0.50068057235444585</v>
      </c>
      <c r="Q924" s="31">
        <v>0</v>
      </c>
    </row>
    <row r="925" spans="1:17" x14ac:dyDescent="0.2">
      <c r="A925" t="s">
        <v>1246</v>
      </c>
      <c r="B925" t="s">
        <v>1247</v>
      </c>
      <c r="C925" t="s">
        <v>816</v>
      </c>
      <c r="D925" s="35">
        <v>59000</v>
      </c>
      <c r="E925" s="35">
        <v>0</v>
      </c>
      <c r="F925" s="35">
        <v>59000</v>
      </c>
      <c r="G925">
        <v>1</v>
      </c>
      <c r="I925" s="47" t="s">
        <v>1320</v>
      </c>
      <c r="J925" t="s">
        <v>322</v>
      </c>
      <c r="M925" t="s">
        <v>1354</v>
      </c>
      <c r="N925" t="s">
        <v>1333</v>
      </c>
      <c r="O925" s="36">
        <v>0.48</v>
      </c>
      <c r="P925" s="37">
        <v>3.004083434126675E-2</v>
      </c>
      <c r="Q925" s="31">
        <v>0</v>
      </c>
    </row>
    <row r="926" spans="1:17" x14ac:dyDescent="0.2">
      <c r="A926" t="s">
        <v>1246</v>
      </c>
      <c r="B926" t="s">
        <v>1247</v>
      </c>
      <c r="C926" t="s">
        <v>816</v>
      </c>
      <c r="D926" s="35">
        <v>59000</v>
      </c>
      <c r="E926" s="35">
        <v>0</v>
      </c>
      <c r="F926" s="35">
        <v>59000</v>
      </c>
      <c r="G926">
        <v>1</v>
      </c>
      <c r="I926" s="47" t="s">
        <v>1320</v>
      </c>
      <c r="J926" t="s">
        <v>323</v>
      </c>
      <c r="M926" t="s">
        <v>1354</v>
      </c>
      <c r="N926" t="s">
        <v>1333</v>
      </c>
      <c r="O926" s="36">
        <v>0</v>
      </c>
      <c r="P926" s="37">
        <v>0</v>
      </c>
      <c r="Q926" s="31">
        <v>0</v>
      </c>
    </row>
    <row r="927" spans="1:17" x14ac:dyDescent="0.2">
      <c r="A927" t="s">
        <v>1246</v>
      </c>
      <c r="B927" t="s">
        <v>1247</v>
      </c>
      <c r="C927" t="s">
        <v>816</v>
      </c>
      <c r="D927" s="35">
        <v>59000</v>
      </c>
      <c r="E927" s="35">
        <v>0</v>
      </c>
      <c r="F927" s="35">
        <v>59000</v>
      </c>
      <c r="G927">
        <v>1</v>
      </c>
      <c r="I927" s="47" t="s">
        <v>1320</v>
      </c>
      <c r="J927" t="s">
        <v>324</v>
      </c>
      <c r="M927" t="s">
        <v>1354</v>
      </c>
      <c r="N927" t="s">
        <v>1333</v>
      </c>
      <c r="O927" s="36">
        <v>0.24</v>
      </c>
      <c r="P927" s="37">
        <v>1.5020417170633375E-2</v>
      </c>
      <c r="Q927" s="31">
        <v>0</v>
      </c>
    </row>
    <row r="928" spans="1:17" x14ac:dyDescent="0.2">
      <c r="A928" t="s">
        <v>1246</v>
      </c>
      <c r="B928" t="s">
        <v>1247</v>
      </c>
      <c r="C928" t="s">
        <v>816</v>
      </c>
      <c r="D928" s="35">
        <v>59000</v>
      </c>
      <c r="E928" s="35">
        <v>0</v>
      </c>
      <c r="F928" s="35">
        <v>59000</v>
      </c>
      <c r="G928">
        <v>1</v>
      </c>
      <c r="I928" s="47" t="s">
        <v>1320</v>
      </c>
      <c r="J928" t="s">
        <v>325</v>
      </c>
      <c r="M928" t="s">
        <v>1354</v>
      </c>
      <c r="N928" t="s">
        <v>1333</v>
      </c>
      <c r="O928" s="36">
        <v>0.24</v>
      </c>
      <c r="P928" s="37">
        <v>1.5020417170633375E-2</v>
      </c>
      <c r="Q928" s="31">
        <v>0</v>
      </c>
    </row>
    <row r="929" spans="1:17" x14ac:dyDescent="0.2">
      <c r="A929" t="s">
        <v>1246</v>
      </c>
      <c r="B929" t="s">
        <v>1247</v>
      </c>
      <c r="C929" t="s">
        <v>816</v>
      </c>
      <c r="D929" s="35">
        <v>59000</v>
      </c>
      <c r="E929" s="35">
        <v>0</v>
      </c>
      <c r="F929" s="35">
        <v>59000</v>
      </c>
      <c r="G929">
        <v>1</v>
      </c>
      <c r="I929" s="47" t="s">
        <v>1320</v>
      </c>
      <c r="J929" t="s">
        <v>326</v>
      </c>
      <c r="M929" t="s">
        <v>1354</v>
      </c>
      <c r="N929" t="s">
        <v>1333</v>
      </c>
      <c r="O929" s="36">
        <v>0.12</v>
      </c>
      <c r="P929" s="37">
        <v>7.5102085853166875E-3</v>
      </c>
      <c r="Q929" s="31">
        <v>0</v>
      </c>
    </row>
    <row r="930" spans="1:17" x14ac:dyDescent="0.2">
      <c r="A930" t="s">
        <v>1246</v>
      </c>
      <c r="B930" t="s">
        <v>1247</v>
      </c>
      <c r="C930" t="s">
        <v>816</v>
      </c>
      <c r="D930" s="35">
        <v>59000</v>
      </c>
      <c r="E930" s="35">
        <v>0</v>
      </c>
      <c r="F930" s="35">
        <v>59000</v>
      </c>
      <c r="G930">
        <v>1</v>
      </c>
      <c r="I930" s="47" t="s">
        <v>1320</v>
      </c>
      <c r="J930" t="s">
        <v>327</v>
      </c>
      <c r="K930" s="58"/>
      <c r="M930" t="s">
        <v>1354</v>
      </c>
      <c r="N930" t="s">
        <v>1333</v>
      </c>
      <c r="O930" s="36">
        <v>0.12</v>
      </c>
      <c r="P930" s="37">
        <v>7.5102085853166875E-3</v>
      </c>
      <c r="Q930" s="31">
        <v>0</v>
      </c>
    </row>
    <row r="931" spans="1:17" x14ac:dyDescent="0.2">
      <c r="A931" t="s">
        <v>1246</v>
      </c>
      <c r="B931" t="s">
        <v>1247</v>
      </c>
      <c r="C931" t="s">
        <v>816</v>
      </c>
      <c r="D931" s="35">
        <v>59000</v>
      </c>
      <c r="E931" s="35">
        <v>0</v>
      </c>
      <c r="F931" s="35">
        <v>59000</v>
      </c>
      <c r="G931">
        <v>1</v>
      </c>
      <c r="I931" s="47" t="s">
        <v>1320</v>
      </c>
      <c r="J931" t="s">
        <v>328</v>
      </c>
      <c r="K931" s="58"/>
      <c r="M931" t="s">
        <v>1354</v>
      </c>
      <c r="N931" t="s">
        <v>1333</v>
      </c>
      <c r="O931" s="36">
        <v>0.12</v>
      </c>
      <c r="P931" s="37">
        <v>7.5102085853166875E-3</v>
      </c>
      <c r="Q931" s="31">
        <v>0</v>
      </c>
    </row>
    <row r="932" spans="1:17" x14ac:dyDescent="0.2">
      <c r="A932" t="s">
        <v>1246</v>
      </c>
      <c r="B932" t="s">
        <v>1247</v>
      </c>
      <c r="C932" t="s">
        <v>816</v>
      </c>
      <c r="D932" s="35">
        <v>59000</v>
      </c>
      <c r="E932" s="35">
        <v>0</v>
      </c>
      <c r="F932" s="35">
        <v>59000</v>
      </c>
      <c r="G932">
        <v>1</v>
      </c>
      <c r="I932" s="47" t="s">
        <v>1320</v>
      </c>
      <c r="J932" t="s">
        <v>329</v>
      </c>
      <c r="M932" t="s">
        <v>1354</v>
      </c>
      <c r="N932" t="s">
        <v>1333</v>
      </c>
      <c r="O932" s="36">
        <v>1.92</v>
      </c>
      <c r="P932" s="37">
        <v>0.120163337365067</v>
      </c>
      <c r="Q932" s="31">
        <v>0</v>
      </c>
    </row>
    <row r="933" spans="1:17" x14ac:dyDescent="0.2">
      <c r="A933" t="s">
        <v>1246</v>
      </c>
      <c r="B933" t="s">
        <v>1247</v>
      </c>
      <c r="C933" t="s">
        <v>816</v>
      </c>
      <c r="D933" s="35">
        <v>59000</v>
      </c>
      <c r="E933" s="35">
        <v>0</v>
      </c>
      <c r="F933" s="35">
        <v>59000</v>
      </c>
      <c r="G933">
        <v>1</v>
      </c>
      <c r="I933" s="47" t="s">
        <v>1320</v>
      </c>
      <c r="J933" t="s">
        <v>330</v>
      </c>
      <c r="M933" t="s">
        <v>1354</v>
      </c>
      <c r="N933" t="s">
        <v>1333</v>
      </c>
      <c r="O933" s="36">
        <v>0.12</v>
      </c>
      <c r="P933" s="37">
        <v>7.5102085853166875E-3</v>
      </c>
      <c r="Q933" s="31">
        <v>0</v>
      </c>
    </row>
    <row r="934" spans="1:17" x14ac:dyDescent="0.2">
      <c r="A934" t="s">
        <v>1246</v>
      </c>
      <c r="B934" t="s">
        <v>1247</v>
      </c>
      <c r="C934" t="s">
        <v>816</v>
      </c>
      <c r="D934" s="35">
        <v>59000</v>
      </c>
      <c r="E934" s="35">
        <v>0</v>
      </c>
      <c r="F934" s="35">
        <v>59000</v>
      </c>
      <c r="G934">
        <v>1</v>
      </c>
      <c r="I934" s="47" t="s">
        <v>1320</v>
      </c>
      <c r="J934" t="s">
        <v>331</v>
      </c>
      <c r="M934" t="s">
        <v>1354</v>
      </c>
      <c r="N934" t="s">
        <v>1333</v>
      </c>
      <c r="O934" s="36">
        <v>0.12</v>
      </c>
      <c r="P934" s="37">
        <v>7.5102085853166875E-3</v>
      </c>
      <c r="Q934" s="31">
        <v>0</v>
      </c>
    </row>
    <row r="935" spans="1:17" x14ac:dyDescent="0.2">
      <c r="A935" t="s">
        <v>1246</v>
      </c>
      <c r="B935" t="s">
        <v>1247</v>
      </c>
      <c r="C935" t="s">
        <v>816</v>
      </c>
      <c r="D935" s="35">
        <v>59000</v>
      </c>
      <c r="E935" s="35">
        <v>0</v>
      </c>
      <c r="F935" s="35">
        <v>59000</v>
      </c>
      <c r="G935">
        <v>1</v>
      </c>
      <c r="I935" s="47" t="s">
        <v>1320</v>
      </c>
      <c r="J935" t="s">
        <v>332</v>
      </c>
      <c r="M935" t="s">
        <v>1355</v>
      </c>
      <c r="N935" t="s">
        <v>1294</v>
      </c>
      <c r="O935" s="36">
        <v>3916.0931676266819</v>
      </c>
      <c r="P935" s="37">
        <v>245.08897107008275</v>
      </c>
      <c r="Q935" s="31">
        <v>7.1000000000000005E-5</v>
      </c>
    </row>
    <row r="936" spans="1:17" x14ac:dyDescent="0.2">
      <c r="A936" t="s">
        <v>1246</v>
      </c>
      <c r="B936" t="s">
        <v>1247</v>
      </c>
      <c r="C936" t="s">
        <v>816</v>
      </c>
      <c r="D936" s="35">
        <v>59000</v>
      </c>
      <c r="E936" s="35">
        <v>0</v>
      </c>
      <c r="F936" s="35">
        <v>59000</v>
      </c>
      <c r="G936">
        <v>1</v>
      </c>
      <c r="I936" s="47" t="s">
        <v>1320</v>
      </c>
      <c r="J936" t="s">
        <v>333</v>
      </c>
      <c r="M936" t="s">
        <v>1355</v>
      </c>
      <c r="N936" t="s">
        <v>1294</v>
      </c>
      <c r="O936" s="36">
        <v>44.400000000000006</v>
      </c>
      <c r="P936" s="37">
        <v>2.7787771765671749</v>
      </c>
      <c r="Q936" s="31">
        <v>9.9999999999999995E-7</v>
      </c>
    </row>
    <row r="937" spans="1:17" x14ac:dyDescent="0.2">
      <c r="A937" t="s">
        <v>1246</v>
      </c>
      <c r="B937" t="s">
        <v>1247</v>
      </c>
      <c r="C937" t="s">
        <v>816</v>
      </c>
      <c r="D937" s="35">
        <v>59000</v>
      </c>
      <c r="E937" s="35">
        <v>0</v>
      </c>
      <c r="F937" s="35">
        <v>59000</v>
      </c>
      <c r="G937">
        <v>1</v>
      </c>
      <c r="I937" s="47" t="s">
        <v>1320</v>
      </c>
      <c r="J937" t="s">
        <v>334</v>
      </c>
      <c r="M937" t="s">
        <v>1355</v>
      </c>
      <c r="N937" t="s">
        <v>1294</v>
      </c>
      <c r="O937" s="36">
        <v>1815.7473861585074</v>
      </c>
      <c r="P937" s="37">
        <v>113.63868006911632</v>
      </c>
      <c r="Q937" s="31">
        <v>2.6999999999999999E-5</v>
      </c>
    </row>
    <row r="938" spans="1:17" x14ac:dyDescent="0.2">
      <c r="A938" t="s">
        <v>1246</v>
      </c>
      <c r="B938" t="s">
        <v>1247</v>
      </c>
      <c r="C938" t="s">
        <v>816</v>
      </c>
      <c r="D938" s="35">
        <v>59000</v>
      </c>
      <c r="E938" s="35">
        <v>0</v>
      </c>
      <c r="F938" s="35">
        <v>59000</v>
      </c>
      <c r="G938">
        <v>1</v>
      </c>
      <c r="I938" s="47" t="s">
        <v>1320</v>
      </c>
      <c r="J938" t="s">
        <v>335</v>
      </c>
      <c r="M938" t="s">
        <v>1355</v>
      </c>
      <c r="N938" t="s">
        <v>1294</v>
      </c>
      <c r="O938" s="36">
        <v>1797.4747566072649</v>
      </c>
      <c r="P938" s="37">
        <v>112.4950862413492</v>
      </c>
      <c r="Q938" s="31">
        <v>4.1E-5</v>
      </c>
    </row>
    <row r="939" spans="1:17" x14ac:dyDescent="0.2">
      <c r="A939" t="s">
        <v>1246</v>
      </c>
      <c r="B939" t="s">
        <v>1247</v>
      </c>
      <c r="C939" t="s">
        <v>816</v>
      </c>
      <c r="D939" s="35">
        <v>59000</v>
      </c>
      <c r="E939" s="35">
        <v>0</v>
      </c>
      <c r="F939" s="35">
        <v>59000</v>
      </c>
      <c r="G939">
        <v>1</v>
      </c>
      <c r="I939" s="47" t="s">
        <v>1320</v>
      </c>
      <c r="J939" t="s">
        <v>336</v>
      </c>
      <c r="M939" t="s">
        <v>1355</v>
      </c>
      <c r="N939" t="s">
        <v>1294</v>
      </c>
      <c r="O939" s="36">
        <v>1942.2174561655272</v>
      </c>
      <c r="P939" s="37">
        <v>121.55381844871899</v>
      </c>
      <c r="Q939" s="31">
        <v>2.8E-5</v>
      </c>
    </row>
    <row r="940" spans="1:17" x14ac:dyDescent="0.2">
      <c r="A940" t="s">
        <v>1246</v>
      </c>
      <c r="B940" t="s">
        <v>1247</v>
      </c>
      <c r="C940" t="s">
        <v>816</v>
      </c>
      <c r="D940" s="35">
        <v>59000</v>
      </c>
      <c r="E940" s="35">
        <v>0</v>
      </c>
      <c r="F940" s="35">
        <v>59000</v>
      </c>
      <c r="G940">
        <v>1</v>
      </c>
      <c r="I940" s="47" t="s">
        <v>1320</v>
      </c>
      <c r="J940" t="s">
        <v>337</v>
      </c>
      <c r="M940" t="s">
        <v>1355</v>
      </c>
      <c r="N940" t="s">
        <v>1294</v>
      </c>
      <c r="O940" s="36">
        <v>1898.1564300667637</v>
      </c>
      <c r="P940" s="37">
        <v>118.79625597801237</v>
      </c>
      <c r="Q940" s="31">
        <v>2.8E-5</v>
      </c>
    </row>
    <row r="941" spans="1:17" x14ac:dyDescent="0.2">
      <c r="A941" t="s">
        <v>1246</v>
      </c>
      <c r="B941" t="s">
        <v>1247</v>
      </c>
      <c r="C941" t="s">
        <v>816</v>
      </c>
      <c r="D941" s="35">
        <v>59000</v>
      </c>
      <c r="E941" s="35">
        <v>0</v>
      </c>
      <c r="F941" s="35">
        <v>59000</v>
      </c>
      <c r="G941">
        <v>1</v>
      </c>
      <c r="I941" s="47" t="s">
        <v>1320</v>
      </c>
      <c r="J941" t="s">
        <v>338</v>
      </c>
      <c r="M941" t="s">
        <v>1355</v>
      </c>
      <c r="N941" t="s">
        <v>1294</v>
      </c>
      <c r="O941" s="36">
        <v>1014.4031188474552</v>
      </c>
      <c r="P941" s="37">
        <v>63.486491767834849</v>
      </c>
      <c r="Q941" s="31">
        <v>1.5E-5</v>
      </c>
    </row>
    <row r="942" spans="1:17" x14ac:dyDescent="0.2">
      <c r="A942" t="s">
        <v>1246</v>
      </c>
      <c r="B942" t="s">
        <v>1247</v>
      </c>
      <c r="C942" t="s">
        <v>816</v>
      </c>
      <c r="D942" s="35">
        <v>59000</v>
      </c>
      <c r="E942" s="35">
        <v>0</v>
      </c>
      <c r="F942" s="35">
        <v>59000</v>
      </c>
      <c r="G942">
        <v>1</v>
      </c>
      <c r="I942" s="47" t="s">
        <v>1320</v>
      </c>
      <c r="J942" t="s">
        <v>339</v>
      </c>
      <c r="M942" t="s">
        <v>1355</v>
      </c>
      <c r="N942" t="s">
        <v>1294</v>
      </c>
      <c r="O942" s="36">
        <v>506.31374305231321</v>
      </c>
      <c r="P942" s="37">
        <v>31.687681832794251</v>
      </c>
      <c r="Q942" s="31">
        <v>7.9999999999999996E-6</v>
      </c>
    </row>
    <row r="943" spans="1:17" x14ac:dyDescent="0.2">
      <c r="A943" t="s">
        <v>1246</v>
      </c>
      <c r="B943" t="s">
        <v>1247</v>
      </c>
      <c r="C943" t="s">
        <v>816</v>
      </c>
      <c r="D943" s="35">
        <v>59000</v>
      </c>
      <c r="E943" s="35">
        <v>0</v>
      </c>
      <c r="F943" s="35">
        <v>59000</v>
      </c>
      <c r="G943">
        <v>1</v>
      </c>
      <c r="I943" s="47" t="s">
        <v>1320</v>
      </c>
      <c r="J943" t="s">
        <v>340</v>
      </c>
      <c r="M943" t="s">
        <v>1356</v>
      </c>
      <c r="N943" t="s">
        <v>1294</v>
      </c>
      <c r="O943" s="36">
        <v>2055.7732838506481</v>
      </c>
      <c r="P943" s="37">
        <v>128.66071804866513</v>
      </c>
      <c r="Q943" s="31">
        <v>1.0399999999999999E-4</v>
      </c>
    </row>
    <row r="944" spans="1:17" x14ac:dyDescent="0.2">
      <c r="A944" t="s">
        <v>1246</v>
      </c>
      <c r="B944" t="s">
        <v>1247</v>
      </c>
      <c r="C944" t="s">
        <v>816</v>
      </c>
      <c r="D944" s="35">
        <v>59000</v>
      </c>
      <c r="E944" s="35">
        <v>0</v>
      </c>
      <c r="F944" s="35">
        <v>59000</v>
      </c>
      <c r="G944">
        <v>1</v>
      </c>
      <c r="I944" s="47" t="s">
        <v>1320</v>
      </c>
      <c r="J944" t="s">
        <v>341</v>
      </c>
      <c r="M944" t="s">
        <v>1356</v>
      </c>
      <c r="N944" t="s">
        <v>1294</v>
      </c>
      <c r="O944" s="36">
        <v>64.599999999999994</v>
      </c>
      <c r="P944" s="37">
        <v>4.0429956217621497</v>
      </c>
      <c r="Q944" s="31">
        <v>9.9999999999999995E-7</v>
      </c>
    </row>
    <row r="945" spans="1:17" x14ac:dyDescent="0.2">
      <c r="A945" t="s">
        <v>1246</v>
      </c>
      <c r="B945" t="s">
        <v>1247</v>
      </c>
      <c r="C945" t="s">
        <v>816</v>
      </c>
      <c r="D945" s="35">
        <v>59000</v>
      </c>
      <c r="E945" s="35">
        <v>0</v>
      </c>
      <c r="F945" s="35">
        <v>59000</v>
      </c>
      <c r="G945">
        <v>1</v>
      </c>
      <c r="I945" s="47" t="s">
        <v>1320</v>
      </c>
      <c r="J945" t="s">
        <v>342</v>
      </c>
      <c r="M945" t="s">
        <v>1356</v>
      </c>
      <c r="N945" t="s">
        <v>1294</v>
      </c>
      <c r="O945" s="36">
        <v>1700.7543681902491</v>
      </c>
      <c r="P945" s="37">
        <v>106.44183381247723</v>
      </c>
      <c r="Q945" s="31">
        <v>2.9E-5</v>
      </c>
    </row>
    <row r="946" spans="1:17" x14ac:dyDescent="0.2">
      <c r="A946" t="s">
        <v>1246</v>
      </c>
      <c r="B946" t="s">
        <v>1247</v>
      </c>
      <c r="C946" t="s">
        <v>816</v>
      </c>
      <c r="D946" s="35">
        <v>59000</v>
      </c>
      <c r="E946" s="35">
        <v>0</v>
      </c>
      <c r="F946" s="35">
        <v>59000</v>
      </c>
      <c r="G946">
        <v>1</v>
      </c>
      <c r="I946" s="47" t="s">
        <v>1320</v>
      </c>
      <c r="J946" t="s">
        <v>343</v>
      </c>
      <c r="M946" t="s">
        <v>1356</v>
      </c>
      <c r="N946" t="s">
        <v>1294</v>
      </c>
      <c r="O946" s="36">
        <v>191.16152693784639</v>
      </c>
      <c r="P946" s="37">
        <v>11.963857839923842</v>
      </c>
      <c r="Q946" s="31">
        <v>3.9999999999999998E-6</v>
      </c>
    </row>
    <row r="947" spans="1:17" x14ac:dyDescent="0.2">
      <c r="A947" t="s">
        <v>1246</v>
      </c>
      <c r="B947" t="s">
        <v>1247</v>
      </c>
      <c r="C947" t="s">
        <v>816</v>
      </c>
      <c r="D947" s="35">
        <v>59000</v>
      </c>
      <c r="E947" s="35">
        <v>0</v>
      </c>
      <c r="F947" s="35">
        <v>59000</v>
      </c>
      <c r="G947">
        <v>1</v>
      </c>
      <c r="I947" s="47" t="s">
        <v>1320</v>
      </c>
      <c r="J947" t="s">
        <v>344</v>
      </c>
      <c r="M947" t="s">
        <v>1356</v>
      </c>
      <c r="N947" t="s">
        <v>1294</v>
      </c>
      <c r="O947" s="36">
        <v>1406.2859468869567</v>
      </c>
      <c r="P947" s="37">
        <v>88.012506597671916</v>
      </c>
      <c r="Q947" s="31">
        <v>2.3E-5</v>
      </c>
    </row>
    <row r="948" spans="1:17" x14ac:dyDescent="0.2">
      <c r="A948" t="s">
        <v>1246</v>
      </c>
      <c r="B948" t="s">
        <v>1247</v>
      </c>
      <c r="C948" t="s">
        <v>816</v>
      </c>
      <c r="D948" s="35">
        <v>59000</v>
      </c>
      <c r="E948" s="35">
        <v>0</v>
      </c>
      <c r="F948" s="35">
        <v>59000</v>
      </c>
      <c r="G948">
        <v>1</v>
      </c>
      <c r="I948" s="47" t="s">
        <v>1320</v>
      </c>
      <c r="J948" t="s">
        <v>345</v>
      </c>
      <c r="M948" t="s">
        <v>1357</v>
      </c>
      <c r="N948" t="s">
        <v>1294</v>
      </c>
      <c r="O948" s="36">
        <v>2233.5199069010409</v>
      </c>
      <c r="P948" s="37">
        <v>139.78500316903271</v>
      </c>
      <c r="Q948" s="31">
        <v>5.1999999999999997E-5</v>
      </c>
    </row>
    <row r="949" spans="1:17" x14ac:dyDescent="0.2">
      <c r="A949" t="s">
        <v>1246</v>
      </c>
      <c r="B949" t="s">
        <v>1247</v>
      </c>
      <c r="C949" t="s">
        <v>816</v>
      </c>
      <c r="D949" s="35">
        <v>59000</v>
      </c>
      <c r="E949" s="35">
        <v>0</v>
      </c>
      <c r="F949" s="35">
        <v>59000</v>
      </c>
      <c r="G949">
        <v>1</v>
      </c>
      <c r="I949" s="47" t="s">
        <v>1320</v>
      </c>
      <c r="J949" t="s">
        <v>346</v>
      </c>
      <c r="M949" t="s">
        <v>1357</v>
      </c>
      <c r="N949" t="s">
        <v>1325</v>
      </c>
      <c r="O949" s="36">
        <v>4.4000000000000004</v>
      </c>
      <c r="P949" s="37">
        <v>0.27537431479494523</v>
      </c>
      <c r="Q949" s="31">
        <v>0</v>
      </c>
    </row>
    <row r="950" spans="1:17" x14ac:dyDescent="0.2">
      <c r="A950" t="s">
        <v>1246</v>
      </c>
      <c r="B950" t="s">
        <v>1247</v>
      </c>
      <c r="C950" t="s">
        <v>816</v>
      </c>
      <c r="D950" s="35">
        <v>59000</v>
      </c>
      <c r="E950" s="35">
        <v>0</v>
      </c>
      <c r="F950" s="35">
        <v>59000</v>
      </c>
      <c r="G950">
        <v>1</v>
      </c>
      <c r="I950" s="47" t="s">
        <v>1320</v>
      </c>
      <c r="J950" t="s">
        <v>347</v>
      </c>
      <c r="M950" t="s">
        <v>1357</v>
      </c>
      <c r="N950" t="s">
        <v>1325</v>
      </c>
      <c r="O950" s="36">
        <v>1960.9420397731203</v>
      </c>
      <c r="P950" s="37">
        <v>122.72569785343754</v>
      </c>
      <c r="Q950" s="31">
        <v>0</v>
      </c>
    </row>
    <row r="951" spans="1:17" x14ac:dyDescent="0.2">
      <c r="A951" t="s">
        <v>1246</v>
      </c>
      <c r="B951" t="s">
        <v>1247</v>
      </c>
      <c r="C951" t="s">
        <v>816</v>
      </c>
      <c r="D951" s="35">
        <v>59000</v>
      </c>
      <c r="E951" s="35">
        <v>0</v>
      </c>
      <c r="F951" s="35">
        <v>59000</v>
      </c>
      <c r="G951">
        <v>1</v>
      </c>
      <c r="I951" s="47" t="s">
        <v>1320</v>
      </c>
      <c r="J951" t="s">
        <v>348</v>
      </c>
      <c r="M951" t="s">
        <v>1357</v>
      </c>
      <c r="N951" t="s">
        <v>1325</v>
      </c>
      <c r="O951" s="36">
        <v>6761.1885246750298</v>
      </c>
      <c r="P951" s="37">
        <v>423.14946754132563</v>
      </c>
      <c r="Q951" s="31">
        <v>4.1399999999999998E-4</v>
      </c>
    </row>
    <row r="952" spans="1:17" x14ac:dyDescent="0.2">
      <c r="A952" t="s">
        <v>1246</v>
      </c>
      <c r="B952" t="s">
        <v>1247</v>
      </c>
      <c r="C952" t="s">
        <v>816</v>
      </c>
      <c r="D952" s="35">
        <v>59000</v>
      </c>
      <c r="E952" s="35">
        <v>0</v>
      </c>
      <c r="F952" s="35">
        <v>59000</v>
      </c>
      <c r="G952">
        <v>1</v>
      </c>
      <c r="I952" s="47" t="s">
        <v>1320</v>
      </c>
      <c r="J952" t="s">
        <v>349</v>
      </c>
      <c r="M952" t="s">
        <v>1358</v>
      </c>
      <c r="N952" t="s">
        <v>1294</v>
      </c>
      <c r="O952" s="36">
        <v>1596.1086303245168</v>
      </c>
      <c r="P952" s="37">
        <v>99.892572821343705</v>
      </c>
      <c r="Q952" s="31">
        <v>9.3999999999999994E-5</v>
      </c>
    </row>
    <row r="953" spans="1:17" x14ac:dyDescent="0.2">
      <c r="A953" t="s">
        <v>1246</v>
      </c>
      <c r="B953" t="s">
        <v>1247</v>
      </c>
      <c r="C953" t="s">
        <v>816</v>
      </c>
      <c r="D953" s="35">
        <v>59000</v>
      </c>
      <c r="E953" s="35">
        <v>0</v>
      </c>
      <c r="F953" s="35">
        <v>59000</v>
      </c>
      <c r="G953">
        <v>1</v>
      </c>
      <c r="I953" s="47" t="s">
        <v>1320</v>
      </c>
      <c r="J953" t="s">
        <v>350</v>
      </c>
      <c r="M953" t="s">
        <v>1358</v>
      </c>
      <c r="N953" t="s">
        <v>1294</v>
      </c>
      <c r="O953" s="36">
        <v>6.39</v>
      </c>
      <c r="P953" s="37">
        <v>0.39991860716811362</v>
      </c>
      <c r="Q953" s="31">
        <v>0</v>
      </c>
    </row>
    <row r="954" spans="1:17" x14ac:dyDescent="0.2">
      <c r="A954" t="s">
        <v>1246</v>
      </c>
      <c r="B954" t="s">
        <v>1247</v>
      </c>
      <c r="C954" t="s">
        <v>816</v>
      </c>
      <c r="D954" s="35">
        <v>59000</v>
      </c>
      <c r="E954" s="35">
        <v>0</v>
      </c>
      <c r="F954" s="35">
        <v>59000</v>
      </c>
      <c r="G954">
        <v>1</v>
      </c>
      <c r="I954" s="47" t="s">
        <v>1320</v>
      </c>
      <c r="J954" t="s">
        <v>351</v>
      </c>
      <c r="M954" t="s">
        <v>1358</v>
      </c>
      <c r="N954" t="s">
        <v>1294</v>
      </c>
      <c r="O954" s="36">
        <v>855.03317909968916</v>
      </c>
      <c r="P954" s="37">
        <v>53.512312686709222</v>
      </c>
      <c r="Q954" s="31">
        <v>1.2999999999999999E-5</v>
      </c>
    </row>
    <row r="955" spans="1:17" x14ac:dyDescent="0.2">
      <c r="A955" t="s">
        <v>1246</v>
      </c>
      <c r="B955" t="s">
        <v>1247</v>
      </c>
      <c r="C955" t="s">
        <v>816</v>
      </c>
      <c r="D955" s="35">
        <v>59000</v>
      </c>
      <c r="E955" s="35">
        <v>0</v>
      </c>
      <c r="F955" s="35">
        <v>59000</v>
      </c>
      <c r="G955">
        <v>1</v>
      </c>
      <c r="I955" s="47" t="s">
        <v>1320</v>
      </c>
      <c r="J955" t="s">
        <v>352</v>
      </c>
      <c r="M955" t="s">
        <v>1358</v>
      </c>
      <c r="N955" t="s">
        <v>1294</v>
      </c>
      <c r="O955" s="36">
        <v>497.25333819981921</v>
      </c>
      <c r="P955" s="37">
        <v>31.120635746880538</v>
      </c>
      <c r="Q955" s="31">
        <v>6.9999999999999999E-6</v>
      </c>
    </row>
    <row r="956" spans="1:17" x14ac:dyDescent="0.2">
      <c r="A956" t="s">
        <v>1246</v>
      </c>
      <c r="B956" t="s">
        <v>1247</v>
      </c>
      <c r="C956" t="s">
        <v>816</v>
      </c>
      <c r="D956" s="35">
        <v>59000</v>
      </c>
      <c r="E956" s="35">
        <v>0</v>
      </c>
      <c r="F956" s="35">
        <v>59000</v>
      </c>
      <c r="G956">
        <v>1</v>
      </c>
      <c r="I956" s="47" t="s">
        <v>1320</v>
      </c>
      <c r="J956" t="s">
        <v>353</v>
      </c>
      <c r="M956" t="s">
        <v>1358</v>
      </c>
      <c r="N956" t="s">
        <v>1294</v>
      </c>
      <c r="O956" s="36">
        <v>6.39</v>
      </c>
      <c r="P956" s="37">
        <v>0.39991860716811362</v>
      </c>
      <c r="Q956" s="31">
        <v>0</v>
      </c>
    </row>
    <row r="957" spans="1:17" x14ac:dyDescent="0.2">
      <c r="A957" t="s">
        <v>1246</v>
      </c>
      <c r="B957" t="s">
        <v>1247</v>
      </c>
      <c r="C957" t="s">
        <v>816</v>
      </c>
      <c r="D957" s="35">
        <v>59000</v>
      </c>
      <c r="E957" s="35">
        <v>0</v>
      </c>
      <c r="F957" s="35">
        <v>59000</v>
      </c>
      <c r="G957">
        <v>1</v>
      </c>
      <c r="I957" s="47" t="s">
        <v>1320</v>
      </c>
      <c r="J957" t="s">
        <v>354</v>
      </c>
      <c r="M957" t="s">
        <v>1358</v>
      </c>
      <c r="N957" t="s">
        <v>1294</v>
      </c>
      <c r="O957" s="36">
        <v>444.96486140173914</v>
      </c>
      <c r="P957" s="37">
        <v>27.848157685529927</v>
      </c>
      <c r="Q957" s="31">
        <v>7.9999999999999996E-6</v>
      </c>
    </row>
    <row r="958" spans="1:17" x14ac:dyDescent="0.2">
      <c r="A958" t="s">
        <v>1246</v>
      </c>
      <c r="B958" t="s">
        <v>1247</v>
      </c>
      <c r="C958" t="s">
        <v>816</v>
      </c>
      <c r="D958" s="35">
        <v>59000</v>
      </c>
      <c r="E958" s="35">
        <v>0</v>
      </c>
      <c r="F958" s="35">
        <v>59000</v>
      </c>
      <c r="G958">
        <v>1</v>
      </c>
      <c r="I958" s="47" t="s">
        <v>1320</v>
      </c>
      <c r="J958" t="s">
        <v>355</v>
      </c>
      <c r="K958" s="58"/>
      <c r="M958" t="s">
        <v>1359</v>
      </c>
      <c r="N958" t="s">
        <v>1294</v>
      </c>
      <c r="O958" s="36">
        <v>185.51999999999998</v>
      </c>
      <c r="P958" s="37">
        <v>11.610782472899597</v>
      </c>
      <c r="Q958" s="31">
        <v>3.0000000000000001E-6</v>
      </c>
    </row>
    <row r="959" spans="1:17" x14ac:dyDescent="0.2">
      <c r="A959" t="s">
        <v>1246</v>
      </c>
      <c r="B959" t="s">
        <v>1247</v>
      </c>
      <c r="C959" t="s">
        <v>816</v>
      </c>
      <c r="D959" s="35">
        <v>59000</v>
      </c>
      <c r="E959" s="35">
        <v>0</v>
      </c>
      <c r="F959" s="35">
        <v>59000</v>
      </c>
      <c r="G959">
        <v>1</v>
      </c>
      <c r="I959" s="47" t="s">
        <v>1320</v>
      </c>
      <c r="J959" t="s">
        <v>356</v>
      </c>
      <c r="K959" s="58"/>
      <c r="M959" t="s">
        <v>1359</v>
      </c>
      <c r="N959" t="s">
        <v>1294</v>
      </c>
      <c r="O959" s="36">
        <v>40.92</v>
      </c>
      <c r="P959" s="37">
        <v>2.5609811275929903</v>
      </c>
      <c r="Q959" s="31">
        <v>9.9999999999999995E-7</v>
      </c>
    </row>
    <row r="960" spans="1:17" x14ac:dyDescent="0.2">
      <c r="A960" t="s">
        <v>1246</v>
      </c>
      <c r="B960" t="s">
        <v>1247</v>
      </c>
      <c r="C960" t="s">
        <v>816</v>
      </c>
      <c r="D960" s="35">
        <v>59000</v>
      </c>
      <c r="E960" s="35">
        <v>0</v>
      </c>
      <c r="F960" s="35">
        <v>59000</v>
      </c>
      <c r="G960">
        <v>1</v>
      </c>
      <c r="I960" s="47" t="s">
        <v>1320</v>
      </c>
      <c r="J960" t="s">
        <v>357</v>
      </c>
      <c r="K960" s="58"/>
      <c r="M960" t="s">
        <v>1360</v>
      </c>
      <c r="N960" t="s">
        <v>1325</v>
      </c>
      <c r="O960" s="36">
        <v>2</v>
      </c>
      <c r="P960" s="37">
        <v>0.12517014308861146</v>
      </c>
      <c r="Q960" s="31">
        <v>0</v>
      </c>
    </row>
    <row r="961" spans="1:17" x14ac:dyDescent="0.2">
      <c r="A961" t="s">
        <v>1246</v>
      </c>
      <c r="B961" t="s">
        <v>1247</v>
      </c>
      <c r="C961" t="s">
        <v>816</v>
      </c>
      <c r="D961" s="35">
        <v>59000</v>
      </c>
      <c r="E961" s="35">
        <v>0</v>
      </c>
      <c r="F961" s="35">
        <v>59000</v>
      </c>
      <c r="G961">
        <v>1</v>
      </c>
      <c r="I961" s="47" t="s">
        <v>1320</v>
      </c>
      <c r="J961" t="s">
        <v>358</v>
      </c>
      <c r="K961" s="58"/>
      <c r="M961" t="s">
        <v>1360</v>
      </c>
      <c r="N961" t="s">
        <v>1325</v>
      </c>
      <c r="O961" s="36">
        <v>0</v>
      </c>
      <c r="P961" s="37">
        <v>0</v>
      </c>
      <c r="Q961" s="31">
        <v>0</v>
      </c>
    </row>
    <row r="962" spans="1:17" x14ac:dyDescent="0.2">
      <c r="A962" t="s">
        <v>1246</v>
      </c>
      <c r="B962" t="s">
        <v>1247</v>
      </c>
      <c r="C962" t="s">
        <v>816</v>
      </c>
      <c r="D962" s="35">
        <v>59000</v>
      </c>
      <c r="E962" s="35">
        <v>0</v>
      </c>
      <c r="F962" s="35">
        <v>59000</v>
      </c>
      <c r="G962">
        <v>1</v>
      </c>
      <c r="I962" s="47" t="s">
        <v>1320</v>
      </c>
      <c r="J962" t="s">
        <v>359</v>
      </c>
      <c r="K962" s="57"/>
      <c r="M962" t="s">
        <v>1360</v>
      </c>
      <c r="N962" t="s">
        <v>1325</v>
      </c>
      <c r="O962" s="36">
        <v>2</v>
      </c>
      <c r="P962" s="37">
        <v>0.12517014308861146</v>
      </c>
      <c r="Q962" s="31">
        <v>0</v>
      </c>
    </row>
    <row r="963" spans="1:17" x14ac:dyDescent="0.2">
      <c r="A963" t="s">
        <v>1246</v>
      </c>
      <c r="B963" t="s">
        <v>1247</v>
      </c>
      <c r="C963" t="s">
        <v>816</v>
      </c>
      <c r="D963" s="35">
        <v>59000</v>
      </c>
      <c r="E963" s="35">
        <v>0</v>
      </c>
      <c r="F963" s="35">
        <v>59000</v>
      </c>
      <c r="G963">
        <v>1</v>
      </c>
      <c r="I963" s="47" t="s">
        <v>1320</v>
      </c>
      <c r="J963" t="s">
        <v>360</v>
      </c>
      <c r="K963" s="57"/>
      <c r="M963" t="s">
        <v>1360</v>
      </c>
      <c r="N963" t="s">
        <v>1325</v>
      </c>
      <c r="O963" s="36">
        <v>2</v>
      </c>
      <c r="P963" s="37">
        <v>0.12517014308861146</v>
      </c>
      <c r="Q963" s="31">
        <v>0</v>
      </c>
    </row>
    <row r="964" spans="1:17" x14ac:dyDescent="0.2">
      <c r="A964" t="s">
        <v>1246</v>
      </c>
      <c r="B964" t="s">
        <v>1247</v>
      </c>
      <c r="C964" t="s">
        <v>816</v>
      </c>
      <c r="D964" s="35">
        <v>59000</v>
      </c>
      <c r="E964" s="35">
        <v>0</v>
      </c>
      <c r="F964" s="35">
        <v>59000</v>
      </c>
      <c r="G964">
        <v>1</v>
      </c>
      <c r="I964" s="47" t="s">
        <v>1320</v>
      </c>
      <c r="J964" t="s">
        <v>361</v>
      </c>
      <c r="K964" s="58"/>
      <c r="M964" t="s">
        <v>1360</v>
      </c>
      <c r="N964" t="s">
        <v>1325</v>
      </c>
      <c r="O964" s="36">
        <v>2</v>
      </c>
      <c r="P964" s="37">
        <v>0.12517014308861146</v>
      </c>
      <c r="Q964" s="31">
        <v>0</v>
      </c>
    </row>
    <row r="965" spans="1:17" x14ac:dyDescent="0.2">
      <c r="A965" t="s">
        <v>1246</v>
      </c>
      <c r="B965" t="s">
        <v>1247</v>
      </c>
      <c r="C965" t="s">
        <v>816</v>
      </c>
      <c r="D965" s="35">
        <v>59000</v>
      </c>
      <c r="E965" s="35">
        <v>0</v>
      </c>
      <c r="F965" s="35">
        <v>59000</v>
      </c>
      <c r="G965">
        <v>1</v>
      </c>
      <c r="I965" s="47" t="s">
        <v>1320</v>
      </c>
      <c r="J965" t="s">
        <v>362</v>
      </c>
      <c r="K965" s="58"/>
      <c r="M965" t="s">
        <v>1360</v>
      </c>
      <c r="N965" t="s">
        <v>1325</v>
      </c>
      <c r="O965" s="36">
        <v>2</v>
      </c>
      <c r="P965" s="37">
        <v>0.12517014308861146</v>
      </c>
      <c r="Q965" s="31">
        <v>0</v>
      </c>
    </row>
    <row r="966" spans="1:17" x14ac:dyDescent="0.2">
      <c r="A966" t="s">
        <v>1246</v>
      </c>
      <c r="B966" t="s">
        <v>1247</v>
      </c>
      <c r="C966" t="s">
        <v>816</v>
      </c>
      <c r="D966" s="35">
        <v>59000</v>
      </c>
      <c r="E966" s="35">
        <v>0</v>
      </c>
      <c r="F966" s="35">
        <v>59000</v>
      </c>
      <c r="G966">
        <v>1</v>
      </c>
      <c r="I966" s="47" t="s">
        <v>1320</v>
      </c>
      <c r="J966" t="s">
        <v>363</v>
      </c>
      <c r="K966" s="58"/>
      <c r="M966" t="s">
        <v>1360</v>
      </c>
      <c r="N966" t="s">
        <v>1325</v>
      </c>
      <c r="O966" s="36">
        <v>2</v>
      </c>
      <c r="P966" s="37">
        <v>0.12517014308861146</v>
      </c>
      <c r="Q966" s="31">
        <v>0</v>
      </c>
    </row>
    <row r="967" spans="1:17" x14ac:dyDescent="0.2">
      <c r="A967" t="s">
        <v>1246</v>
      </c>
      <c r="B967" t="s">
        <v>1247</v>
      </c>
      <c r="C967" t="s">
        <v>816</v>
      </c>
      <c r="D967" s="35">
        <v>59000</v>
      </c>
      <c r="E967" s="35">
        <v>0</v>
      </c>
      <c r="F967" s="35">
        <v>59000</v>
      </c>
      <c r="G967">
        <v>1</v>
      </c>
      <c r="I967" s="47" t="s">
        <v>1320</v>
      </c>
      <c r="J967" t="s">
        <v>364</v>
      </c>
      <c r="K967" s="58"/>
      <c r="M967" t="s">
        <v>1360</v>
      </c>
      <c r="N967" t="s">
        <v>1325</v>
      </c>
      <c r="O967" s="36">
        <v>2</v>
      </c>
      <c r="P967" s="37">
        <v>0.12517014308861146</v>
      </c>
      <c r="Q967" s="31">
        <v>0</v>
      </c>
    </row>
    <row r="968" spans="1:17" x14ac:dyDescent="0.2">
      <c r="A968" t="s">
        <v>1246</v>
      </c>
      <c r="B968" t="s">
        <v>1247</v>
      </c>
      <c r="C968" t="s">
        <v>816</v>
      </c>
      <c r="D968" s="35">
        <v>59000</v>
      </c>
      <c r="E968" s="35">
        <v>0</v>
      </c>
      <c r="F968" s="35">
        <v>59000</v>
      </c>
      <c r="G968">
        <v>1</v>
      </c>
      <c r="I968" s="47" t="s">
        <v>1320</v>
      </c>
      <c r="J968" t="s">
        <v>365</v>
      </c>
      <c r="K968" s="58"/>
      <c r="M968" t="s">
        <v>1360</v>
      </c>
      <c r="N968" t="s">
        <v>1325</v>
      </c>
      <c r="O968" s="36">
        <v>2</v>
      </c>
      <c r="P968" s="37">
        <v>0.12517014308861146</v>
      </c>
      <c r="Q968" s="31">
        <v>0</v>
      </c>
    </row>
    <row r="969" spans="1:17" x14ac:dyDescent="0.2">
      <c r="A969" t="s">
        <v>1246</v>
      </c>
      <c r="B969" t="s">
        <v>1247</v>
      </c>
      <c r="C969" t="s">
        <v>816</v>
      </c>
      <c r="D969" s="35">
        <v>59000</v>
      </c>
      <c r="E969" s="35">
        <v>0</v>
      </c>
      <c r="F969" s="35">
        <v>59000</v>
      </c>
      <c r="G969">
        <v>1</v>
      </c>
      <c r="I969" s="47" t="s">
        <v>1320</v>
      </c>
      <c r="J969" t="s">
        <v>366</v>
      </c>
      <c r="K969" s="58"/>
      <c r="M969" t="s">
        <v>1360</v>
      </c>
      <c r="N969" t="s">
        <v>1325</v>
      </c>
      <c r="O969" s="36">
        <v>2</v>
      </c>
      <c r="P969" s="37">
        <v>0.12517014308861146</v>
      </c>
      <c r="Q969" s="31">
        <v>0</v>
      </c>
    </row>
    <row r="970" spans="1:17" x14ac:dyDescent="0.2">
      <c r="A970" t="s">
        <v>1246</v>
      </c>
      <c r="B970" t="s">
        <v>1247</v>
      </c>
      <c r="C970" t="s">
        <v>816</v>
      </c>
      <c r="D970" s="35">
        <v>59000</v>
      </c>
      <c r="E970" s="35">
        <v>0</v>
      </c>
      <c r="F970" s="35">
        <v>59000</v>
      </c>
      <c r="G970">
        <v>1</v>
      </c>
      <c r="I970" s="47" t="s">
        <v>1320</v>
      </c>
      <c r="J970" t="s">
        <v>367</v>
      </c>
      <c r="K970" s="58"/>
      <c r="M970" t="s">
        <v>1361</v>
      </c>
      <c r="N970" t="s">
        <v>1294</v>
      </c>
      <c r="O970" s="36">
        <v>557.64949472849787</v>
      </c>
      <c r="P970" s="37">
        <v>34.900533524228976</v>
      </c>
      <c r="Q970" s="31">
        <v>7.9999999999999996E-6</v>
      </c>
    </row>
    <row r="971" spans="1:17" x14ac:dyDescent="0.2">
      <c r="A971" t="s">
        <v>1246</v>
      </c>
      <c r="B971" t="s">
        <v>1247</v>
      </c>
      <c r="C971" t="s">
        <v>816</v>
      </c>
      <c r="D971" s="35">
        <v>59000</v>
      </c>
      <c r="E971" s="35">
        <v>0</v>
      </c>
      <c r="F971" s="35">
        <v>59000</v>
      </c>
      <c r="G971">
        <v>1</v>
      </c>
      <c r="I971" s="47" t="s">
        <v>1320</v>
      </c>
      <c r="J971" t="s">
        <v>368</v>
      </c>
      <c r="K971" s="58"/>
      <c r="M971" t="s">
        <v>1361</v>
      </c>
      <c r="N971" t="s">
        <v>1294</v>
      </c>
      <c r="O971" s="36">
        <v>5.0999999999999996</v>
      </c>
      <c r="P971" s="37">
        <v>0.31918386487595923</v>
      </c>
      <c r="Q971" s="31">
        <v>0</v>
      </c>
    </row>
    <row r="972" spans="1:17" x14ac:dyDescent="0.2">
      <c r="A972" t="s">
        <v>1246</v>
      </c>
      <c r="B972" t="s">
        <v>1247</v>
      </c>
      <c r="C972" t="s">
        <v>816</v>
      </c>
      <c r="D972" s="35">
        <v>59000</v>
      </c>
      <c r="E972" s="35">
        <v>0</v>
      </c>
      <c r="F972" s="35">
        <v>59000</v>
      </c>
      <c r="G972">
        <v>1</v>
      </c>
      <c r="I972" s="47" t="s">
        <v>1320</v>
      </c>
      <c r="J972" t="s">
        <v>369</v>
      </c>
      <c r="K972" s="58"/>
      <c r="M972" t="s">
        <v>1361</v>
      </c>
      <c r="N972" t="s">
        <v>1294</v>
      </c>
      <c r="O972" s="36">
        <v>306.75728687830377</v>
      </c>
      <c r="P972" s="37">
        <v>19.198426746015759</v>
      </c>
      <c r="Q972" s="31">
        <v>3.9999999999999998E-6</v>
      </c>
    </row>
    <row r="973" spans="1:17" x14ac:dyDescent="0.2">
      <c r="A973" t="s">
        <v>1246</v>
      </c>
      <c r="B973" t="s">
        <v>1247</v>
      </c>
      <c r="C973" t="s">
        <v>816</v>
      </c>
      <c r="D973" s="35">
        <v>59000</v>
      </c>
      <c r="E973" s="35">
        <v>0</v>
      </c>
      <c r="F973" s="35">
        <v>59000</v>
      </c>
      <c r="G973">
        <v>1</v>
      </c>
      <c r="I973" s="47" t="s">
        <v>1320</v>
      </c>
      <c r="J973" t="s">
        <v>370</v>
      </c>
      <c r="K973" s="58"/>
      <c r="M973" t="s">
        <v>1361</v>
      </c>
      <c r="N973" t="s">
        <v>1294</v>
      </c>
      <c r="O973" s="36">
        <v>20.32849589902348</v>
      </c>
      <c r="P973" s="37">
        <v>1.27226037022851</v>
      </c>
      <c r="Q973" s="31">
        <v>0</v>
      </c>
    </row>
    <row r="974" spans="1:17" x14ac:dyDescent="0.2">
      <c r="A974" t="s">
        <v>1246</v>
      </c>
      <c r="B974" t="s">
        <v>1247</v>
      </c>
      <c r="C974" t="s">
        <v>816</v>
      </c>
      <c r="D974" s="35">
        <v>59000</v>
      </c>
      <c r="E974" s="35">
        <v>0</v>
      </c>
      <c r="F974" s="35">
        <v>59000</v>
      </c>
      <c r="G974">
        <v>1</v>
      </c>
      <c r="I974" s="47" t="s">
        <v>1320</v>
      </c>
      <c r="J974" t="s">
        <v>371</v>
      </c>
      <c r="K974" s="57"/>
      <c r="M974" t="s">
        <v>1361</v>
      </c>
      <c r="N974" t="s">
        <v>1294</v>
      </c>
      <c r="O974" s="36">
        <v>3.009336443111291</v>
      </c>
      <c r="P974" s="37">
        <v>0.18833953659300667</v>
      </c>
      <c r="Q974" s="31">
        <v>0</v>
      </c>
    </row>
    <row r="975" spans="1:17" x14ac:dyDescent="0.2">
      <c r="A975" t="s">
        <v>1246</v>
      </c>
      <c r="B975" t="s">
        <v>1247</v>
      </c>
      <c r="C975" t="s">
        <v>816</v>
      </c>
      <c r="D975" s="35">
        <v>59000</v>
      </c>
      <c r="E975" s="35">
        <v>0</v>
      </c>
      <c r="F975" s="35">
        <v>59000</v>
      </c>
      <c r="G975">
        <v>1</v>
      </c>
      <c r="I975" s="47" t="s">
        <v>1320</v>
      </c>
      <c r="J975" t="s">
        <v>372</v>
      </c>
      <c r="K975" s="57"/>
      <c r="M975" t="s">
        <v>1361</v>
      </c>
      <c r="N975" t="s">
        <v>1294</v>
      </c>
      <c r="O975" s="36">
        <v>29.467327628739575</v>
      </c>
      <c r="P975" s="37">
        <v>1.8442148078641634</v>
      </c>
      <c r="Q975" s="31">
        <v>0</v>
      </c>
    </row>
    <row r="976" spans="1:17" x14ac:dyDescent="0.2">
      <c r="A976" t="s">
        <v>1246</v>
      </c>
      <c r="B976" t="s">
        <v>1247</v>
      </c>
      <c r="C976" t="s">
        <v>816</v>
      </c>
      <c r="D976" s="35">
        <v>59000</v>
      </c>
      <c r="E976" s="35">
        <v>0</v>
      </c>
      <c r="F976" s="35">
        <v>59000</v>
      </c>
      <c r="G976">
        <v>1</v>
      </c>
      <c r="I976" s="47" t="s">
        <v>1320</v>
      </c>
      <c r="J976" t="s">
        <v>373</v>
      </c>
      <c r="M976" t="s">
        <v>1361</v>
      </c>
      <c r="N976" t="s">
        <v>1294</v>
      </c>
      <c r="O976" s="36">
        <v>193.27518607625768</v>
      </c>
      <c r="P976" s="37">
        <v>12.09614134832159</v>
      </c>
      <c r="Q976" s="31">
        <v>3.0000000000000001E-6</v>
      </c>
    </row>
    <row r="977" spans="1:17" x14ac:dyDescent="0.2">
      <c r="A977" t="s">
        <v>1246</v>
      </c>
      <c r="B977" t="s">
        <v>1247</v>
      </c>
      <c r="C977" t="s">
        <v>816</v>
      </c>
      <c r="D977" s="35">
        <v>59000</v>
      </c>
      <c r="E977" s="35">
        <v>0</v>
      </c>
      <c r="F977" s="35">
        <v>59000</v>
      </c>
      <c r="G977">
        <v>1</v>
      </c>
      <c r="I977" s="47" t="s">
        <v>1320</v>
      </c>
      <c r="J977" t="s">
        <v>374</v>
      </c>
      <c r="M977" t="s">
        <v>1362</v>
      </c>
      <c r="N977" t="s">
        <v>1333</v>
      </c>
      <c r="O977" s="36">
        <v>0.71</v>
      </c>
      <c r="P977" s="37">
        <v>4.4435400796457067E-2</v>
      </c>
      <c r="Q977" s="31">
        <v>0</v>
      </c>
    </row>
    <row r="978" spans="1:17" x14ac:dyDescent="0.2">
      <c r="A978" t="s">
        <v>1246</v>
      </c>
      <c r="B978" t="s">
        <v>1247</v>
      </c>
      <c r="C978" t="s">
        <v>816</v>
      </c>
      <c r="D978" s="35">
        <v>59000</v>
      </c>
      <c r="E978" s="35">
        <v>0</v>
      </c>
      <c r="F978" s="35">
        <v>59000</v>
      </c>
      <c r="G978">
        <v>1</v>
      </c>
      <c r="I978" s="47" t="s">
        <v>1320</v>
      </c>
      <c r="J978" t="s">
        <v>375</v>
      </c>
      <c r="M978" t="s">
        <v>1362</v>
      </c>
      <c r="N978" t="s">
        <v>1333</v>
      </c>
      <c r="O978" s="36">
        <v>0.71</v>
      </c>
      <c r="P978" s="37">
        <v>4.4435400796457067E-2</v>
      </c>
      <c r="Q978" s="31">
        <v>0</v>
      </c>
    </row>
    <row r="979" spans="1:17" x14ac:dyDescent="0.2">
      <c r="A979" t="s">
        <v>1246</v>
      </c>
      <c r="B979" t="s">
        <v>1247</v>
      </c>
      <c r="C979" t="s">
        <v>816</v>
      </c>
      <c r="D979" s="35">
        <v>59000</v>
      </c>
      <c r="E979" s="35">
        <v>0</v>
      </c>
      <c r="F979" s="35">
        <v>59000</v>
      </c>
      <c r="G979">
        <v>1</v>
      </c>
      <c r="I979" s="47" t="s">
        <v>1320</v>
      </c>
      <c r="J979" t="s">
        <v>376</v>
      </c>
      <c r="M979" t="s">
        <v>1362</v>
      </c>
      <c r="N979" t="s">
        <v>1333</v>
      </c>
      <c r="O979" s="36">
        <v>2.13</v>
      </c>
      <c r="P979" s="37">
        <v>0.13330620238937121</v>
      </c>
      <c r="Q979" s="31">
        <v>0</v>
      </c>
    </row>
    <row r="980" spans="1:17" x14ac:dyDescent="0.2">
      <c r="A980" t="s">
        <v>1246</v>
      </c>
      <c r="B980" t="s">
        <v>1247</v>
      </c>
      <c r="C980" t="s">
        <v>816</v>
      </c>
      <c r="D980" s="35">
        <v>59000</v>
      </c>
      <c r="E980" s="35">
        <v>0</v>
      </c>
      <c r="F980" s="35">
        <v>59000</v>
      </c>
      <c r="G980">
        <v>1</v>
      </c>
      <c r="I980" s="47" t="s">
        <v>1320</v>
      </c>
      <c r="J980" t="s">
        <v>377</v>
      </c>
      <c r="M980" t="s">
        <v>1362</v>
      </c>
      <c r="N980" t="s">
        <v>1333</v>
      </c>
      <c r="O980" s="36">
        <v>4.26</v>
      </c>
      <c r="P980" s="37">
        <v>0.26661240477874243</v>
      </c>
      <c r="Q980" s="31">
        <v>0</v>
      </c>
    </row>
    <row r="981" spans="1:17" x14ac:dyDescent="0.2">
      <c r="A981" t="s">
        <v>1246</v>
      </c>
      <c r="B981" t="s">
        <v>1247</v>
      </c>
      <c r="C981" t="s">
        <v>816</v>
      </c>
      <c r="D981" s="35">
        <v>59000</v>
      </c>
      <c r="E981" s="35">
        <v>0</v>
      </c>
      <c r="F981" s="35">
        <v>59000</v>
      </c>
      <c r="G981">
        <v>1</v>
      </c>
      <c r="I981" s="47" t="s">
        <v>1320</v>
      </c>
      <c r="J981" t="s">
        <v>378</v>
      </c>
      <c r="M981" t="s">
        <v>1362</v>
      </c>
      <c r="N981" t="s">
        <v>1333</v>
      </c>
      <c r="O981" s="36">
        <v>0.71</v>
      </c>
      <c r="P981" s="37">
        <v>4.4435400796457067E-2</v>
      </c>
      <c r="Q981" s="31">
        <v>0</v>
      </c>
    </row>
    <row r="982" spans="1:17" x14ac:dyDescent="0.2">
      <c r="A982" t="s">
        <v>1246</v>
      </c>
      <c r="B982" t="s">
        <v>1247</v>
      </c>
      <c r="C982" t="s">
        <v>816</v>
      </c>
      <c r="D982" s="35">
        <v>59000</v>
      </c>
      <c r="E982" s="35">
        <v>0</v>
      </c>
      <c r="F982" s="35">
        <v>59000</v>
      </c>
      <c r="G982">
        <v>1</v>
      </c>
      <c r="I982" s="47" t="s">
        <v>1320</v>
      </c>
      <c r="J982" t="s">
        <v>379</v>
      </c>
      <c r="K982" s="58"/>
      <c r="M982" t="s">
        <v>1362</v>
      </c>
      <c r="N982" t="s">
        <v>1333</v>
      </c>
      <c r="O982" s="36">
        <v>1.42</v>
      </c>
      <c r="P982" s="37">
        <v>8.8870801592914134E-2</v>
      </c>
      <c r="Q982" s="31">
        <v>0</v>
      </c>
    </row>
    <row r="983" spans="1:17" x14ac:dyDescent="0.2">
      <c r="A983" t="s">
        <v>1246</v>
      </c>
      <c r="B983" t="s">
        <v>1247</v>
      </c>
      <c r="C983" t="s">
        <v>816</v>
      </c>
      <c r="D983" s="35">
        <v>59000</v>
      </c>
      <c r="E983" s="35">
        <v>0</v>
      </c>
      <c r="F983" s="35">
        <v>59000</v>
      </c>
      <c r="G983">
        <v>1</v>
      </c>
      <c r="I983" s="47" t="s">
        <v>1320</v>
      </c>
      <c r="J983" t="s">
        <v>380</v>
      </c>
      <c r="K983" s="58"/>
      <c r="M983" t="s">
        <v>1362</v>
      </c>
      <c r="N983" t="s">
        <v>1333</v>
      </c>
      <c r="O983" s="36">
        <v>35.5</v>
      </c>
      <c r="P983" s="37">
        <v>2.2217700398228533</v>
      </c>
      <c r="Q983" s="31">
        <v>9.9999999999999995E-7</v>
      </c>
    </row>
    <row r="984" spans="1:17" x14ac:dyDescent="0.2">
      <c r="A984" t="s">
        <v>1246</v>
      </c>
      <c r="B984" t="s">
        <v>1247</v>
      </c>
      <c r="C984" t="s">
        <v>816</v>
      </c>
      <c r="D984" s="35">
        <v>59000</v>
      </c>
      <c r="E984" s="35">
        <v>0</v>
      </c>
      <c r="F984" s="35">
        <v>59000</v>
      </c>
      <c r="G984">
        <v>1</v>
      </c>
      <c r="I984" s="47" t="s">
        <v>1320</v>
      </c>
      <c r="J984" t="s">
        <v>381</v>
      </c>
      <c r="K984" s="58"/>
      <c r="M984" t="s">
        <v>1362</v>
      </c>
      <c r="N984" t="s">
        <v>1333</v>
      </c>
      <c r="O984" s="36">
        <v>0.71</v>
      </c>
      <c r="P984" s="37">
        <v>4.4435400796457067E-2</v>
      </c>
      <c r="Q984" s="31">
        <v>0</v>
      </c>
    </row>
    <row r="985" spans="1:17" x14ac:dyDescent="0.2">
      <c r="A985" t="s">
        <v>1246</v>
      </c>
      <c r="B985" t="s">
        <v>1247</v>
      </c>
      <c r="C985" t="s">
        <v>816</v>
      </c>
      <c r="D985" s="35">
        <v>59000</v>
      </c>
      <c r="E985" s="35">
        <v>0</v>
      </c>
      <c r="F985" s="35">
        <v>59000</v>
      </c>
      <c r="G985">
        <v>1</v>
      </c>
      <c r="I985" s="47" t="s">
        <v>1320</v>
      </c>
      <c r="J985" t="s">
        <v>382</v>
      </c>
      <c r="K985" s="58"/>
      <c r="M985" t="s">
        <v>1362</v>
      </c>
      <c r="N985" t="s">
        <v>1333</v>
      </c>
      <c r="O985" s="36">
        <v>0.71</v>
      </c>
      <c r="P985" s="37">
        <v>4.4435400796457067E-2</v>
      </c>
      <c r="Q985" s="31">
        <v>0</v>
      </c>
    </row>
    <row r="986" spans="1:17" x14ac:dyDescent="0.2">
      <c r="A986" t="s">
        <v>1246</v>
      </c>
      <c r="B986" t="s">
        <v>1247</v>
      </c>
      <c r="C986" t="s">
        <v>816</v>
      </c>
      <c r="D986" s="35">
        <v>59000</v>
      </c>
      <c r="E986" s="35">
        <v>0</v>
      </c>
      <c r="F986" s="35">
        <v>59000</v>
      </c>
      <c r="G986">
        <v>1</v>
      </c>
      <c r="I986" s="47" t="s">
        <v>1320</v>
      </c>
      <c r="J986" t="s">
        <v>383</v>
      </c>
      <c r="K986" s="58"/>
      <c r="M986" t="s">
        <v>1362</v>
      </c>
      <c r="N986" t="s">
        <v>1333</v>
      </c>
      <c r="O986" s="36">
        <v>0.71</v>
      </c>
      <c r="P986" s="37">
        <v>4.4435400796457067E-2</v>
      </c>
      <c r="Q986" s="31">
        <v>0</v>
      </c>
    </row>
    <row r="987" spans="1:17" x14ac:dyDescent="0.2">
      <c r="A987" t="s">
        <v>1246</v>
      </c>
      <c r="B987" t="s">
        <v>1247</v>
      </c>
      <c r="C987" t="s">
        <v>816</v>
      </c>
      <c r="D987" s="35">
        <v>59000</v>
      </c>
      <c r="E987" s="35">
        <v>0</v>
      </c>
      <c r="F987" s="35">
        <v>59000</v>
      </c>
      <c r="G987">
        <v>1</v>
      </c>
      <c r="I987" s="47" t="s">
        <v>1320</v>
      </c>
      <c r="J987" t="s">
        <v>384</v>
      </c>
      <c r="K987" s="58"/>
      <c r="M987" t="s">
        <v>1363</v>
      </c>
      <c r="N987" t="s">
        <v>1325</v>
      </c>
      <c r="O987" s="36">
        <v>275.67248587081406</v>
      </c>
      <c r="P987" s="37">
        <v>17.252982251021507</v>
      </c>
      <c r="Q987" s="31">
        <v>3.9999999999999998E-6</v>
      </c>
    </row>
    <row r="988" spans="1:17" x14ac:dyDescent="0.2">
      <c r="A988" t="s">
        <v>1246</v>
      </c>
      <c r="B988" t="s">
        <v>1247</v>
      </c>
      <c r="C988" t="s">
        <v>816</v>
      </c>
      <c r="D988" s="35">
        <v>59000</v>
      </c>
      <c r="E988" s="35">
        <v>0</v>
      </c>
      <c r="F988" s="35">
        <v>59000</v>
      </c>
      <c r="G988">
        <v>1</v>
      </c>
      <c r="I988" s="47" t="s">
        <v>1320</v>
      </c>
      <c r="J988" t="s">
        <v>385</v>
      </c>
      <c r="K988" s="58"/>
      <c r="M988" t="s">
        <v>1363</v>
      </c>
      <c r="N988" t="s">
        <v>1325</v>
      </c>
      <c r="O988" s="36">
        <v>1.5</v>
      </c>
      <c r="P988" s="37">
        <v>9.3877607316458597E-2</v>
      </c>
      <c r="Q988" s="31">
        <v>0</v>
      </c>
    </row>
    <row r="989" spans="1:17" x14ac:dyDescent="0.2">
      <c r="A989" t="s">
        <v>1246</v>
      </c>
      <c r="B989" t="s">
        <v>1247</v>
      </c>
      <c r="C989" t="s">
        <v>816</v>
      </c>
      <c r="D989" s="35">
        <v>59000</v>
      </c>
      <c r="E989" s="35">
        <v>0</v>
      </c>
      <c r="F989" s="35">
        <v>59000</v>
      </c>
      <c r="G989">
        <v>1</v>
      </c>
      <c r="I989" s="47" t="s">
        <v>1320</v>
      </c>
      <c r="J989" t="s">
        <v>386</v>
      </c>
      <c r="K989" s="58"/>
      <c r="M989" t="s">
        <v>1363</v>
      </c>
      <c r="N989" t="s">
        <v>1325</v>
      </c>
      <c r="O989" s="36">
        <v>914.19290453923588</v>
      </c>
      <c r="P989" s="37">
        <v>57.214828335884732</v>
      </c>
      <c r="Q989" s="31">
        <v>1.5999999999999999E-5</v>
      </c>
    </row>
    <row r="990" spans="1:17" x14ac:dyDescent="0.2">
      <c r="A990" t="s">
        <v>1246</v>
      </c>
      <c r="B990" t="s">
        <v>1247</v>
      </c>
      <c r="C990" t="s">
        <v>816</v>
      </c>
      <c r="D990" s="35">
        <v>59000</v>
      </c>
      <c r="E990" s="35">
        <v>0</v>
      </c>
      <c r="F990" s="35">
        <v>59000</v>
      </c>
      <c r="G990">
        <v>1</v>
      </c>
      <c r="I990" s="47" t="s">
        <v>1320</v>
      </c>
      <c r="J990" t="s">
        <v>388</v>
      </c>
      <c r="K990" s="58"/>
      <c r="M990" t="s">
        <v>1364</v>
      </c>
      <c r="N990" t="s">
        <v>1294</v>
      </c>
      <c r="O990" s="36">
        <v>143.09794543446517</v>
      </c>
      <c r="P990" s="37">
        <v>8.9557951528591602</v>
      </c>
      <c r="Q990" s="31">
        <v>1.9999999999999999E-6</v>
      </c>
    </row>
    <row r="991" spans="1:17" x14ac:dyDescent="0.2">
      <c r="A991" t="s">
        <v>1246</v>
      </c>
      <c r="B991" t="s">
        <v>1247</v>
      </c>
      <c r="C991" t="s">
        <v>816</v>
      </c>
      <c r="D991" s="35">
        <v>59000</v>
      </c>
      <c r="E991" s="35">
        <v>0</v>
      </c>
      <c r="F991" s="35">
        <v>59000</v>
      </c>
      <c r="G991">
        <v>1</v>
      </c>
      <c r="I991" s="47" t="s">
        <v>1320</v>
      </c>
      <c r="J991" t="s">
        <v>389</v>
      </c>
      <c r="K991" s="58"/>
      <c r="M991" t="s">
        <v>1364</v>
      </c>
      <c r="N991" t="s">
        <v>1294</v>
      </c>
      <c r="O991" s="36">
        <v>0</v>
      </c>
      <c r="P991" s="37">
        <v>0</v>
      </c>
      <c r="Q991" s="31">
        <v>0</v>
      </c>
    </row>
    <row r="992" spans="1:17" x14ac:dyDescent="0.2">
      <c r="A992" t="s">
        <v>1246</v>
      </c>
      <c r="B992" t="s">
        <v>1247</v>
      </c>
      <c r="C992" t="s">
        <v>816</v>
      </c>
      <c r="D992" s="35">
        <v>59000</v>
      </c>
      <c r="E992" s="35">
        <v>0</v>
      </c>
      <c r="F992" s="35">
        <v>59000</v>
      </c>
      <c r="G992">
        <v>1</v>
      </c>
      <c r="I992" s="47" t="s">
        <v>1320</v>
      </c>
      <c r="J992" t="s">
        <v>390</v>
      </c>
      <c r="K992" s="58"/>
      <c r="M992" t="s">
        <v>1364</v>
      </c>
      <c r="N992" t="s">
        <v>1294</v>
      </c>
      <c r="O992" s="36">
        <v>837.65486891317403</v>
      </c>
      <c r="P992" s="37">
        <v>52.424689900367035</v>
      </c>
      <c r="Q992" s="31">
        <v>1.2E-5</v>
      </c>
    </row>
    <row r="993" spans="1:17" x14ac:dyDescent="0.2">
      <c r="A993" t="s">
        <v>1246</v>
      </c>
      <c r="B993" t="s">
        <v>1247</v>
      </c>
      <c r="C993" t="s">
        <v>816</v>
      </c>
      <c r="D993" s="35">
        <v>59000</v>
      </c>
      <c r="E993" s="35">
        <v>0</v>
      </c>
      <c r="F993" s="35">
        <v>59000</v>
      </c>
      <c r="G993">
        <v>1</v>
      </c>
      <c r="I993" s="47" t="s">
        <v>1320</v>
      </c>
      <c r="J993" t="s">
        <v>391</v>
      </c>
      <c r="K993" s="58"/>
      <c r="M993" t="s">
        <v>1364</v>
      </c>
      <c r="N993" t="s">
        <v>1294</v>
      </c>
      <c r="O993" s="36">
        <v>85.238426884233547</v>
      </c>
      <c r="P993" s="37">
        <v>5.3346530448738294</v>
      </c>
      <c r="Q993" s="31">
        <v>9.9999999999999995E-7</v>
      </c>
    </row>
    <row r="994" spans="1:17" x14ac:dyDescent="0.2">
      <c r="A994" t="s">
        <v>1246</v>
      </c>
      <c r="B994" t="s">
        <v>1247</v>
      </c>
      <c r="C994" t="s">
        <v>816</v>
      </c>
      <c r="D994" s="35">
        <v>59000</v>
      </c>
      <c r="E994" s="35">
        <v>0</v>
      </c>
      <c r="F994" s="35">
        <v>59000</v>
      </c>
      <c r="G994">
        <v>1</v>
      </c>
      <c r="I994" s="47" t="s">
        <v>1320</v>
      </c>
      <c r="J994" t="s">
        <v>392</v>
      </c>
      <c r="K994" s="58"/>
      <c r="M994" t="s">
        <v>1364</v>
      </c>
      <c r="N994" t="s">
        <v>1294</v>
      </c>
      <c r="O994" s="36">
        <v>5.18</v>
      </c>
      <c r="P994" s="37">
        <v>0.32419067059950368</v>
      </c>
      <c r="Q994" s="31">
        <v>0</v>
      </c>
    </row>
    <row r="995" spans="1:17" x14ac:dyDescent="0.2">
      <c r="A995" t="s">
        <v>1246</v>
      </c>
      <c r="B995" t="s">
        <v>1247</v>
      </c>
      <c r="C995" t="s">
        <v>816</v>
      </c>
      <c r="D995" s="35">
        <v>59000</v>
      </c>
      <c r="E995" s="35">
        <v>0</v>
      </c>
      <c r="F995" s="35">
        <v>59000</v>
      </c>
      <c r="G995">
        <v>1</v>
      </c>
      <c r="I995" s="47" t="s">
        <v>1320</v>
      </c>
      <c r="J995" t="s">
        <v>397</v>
      </c>
      <c r="K995" s="58"/>
      <c r="M995" t="s">
        <v>1365</v>
      </c>
      <c r="N995" t="s">
        <v>1323</v>
      </c>
      <c r="O995" s="36">
        <v>112.5</v>
      </c>
      <c r="P995" s="37">
        <v>7.0408205487343949</v>
      </c>
      <c r="Q995" s="31">
        <v>3.0000000000000001E-6</v>
      </c>
    </row>
    <row r="996" spans="1:17" x14ac:dyDescent="0.2">
      <c r="A996" t="s">
        <v>1246</v>
      </c>
      <c r="B996" t="s">
        <v>1247</v>
      </c>
      <c r="C996" t="s">
        <v>816</v>
      </c>
      <c r="D996" s="35">
        <v>59000</v>
      </c>
      <c r="E996" s="35">
        <v>0</v>
      </c>
      <c r="F996" s="35">
        <v>59000</v>
      </c>
      <c r="G996">
        <v>1</v>
      </c>
      <c r="I996" s="47" t="s">
        <v>1320</v>
      </c>
      <c r="J996" t="s">
        <v>399</v>
      </c>
      <c r="K996" s="58"/>
      <c r="M996" t="s">
        <v>1365</v>
      </c>
      <c r="N996" t="s">
        <v>1323</v>
      </c>
      <c r="O996" s="36">
        <v>52.099959382615765</v>
      </c>
      <c r="P996" s="37">
        <v>3.2606796854164299</v>
      </c>
      <c r="Q996" s="31">
        <v>9.9999999999999995E-7</v>
      </c>
    </row>
    <row r="997" spans="1:17" x14ac:dyDescent="0.2">
      <c r="A997" t="s">
        <v>1246</v>
      </c>
      <c r="B997" t="s">
        <v>1247</v>
      </c>
      <c r="C997" t="s">
        <v>816</v>
      </c>
      <c r="D997" s="35">
        <v>59000</v>
      </c>
      <c r="E997" s="35">
        <v>0</v>
      </c>
      <c r="F997" s="35">
        <v>59000</v>
      </c>
      <c r="G997">
        <v>1</v>
      </c>
      <c r="I997" s="47" t="s">
        <v>1320</v>
      </c>
      <c r="J997" t="s">
        <v>400</v>
      </c>
      <c r="K997" s="58"/>
      <c r="M997" t="s">
        <v>1365</v>
      </c>
      <c r="N997" t="s">
        <v>1323</v>
      </c>
      <c r="O997" s="36">
        <v>92.014389989572479</v>
      </c>
      <c r="P997" s="37">
        <v>5.7587271806030431</v>
      </c>
      <c r="Q997" s="31">
        <v>1.9999999999999999E-6</v>
      </c>
    </row>
    <row r="998" spans="1:17" x14ac:dyDescent="0.2">
      <c r="A998" t="s">
        <v>1246</v>
      </c>
      <c r="B998" t="s">
        <v>1247</v>
      </c>
      <c r="C998" t="s">
        <v>816</v>
      </c>
      <c r="D998" s="35">
        <v>59000</v>
      </c>
      <c r="E998" s="35">
        <v>0</v>
      </c>
      <c r="F998" s="35">
        <v>59000</v>
      </c>
      <c r="G998">
        <v>1</v>
      </c>
      <c r="I998" s="47" t="s">
        <v>1320</v>
      </c>
      <c r="J998" t="s">
        <v>401</v>
      </c>
      <c r="K998" s="58"/>
      <c r="M998" t="s">
        <v>1365</v>
      </c>
      <c r="N998" t="s">
        <v>1323</v>
      </c>
      <c r="O998" s="36">
        <v>62.483814958717829</v>
      </c>
      <c r="P998" s="37">
        <v>3.9105540295525159</v>
      </c>
      <c r="Q998" s="31">
        <v>9.9999999999999995E-7</v>
      </c>
    </row>
    <row r="999" spans="1:17" x14ac:dyDescent="0.2">
      <c r="A999" t="s">
        <v>1246</v>
      </c>
      <c r="B999" t="s">
        <v>1247</v>
      </c>
      <c r="C999" t="s">
        <v>816</v>
      </c>
      <c r="D999" s="35">
        <v>59000</v>
      </c>
      <c r="E999" s="35">
        <v>0</v>
      </c>
      <c r="F999" s="35">
        <v>59000</v>
      </c>
      <c r="G999">
        <v>1</v>
      </c>
      <c r="I999" s="47" t="s">
        <v>1320</v>
      </c>
      <c r="J999" t="s">
        <v>402</v>
      </c>
      <c r="K999" s="58"/>
      <c r="M999" t="s">
        <v>1365</v>
      </c>
      <c r="N999" t="s">
        <v>1323</v>
      </c>
      <c r="O999" s="36">
        <v>24.30250507786053</v>
      </c>
      <c r="P999" s="37">
        <v>1.5209740190037546</v>
      </c>
      <c r="Q999" s="31">
        <v>0</v>
      </c>
    </row>
    <row r="1000" spans="1:17" x14ac:dyDescent="0.2">
      <c r="A1000" t="s">
        <v>1246</v>
      </c>
      <c r="B1000" t="s">
        <v>1247</v>
      </c>
      <c r="C1000" t="s">
        <v>816</v>
      </c>
      <c r="D1000" s="35">
        <v>59000</v>
      </c>
      <c r="E1000" s="35">
        <v>0</v>
      </c>
      <c r="F1000" s="35">
        <v>59000</v>
      </c>
      <c r="G1000">
        <v>1</v>
      </c>
      <c r="I1000" s="47" t="s">
        <v>1320</v>
      </c>
      <c r="J1000" t="s">
        <v>403</v>
      </c>
      <c r="K1000" s="58"/>
      <c r="M1000" t="s">
        <v>1366</v>
      </c>
      <c r="N1000" t="s">
        <v>1294</v>
      </c>
      <c r="O1000" s="36">
        <v>1257.339673432499</v>
      </c>
      <c r="P1000" s="37">
        <v>78.690693417266942</v>
      </c>
      <c r="Q1000" s="31">
        <v>1.8E-5</v>
      </c>
    </row>
    <row r="1001" spans="1:17" x14ac:dyDescent="0.2">
      <c r="A1001" t="s">
        <v>1246</v>
      </c>
      <c r="B1001" t="s">
        <v>1247</v>
      </c>
      <c r="C1001" t="s">
        <v>816</v>
      </c>
      <c r="D1001" s="35">
        <v>59000</v>
      </c>
      <c r="E1001" s="35">
        <v>0</v>
      </c>
      <c r="F1001" s="35">
        <v>59000</v>
      </c>
      <c r="G1001">
        <v>1</v>
      </c>
      <c r="I1001" s="47" t="s">
        <v>1320</v>
      </c>
      <c r="J1001" t="s">
        <v>404</v>
      </c>
      <c r="K1001" s="58"/>
      <c r="M1001" t="s">
        <v>1366</v>
      </c>
      <c r="N1001" t="s">
        <v>1325</v>
      </c>
      <c r="O1001" s="36">
        <v>25.4</v>
      </c>
      <c r="P1001" s="37">
        <v>1.5896608172253655</v>
      </c>
      <c r="Q1001" s="31">
        <v>0</v>
      </c>
    </row>
    <row r="1002" spans="1:17" x14ac:dyDescent="0.2">
      <c r="A1002" t="s">
        <v>1246</v>
      </c>
      <c r="B1002" t="s">
        <v>1247</v>
      </c>
      <c r="C1002" t="s">
        <v>816</v>
      </c>
      <c r="D1002" s="35">
        <v>59000</v>
      </c>
      <c r="E1002" s="35">
        <v>0</v>
      </c>
      <c r="F1002" s="35">
        <v>59000</v>
      </c>
      <c r="G1002">
        <v>1</v>
      </c>
      <c r="I1002" s="47" t="s">
        <v>1320</v>
      </c>
      <c r="J1002" t="s">
        <v>405</v>
      </c>
      <c r="K1002" s="58"/>
      <c r="M1002" t="s">
        <v>1366</v>
      </c>
      <c r="N1002" t="s">
        <v>1294</v>
      </c>
      <c r="O1002" s="36">
        <v>3087.9154667969119</v>
      </c>
      <c r="P1002" s="37">
        <v>193.25741041225294</v>
      </c>
      <c r="Q1002" s="31">
        <v>5.1E-5</v>
      </c>
    </row>
    <row r="1003" spans="1:17" x14ac:dyDescent="0.2">
      <c r="A1003" t="s">
        <v>1246</v>
      </c>
      <c r="B1003" t="s">
        <v>1247</v>
      </c>
      <c r="C1003" t="s">
        <v>816</v>
      </c>
      <c r="D1003" s="35">
        <v>59000</v>
      </c>
      <c r="E1003" s="35">
        <v>0</v>
      </c>
      <c r="F1003" s="35">
        <v>59000</v>
      </c>
      <c r="G1003">
        <v>1</v>
      </c>
      <c r="I1003" s="47" t="s">
        <v>1320</v>
      </c>
      <c r="J1003" t="s">
        <v>406</v>
      </c>
      <c r="K1003" s="58"/>
      <c r="M1003" t="s">
        <v>1366</v>
      </c>
      <c r="N1003" t="s">
        <v>1325</v>
      </c>
      <c r="O1003" s="36">
        <v>5886.2493831897482</v>
      </c>
      <c r="P1003" s="37">
        <v>368.39133877455583</v>
      </c>
      <c r="Q1003" s="31">
        <v>3.2299999999999999E-4</v>
      </c>
    </row>
    <row r="1004" spans="1:17" x14ac:dyDescent="0.2">
      <c r="A1004" t="s">
        <v>1246</v>
      </c>
      <c r="B1004" t="s">
        <v>1247</v>
      </c>
      <c r="C1004" t="s">
        <v>816</v>
      </c>
      <c r="D1004" s="35">
        <v>59000</v>
      </c>
      <c r="E1004" s="35">
        <v>0</v>
      </c>
      <c r="F1004" s="35">
        <v>59000</v>
      </c>
      <c r="G1004">
        <v>1</v>
      </c>
      <c r="I1004" s="47" t="s">
        <v>1320</v>
      </c>
      <c r="J1004" t="s">
        <v>407</v>
      </c>
      <c r="K1004" s="58"/>
      <c r="M1004" t="s">
        <v>1366</v>
      </c>
      <c r="N1004" t="s">
        <v>1325</v>
      </c>
      <c r="O1004" s="36">
        <v>11434.717413794324</v>
      </c>
      <c r="P1004" s="37">
        <v>715.64260743123634</v>
      </c>
      <c r="Q1004" s="31">
        <v>4.0499999999999998E-4</v>
      </c>
    </row>
    <row r="1005" spans="1:17" x14ac:dyDescent="0.2">
      <c r="A1005" t="s">
        <v>1246</v>
      </c>
      <c r="B1005" t="s">
        <v>1247</v>
      </c>
      <c r="C1005" t="s">
        <v>816</v>
      </c>
      <c r="D1005" s="35">
        <v>59000</v>
      </c>
      <c r="E1005" s="35">
        <v>0</v>
      </c>
      <c r="F1005" s="35">
        <v>59000</v>
      </c>
      <c r="G1005">
        <v>1</v>
      </c>
      <c r="I1005" s="47" t="s">
        <v>1320</v>
      </c>
      <c r="J1005" t="s">
        <v>408</v>
      </c>
      <c r="K1005" s="58"/>
      <c r="M1005" t="s">
        <v>1366</v>
      </c>
      <c r="N1005" t="s">
        <v>1325</v>
      </c>
      <c r="O1005" s="36">
        <v>13494.448218078351</v>
      </c>
      <c r="P1005" s="37">
        <v>844.5510071793625</v>
      </c>
      <c r="Q1005" s="31">
        <v>3.3100000000000002E-4</v>
      </c>
    </row>
    <row r="1006" spans="1:17" x14ac:dyDescent="0.2">
      <c r="A1006" t="s">
        <v>1246</v>
      </c>
      <c r="B1006" t="s">
        <v>1247</v>
      </c>
      <c r="C1006" t="s">
        <v>816</v>
      </c>
      <c r="D1006" s="35">
        <v>59000</v>
      </c>
      <c r="E1006" s="35">
        <v>0</v>
      </c>
      <c r="F1006" s="35">
        <v>59000</v>
      </c>
      <c r="G1006">
        <v>1</v>
      </c>
      <c r="I1006" s="47" t="s">
        <v>1320</v>
      </c>
      <c r="J1006" t="s">
        <v>409</v>
      </c>
      <c r="K1006" s="58"/>
      <c r="M1006" t="s">
        <v>1366</v>
      </c>
      <c r="N1006" t="s">
        <v>1325</v>
      </c>
      <c r="O1006" s="36">
        <v>22654.287901645508</v>
      </c>
      <c r="P1006" s="37">
        <v>1417.8202291097837</v>
      </c>
      <c r="Q1006" s="31">
        <v>5.2400000000000005E-4</v>
      </c>
    </row>
    <row r="1007" spans="1:17" x14ac:dyDescent="0.2">
      <c r="A1007" t="s">
        <v>1246</v>
      </c>
      <c r="B1007" t="s">
        <v>1247</v>
      </c>
      <c r="C1007" t="s">
        <v>816</v>
      </c>
      <c r="D1007" s="35">
        <v>59000</v>
      </c>
      <c r="E1007" s="35">
        <v>0</v>
      </c>
      <c r="F1007" s="35">
        <v>59000</v>
      </c>
      <c r="G1007">
        <v>1</v>
      </c>
      <c r="I1007" s="47" t="s">
        <v>1320</v>
      </c>
      <c r="J1007" t="s">
        <v>410</v>
      </c>
      <c r="K1007" s="58"/>
      <c r="M1007" t="s">
        <v>1366</v>
      </c>
      <c r="N1007" t="s">
        <v>1325</v>
      </c>
      <c r="O1007" s="36">
        <v>10120.942896730847</v>
      </c>
      <c r="P1007" s="37">
        <v>633.41993528773298</v>
      </c>
      <c r="Q1007" s="31">
        <v>5.0799999999999999E-4</v>
      </c>
    </row>
    <row r="1008" spans="1:17" x14ac:dyDescent="0.2">
      <c r="A1008" t="s">
        <v>1246</v>
      </c>
      <c r="B1008" t="s">
        <v>1247</v>
      </c>
      <c r="C1008" t="s">
        <v>816</v>
      </c>
      <c r="D1008" s="35">
        <v>59000</v>
      </c>
      <c r="E1008" s="35">
        <v>0</v>
      </c>
      <c r="F1008" s="35">
        <v>59000</v>
      </c>
      <c r="G1008">
        <v>1</v>
      </c>
      <c r="I1008" s="47" t="s">
        <v>1320</v>
      </c>
      <c r="J1008" t="s">
        <v>411</v>
      </c>
      <c r="K1008" s="58"/>
      <c r="M1008" t="s">
        <v>1367</v>
      </c>
      <c r="N1008" t="s">
        <v>1328</v>
      </c>
      <c r="O1008" s="36">
        <v>58.399603067023357</v>
      </c>
      <c r="P1008" s="37">
        <v>3.6549433361087131</v>
      </c>
      <c r="Q1008" s="31">
        <v>0</v>
      </c>
    </row>
    <row r="1009" spans="1:17" x14ac:dyDescent="0.2">
      <c r="A1009" t="s">
        <v>1246</v>
      </c>
      <c r="B1009" t="s">
        <v>1247</v>
      </c>
      <c r="C1009" t="s">
        <v>816</v>
      </c>
      <c r="D1009" s="35">
        <v>59000</v>
      </c>
      <c r="E1009" s="35">
        <v>0</v>
      </c>
      <c r="F1009" s="35">
        <v>59000</v>
      </c>
      <c r="G1009">
        <v>1</v>
      </c>
      <c r="I1009" s="47" t="s">
        <v>1320</v>
      </c>
      <c r="J1009" t="s">
        <v>412</v>
      </c>
      <c r="K1009" s="58"/>
      <c r="M1009" t="s">
        <v>1368</v>
      </c>
      <c r="N1009" t="s">
        <v>1333</v>
      </c>
      <c r="O1009" s="36">
        <v>2.04</v>
      </c>
      <c r="P1009" s="37">
        <v>0.12767354595038369</v>
      </c>
      <c r="Q1009" s="31">
        <v>0</v>
      </c>
    </row>
    <row r="1010" spans="1:17" x14ac:dyDescent="0.2">
      <c r="A1010" t="s">
        <v>1246</v>
      </c>
      <c r="B1010" t="s">
        <v>1247</v>
      </c>
      <c r="C1010" t="s">
        <v>816</v>
      </c>
      <c r="D1010" s="35">
        <v>59000</v>
      </c>
      <c r="E1010" s="35">
        <v>0</v>
      </c>
      <c r="F1010" s="35">
        <v>59000</v>
      </c>
      <c r="G1010">
        <v>1</v>
      </c>
      <c r="I1010" s="47" t="s">
        <v>1320</v>
      </c>
      <c r="J1010" t="s">
        <v>413</v>
      </c>
      <c r="K1010" s="58"/>
      <c r="M1010" t="s">
        <v>1368</v>
      </c>
      <c r="N1010" t="s">
        <v>1333</v>
      </c>
      <c r="O1010" s="36">
        <v>128.52000000000001</v>
      </c>
      <c r="P1010" s="37">
        <v>8.0434333948741727</v>
      </c>
      <c r="Q1010" s="31">
        <v>1.9999999999999999E-6</v>
      </c>
    </row>
    <row r="1011" spans="1:17" x14ac:dyDescent="0.2">
      <c r="A1011" t="s">
        <v>1246</v>
      </c>
      <c r="B1011" t="s">
        <v>1247</v>
      </c>
      <c r="C1011" t="s">
        <v>816</v>
      </c>
      <c r="D1011" s="35">
        <v>59000</v>
      </c>
      <c r="E1011" s="35">
        <v>0</v>
      </c>
      <c r="F1011" s="35">
        <v>59000</v>
      </c>
      <c r="G1011">
        <v>1</v>
      </c>
      <c r="I1011" s="47" t="s">
        <v>1320</v>
      </c>
      <c r="J1011" t="s">
        <v>414</v>
      </c>
      <c r="K1011" s="58"/>
      <c r="M1011" t="s">
        <v>1368</v>
      </c>
      <c r="N1011" t="s">
        <v>1333</v>
      </c>
      <c r="O1011" s="36">
        <v>2.04</v>
      </c>
      <c r="P1011" s="37">
        <v>0.12767354595038369</v>
      </c>
      <c r="Q1011" s="31">
        <v>0</v>
      </c>
    </row>
    <row r="1012" spans="1:17" x14ac:dyDescent="0.2">
      <c r="A1012" t="s">
        <v>1246</v>
      </c>
      <c r="B1012" t="s">
        <v>1247</v>
      </c>
      <c r="C1012" t="s">
        <v>816</v>
      </c>
      <c r="D1012" s="35">
        <v>59000</v>
      </c>
      <c r="E1012" s="35">
        <v>0</v>
      </c>
      <c r="F1012" s="35">
        <v>59000</v>
      </c>
      <c r="G1012">
        <v>1</v>
      </c>
      <c r="I1012" s="47" t="s">
        <v>1320</v>
      </c>
      <c r="J1012" t="s">
        <v>415</v>
      </c>
      <c r="K1012" s="58"/>
      <c r="M1012" t="s">
        <v>1368</v>
      </c>
      <c r="N1012" t="s">
        <v>1333</v>
      </c>
      <c r="O1012" s="36">
        <v>2.04</v>
      </c>
      <c r="P1012" s="37">
        <v>0.12767354595038369</v>
      </c>
      <c r="Q1012" s="31">
        <v>0</v>
      </c>
    </row>
    <row r="1013" spans="1:17" x14ac:dyDescent="0.2">
      <c r="A1013" t="s">
        <v>1246</v>
      </c>
      <c r="B1013" t="s">
        <v>1247</v>
      </c>
      <c r="C1013" t="s">
        <v>816</v>
      </c>
      <c r="D1013" s="35">
        <v>59000</v>
      </c>
      <c r="E1013" s="35">
        <v>0</v>
      </c>
      <c r="F1013" s="35">
        <v>59000</v>
      </c>
      <c r="G1013">
        <v>1</v>
      </c>
      <c r="I1013" s="47" t="s">
        <v>1320</v>
      </c>
      <c r="J1013" t="s">
        <v>416</v>
      </c>
      <c r="K1013" s="58"/>
      <c r="M1013" t="s">
        <v>1368</v>
      </c>
      <c r="N1013" t="s">
        <v>1333</v>
      </c>
      <c r="O1013" s="36">
        <v>28.560000000000002</v>
      </c>
      <c r="P1013" s="37">
        <v>1.7874296433053718</v>
      </c>
      <c r="Q1013" s="31">
        <v>0</v>
      </c>
    </row>
    <row r="1014" spans="1:17" x14ac:dyDescent="0.2">
      <c r="A1014" t="s">
        <v>1246</v>
      </c>
      <c r="B1014" t="s">
        <v>1247</v>
      </c>
      <c r="C1014" t="s">
        <v>816</v>
      </c>
      <c r="D1014" s="35">
        <v>59000</v>
      </c>
      <c r="E1014" s="35">
        <v>0</v>
      </c>
      <c r="F1014" s="35">
        <v>59000</v>
      </c>
      <c r="G1014">
        <v>1</v>
      </c>
      <c r="I1014" s="47" t="s">
        <v>1320</v>
      </c>
      <c r="J1014" t="s">
        <v>417</v>
      </c>
      <c r="K1014" s="58"/>
      <c r="M1014" t="s">
        <v>1368</v>
      </c>
      <c r="N1014" t="s">
        <v>1333</v>
      </c>
      <c r="O1014" s="36">
        <v>53.04</v>
      </c>
      <c r="P1014" s="37">
        <v>3.3195121947099757</v>
      </c>
      <c r="Q1014" s="31">
        <v>9.9999999999999995E-7</v>
      </c>
    </row>
    <row r="1015" spans="1:17" x14ac:dyDescent="0.2">
      <c r="A1015" t="s">
        <v>1246</v>
      </c>
      <c r="B1015" t="s">
        <v>1247</v>
      </c>
      <c r="C1015" t="s">
        <v>816</v>
      </c>
      <c r="D1015" s="35">
        <v>59000</v>
      </c>
      <c r="E1015" s="35">
        <v>0</v>
      </c>
      <c r="F1015" s="35">
        <v>59000</v>
      </c>
      <c r="G1015">
        <v>1</v>
      </c>
      <c r="I1015" s="47" t="s">
        <v>1320</v>
      </c>
      <c r="J1015" t="s">
        <v>418</v>
      </c>
      <c r="K1015" s="57"/>
      <c r="M1015" t="s">
        <v>1368</v>
      </c>
      <c r="N1015" t="s">
        <v>1333</v>
      </c>
      <c r="O1015" s="36">
        <v>55.08</v>
      </c>
      <c r="P1015" s="37">
        <v>3.4471857406603594</v>
      </c>
      <c r="Q1015" s="31">
        <v>9.9999999999999995E-7</v>
      </c>
    </row>
    <row r="1016" spans="1:17" x14ac:dyDescent="0.2">
      <c r="A1016" t="s">
        <v>1246</v>
      </c>
      <c r="B1016" t="s">
        <v>1247</v>
      </c>
      <c r="C1016" t="s">
        <v>816</v>
      </c>
      <c r="D1016" s="35">
        <v>59000</v>
      </c>
      <c r="E1016" s="35">
        <v>0</v>
      </c>
      <c r="F1016" s="35">
        <v>59000</v>
      </c>
      <c r="G1016">
        <v>1</v>
      </c>
      <c r="I1016" s="47" t="s">
        <v>1320</v>
      </c>
      <c r="J1016" t="s">
        <v>419</v>
      </c>
      <c r="K1016" s="57"/>
      <c r="M1016" t="s">
        <v>1368</v>
      </c>
      <c r="N1016" t="s">
        <v>1333</v>
      </c>
      <c r="O1016" s="36">
        <v>55.08</v>
      </c>
      <c r="P1016" s="37">
        <v>3.4471857406603594</v>
      </c>
      <c r="Q1016" s="31">
        <v>9.9999999999999995E-7</v>
      </c>
    </row>
    <row r="1017" spans="1:17" x14ac:dyDescent="0.2">
      <c r="A1017" t="s">
        <v>1246</v>
      </c>
      <c r="B1017" t="s">
        <v>1247</v>
      </c>
      <c r="C1017" t="s">
        <v>816</v>
      </c>
      <c r="D1017" s="35">
        <v>59000</v>
      </c>
      <c r="E1017" s="35">
        <v>0</v>
      </c>
      <c r="F1017" s="35">
        <v>59000</v>
      </c>
      <c r="G1017">
        <v>1</v>
      </c>
      <c r="I1017" s="47" t="s">
        <v>1320</v>
      </c>
      <c r="J1017" t="s">
        <v>420</v>
      </c>
      <c r="M1017" t="s">
        <v>1369</v>
      </c>
      <c r="N1017" t="s">
        <v>1333</v>
      </c>
      <c r="O1017" s="36">
        <v>1.66</v>
      </c>
      <c r="P1017" s="37">
        <v>0.10389121876354751</v>
      </c>
      <c r="Q1017" s="31">
        <v>0</v>
      </c>
    </row>
    <row r="1018" spans="1:17" x14ac:dyDescent="0.2">
      <c r="A1018" t="s">
        <v>1246</v>
      </c>
      <c r="B1018" t="s">
        <v>1247</v>
      </c>
      <c r="C1018" t="s">
        <v>816</v>
      </c>
      <c r="D1018" s="35">
        <v>59000</v>
      </c>
      <c r="E1018" s="35">
        <v>0</v>
      </c>
      <c r="F1018" s="35">
        <v>59000</v>
      </c>
      <c r="G1018">
        <v>1</v>
      </c>
      <c r="I1018" s="47" t="s">
        <v>1320</v>
      </c>
      <c r="J1018" t="s">
        <v>421</v>
      </c>
      <c r="M1018" t="s">
        <v>1369</v>
      </c>
      <c r="N1018" t="s">
        <v>1333</v>
      </c>
      <c r="O1018" s="36">
        <v>2.4899999999999998</v>
      </c>
      <c r="P1018" s="37">
        <v>0.15583682814532127</v>
      </c>
      <c r="Q1018" s="31">
        <v>0</v>
      </c>
    </row>
    <row r="1019" spans="1:17" x14ac:dyDescent="0.2">
      <c r="A1019" t="s">
        <v>1246</v>
      </c>
      <c r="B1019" t="s">
        <v>1247</v>
      </c>
      <c r="C1019" t="s">
        <v>816</v>
      </c>
      <c r="D1019" s="35">
        <v>59000</v>
      </c>
      <c r="E1019" s="35">
        <v>0</v>
      </c>
      <c r="F1019" s="35">
        <v>59000</v>
      </c>
      <c r="G1019">
        <v>1</v>
      </c>
      <c r="I1019" s="47" t="s">
        <v>1320</v>
      </c>
      <c r="J1019" t="s">
        <v>422</v>
      </c>
      <c r="M1019" t="s">
        <v>1369</v>
      </c>
      <c r="N1019" t="s">
        <v>1333</v>
      </c>
      <c r="O1019" s="36">
        <v>170.73538332256436</v>
      </c>
      <c r="P1019" s="37">
        <v>10.685486180387153</v>
      </c>
      <c r="Q1019" s="31">
        <v>1.9999999999999999E-6</v>
      </c>
    </row>
    <row r="1020" spans="1:17" x14ac:dyDescent="0.2">
      <c r="A1020" t="s">
        <v>1246</v>
      </c>
      <c r="B1020" t="s">
        <v>1247</v>
      </c>
      <c r="C1020" t="s">
        <v>816</v>
      </c>
      <c r="D1020" s="35">
        <v>59000</v>
      </c>
      <c r="E1020" s="35">
        <v>0</v>
      </c>
      <c r="F1020" s="35">
        <v>59000</v>
      </c>
      <c r="G1020">
        <v>1</v>
      </c>
      <c r="I1020" s="47" t="s">
        <v>1320</v>
      </c>
      <c r="J1020" t="s">
        <v>423</v>
      </c>
      <c r="M1020" t="s">
        <v>1369</v>
      </c>
      <c r="N1020" t="s">
        <v>1333</v>
      </c>
      <c r="O1020" s="36">
        <v>0.83</v>
      </c>
      <c r="P1020" s="37">
        <v>5.1945609381773755E-2</v>
      </c>
      <c r="Q1020" s="31">
        <v>0</v>
      </c>
    </row>
    <row r="1021" spans="1:17" x14ac:dyDescent="0.2">
      <c r="A1021" t="s">
        <v>1246</v>
      </c>
      <c r="B1021" t="s">
        <v>1247</v>
      </c>
      <c r="C1021" t="s">
        <v>816</v>
      </c>
      <c r="D1021" s="35">
        <v>59000</v>
      </c>
      <c r="E1021" s="35">
        <v>0</v>
      </c>
      <c r="F1021" s="35">
        <v>59000</v>
      </c>
      <c r="G1021">
        <v>1</v>
      </c>
      <c r="I1021" s="47" t="s">
        <v>1320</v>
      </c>
      <c r="J1021" t="s">
        <v>424</v>
      </c>
      <c r="M1021" t="s">
        <v>1369</v>
      </c>
      <c r="N1021" t="s">
        <v>1333</v>
      </c>
      <c r="O1021" s="36">
        <v>0.83</v>
      </c>
      <c r="P1021" s="37">
        <v>5.1945609381773755E-2</v>
      </c>
      <c r="Q1021" s="31">
        <v>0</v>
      </c>
    </row>
    <row r="1022" spans="1:17" x14ac:dyDescent="0.2">
      <c r="A1022" t="s">
        <v>1246</v>
      </c>
      <c r="B1022" t="s">
        <v>1247</v>
      </c>
      <c r="C1022" t="s">
        <v>816</v>
      </c>
      <c r="D1022" s="35">
        <v>59000</v>
      </c>
      <c r="E1022" s="35">
        <v>0</v>
      </c>
      <c r="F1022" s="35">
        <v>59000</v>
      </c>
      <c r="G1022">
        <v>1</v>
      </c>
      <c r="I1022" s="47" t="s">
        <v>1320</v>
      </c>
      <c r="J1022" t="s">
        <v>425</v>
      </c>
      <c r="M1022" t="s">
        <v>1369</v>
      </c>
      <c r="N1022" t="s">
        <v>1333</v>
      </c>
      <c r="O1022" s="36">
        <v>108.72999999999999</v>
      </c>
      <c r="P1022" s="37">
        <v>6.8048748290123608</v>
      </c>
      <c r="Q1022" s="31">
        <v>1.9999999999999999E-6</v>
      </c>
    </row>
    <row r="1023" spans="1:17" x14ac:dyDescent="0.2">
      <c r="A1023" t="s">
        <v>1246</v>
      </c>
      <c r="B1023" t="s">
        <v>1247</v>
      </c>
      <c r="C1023" t="s">
        <v>816</v>
      </c>
      <c r="D1023" s="35">
        <v>59000</v>
      </c>
      <c r="E1023" s="35">
        <v>0</v>
      </c>
      <c r="F1023" s="35">
        <v>59000</v>
      </c>
      <c r="G1023">
        <v>1</v>
      </c>
      <c r="I1023" s="47" t="s">
        <v>1320</v>
      </c>
      <c r="J1023" t="s">
        <v>426</v>
      </c>
      <c r="M1023" t="s">
        <v>1369</v>
      </c>
      <c r="N1023" t="s">
        <v>1333</v>
      </c>
      <c r="O1023" s="36">
        <v>488.87</v>
      </c>
      <c r="P1023" s="37">
        <v>30.595963925864741</v>
      </c>
      <c r="Q1023" s="31">
        <v>6.9999999999999999E-6</v>
      </c>
    </row>
    <row r="1024" spans="1:17" x14ac:dyDescent="0.2">
      <c r="A1024" t="s">
        <v>1246</v>
      </c>
      <c r="B1024" t="s">
        <v>1247</v>
      </c>
      <c r="C1024" t="s">
        <v>816</v>
      </c>
      <c r="D1024" s="35">
        <v>59000</v>
      </c>
      <c r="E1024" s="35">
        <v>0</v>
      </c>
      <c r="F1024" s="35">
        <v>59000</v>
      </c>
      <c r="G1024">
        <v>1</v>
      </c>
      <c r="I1024" s="47" t="s">
        <v>1320</v>
      </c>
      <c r="J1024" t="s">
        <v>427</v>
      </c>
      <c r="K1024" s="58"/>
      <c r="M1024" t="s">
        <v>1369</v>
      </c>
      <c r="N1024" t="s">
        <v>1333</v>
      </c>
      <c r="O1024" s="36">
        <v>20.75</v>
      </c>
      <c r="P1024" s="37">
        <v>1.298640234544344</v>
      </c>
      <c r="Q1024" s="31">
        <v>0</v>
      </c>
    </row>
    <row r="1025" spans="1:17" x14ac:dyDescent="0.2">
      <c r="A1025" t="s">
        <v>1246</v>
      </c>
      <c r="B1025" t="s">
        <v>1247</v>
      </c>
      <c r="C1025" t="s">
        <v>816</v>
      </c>
      <c r="D1025" s="35">
        <v>59000</v>
      </c>
      <c r="E1025" s="35">
        <v>0</v>
      </c>
      <c r="F1025" s="35">
        <v>59000</v>
      </c>
      <c r="G1025">
        <v>1</v>
      </c>
      <c r="I1025" s="47" t="s">
        <v>1320</v>
      </c>
      <c r="J1025" t="s">
        <v>428</v>
      </c>
      <c r="K1025" s="58"/>
      <c r="M1025" t="s">
        <v>1370</v>
      </c>
      <c r="N1025" t="s">
        <v>1294</v>
      </c>
      <c r="O1025" s="36">
        <v>954.69388774478909</v>
      </c>
      <c r="P1025" s="37">
        <v>59.749585267419015</v>
      </c>
      <c r="Q1025" s="31">
        <v>1.4E-5</v>
      </c>
    </row>
    <row r="1026" spans="1:17" x14ac:dyDescent="0.2">
      <c r="A1026" t="s">
        <v>1246</v>
      </c>
      <c r="B1026" t="s">
        <v>1247</v>
      </c>
      <c r="C1026" t="s">
        <v>816</v>
      </c>
      <c r="D1026" s="35">
        <v>59000</v>
      </c>
      <c r="E1026" s="35">
        <v>0</v>
      </c>
      <c r="F1026" s="35">
        <v>59000</v>
      </c>
      <c r="G1026">
        <v>1</v>
      </c>
      <c r="I1026" s="47" t="s">
        <v>1320</v>
      </c>
      <c r="J1026" t="s">
        <v>429</v>
      </c>
      <c r="K1026" s="58"/>
      <c r="M1026" t="s">
        <v>1370</v>
      </c>
      <c r="N1026" t="s">
        <v>1294</v>
      </c>
      <c r="O1026" s="36">
        <v>15.2</v>
      </c>
      <c r="P1026" s="37">
        <v>0.9512930874734471</v>
      </c>
      <c r="Q1026" s="31">
        <v>0</v>
      </c>
    </row>
    <row r="1027" spans="1:17" x14ac:dyDescent="0.2">
      <c r="A1027" t="s">
        <v>1246</v>
      </c>
      <c r="B1027" t="s">
        <v>1247</v>
      </c>
      <c r="C1027" t="s">
        <v>816</v>
      </c>
      <c r="D1027" s="35">
        <v>59000</v>
      </c>
      <c r="E1027" s="35">
        <v>0</v>
      </c>
      <c r="F1027" s="35">
        <v>59000</v>
      </c>
      <c r="G1027">
        <v>1</v>
      </c>
      <c r="I1027" s="47" t="s">
        <v>1320</v>
      </c>
      <c r="J1027" t="s">
        <v>430</v>
      </c>
      <c r="K1027" s="58"/>
      <c r="M1027" t="s">
        <v>1370</v>
      </c>
      <c r="N1027" t="s">
        <v>1294</v>
      </c>
      <c r="O1027" s="36">
        <v>220.7797831656552</v>
      </c>
      <c r="P1027" s="37">
        <v>13.817518524958837</v>
      </c>
      <c r="Q1027" s="31">
        <v>6.0000000000000002E-6</v>
      </c>
    </row>
    <row r="1028" spans="1:17" x14ac:dyDescent="0.2">
      <c r="A1028" t="s">
        <v>1246</v>
      </c>
      <c r="B1028" t="s">
        <v>1247</v>
      </c>
      <c r="C1028" t="s">
        <v>816</v>
      </c>
      <c r="D1028" s="35">
        <v>59000</v>
      </c>
      <c r="E1028" s="35">
        <v>0</v>
      </c>
      <c r="F1028" s="35">
        <v>59000</v>
      </c>
      <c r="G1028">
        <v>1</v>
      </c>
      <c r="I1028" s="47" t="s">
        <v>1320</v>
      </c>
      <c r="J1028" t="s">
        <v>431</v>
      </c>
      <c r="K1028" s="58"/>
      <c r="M1028" t="s">
        <v>1370</v>
      </c>
      <c r="N1028" t="s">
        <v>1294</v>
      </c>
      <c r="O1028" s="36">
        <v>37.308400000000006</v>
      </c>
      <c r="P1028" s="37">
        <v>2.3349488832035763</v>
      </c>
      <c r="Q1028" s="31">
        <v>9.9999999999999995E-7</v>
      </c>
    </row>
    <row r="1029" spans="1:17" x14ac:dyDescent="0.2">
      <c r="A1029" t="s">
        <v>1246</v>
      </c>
      <c r="B1029" t="s">
        <v>1247</v>
      </c>
      <c r="C1029" t="s">
        <v>816</v>
      </c>
      <c r="D1029" s="35">
        <v>59000</v>
      </c>
      <c r="E1029" s="35">
        <v>0</v>
      </c>
      <c r="F1029" s="35">
        <v>59000</v>
      </c>
      <c r="G1029">
        <v>1</v>
      </c>
      <c r="I1029" s="47" t="s">
        <v>1320</v>
      </c>
      <c r="J1029" t="s">
        <v>432</v>
      </c>
      <c r="K1029" s="58"/>
      <c r="M1029" t="s">
        <v>1370</v>
      </c>
      <c r="N1029" t="s">
        <v>1294</v>
      </c>
      <c r="O1029" s="36">
        <v>87.774314110873206</v>
      </c>
      <c r="P1029" s="37">
        <v>5.4933617283813634</v>
      </c>
      <c r="Q1029" s="31">
        <v>1.9999999999999999E-6</v>
      </c>
    </row>
    <row r="1030" spans="1:17" x14ac:dyDescent="0.2">
      <c r="A1030" t="s">
        <v>1246</v>
      </c>
      <c r="B1030" t="s">
        <v>1247</v>
      </c>
      <c r="C1030" t="s">
        <v>816</v>
      </c>
      <c r="D1030" s="35">
        <v>59000</v>
      </c>
      <c r="E1030" s="35">
        <v>0</v>
      </c>
      <c r="F1030" s="35">
        <v>59000</v>
      </c>
      <c r="G1030">
        <v>1</v>
      </c>
      <c r="I1030" s="47" t="s">
        <v>1320</v>
      </c>
      <c r="J1030" t="s">
        <v>433</v>
      </c>
      <c r="K1030" s="58"/>
      <c r="M1030" t="s">
        <v>1371</v>
      </c>
      <c r="N1030" t="s">
        <v>1328</v>
      </c>
      <c r="O1030" s="36">
        <v>1072.4211812871458</v>
      </c>
      <c r="P1030" s="37">
        <v>67.117556356484883</v>
      </c>
      <c r="Q1030" s="31">
        <v>1.5999999999999999E-5</v>
      </c>
    </row>
    <row r="1031" spans="1:17" x14ac:dyDescent="0.2">
      <c r="A1031" t="s">
        <v>1246</v>
      </c>
      <c r="B1031" t="s">
        <v>1247</v>
      </c>
      <c r="C1031" t="s">
        <v>816</v>
      </c>
      <c r="D1031" s="35">
        <v>59000</v>
      </c>
      <c r="E1031" s="35">
        <v>0</v>
      </c>
      <c r="F1031" s="35">
        <v>59000</v>
      </c>
      <c r="G1031">
        <v>1</v>
      </c>
      <c r="I1031" s="47" t="s">
        <v>1320</v>
      </c>
      <c r="J1031" t="s">
        <v>450</v>
      </c>
      <c r="K1031" s="58"/>
      <c r="M1031" t="s">
        <v>1372</v>
      </c>
      <c r="N1031" t="s">
        <v>1325</v>
      </c>
      <c r="O1031" s="36">
        <v>1783.3161553464247</v>
      </c>
      <c r="P1031" s="37">
        <v>111.60896916847221</v>
      </c>
      <c r="Q1031" s="31">
        <v>0</v>
      </c>
    </row>
    <row r="1032" spans="1:17" x14ac:dyDescent="0.2">
      <c r="A1032" t="s">
        <v>1246</v>
      </c>
      <c r="B1032" t="s">
        <v>1247</v>
      </c>
      <c r="C1032" t="s">
        <v>816</v>
      </c>
      <c r="D1032" s="35">
        <v>59000</v>
      </c>
      <c r="E1032" s="35">
        <v>0</v>
      </c>
      <c r="F1032" s="35">
        <v>59000</v>
      </c>
      <c r="G1032">
        <v>1</v>
      </c>
      <c r="I1032" s="47" t="s">
        <v>1320</v>
      </c>
      <c r="J1032" t="s">
        <v>451</v>
      </c>
      <c r="K1032" s="58"/>
      <c r="M1032" t="s">
        <v>1372</v>
      </c>
      <c r="N1032" t="s">
        <v>1325</v>
      </c>
      <c r="O1032" s="36">
        <v>7.1332646213856989</v>
      </c>
      <c r="P1032" s="37">
        <v>0.4464358766738889</v>
      </c>
      <c r="Q1032" s="31">
        <v>0</v>
      </c>
    </row>
    <row r="1033" spans="1:17" x14ac:dyDescent="0.2">
      <c r="A1033" t="s">
        <v>1246</v>
      </c>
      <c r="B1033" t="s">
        <v>1247</v>
      </c>
      <c r="C1033" t="s">
        <v>816</v>
      </c>
      <c r="D1033" s="35">
        <v>59000</v>
      </c>
      <c r="E1033" s="35">
        <v>0</v>
      </c>
      <c r="F1033" s="35">
        <v>59000</v>
      </c>
      <c r="G1033">
        <v>1</v>
      </c>
      <c r="I1033" s="47" t="s">
        <v>1320</v>
      </c>
      <c r="J1033" t="s">
        <v>452</v>
      </c>
      <c r="K1033" s="58"/>
      <c r="M1033" t="s">
        <v>1372</v>
      </c>
      <c r="N1033" t="s">
        <v>1325</v>
      </c>
      <c r="O1033" s="36">
        <v>2389.643648164209</v>
      </c>
      <c r="P1033" s="37">
        <v>149.55601868575278</v>
      </c>
      <c r="Q1033" s="31">
        <v>1.6000000000000001E-4</v>
      </c>
    </row>
    <row r="1034" spans="1:17" x14ac:dyDescent="0.2">
      <c r="A1034" t="s">
        <v>1246</v>
      </c>
      <c r="B1034" t="s">
        <v>1247</v>
      </c>
      <c r="C1034" t="s">
        <v>816</v>
      </c>
      <c r="D1034" s="35">
        <v>59000</v>
      </c>
      <c r="E1034" s="35">
        <v>0</v>
      </c>
      <c r="F1034" s="35">
        <v>59000</v>
      </c>
      <c r="G1034">
        <v>1</v>
      </c>
      <c r="I1034" s="47" t="s">
        <v>1320</v>
      </c>
      <c r="J1034" t="s">
        <v>453</v>
      </c>
      <c r="K1034" s="58"/>
      <c r="M1034" t="s">
        <v>1372</v>
      </c>
      <c r="N1034" t="s">
        <v>1325</v>
      </c>
      <c r="O1034" s="36">
        <v>2567.9752636988514</v>
      </c>
      <c r="P1034" s="37">
        <v>160.71691560260001</v>
      </c>
      <c r="Q1034" s="31">
        <v>2.8E-5</v>
      </c>
    </row>
    <row r="1035" spans="1:17" x14ac:dyDescent="0.2">
      <c r="A1035" t="s">
        <v>1246</v>
      </c>
      <c r="B1035" t="s">
        <v>1247</v>
      </c>
      <c r="C1035" t="s">
        <v>816</v>
      </c>
      <c r="D1035" s="35">
        <v>59000</v>
      </c>
      <c r="E1035" s="35">
        <v>0</v>
      </c>
      <c r="F1035" s="35">
        <v>59000</v>
      </c>
      <c r="G1035">
        <v>1</v>
      </c>
      <c r="I1035" s="47" t="s">
        <v>1320</v>
      </c>
      <c r="J1035" t="s">
        <v>454</v>
      </c>
      <c r="K1035" s="58"/>
      <c r="M1035" t="s">
        <v>1372</v>
      </c>
      <c r="N1035" t="s">
        <v>1325</v>
      </c>
      <c r="O1035" s="36">
        <v>4279.9587728314191</v>
      </c>
      <c r="P1035" s="37">
        <v>267.86152600433331</v>
      </c>
      <c r="Q1035" s="31">
        <v>1.1400000000000001E-4</v>
      </c>
    </row>
    <row r="1036" spans="1:17" x14ac:dyDescent="0.2">
      <c r="A1036" t="s">
        <v>1246</v>
      </c>
      <c r="B1036" t="s">
        <v>1247</v>
      </c>
      <c r="C1036" t="s">
        <v>816</v>
      </c>
      <c r="D1036" s="35">
        <v>59000</v>
      </c>
      <c r="E1036" s="35">
        <v>0</v>
      </c>
      <c r="F1036" s="35">
        <v>59000</v>
      </c>
      <c r="G1036">
        <v>1</v>
      </c>
      <c r="I1036" s="47" t="s">
        <v>1320</v>
      </c>
      <c r="J1036" t="s">
        <v>455</v>
      </c>
      <c r="K1036" s="58"/>
      <c r="M1036" t="s">
        <v>1373</v>
      </c>
      <c r="N1036" t="s">
        <v>1325</v>
      </c>
      <c r="O1036" s="36">
        <v>3502.8542609035103</v>
      </c>
      <c r="P1036" s="37">
        <v>219.22638452792236</v>
      </c>
      <c r="Q1036" s="31">
        <v>7.1000000000000005E-5</v>
      </c>
    </row>
    <row r="1037" spans="1:17" x14ac:dyDescent="0.2">
      <c r="A1037" t="s">
        <v>1246</v>
      </c>
      <c r="B1037" t="s">
        <v>1247</v>
      </c>
      <c r="C1037" t="s">
        <v>816</v>
      </c>
      <c r="D1037" s="35">
        <v>59000</v>
      </c>
      <c r="E1037" s="35">
        <v>0</v>
      </c>
      <c r="F1037" s="35">
        <v>59000</v>
      </c>
      <c r="G1037">
        <v>1</v>
      </c>
      <c r="I1037" s="47" t="s">
        <v>1320</v>
      </c>
      <c r="J1037" t="s">
        <v>456</v>
      </c>
      <c r="K1037" s="58"/>
      <c r="M1037" t="s">
        <v>1373</v>
      </c>
      <c r="N1037" t="s">
        <v>1325</v>
      </c>
      <c r="O1037" s="36">
        <v>24.8</v>
      </c>
      <c r="P1037" s="37">
        <v>1.5521097742987822</v>
      </c>
      <c r="Q1037" s="31">
        <v>0</v>
      </c>
    </row>
    <row r="1038" spans="1:17" x14ac:dyDescent="0.2">
      <c r="A1038" t="s">
        <v>1246</v>
      </c>
      <c r="B1038" t="s">
        <v>1247</v>
      </c>
      <c r="C1038" t="s">
        <v>816</v>
      </c>
      <c r="D1038" s="35">
        <v>59000</v>
      </c>
      <c r="E1038" s="35">
        <v>0</v>
      </c>
      <c r="F1038" s="35">
        <v>59000</v>
      </c>
      <c r="G1038">
        <v>1</v>
      </c>
      <c r="I1038" s="47" t="s">
        <v>1320</v>
      </c>
      <c r="J1038" t="s">
        <v>457</v>
      </c>
      <c r="K1038" s="58"/>
      <c r="M1038" t="s">
        <v>1373</v>
      </c>
      <c r="N1038" t="s">
        <v>1325</v>
      </c>
      <c r="O1038" s="36">
        <v>1284.3150327180197</v>
      </c>
      <c r="P1038" s="37">
        <v>80.378948208084623</v>
      </c>
      <c r="Q1038" s="31">
        <v>5.7000000000000003E-5</v>
      </c>
    </row>
    <row r="1039" spans="1:17" x14ac:dyDescent="0.2">
      <c r="A1039" t="s">
        <v>1246</v>
      </c>
      <c r="B1039" t="s">
        <v>1247</v>
      </c>
      <c r="C1039" t="s">
        <v>816</v>
      </c>
      <c r="D1039" s="35">
        <v>59000</v>
      </c>
      <c r="E1039" s="35">
        <v>0</v>
      </c>
      <c r="F1039" s="35">
        <v>59000</v>
      </c>
      <c r="G1039">
        <v>1</v>
      </c>
      <c r="I1039" s="47" t="s">
        <v>1320</v>
      </c>
      <c r="J1039" t="s">
        <v>458</v>
      </c>
      <c r="K1039" s="58"/>
      <c r="M1039" t="s">
        <v>1373</v>
      </c>
      <c r="N1039" t="s">
        <v>1325</v>
      </c>
      <c r="O1039" s="36">
        <v>138.80505600317656</v>
      </c>
      <c r="P1039" s="37">
        <v>8.6871243606701682</v>
      </c>
      <c r="Q1039" s="31">
        <v>6.0000000000000002E-6</v>
      </c>
    </row>
    <row r="1040" spans="1:17" x14ac:dyDescent="0.2">
      <c r="A1040" t="s">
        <v>1246</v>
      </c>
      <c r="B1040" t="s">
        <v>1247</v>
      </c>
      <c r="C1040" t="s">
        <v>816</v>
      </c>
      <c r="D1040" s="35">
        <v>59000</v>
      </c>
      <c r="E1040" s="35">
        <v>0</v>
      </c>
      <c r="F1040" s="35">
        <v>59000</v>
      </c>
      <c r="G1040">
        <v>1</v>
      </c>
      <c r="I1040" s="47" t="s">
        <v>1320</v>
      </c>
      <c r="J1040" t="s">
        <v>459</v>
      </c>
      <c r="K1040" s="58"/>
      <c r="M1040" t="s">
        <v>1373</v>
      </c>
      <c r="N1040" t="s">
        <v>1325</v>
      </c>
      <c r="O1040" s="36">
        <v>403.82691814459525</v>
      </c>
      <c r="P1040" s="37">
        <v>25.273536563595986</v>
      </c>
      <c r="Q1040" s="31">
        <v>3.0000000000000001E-5</v>
      </c>
    </row>
    <row r="1041" spans="1:17" x14ac:dyDescent="0.2">
      <c r="A1041" t="s">
        <v>1246</v>
      </c>
      <c r="B1041" t="s">
        <v>1247</v>
      </c>
      <c r="C1041" t="s">
        <v>816</v>
      </c>
      <c r="D1041" s="35">
        <v>59000</v>
      </c>
      <c r="E1041" s="35">
        <v>0</v>
      </c>
      <c r="F1041" s="35">
        <v>59000</v>
      </c>
      <c r="G1041">
        <v>1</v>
      </c>
      <c r="I1041" s="47" t="s">
        <v>1320</v>
      </c>
      <c r="J1041" t="s">
        <v>460</v>
      </c>
      <c r="K1041" s="58"/>
      <c r="M1041" t="s">
        <v>1373</v>
      </c>
      <c r="N1041" t="s">
        <v>1325</v>
      </c>
      <c r="O1041" s="36">
        <v>15784.390091433366</v>
      </c>
      <c r="P1041" s="37">
        <v>987.86718315558767</v>
      </c>
      <c r="Q1041" s="31">
        <v>5.1999999999999995E-4</v>
      </c>
    </row>
    <row r="1042" spans="1:17" x14ac:dyDescent="0.2">
      <c r="A1042" t="s">
        <v>1246</v>
      </c>
      <c r="B1042" t="s">
        <v>1247</v>
      </c>
      <c r="C1042" t="s">
        <v>816</v>
      </c>
      <c r="D1042" s="35">
        <v>59000</v>
      </c>
      <c r="E1042" s="35">
        <v>0</v>
      </c>
      <c r="F1042" s="35">
        <v>59000</v>
      </c>
      <c r="G1042">
        <v>1</v>
      </c>
      <c r="I1042" s="47" t="s">
        <v>1320</v>
      </c>
      <c r="J1042" t="s">
        <v>461</v>
      </c>
      <c r="K1042" s="58"/>
      <c r="M1042" t="s">
        <v>1373</v>
      </c>
      <c r="N1042" t="s">
        <v>1325</v>
      </c>
      <c r="O1042" s="36">
        <v>4814.0552172089874</v>
      </c>
      <c r="P1042" s="37">
        <v>301.28799018726272</v>
      </c>
      <c r="Q1042" s="31">
        <v>9.7999999999999997E-5</v>
      </c>
    </row>
    <row r="1043" spans="1:17" x14ac:dyDescent="0.2">
      <c r="A1043" t="s">
        <v>1246</v>
      </c>
      <c r="B1043" t="s">
        <v>1247</v>
      </c>
      <c r="C1043" t="s">
        <v>816</v>
      </c>
      <c r="D1043" s="35">
        <v>59000</v>
      </c>
      <c r="E1043" s="35">
        <v>0</v>
      </c>
      <c r="F1043" s="35">
        <v>59000</v>
      </c>
      <c r="G1043">
        <v>1</v>
      </c>
      <c r="I1043" s="47" t="s">
        <v>1320</v>
      </c>
      <c r="J1043" t="s">
        <v>462</v>
      </c>
      <c r="K1043" s="58"/>
      <c r="M1043" t="s">
        <v>1373</v>
      </c>
      <c r="N1043" t="s">
        <v>1325</v>
      </c>
      <c r="O1043" s="36">
        <v>1.2745686485177732</v>
      </c>
      <c r="P1043" s="37">
        <v>7.9768970055613883E-2</v>
      </c>
      <c r="Q1043" s="31">
        <v>0</v>
      </c>
    </row>
    <row r="1044" spans="1:17" x14ac:dyDescent="0.2">
      <c r="A1044" t="s">
        <v>1246</v>
      </c>
      <c r="B1044" t="s">
        <v>1247</v>
      </c>
      <c r="C1044" t="s">
        <v>816</v>
      </c>
      <c r="D1044" s="35">
        <v>59000</v>
      </c>
      <c r="E1044" s="35">
        <v>0</v>
      </c>
      <c r="F1044" s="35">
        <v>59000</v>
      </c>
      <c r="G1044">
        <v>1</v>
      </c>
      <c r="I1044" s="47" t="s">
        <v>1320</v>
      </c>
      <c r="J1044" t="s">
        <v>463</v>
      </c>
      <c r="K1044" s="58"/>
      <c r="M1044" t="s">
        <v>1374</v>
      </c>
      <c r="N1044" t="s">
        <v>1333</v>
      </c>
      <c r="O1044" s="36">
        <v>4.8099999999999996</v>
      </c>
      <c r="P1044" s="37">
        <v>0.30103419412811055</v>
      </c>
      <c r="Q1044" s="31">
        <v>0</v>
      </c>
    </row>
    <row r="1045" spans="1:17" x14ac:dyDescent="0.2">
      <c r="A1045" t="s">
        <v>1246</v>
      </c>
      <c r="B1045" t="s">
        <v>1247</v>
      </c>
      <c r="C1045" t="s">
        <v>816</v>
      </c>
      <c r="D1045" s="35">
        <v>59000</v>
      </c>
      <c r="E1045" s="35">
        <v>0</v>
      </c>
      <c r="F1045" s="35">
        <v>59000</v>
      </c>
      <c r="G1045">
        <v>1</v>
      </c>
      <c r="I1045" s="47" t="s">
        <v>1320</v>
      </c>
      <c r="J1045" t="s">
        <v>464</v>
      </c>
      <c r="K1045" s="58"/>
      <c r="M1045" t="s">
        <v>1374</v>
      </c>
      <c r="N1045" t="s">
        <v>1333</v>
      </c>
      <c r="O1045" s="36">
        <v>4.8099999999999996</v>
      </c>
      <c r="P1045" s="37">
        <v>0.30103419412811055</v>
      </c>
      <c r="Q1045" s="31">
        <v>0</v>
      </c>
    </row>
    <row r="1046" spans="1:17" x14ac:dyDescent="0.2">
      <c r="A1046" t="s">
        <v>1246</v>
      </c>
      <c r="B1046" t="s">
        <v>1247</v>
      </c>
      <c r="C1046" t="s">
        <v>816</v>
      </c>
      <c r="D1046" s="35">
        <v>59000</v>
      </c>
      <c r="E1046" s="35">
        <v>0</v>
      </c>
      <c r="F1046" s="35">
        <v>59000</v>
      </c>
      <c r="G1046">
        <v>1</v>
      </c>
      <c r="I1046" s="47" t="s">
        <v>1320</v>
      </c>
      <c r="J1046" t="s">
        <v>465</v>
      </c>
      <c r="K1046" s="58"/>
      <c r="M1046" t="s">
        <v>1374</v>
      </c>
      <c r="N1046" t="s">
        <v>1333</v>
      </c>
      <c r="O1046" s="36">
        <v>9.6199999999999992</v>
      </c>
      <c r="P1046" s="37">
        <v>0.60206838825622111</v>
      </c>
      <c r="Q1046" s="31">
        <v>0</v>
      </c>
    </row>
    <row r="1047" spans="1:17" x14ac:dyDescent="0.2">
      <c r="A1047" t="s">
        <v>1246</v>
      </c>
      <c r="B1047" t="s">
        <v>1247</v>
      </c>
      <c r="C1047" t="s">
        <v>816</v>
      </c>
      <c r="D1047" s="35">
        <v>59000</v>
      </c>
      <c r="E1047" s="35">
        <v>0</v>
      </c>
      <c r="F1047" s="35">
        <v>59000</v>
      </c>
      <c r="G1047">
        <v>1</v>
      </c>
      <c r="I1047" s="47" t="s">
        <v>1320</v>
      </c>
      <c r="J1047" t="s">
        <v>466</v>
      </c>
      <c r="K1047" s="58"/>
      <c r="M1047" t="s">
        <v>1374</v>
      </c>
      <c r="N1047" t="s">
        <v>1333</v>
      </c>
      <c r="O1047" s="36">
        <v>209.23499999999999</v>
      </c>
      <c r="P1047" s="37">
        <v>13.094987444572808</v>
      </c>
      <c r="Q1047" s="31">
        <v>3.0000000000000001E-6</v>
      </c>
    </row>
    <row r="1048" spans="1:17" x14ac:dyDescent="0.2">
      <c r="A1048" t="s">
        <v>1246</v>
      </c>
      <c r="B1048" t="s">
        <v>1247</v>
      </c>
      <c r="C1048" t="s">
        <v>816</v>
      </c>
      <c r="D1048" s="35">
        <v>59000</v>
      </c>
      <c r="E1048" s="35">
        <v>0</v>
      </c>
      <c r="F1048" s="35">
        <v>59000</v>
      </c>
      <c r="G1048">
        <v>1</v>
      </c>
      <c r="I1048" s="47" t="s">
        <v>1320</v>
      </c>
      <c r="J1048" t="s">
        <v>467</v>
      </c>
      <c r="K1048" s="58"/>
      <c r="M1048" t="s">
        <v>1374</v>
      </c>
      <c r="N1048" t="s">
        <v>1333</v>
      </c>
      <c r="O1048" s="36">
        <v>14.43</v>
      </c>
      <c r="P1048" s="37">
        <v>0.90310258238433172</v>
      </c>
      <c r="Q1048" s="31">
        <v>0</v>
      </c>
    </row>
    <row r="1049" spans="1:17" x14ac:dyDescent="0.2">
      <c r="A1049" t="s">
        <v>1246</v>
      </c>
      <c r="B1049" t="s">
        <v>1247</v>
      </c>
      <c r="C1049" t="s">
        <v>816</v>
      </c>
      <c r="D1049" s="35">
        <v>59000</v>
      </c>
      <c r="E1049" s="35">
        <v>0</v>
      </c>
      <c r="F1049" s="35">
        <v>59000</v>
      </c>
      <c r="G1049">
        <v>1</v>
      </c>
      <c r="I1049" s="47" t="s">
        <v>1320</v>
      </c>
      <c r="J1049" t="s">
        <v>468</v>
      </c>
      <c r="K1049" s="58"/>
      <c r="M1049" t="s">
        <v>1374</v>
      </c>
      <c r="N1049" t="s">
        <v>1333</v>
      </c>
      <c r="O1049" s="36">
        <v>2227.0500000000002</v>
      </c>
      <c r="P1049" s="37">
        <v>139.3800835827461</v>
      </c>
      <c r="Q1049" s="31">
        <v>3.3000000000000003E-5</v>
      </c>
    </row>
    <row r="1050" spans="1:17" x14ac:dyDescent="0.2">
      <c r="A1050" t="s">
        <v>1246</v>
      </c>
      <c r="B1050" t="s">
        <v>1247</v>
      </c>
      <c r="C1050" t="s">
        <v>816</v>
      </c>
      <c r="D1050" s="35">
        <v>59000</v>
      </c>
      <c r="E1050" s="35">
        <v>0</v>
      </c>
      <c r="F1050" s="35">
        <v>59000</v>
      </c>
      <c r="G1050">
        <v>1</v>
      </c>
      <c r="I1050" s="47" t="s">
        <v>1320</v>
      </c>
      <c r="J1050" t="s">
        <v>469</v>
      </c>
      <c r="K1050" s="58"/>
      <c r="M1050" t="s">
        <v>1374</v>
      </c>
      <c r="N1050" t="s">
        <v>1333</v>
      </c>
      <c r="O1050" s="36">
        <v>4.8099999999999996</v>
      </c>
      <c r="P1050" s="37">
        <v>0.30103419412811055</v>
      </c>
      <c r="Q1050" s="31">
        <v>0</v>
      </c>
    </row>
    <row r="1051" spans="1:17" x14ac:dyDescent="0.2">
      <c r="A1051" t="s">
        <v>1246</v>
      </c>
      <c r="B1051" t="s">
        <v>1247</v>
      </c>
      <c r="C1051" t="s">
        <v>816</v>
      </c>
      <c r="D1051" s="35">
        <v>59000</v>
      </c>
      <c r="E1051" s="35">
        <v>0</v>
      </c>
      <c r="F1051" s="35">
        <v>59000</v>
      </c>
      <c r="G1051">
        <v>1</v>
      </c>
      <c r="I1051" s="47" t="s">
        <v>1320</v>
      </c>
      <c r="J1051" t="s">
        <v>470</v>
      </c>
      <c r="K1051" s="58"/>
      <c r="M1051" t="s">
        <v>1374</v>
      </c>
      <c r="N1051" t="s">
        <v>1333</v>
      </c>
      <c r="O1051" s="36">
        <v>4.8099999999999996</v>
      </c>
      <c r="P1051" s="37">
        <v>0.30103419412811055</v>
      </c>
      <c r="Q1051" s="31">
        <v>0</v>
      </c>
    </row>
    <row r="1052" spans="1:17" x14ac:dyDescent="0.2">
      <c r="A1052" t="s">
        <v>1246</v>
      </c>
      <c r="B1052" t="s">
        <v>1247</v>
      </c>
      <c r="C1052" t="s">
        <v>816</v>
      </c>
      <c r="D1052" s="35">
        <v>59000</v>
      </c>
      <c r="E1052" s="35">
        <v>0</v>
      </c>
      <c r="F1052" s="35">
        <v>59000</v>
      </c>
      <c r="G1052">
        <v>1</v>
      </c>
      <c r="I1052" s="47" t="s">
        <v>1320</v>
      </c>
      <c r="J1052" t="s">
        <v>471</v>
      </c>
      <c r="M1052" t="s">
        <v>1374</v>
      </c>
      <c r="N1052" t="s">
        <v>1333</v>
      </c>
      <c r="O1052" s="36">
        <v>303.02999999999997</v>
      </c>
      <c r="P1052" s="37">
        <v>18.965154230070965</v>
      </c>
      <c r="Q1052" s="31">
        <v>5.0000000000000004E-6</v>
      </c>
    </row>
    <row r="1053" spans="1:17" x14ac:dyDescent="0.2">
      <c r="A1053" t="s">
        <v>1246</v>
      </c>
      <c r="B1053" t="s">
        <v>1247</v>
      </c>
      <c r="C1053" t="s">
        <v>816</v>
      </c>
      <c r="D1053" s="35">
        <v>59000</v>
      </c>
      <c r="E1053" s="35">
        <v>0</v>
      </c>
      <c r="F1053" s="35">
        <v>59000</v>
      </c>
      <c r="G1053">
        <v>1</v>
      </c>
      <c r="I1053" s="47" t="s">
        <v>1320</v>
      </c>
      <c r="J1053" t="s">
        <v>472</v>
      </c>
      <c r="M1053" t="s">
        <v>1374</v>
      </c>
      <c r="N1053" t="s">
        <v>1333</v>
      </c>
      <c r="O1053" s="36">
        <v>4.8099999999999996</v>
      </c>
      <c r="P1053" s="37">
        <v>0.30103419412811055</v>
      </c>
      <c r="Q1053" s="31">
        <v>0</v>
      </c>
    </row>
    <row r="1054" spans="1:17" x14ac:dyDescent="0.2">
      <c r="A1054" t="s">
        <v>1246</v>
      </c>
      <c r="B1054" t="s">
        <v>1247</v>
      </c>
      <c r="C1054" t="s">
        <v>816</v>
      </c>
      <c r="D1054" s="35">
        <v>59000</v>
      </c>
      <c r="E1054" s="35">
        <v>0</v>
      </c>
      <c r="F1054" s="35">
        <v>59000</v>
      </c>
      <c r="G1054">
        <v>1</v>
      </c>
      <c r="I1054" s="47" t="s">
        <v>1320</v>
      </c>
      <c r="J1054" t="s">
        <v>473</v>
      </c>
      <c r="M1054" t="s">
        <v>1374</v>
      </c>
      <c r="N1054" t="s">
        <v>1333</v>
      </c>
      <c r="O1054" s="36">
        <v>4.8099999999999996</v>
      </c>
      <c r="P1054" s="37">
        <v>0.30103419412811055</v>
      </c>
      <c r="Q1054" s="31">
        <v>0</v>
      </c>
    </row>
    <row r="1055" spans="1:17" x14ac:dyDescent="0.2">
      <c r="A1055" t="s">
        <v>1246</v>
      </c>
      <c r="B1055" t="s">
        <v>1247</v>
      </c>
      <c r="C1055" t="s">
        <v>816</v>
      </c>
      <c r="D1055" s="35">
        <v>59000</v>
      </c>
      <c r="E1055" s="35">
        <v>0</v>
      </c>
      <c r="F1055" s="35">
        <v>59000</v>
      </c>
      <c r="G1055">
        <v>1</v>
      </c>
      <c r="I1055" s="47" t="s">
        <v>1320</v>
      </c>
      <c r="J1055" t="s">
        <v>474</v>
      </c>
      <c r="M1055" t="s">
        <v>1375</v>
      </c>
      <c r="N1055" t="s">
        <v>1333</v>
      </c>
      <c r="O1055" s="36">
        <v>8924.2346938775518</v>
      </c>
      <c r="P1055" s="37">
        <v>558.52386679450194</v>
      </c>
      <c r="Q1055" s="31">
        <v>3.1599999999999998E-4</v>
      </c>
    </row>
    <row r="1056" spans="1:17" x14ac:dyDescent="0.2">
      <c r="A1056" t="s">
        <v>1246</v>
      </c>
      <c r="B1056" t="s">
        <v>1247</v>
      </c>
      <c r="C1056" t="s">
        <v>816</v>
      </c>
      <c r="D1056" s="35">
        <v>59000</v>
      </c>
      <c r="E1056" s="35">
        <v>0</v>
      </c>
      <c r="F1056" s="35">
        <v>59000</v>
      </c>
      <c r="G1056">
        <v>1</v>
      </c>
      <c r="I1056" s="47" t="s">
        <v>1320</v>
      </c>
      <c r="J1056" t="s">
        <v>475</v>
      </c>
      <c r="M1056" t="s">
        <v>1376</v>
      </c>
      <c r="N1056" t="s">
        <v>1333</v>
      </c>
      <c r="O1056" s="36">
        <v>1091.2</v>
      </c>
      <c r="P1056" s="37">
        <v>68.292830069146405</v>
      </c>
      <c r="Q1056" s="31">
        <v>1.5999999999999999E-5</v>
      </c>
    </row>
    <row r="1057" spans="1:17" x14ac:dyDescent="0.2">
      <c r="A1057" t="s">
        <v>1246</v>
      </c>
      <c r="B1057" t="s">
        <v>1247</v>
      </c>
      <c r="C1057" t="s">
        <v>816</v>
      </c>
      <c r="D1057" s="35">
        <v>59000</v>
      </c>
      <c r="E1057" s="35">
        <v>0</v>
      </c>
      <c r="F1057" s="35">
        <v>59000</v>
      </c>
      <c r="G1057">
        <v>1</v>
      </c>
      <c r="I1057" s="47" t="s">
        <v>1320</v>
      </c>
      <c r="J1057" t="s">
        <v>476</v>
      </c>
      <c r="M1057" t="s">
        <v>1376</v>
      </c>
      <c r="N1057" t="s">
        <v>1333</v>
      </c>
      <c r="O1057" s="36">
        <v>0</v>
      </c>
      <c r="P1057" s="37">
        <v>0</v>
      </c>
      <c r="Q1057" s="31">
        <v>0</v>
      </c>
    </row>
    <row r="1058" spans="1:17" x14ac:dyDescent="0.2">
      <c r="A1058" t="s">
        <v>1246</v>
      </c>
      <c r="B1058" t="s">
        <v>1247</v>
      </c>
      <c r="C1058" t="s">
        <v>816</v>
      </c>
      <c r="D1058" s="35">
        <v>59000</v>
      </c>
      <c r="E1058" s="35">
        <v>0</v>
      </c>
      <c r="F1058" s="35">
        <v>59000</v>
      </c>
      <c r="G1058">
        <v>1</v>
      </c>
      <c r="I1058" s="47" t="s">
        <v>1320</v>
      </c>
      <c r="J1058" t="s">
        <v>477</v>
      </c>
      <c r="M1058" t="s">
        <v>1376</v>
      </c>
      <c r="N1058" t="s">
        <v>1333</v>
      </c>
      <c r="O1058" s="36">
        <v>621.5</v>
      </c>
      <c r="P1058" s="37">
        <v>38.896621964786007</v>
      </c>
      <c r="Q1058" s="31">
        <v>9.0000000000000002E-6</v>
      </c>
    </row>
    <row r="1059" spans="1:17" x14ac:dyDescent="0.2">
      <c r="A1059" t="s">
        <v>1246</v>
      </c>
      <c r="B1059" t="s">
        <v>1247</v>
      </c>
      <c r="C1059" t="s">
        <v>816</v>
      </c>
      <c r="D1059" s="35">
        <v>59000</v>
      </c>
      <c r="E1059" s="35">
        <v>0</v>
      </c>
      <c r="F1059" s="35">
        <v>59000</v>
      </c>
      <c r="G1059">
        <v>1</v>
      </c>
      <c r="I1059" s="47" t="s">
        <v>1320</v>
      </c>
      <c r="J1059" t="s">
        <v>478</v>
      </c>
      <c r="M1059" t="s">
        <v>1376</v>
      </c>
      <c r="N1059" t="s">
        <v>1333</v>
      </c>
      <c r="O1059" s="36">
        <v>496</v>
      </c>
      <c r="P1059" s="37">
        <v>31.042195485975643</v>
      </c>
      <c r="Q1059" s="31">
        <v>6.9999999999999999E-6</v>
      </c>
    </row>
    <row r="1060" spans="1:17" x14ac:dyDescent="0.2">
      <c r="A1060" t="s">
        <v>1246</v>
      </c>
      <c r="B1060" t="s">
        <v>1247</v>
      </c>
      <c r="C1060" t="s">
        <v>816</v>
      </c>
      <c r="D1060" s="35">
        <v>59000</v>
      </c>
      <c r="E1060" s="35">
        <v>0</v>
      </c>
      <c r="F1060" s="35">
        <v>59000</v>
      </c>
      <c r="G1060">
        <v>1</v>
      </c>
      <c r="I1060" s="47" t="s">
        <v>1320</v>
      </c>
      <c r="J1060" t="s">
        <v>479</v>
      </c>
      <c r="M1060" t="s">
        <v>1376</v>
      </c>
      <c r="N1060" t="s">
        <v>1333</v>
      </c>
      <c r="O1060" s="36">
        <v>124</v>
      </c>
      <c r="P1060" s="37">
        <v>7.7605488714939108</v>
      </c>
      <c r="Q1060" s="31">
        <v>1.9999999999999999E-6</v>
      </c>
    </row>
    <row r="1061" spans="1:17" x14ac:dyDescent="0.2">
      <c r="A1061" t="s">
        <v>1246</v>
      </c>
      <c r="B1061" t="s">
        <v>1247</v>
      </c>
      <c r="C1061" t="s">
        <v>816</v>
      </c>
      <c r="D1061" s="35">
        <v>59000</v>
      </c>
      <c r="E1061" s="35">
        <v>0</v>
      </c>
      <c r="F1061" s="35">
        <v>59000</v>
      </c>
      <c r="G1061">
        <v>1</v>
      </c>
      <c r="I1061" s="47" t="s">
        <v>1320</v>
      </c>
      <c r="J1061" t="s">
        <v>480</v>
      </c>
      <c r="M1061" t="s">
        <v>1376</v>
      </c>
      <c r="N1061" t="s">
        <v>1333</v>
      </c>
      <c r="O1061" s="36">
        <v>174</v>
      </c>
      <c r="P1061" s="37">
        <v>10.889802448709197</v>
      </c>
      <c r="Q1061" s="31">
        <v>3.0000000000000001E-6</v>
      </c>
    </row>
    <row r="1062" spans="1:17" x14ac:dyDescent="0.2">
      <c r="A1062" t="s">
        <v>1246</v>
      </c>
      <c r="B1062" t="s">
        <v>1247</v>
      </c>
      <c r="C1062" t="s">
        <v>816</v>
      </c>
      <c r="D1062" s="35">
        <v>59000</v>
      </c>
      <c r="E1062" s="35">
        <v>0</v>
      </c>
      <c r="F1062" s="35">
        <v>59000</v>
      </c>
      <c r="G1062">
        <v>1</v>
      </c>
      <c r="I1062" s="47" t="s">
        <v>1320</v>
      </c>
      <c r="J1062" t="s">
        <v>481</v>
      </c>
      <c r="M1062" t="s">
        <v>1376</v>
      </c>
      <c r="N1062" t="s">
        <v>1333</v>
      </c>
      <c r="O1062" s="36">
        <v>0</v>
      </c>
      <c r="P1062" s="37">
        <v>0</v>
      </c>
      <c r="Q1062" s="31">
        <v>0</v>
      </c>
    </row>
    <row r="1063" spans="1:17" x14ac:dyDescent="0.2">
      <c r="A1063" t="s">
        <v>1246</v>
      </c>
      <c r="B1063" t="s">
        <v>1247</v>
      </c>
      <c r="C1063" t="s">
        <v>816</v>
      </c>
      <c r="D1063" s="35">
        <v>59000</v>
      </c>
      <c r="E1063" s="35">
        <v>0</v>
      </c>
      <c r="F1063" s="35">
        <v>59000</v>
      </c>
      <c r="G1063">
        <v>1</v>
      </c>
      <c r="I1063" s="47" t="s">
        <v>1320</v>
      </c>
      <c r="J1063" t="s">
        <v>482</v>
      </c>
      <c r="M1063" t="s">
        <v>1376</v>
      </c>
      <c r="N1063" t="s">
        <v>1333</v>
      </c>
      <c r="O1063" s="36">
        <v>797</v>
      </c>
      <c r="P1063" s="37">
        <v>49.880302020811669</v>
      </c>
      <c r="Q1063" s="31">
        <v>1.2E-5</v>
      </c>
    </row>
    <row r="1064" spans="1:17" x14ac:dyDescent="0.2">
      <c r="A1064" t="s">
        <v>1246</v>
      </c>
      <c r="B1064" t="s">
        <v>1247</v>
      </c>
      <c r="C1064" t="s">
        <v>816</v>
      </c>
      <c r="D1064" s="35">
        <v>59000</v>
      </c>
      <c r="E1064" s="35">
        <v>0</v>
      </c>
      <c r="F1064" s="35">
        <v>59000</v>
      </c>
      <c r="G1064">
        <v>1</v>
      </c>
      <c r="I1064" s="47" t="s">
        <v>1320</v>
      </c>
      <c r="J1064" t="s">
        <v>483</v>
      </c>
      <c r="M1064" t="s">
        <v>1376</v>
      </c>
      <c r="N1064" t="s">
        <v>1333</v>
      </c>
      <c r="O1064" s="36">
        <v>297.60000000000002</v>
      </c>
      <c r="P1064" s="37">
        <v>18.625317291585386</v>
      </c>
      <c r="Q1064" s="31">
        <v>3.9999999999999998E-6</v>
      </c>
    </row>
    <row r="1065" spans="1:17" x14ac:dyDescent="0.2">
      <c r="A1065" t="s">
        <v>1246</v>
      </c>
      <c r="B1065" t="s">
        <v>1247</v>
      </c>
      <c r="C1065" t="s">
        <v>816</v>
      </c>
      <c r="D1065" s="35">
        <v>59000</v>
      </c>
      <c r="E1065" s="35">
        <v>0</v>
      </c>
      <c r="F1065" s="35">
        <v>59000</v>
      </c>
      <c r="G1065">
        <v>1</v>
      </c>
      <c r="I1065" s="47" t="s">
        <v>1320</v>
      </c>
      <c r="J1065" t="s">
        <v>484</v>
      </c>
      <c r="M1065" t="s">
        <v>1376</v>
      </c>
      <c r="N1065" t="s">
        <v>1333</v>
      </c>
      <c r="O1065" s="36">
        <v>496</v>
      </c>
      <c r="P1065" s="37">
        <v>31.042195485975643</v>
      </c>
      <c r="Q1065" s="31">
        <v>6.9999999999999999E-6</v>
      </c>
    </row>
    <row r="1066" spans="1:17" x14ac:dyDescent="0.2">
      <c r="A1066" t="s">
        <v>1246</v>
      </c>
      <c r="B1066" t="s">
        <v>1247</v>
      </c>
      <c r="C1066" t="s">
        <v>816</v>
      </c>
      <c r="D1066" s="35">
        <v>59000</v>
      </c>
      <c r="E1066" s="35">
        <v>0</v>
      </c>
      <c r="F1066" s="35">
        <v>59000</v>
      </c>
      <c r="G1066">
        <v>1</v>
      </c>
      <c r="I1066" s="47" t="s">
        <v>1320</v>
      </c>
      <c r="J1066" t="s">
        <v>485</v>
      </c>
      <c r="M1066" t="s">
        <v>1377</v>
      </c>
      <c r="N1066" t="s">
        <v>1294</v>
      </c>
      <c r="O1066" s="36">
        <v>148.36298387748485</v>
      </c>
      <c r="P1066" s="37">
        <v>9.2853079604990665</v>
      </c>
      <c r="Q1066" s="31">
        <v>1.9999999999999999E-6</v>
      </c>
    </row>
    <row r="1067" spans="1:17" x14ac:dyDescent="0.2">
      <c r="A1067" t="s">
        <v>1246</v>
      </c>
      <c r="B1067" t="s">
        <v>1247</v>
      </c>
      <c r="C1067" t="s">
        <v>816</v>
      </c>
      <c r="D1067" s="35">
        <v>59000</v>
      </c>
      <c r="E1067" s="35">
        <v>0</v>
      </c>
      <c r="F1067" s="35">
        <v>59000</v>
      </c>
      <c r="G1067">
        <v>1</v>
      </c>
      <c r="I1067" s="47" t="s">
        <v>1320</v>
      </c>
      <c r="J1067" t="s">
        <v>486</v>
      </c>
      <c r="M1067" t="s">
        <v>1377</v>
      </c>
      <c r="N1067" t="s">
        <v>1294</v>
      </c>
      <c r="O1067" s="36">
        <v>0</v>
      </c>
      <c r="P1067" s="37">
        <v>0</v>
      </c>
      <c r="Q1067" s="31">
        <v>0</v>
      </c>
    </row>
    <row r="1068" spans="1:17" x14ac:dyDescent="0.2">
      <c r="A1068" t="s">
        <v>1246</v>
      </c>
      <c r="B1068" t="s">
        <v>1247</v>
      </c>
      <c r="C1068" t="s">
        <v>816</v>
      </c>
      <c r="D1068" s="35">
        <v>59000</v>
      </c>
      <c r="E1068" s="35">
        <v>0</v>
      </c>
      <c r="F1068" s="35">
        <v>59000</v>
      </c>
      <c r="G1068">
        <v>1</v>
      </c>
      <c r="I1068" s="47" t="s">
        <v>1320</v>
      </c>
      <c r="J1068" t="s">
        <v>487</v>
      </c>
      <c r="M1068" t="s">
        <v>1377</v>
      </c>
      <c r="N1068" t="s">
        <v>1294</v>
      </c>
      <c r="O1068" s="36">
        <v>4.9812345190969669</v>
      </c>
      <c r="P1068" s="37">
        <v>0.31175091875664901</v>
      </c>
      <c r="Q1068" s="31">
        <v>0</v>
      </c>
    </row>
    <row r="1069" spans="1:17" x14ac:dyDescent="0.2">
      <c r="A1069" t="s">
        <v>1246</v>
      </c>
      <c r="B1069" t="s">
        <v>1247</v>
      </c>
      <c r="C1069" t="s">
        <v>816</v>
      </c>
      <c r="D1069" s="35">
        <v>59000</v>
      </c>
      <c r="E1069" s="35">
        <v>0</v>
      </c>
      <c r="F1069" s="35">
        <v>59000</v>
      </c>
      <c r="G1069">
        <v>1</v>
      </c>
      <c r="I1069" s="47" t="s">
        <v>1320</v>
      </c>
      <c r="J1069" t="s">
        <v>489</v>
      </c>
      <c r="M1069" t="s">
        <v>1377</v>
      </c>
      <c r="N1069" t="s">
        <v>1294</v>
      </c>
      <c r="O1069" s="36">
        <v>54.364324669787592</v>
      </c>
      <c r="P1069" s="37">
        <v>3.4023951489165212</v>
      </c>
      <c r="Q1069" s="31">
        <v>9.9999999999999995E-7</v>
      </c>
    </row>
    <row r="1070" spans="1:17" x14ac:dyDescent="0.2">
      <c r="A1070" t="s">
        <v>1246</v>
      </c>
      <c r="B1070" t="s">
        <v>1247</v>
      </c>
      <c r="C1070" t="s">
        <v>816</v>
      </c>
      <c r="D1070" s="35">
        <v>59000</v>
      </c>
      <c r="E1070" s="35">
        <v>0</v>
      </c>
      <c r="F1070" s="35">
        <v>59000</v>
      </c>
      <c r="G1070">
        <v>1</v>
      </c>
      <c r="I1070" s="47" t="s">
        <v>1320</v>
      </c>
      <c r="J1070" t="s">
        <v>490</v>
      </c>
      <c r="M1070" t="s">
        <v>1378</v>
      </c>
      <c r="N1070" t="s">
        <v>1333</v>
      </c>
      <c r="O1070" s="36">
        <v>75.27</v>
      </c>
      <c r="P1070" s="37">
        <v>4.7107783351398922</v>
      </c>
      <c r="Q1070" s="31">
        <v>9.9999999999999995E-7</v>
      </c>
    </row>
    <row r="1071" spans="1:17" x14ac:dyDescent="0.2">
      <c r="A1071" t="s">
        <v>1246</v>
      </c>
      <c r="B1071" t="s">
        <v>1247</v>
      </c>
      <c r="C1071" t="s">
        <v>816</v>
      </c>
      <c r="D1071" s="35">
        <v>59000</v>
      </c>
      <c r="E1071" s="35">
        <v>0</v>
      </c>
      <c r="F1071" s="35">
        <v>59000</v>
      </c>
      <c r="G1071">
        <v>1</v>
      </c>
      <c r="I1071" s="47" t="s">
        <v>1320</v>
      </c>
      <c r="J1071" t="s">
        <v>491</v>
      </c>
      <c r="M1071" t="s">
        <v>1378</v>
      </c>
      <c r="N1071" t="s">
        <v>1333</v>
      </c>
      <c r="O1071" s="36">
        <v>39</v>
      </c>
      <c r="P1071" s="37">
        <v>2.4408177902279236</v>
      </c>
      <c r="Q1071" s="31">
        <v>9.9999999999999995E-7</v>
      </c>
    </row>
    <row r="1072" spans="1:17" x14ac:dyDescent="0.2">
      <c r="A1072" t="s">
        <v>1246</v>
      </c>
      <c r="B1072" t="s">
        <v>1247</v>
      </c>
      <c r="C1072" t="s">
        <v>816</v>
      </c>
      <c r="D1072" s="35">
        <v>59000</v>
      </c>
      <c r="E1072" s="35">
        <v>0</v>
      </c>
      <c r="F1072" s="35">
        <v>59000</v>
      </c>
      <c r="G1072">
        <v>1</v>
      </c>
      <c r="I1072" s="47" t="s">
        <v>1320</v>
      </c>
      <c r="J1072" t="s">
        <v>492</v>
      </c>
      <c r="M1072" t="s">
        <v>1378</v>
      </c>
      <c r="N1072" t="s">
        <v>1333</v>
      </c>
      <c r="O1072" s="36">
        <v>4726.3320000000003</v>
      </c>
      <c r="P1072" s="37">
        <v>295.79782636214156</v>
      </c>
      <c r="Q1072" s="31">
        <v>8.7000000000000001E-5</v>
      </c>
    </row>
    <row r="1073" spans="1:17" x14ac:dyDescent="0.2">
      <c r="A1073" t="s">
        <v>1246</v>
      </c>
      <c r="B1073" t="s">
        <v>1247</v>
      </c>
      <c r="C1073" t="s">
        <v>816</v>
      </c>
      <c r="D1073" s="35">
        <v>59000</v>
      </c>
      <c r="E1073" s="35">
        <v>0</v>
      </c>
      <c r="F1073" s="35">
        <v>59000</v>
      </c>
      <c r="G1073">
        <v>1</v>
      </c>
      <c r="I1073" s="47" t="s">
        <v>1320</v>
      </c>
      <c r="J1073" t="s">
        <v>493</v>
      </c>
      <c r="M1073" t="s">
        <v>1378</v>
      </c>
      <c r="N1073" t="s">
        <v>1333</v>
      </c>
      <c r="O1073" s="36">
        <v>1786.1999999999998</v>
      </c>
      <c r="P1073" s="37">
        <v>111.78945479243887</v>
      </c>
      <c r="Q1073" s="31">
        <v>9.1000000000000003E-5</v>
      </c>
    </row>
    <row r="1074" spans="1:17" x14ac:dyDescent="0.2">
      <c r="A1074" t="s">
        <v>1246</v>
      </c>
      <c r="B1074" t="s">
        <v>1247</v>
      </c>
      <c r="C1074" t="s">
        <v>816</v>
      </c>
      <c r="D1074" s="35">
        <v>59000</v>
      </c>
      <c r="E1074" s="35">
        <v>0</v>
      </c>
      <c r="F1074" s="35">
        <v>59000</v>
      </c>
      <c r="G1074">
        <v>1</v>
      </c>
      <c r="I1074" s="47" t="s">
        <v>1320</v>
      </c>
      <c r="J1074" t="s">
        <v>494</v>
      </c>
      <c r="M1074" t="s">
        <v>1378</v>
      </c>
      <c r="N1074" t="s">
        <v>1333</v>
      </c>
      <c r="O1074" s="36">
        <v>12735.177</v>
      </c>
      <c r="P1074" s="37">
        <v>797.03196367439682</v>
      </c>
      <c r="Q1074" s="31">
        <v>2.9399999999999999E-4</v>
      </c>
    </row>
    <row r="1075" spans="1:17" x14ac:dyDescent="0.2">
      <c r="A1075" t="s">
        <v>1246</v>
      </c>
      <c r="B1075" t="s">
        <v>1247</v>
      </c>
      <c r="C1075" t="s">
        <v>816</v>
      </c>
      <c r="D1075" s="35">
        <v>59000</v>
      </c>
      <c r="E1075" s="35">
        <v>0</v>
      </c>
      <c r="F1075" s="35">
        <v>59000</v>
      </c>
      <c r="G1075">
        <v>1</v>
      </c>
      <c r="I1075" s="47" t="s">
        <v>1320</v>
      </c>
      <c r="J1075" t="s">
        <v>495</v>
      </c>
      <c r="M1075" t="s">
        <v>1378</v>
      </c>
      <c r="N1075" t="s">
        <v>1333</v>
      </c>
      <c r="O1075" s="36">
        <v>5810.3370000000004</v>
      </c>
      <c r="P1075" s="37">
        <v>363.64035684152674</v>
      </c>
      <c r="Q1075" s="31">
        <v>1.18E-4</v>
      </c>
    </row>
    <row r="1076" spans="1:17" x14ac:dyDescent="0.2">
      <c r="A1076" t="s">
        <v>1246</v>
      </c>
      <c r="B1076" t="s">
        <v>1247</v>
      </c>
      <c r="C1076" t="s">
        <v>816</v>
      </c>
      <c r="D1076" s="35">
        <v>59000</v>
      </c>
      <c r="E1076" s="35">
        <v>0</v>
      </c>
      <c r="F1076" s="35">
        <v>59000</v>
      </c>
      <c r="G1076">
        <v>1</v>
      </c>
      <c r="I1076" s="47" t="s">
        <v>1320</v>
      </c>
      <c r="J1076" t="s">
        <v>496</v>
      </c>
      <c r="M1076" t="s">
        <v>1378</v>
      </c>
      <c r="N1076" t="s">
        <v>1333</v>
      </c>
      <c r="O1076" s="36">
        <v>4173</v>
      </c>
      <c r="P1076" s="37">
        <v>261.16750355438779</v>
      </c>
      <c r="Q1076" s="31">
        <v>7.7000000000000001E-5</v>
      </c>
    </row>
    <row r="1077" spans="1:17" x14ac:dyDescent="0.2">
      <c r="A1077" t="s">
        <v>1246</v>
      </c>
      <c r="B1077" t="s">
        <v>1247</v>
      </c>
      <c r="C1077" t="s">
        <v>816</v>
      </c>
      <c r="D1077" s="35">
        <v>59000</v>
      </c>
      <c r="E1077" s="35">
        <v>0</v>
      </c>
      <c r="F1077" s="35">
        <v>59000</v>
      </c>
      <c r="G1077">
        <v>1</v>
      </c>
      <c r="I1077" s="47" t="s">
        <v>1320</v>
      </c>
      <c r="J1077" t="s">
        <v>497</v>
      </c>
      <c r="M1077" t="s">
        <v>1378</v>
      </c>
      <c r="N1077" t="s">
        <v>1333</v>
      </c>
      <c r="O1077" s="36">
        <v>3471</v>
      </c>
      <c r="P1077" s="37">
        <v>217.23278333028517</v>
      </c>
      <c r="Q1077" s="31">
        <v>6.3999999999999997E-5</v>
      </c>
    </row>
    <row r="1078" spans="1:17" x14ac:dyDescent="0.2">
      <c r="A1078" t="s">
        <v>1246</v>
      </c>
      <c r="B1078" t="s">
        <v>1247</v>
      </c>
      <c r="C1078" t="s">
        <v>816</v>
      </c>
      <c r="D1078" s="35">
        <v>59000</v>
      </c>
      <c r="E1078" s="35">
        <v>0</v>
      </c>
      <c r="F1078" s="35">
        <v>59000</v>
      </c>
      <c r="G1078">
        <v>1</v>
      </c>
      <c r="I1078" s="47" t="s">
        <v>1320</v>
      </c>
      <c r="J1078" t="s">
        <v>498</v>
      </c>
      <c r="K1078" s="57"/>
      <c r="M1078" t="s">
        <v>1378</v>
      </c>
      <c r="N1078" t="s">
        <v>1333</v>
      </c>
      <c r="O1078" s="36">
        <v>39</v>
      </c>
      <c r="P1078" s="37">
        <v>2.4408177902279236</v>
      </c>
      <c r="Q1078" s="31">
        <v>9.9999999999999995E-7</v>
      </c>
    </row>
    <row r="1079" spans="1:17" x14ac:dyDescent="0.2">
      <c r="A1079" t="s">
        <v>1246</v>
      </c>
      <c r="B1079" t="s">
        <v>1247</v>
      </c>
      <c r="C1079" t="s">
        <v>816</v>
      </c>
      <c r="D1079" s="35">
        <v>59000</v>
      </c>
      <c r="E1079" s="35">
        <v>0</v>
      </c>
      <c r="F1079" s="35">
        <v>59000</v>
      </c>
      <c r="G1079">
        <v>1</v>
      </c>
      <c r="I1079" s="47" t="s">
        <v>1320</v>
      </c>
      <c r="J1079" t="s">
        <v>500</v>
      </c>
      <c r="K1079" s="57"/>
      <c r="M1079" t="s">
        <v>1378</v>
      </c>
      <c r="N1079" t="s">
        <v>1333</v>
      </c>
      <c r="O1079" s="36">
        <v>3651.1800000000003</v>
      </c>
      <c r="P1079" s="37">
        <v>228.50936152113823</v>
      </c>
      <c r="Q1079" s="31">
        <v>1.22E-4</v>
      </c>
    </row>
    <row r="1080" spans="1:17" x14ac:dyDescent="0.2">
      <c r="A1080" t="s">
        <v>1246</v>
      </c>
      <c r="B1080" t="s">
        <v>1247</v>
      </c>
      <c r="C1080" t="s">
        <v>816</v>
      </c>
      <c r="D1080" s="35">
        <v>59000</v>
      </c>
      <c r="E1080" s="35">
        <v>0</v>
      </c>
      <c r="F1080" s="35">
        <v>59000</v>
      </c>
      <c r="G1080">
        <v>1</v>
      </c>
      <c r="I1080" s="47" t="s">
        <v>1320</v>
      </c>
      <c r="J1080" t="s">
        <v>501</v>
      </c>
      <c r="K1080" s="57"/>
      <c r="M1080" t="s">
        <v>1379</v>
      </c>
      <c r="N1080" t="s">
        <v>1333</v>
      </c>
      <c r="O1080" s="36">
        <v>0.83</v>
      </c>
      <c r="P1080" s="37">
        <v>5.1945609381773755E-2</v>
      </c>
      <c r="Q1080" s="31">
        <v>0</v>
      </c>
    </row>
    <row r="1081" spans="1:17" x14ac:dyDescent="0.2">
      <c r="A1081" t="s">
        <v>1246</v>
      </c>
      <c r="B1081" t="s">
        <v>1247</v>
      </c>
      <c r="C1081" t="s">
        <v>816</v>
      </c>
      <c r="D1081" s="35">
        <v>59000</v>
      </c>
      <c r="E1081" s="35">
        <v>0</v>
      </c>
      <c r="F1081" s="35">
        <v>59000</v>
      </c>
      <c r="G1081">
        <v>1</v>
      </c>
      <c r="I1081" s="47" t="s">
        <v>1320</v>
      </c>
      <c r="J1081" t="s">
        <v>502</v>
      </c>
      <c r="K1081" s="57"/>
      <c r="M1081" t="s">
        <v>1379</v>
      </c>
      <c r="N1081" t="s">
        <v>1333</v>
      </c>
      <c r="O1081" s="36">
        <v>386.78</v>
      </c>
      <c r="P1081" s="37">
        <v>24.206653971906569</v>
      </c>
      <c r="Q1081" s="31">
        <v>6.0000000000000002E-6</v>
      </c>
    </row>
    <row r="1082" spans="1:17" x14ac:dyDescent="0.2">
      <c r="A1082" t="s">
        <v>1246</v>
      </c>
      <c r="B1082" t="s">
        <v>1247</v>
      </c>
      <c r="C1082" t="s">
        <v>816</v>
      </c>
      <c r="D1082" s="35">
        <v>59000</v>
      </c>
      <c r="E1082" s="35">
        <v>0</v>
      </c>
      <c r="F1082" s="35">
        <v>59000</v>
      </c>
      <c r="G1082">
        <v>1</v>
      </c>
      <c r="I1082" s="47" t="s">
        <v>1320</v>
      </c>
      <c r="J1082" t="s">
        <v>503</v>
      </c>
      <c r="K1082" s="57"/>
      <c r="M1082" t="s">
        <v>1379</v>
      </c>
      <c r="N1082" t="s">
        <v>1333</v>
      </c>
      <c r="O1082" s="36">
        <v>89.64</v>
      </c>
      <c r="P1082" s="37">
        <v>5.6101258132315657</v>
      </c>
      <c r="Q1082" s="31">
        <v>9.9999999999999995E-7</v>
      </c>
    </row>
    <row r="1083" spans="1:17" x14ac:dyDescent="0.2">
      <c r="A1083" t="s">
        <v>1246</v>
      </c>
      <c r="B1083" t="s">
        <v>1247</v>
      </c>
      <c r="C1083" t="s">
        <v>816</v>
      </c>
      <c r="D1083" s="35">
        <v>59000</v>
      </c>
      <c r="E1083" s="35">
        <v>0</v>
      </c>
      <c r="F1083" s="35">
        <v>59000</v>
      </c>
      <c r="G1083">
        <v>1</v>
      </c>
      <c r="I1083" s="47" t="s">
        <v>1320</v>
      </c>
      <c r="J1083" t="s">
        <v>504</v>
      </c>
      <c r="K1083" s="57"/>
      <c r="M1083" t="s">
        <v>1379</v>
      </c>
      <c r="N1083" t="s">
        <v>1333</v>
      </c>
      <c r="O1083" s="36">
        <v>0.83</v>
      </c>
      <c r="P1083" s="37">
        <v>5.1945609381773755E-2</v>
      </c>
      <c r="Q1083" s="31">
        <v>0</v>
      </c>
    </row>
    <row r="1084" spans="1:17" x14ac:dyDescent="0.2">
      <c r="A1084" t="s">
        <v>1246</v>
      </c>
      <c r="B1084" t="s">
        <v>1247</v>
      </c>
      <c r="C1084" t="s">
        <v>816</v>
      </c>
      <c r="D1084" s="35">
        <v>59000</v>
      </c>
      <c r="E1084" s="35">
        <v>0</v>
      </c>
      <c r="F1084" s="35">
        <v>59000</v>
      </c>
      <c r="G1084">
        <v>1</v>
      </c>
      <c r="I1084" s="47" t="s">
        <v>1320</v>
      </c>
      <c r="J1084" t="s">
        <v>505</v>
      </c>
      <c r="K1084" s="57"/>
      <c r="M1084" t="s">
        <v>1379</v>
      </c>
      <c r="N1084" t="s">
        <v>1333</v>
      </c>
      <c r="O1084" s="36">
        <v>0.83</v>
      </c>
      <c r="P1084" s="37">
        <v>5.1945609381773755E-2</v>
      </c>
      <c r="Q1084" s="31">
        <v>0</v>
      </c>
    </row>
    <row r="1085" spans="1:17" x14ac:dyDescent="0.2">
      <c r="A1085" t="s">
        <v>1246</v>
      </c>
      <c r="B1085" t="s">
        <v>1247</v>
      </c>
      <c r="C1085" t="s">
        <v>816</v>
      </c>
      <c r="D1085" s="35">
        <v>59000</v>
      </c>
      <c r="E1085" s="35">
        <v>0</v>
      </c>
      <c r="F1085" s="35">
        <v>59000</v>
      </c>
      <c r="G1085">
        <v>1</v>
      </c>
      <c r="I1085" s="47" t="s">
        <v>1320</v>
      </c>
      <c r="J1085" t="s">
        <v>506</v>
      </c>
      <c r="K1085" s="57"/>
      <c r="M1085" t="s">
        <v>1379</v>
      </c>
      <c r="N1085" t="s">
        <v>1333</v>
      </c>
      <c r="O1085" s="36">
        <v>152.72</v>
      </c>
      <c r="P1085" s="37">
        <v>9.5579921262463703</v>
      </c>
      <c r="Q1085" s="31">
        <v>1.9999999999999999E-6</v>
      </c>
    </row>
    <row r="1086" spans="1:17" x14ac:dyDescent="0.2">
      <c r="A1086" t="s">
        <v>1246</v>
      </c>
      <c r="B1086" t="s">
        <v>1247</v>
      </c>
      <c r="C1086" t="s">
        <v>816</v>
      </c>
      <c r="D1086" s="35">
        <v>59000</v>
      </c>
      <c r="E1086" s="35">
        <v>0</v>
      </c>
      <c r="F1086" s="35">
        <v>59000</v>
      </c>
      <c r="G1086">
        <v>1</v>
      </c>
      <c r="I1086" s="47" t="s">
        <v>1320</v>
      </c>
      <c r="J1086" t="s">
        <v>507</v>
      </c>
      <c r="K1086" s="57"/>
      <c r="M1086" t="s">
        <v>1379</v>
      </c>
      <c r="N1086" t="s">
        <v>1333</v>
      </c>
      <c r="O1086" s="36">
        <v>217.45999999999998</v>
      </c>
      <c r="P1086" s="37">
        <v>13.609749658024722</v>
      </c>
      <c r="Q1086" s="31">
        <v>3.0000000000000001E-6</v>
      </c>
    </row>
    <row r="1087" spans="1:17" x14ac:dyDescent="0.2">
      <c r="A1087" t="s">
        <v>1246</v>
      </c>
      <c r="B1087" t="s">
        <v>1247</v>
      </c>
      <c r="C1087" t="s">
        <v>816</v>
      </c>
      <c r="D1087" s="35">
        <v>59000</v>
      </c>
      <c r="E1087" s="35">
        <v>0</v>
      </c>
      <c r="F1087" s="35">
        <v>59000</v>
      </c>
      <c r="G1087">
        <v>1</v>
      </c>
      <c r="I1087" s="47" t="s">
        <v>1320</v>
      </c>
      <c r="J1087" t="s">
        <v>508</v>
      </c>
      <c r="K1087" s="57"/>
      <c r="M1087" t="s">
        <v>1379</v>
      </c>
      <c r="N1087" t="s">
        <v>1333</v>
      </c>
      <c r="O1087" s="36">
        <v>0.83</v>
      </c>
      <c r="P1087" s="37">
        <v>5.1945609381773755E-2</v>
      </c>
      <c r="Q1087" s="31">
        <v>0</v>
      </c>
    </row>
    <row r="1088" spans="1:17" x14ac:dyDescent="0.2">
      <c r="A1088" t="s">
        <v>1246</v>
      </c>
      <c r="B1088" t="s">
        <v>1247</v>
      </c>
      <c r="C1088" t="s">
        <v>816</v>
      </c>
      <c r="D1088" s="35">
        <v>59000</v>
      </c>
      <c r="E1088" s="35">
        <v>0</v>
      </c>
      <c r="F1088" s="35">
        <v>59000</v>
      </c>
      <c r="G1088">
        <v>1</v>
      </c>
      <c r="I1088" s="47" t="s">
        <v>1320</v>
      </c>
      <c r="J1088" t="s">
        <v>509</v>
      </c>
      <c r="K1088" s="58"/>
      <c r="M1088" t="s">
        <v>1380</v>
      </c>
      <c r="N1088" t="s">
        <v>1333</v>
      </c>
      <c r="O1088" s="36">
        <v>2135.6508938990555</v>
      </c>
      <c r="P1088" s="37">
        <v>133.65986398833289</v>
      </c>
      <c r="Q1088" s="31">
        <v>3.1000000000000001E-5</v>
      </c>
    </row>
    <row r="1089" spans="1:17" x14ac:dyDescent="0.2">
      <c r="A1089" t="s">
        <v>1246</v>
      </c>
      <c r="B1089" t="s">
        <v>1247</v>
      </c>
      <c r="C1089" t="s">
        <v>816</v>
      </c>
      <c r="D1089" s="35">
        <v>59000</v>
      </c>
      <c r="E1089" s="35">
        <v>0</v>
      </c>
      <c r="F1089" s="35">
        <v>59000</v>
      </c>
      <c r="G1089">
        <v>1</v>
      </c>
      <c r="I1089" s="47" t="s">
        <v>1320</v>
      </c>
      <c r="J1089" t="s">
        <v>510</v>
      </c>
      <c r="K1089" s="58"/>
      <c r="M1089" t="s">
        <v>1381</v>
      </c>
      <c r="N1089" t="s">
        <v>1294</v>
      </c>
      <c r="O1089" s="36">
        <v>2799.877543690573</v>
      </c>
      <c r="P1089" s="37">
        <v>175.23053638716948</v>
      </c>
      <c r="Q1089" s="31">
        <v>6.4999999999999994E-5</v>
      </c>
    </row>
    <row r="1090" spans="1:17" x14ac:dyDescent="0.2">
      <c r="A1090" t="s">
        <v>1246</v>
      </c>
      <c r="B1090" t="s">
        <v>1247</v>
      </c>
      <c r="C1090" t="s">
        <v>816</v>
      </c>
      <c r="D1090" s="35">
        <v>59000</v>
      </c>
      <c r="E1090" s="35">
        <v>0</v>
      </c>
      <c r="F1090" s="35">
        <v>59000</v>
      </c>
      <c r="G1090">
        <v>1</v>
      </c>
      <c r="I1090" s="47" t="s">
        <v>1320</v>
      </c>
      <c r="J1090" t="s">
        <v>511</v>
      </c>
      <c r="K1090" s="57"/>
      <c r="M1090" t="s">
        <v>1381</v>
      </c>
      <c r="N1090" t="s">
        <v>1294</v>
      </c>
      <c r="O1090" s="36">
        <v>0</v>
      </c>
      <c r="P1090" s="37">
        <v>0</v>
      </c>
      <c r="Q1090" s="31">
        <v>0</v>
      </c>
    </row>
    <row r="1091" spans="1:17" x14ac:dyDescent="0.2">
      <c r="A1091" t="s">
        <v>1246</v>
      </c>
      <c r="B1091" t="s">
        <v>1247</v>
      </c>
      <c r="C1091" t="s">
        <v>816</v>
      </c>
      <c r="D1091" s="35">
        <v>59000</v>
      </c>
      <c r="E1091" s="35">
        <v>0</v>
      </c>
      <c r="F1091" s="35">
        <v>59000</v>
      </c>
      <c r="G1091">
        <v>1</v>
      </c>
      <c r="I1091" s="47" t="s">
        <v>1320</v>
      </c>
      <c r="J1091" t="s">
        <v>512</v>
      </c>
      <c r="K1091" s="57"/>
      <c r="M1091" t="s">
        <v>1381</v>
      </c>
      <c r="N1091" t="s">
        <v>1294</v>
      </c>
      <c r="O1091" s="36">
        <v>166</v>
      </c>
      <c r="P1091" s="37">
        <v>10.389121876354752</v>
      </c>
      <c r="Q1091" s="31">
        <v>1.9999999999999999E-6</v>
      </c>
    </row>
    <row r="1092" spans="1:17" x14ac:dyDescent="0.2">
      <c r="A1092" t="s">
        <v>1246</v>
      </c>
      <c r="B1092" t="s">
        <v>1247</v>
      </c>
      <c r="C1092" t="s">
        <v>816</v>
      </c>
      <c r="D1092" s="35">
        <v>59000</v>
      </c>
      <c r="E1092" s="35">
        <v>0</v>
      </c>
      <c r="F1092" s="35">
        <v>59000</v>
      </c>
      <c r="G1092">
        <v>1</v>
      </c>
      <c r="I1092" s="47" t="s">
        <v>1320</v>
      </c>
      <c r="J1092" t="s">
        <v>513</v>
      </c>
      <c r="K1092" s="58"/>
      <c r="M1092" t="s">
        <v>1381</v>
      </c>
      <c r="N1092" t="s">
        <v>1294</v>
      </c>
      <c r="O1092" s="36">
        <v>49.8</v>
      </c>
      <c r="P1092" s="37">
        <v>3.1167365629064254</v>
      </c>
      <c r="Q1092" s="31">
        <v>9.9999999999999995E-7</v>
      </c>
    </row>
    <row r="1093" spans="1:17" x14ac:dyDescent="0.2">
      <c r="A1093" t="s">
        <v>1246</v>
      </c>
      <c r="B1093" t="s">
        <v>1247</v>
      </c>
      <c r="C1093" t="s">
        <v>816</v>
      </c>
      <c r="D1093" s="35">
        <v>59000</v>
      </c>
      <c r="E1093" s="35">
        <v>0</v>
      </c>
      <c r="F1093" s="35">
        <v>59000</v>
      </c>
      <c r="G1093">
        <v>1</v>
      </c>
      <c r="I1093" s="47" t="s">
        <v>1320</v>
      </c>
      <c r="J1093" t="s">
        <v>514</v>
      </c>
      <c r="K1093" s="58"/>
      <c r="M1093" t="s">
        <v>1381</v>
      </c>
      <c r="N1093" t="s">
        <v>1294</v>
      </c>
      <c r="O1093" s="36">
        <v>8.2999999999999989</v>
      </c>
      <c r="P1093" s="37">
        <v>0.5194560938177375</v>
      </c>
      <c r="Q1093" s="31">
        <v>0</v>
      </c>
    </row>
    <row r="1094" spans="1:17" x14ac:dyDescent="0.2">
      <c r="A1094" t="s">
        <v>1246</v>
      </c>
      <c r="B1094" t="s">
        <v>1247</v>
      </c>
      <c r="C1094" t="s">
        <v>816</v>
      </c>
      <c r="D1094" s="35">
        <v>59000</v>
      </c>
      <c r="E1094" s="35">
        <v>0</v>
      </c>
      <c r="F1094" s="35">
        <v>59000</v>
      </c>
      <c r="G1094">
        <v>1</v>
      </c>
      <c r="I1094" s="47" t="s">
        <v>1320</v>
      </c>
      <c r="J1094" t="s">
        <v>515</v>
      </c>
      <c r="K1094" s="57"/>
      <c r="M1094" t="s">
        <v>1381</v>
      </c>
      <c r="N1094" t="s">
        <v>1294</v>
      </c>
      <c r="O1094" s="36">
        <v>124.5</v>
      </c>
      <c r="P1094" s="37">
        <v>7.7918414072660633</v>
      </c>
      <c r="Q1094" s="31">
        <v>1.9999999999999999E-6</v>
      </c>
    </row>
    <row r="1095" spans="1:17" x14ac:dyDescent="0.2">
      <c r="A1095" t="s">
        <v>1246</v>
      </c>
      <c r="B1095" t="s">
        <v>1247</v>
      </c>
      <c r="C1095" t="s">
        <v>816</v>
      </c>
      <c r="D1095" s="35">
        <v>59000</v>
      </c>
      <c r="E1095" s="35">
        <v>0</v>
      </c>
      <c r="F1095" s="35">
        <v>59000</v>
      </c>
      <c r="G1095">
        <v>1</v>
      </c>
      <c r="I1095" s="47" t="s">
        <v>1320</v>
      </c>
      <c r="J1095" t="s">
        <v>516</v>
      </c>
      <c r="K1095" s="57"/>
      <c r="M1095" t="s">
        <v>1381</v>
      </c>
      <c r="N1095" t="s">
        <v>1294</v>
      </c>
      <c r="O1095" s="36">
        <v>53.949999999999996</v>
      </c>
      <c r="P1095" s="37">
        <v>3.3764646098152937</v>
      </c>
      <c r="Q1095" s="31">
        <v>9.9999999999999995E-7</v>
      </c>
    </row>
    <row r="1096" spans="1:17" x14ac:dyDescent="0.2">
      <c r="A1096" t="s">
        <v>1246</v>
      </c>
      <c r="B1096" t="s">
        <v>1247</v>
      </c>
      <c r="C1096" t="s">
        <v>816</v>
      </c>
      <c r="D1096" s="35">
        <v>59000</v>
      </c>
      <c r="E1096" s="35">
        <v>0</v>
      </c>
      <c r="F1096" s="35">
        <v>59000</v>
      </c>
      <c r="G1096">
        <v>1</v>
      </c>
      <c r="I1096" s="47" t="s">
        <v>1320</v>
      </c>
      <c r="J1096" t="s">
        <v>517</v>
      </c>
      <c r="M1096" t="s">
        <v>1382</v>
      </c>
      <c r="N1096" t="s">
        <v>1294</v>
      </c>
      <c r="O1096" s="36">
        <v>248.15525805359786</v>
      </c>
      <c r="P1096" s="37">
        <v>15.530814579380072</v>
      </c>
      <c r="Q1096" s="31">
        <v>3.9999999999999998E-6</v>
      </c>
    </row>
    <row r="1097" spans="1:17" x14ac:dyDescent="0.2">
      <c r="A1097" t="s">
        <v>1246</v>
      </c>
      <c r="B1097" t="s">
        <v>1247</v>
      </c>
      <c r="C1097" t="s">
        <v>816</v>
      </c>
      <c r="D1097" s="35">
        <v>59000</v>
      </c>
      <c r="E1097" s="35">
        <v>0</v>
      </c>
      <c r="F1097" s="35">
        <v>59000</v>
      </c>
      <c r="G1097">
        <v>1</v>
      </c>
      <c r="I1097" s="47" t="s">
        <v>1320</v>
      </c>
      <c r="J1097" t="s">
        <v>518</v>
      </c>
      <c r="M1097" t="s">
        <v>1382</v>
      </c>
      <c r="N1097" t="s">
        <v>1294</v>
      </c>
      <c r="O1097" s="36">
        <v>2.2799999999999998</v>
      </c>
      <c r="P1097" s="37">
        <v>0.14269396312101706</v>
      </c>
      <c r="Q1097" s="31">
        <v>0</v>
      </c>
    </row>
    <row r="1098" spans="1:17" x14ac:dyDescent="0.2">
      <c r="A1098" t="s">
        <v>1246</v>
      </c>
      <c r="B1098" t="s">
        <v>1247</v>
      </c>
      <c r="C1098" t="s">
        <v>816</v>
      </c>
      <c r="D1098" s="35">
        <v>59000</v>
      </c>
      <c r="E1098" s="35">
        <v>0</v>
      </c>
      <c r="F1098" s="35">
        <v>59000</v>
      </c>
      <c r="G1098">
        <v>1</v>
      </c>
      <c r="I1098" s="47" t="s">
        <v>1320</v>
      </c>
      <c r="J1098" t="s">
        <v>519</v>
      </c>
      <c r="M1098" t="s">
        <v>1382</v>
      </c>
      <c r="N1098" t="s">
        <v>1294</v>
      </c>
      <c r="O1098" s="36">
        <v>59.604659280619224</v>
      </c>
      <c r="P1098" s="37">
        <v>3.7303618654515205</v>
      </c>
      <c r="Q1098" s="31">
        <v>9.9999999999999995E-7</v>
      </c>
    </row>
    <row r="1099" spans="1:17" x14ac:dyDescent="0.2">
      <c r="A1099" t="s">
        <v>1246</v>
      </c>
      <c r="B1099" t="s">
        <v>1247</v>
      </c>
      <c r="C1099" t="s">
        <v>816</v>
      </c>
      <c r="D1099" s="35">
        <v>59000</v>
      </c>
      <c r="E1099" s="35">
        <v>0</v>
      </c>
      <c r="F1099" s="35">
        <v>59000</v>
      </c>
      <c r="G1099">
        <v>1</v>
      </c>
      <c r="I1099" s="47" t="s">
        <v>1320</v>
      </c>
      <c r="J1099" t="s">
        <v>520</v>
      </c>
      <c r="M1099" t="s">
        <v>1382</v>
      </c>
      <c r="N1099" t="s">
        <v>1294</v>
      </c>
      <c r="O1099" s="36">
        <v>4.5599999999999996</v>
      </c>
      <c r="P1099" s="37">
        <v>0.28538792624203413</v>
      </c>
      <c r="Q1099" s="31">
        <v>0</v>
      </c>
    </row>
    <row r="1100" spans="1:17" x14ac:dyDescent="0.2">
      <c r="A1100" t="s">
        <v>1246</v>
      </c>
      <c r="B1100" t="s">
        <v>1247</v>
      </c>
      <c r="C1100" t="s">
        <v>816</v>
      </c>
      <c r="D1100" s="35">
        <v>59000</v>
      </c>
      <c r="E1100" s="35">
        <v>0</v>
      </c>
      <c r="F1100" s="35">
        <v>59000</v>
      </c>
      <c r="G1100">
        <v>1</v>
      </c>
      <c r="I1100" s="47" t="s">
        <v>1320</v>
      </c>
      <c r="J1100" t="s">
        <v>521</v>
      </c>
      <c r="M1100" t="s">
        <v>1383</v>
      </c>
      <c r="N1100" t="s">
        <v>1328</v>
      </c>
      <c r="O1100" s="36">
        <v>44.768568076428842</v>
      </c>
      <c r="P1100" s="37">
        <v>2.8018440359994203</v>
      </c>
      <c r="Q1100" s="31">
        <v>9.9999999999999995E-7</v>
      </c>
    </row>
    <row r="1101" spans="1:17" x14ac:dyDescent="0.2">
      <c r="A1101" t="s">
        <v>1246</v>
      </c>
      <c r="B1101" t="s">
        <v>1247</v>
      </c>
      <c r="C1101" t="s">
        <v>816</v>
      </c>
      <c r="D1101" s="35">
        <v>59000</v>
      </c>
      <c r="E1101" s="35">
        <v>0</v>
      </c>
      <c r="F1101" s="35">
        <v>59000</v>
      </c>
      <c r="G1101">
        <v>1</v>
      </c>
      <c r="I1101" s="47" t="s">
        <v>1320</v>
      </c>
      <c r="J1101" t="s">
        <v>522</v>
      </c>
      <c r="M1101" t="s">
        <v>1384</v>
      </c>
      <c r="N1101" t="s">
        <v>1333</v>
      </c>
      <c r="O1101" s="36">
        <v>184</v>
      </c>
      <c r="P1101" s="37">
        <v>11.515653164152255</v>
      </c>
      <c r="Q1101" s="31">
        <v>9.9999999999999995E-7</v>
      </c>
    </row>
    <row r="1102" spans="1:17" x14ac:dyDescent="0.2">
      <c r="A1102" t="s">
        <v>1246</v>
      </c>
      <c r="B1102" t="s">
        <v>1247</v>
      </c>
      <c r="C1102" t="s">
        <v>816</v>
      </c>
      <c r="D1102" s="35">
        <v>59000</v>
      </c>
      <c r="E1102" s="35">
        <v>0</v>
      </c>
      <c r="F1102" s="35">
        <v>59000</v>
      </c>
      <c r="G1102">
        <v>1</v>
      </c>
      <c r="I1102" s="47" t="s">
        <v>1320</v>
      </c>
      <c r="J1102" t="s">
        <v>523</v>
      </c>
      <c r="M1102" t="s">
        <v>1384</v>
      </c>
      <c r="N1102" t="s">
        <v>1333</v>
      </c>
      <c r="O1102" s="36">
        <v>0</v>
      </c>
      <c r="P1102" s="37">
        <v>0</v>
      </c>
      <c r="Q1102" s="31">
        <v>0</v>
      </c>
    </row>
    <row r="1103" spans="1:17" x14ac:dyDescent="0.2">
      <c r="A1103" t="s">
        <v>1246</v>
      </c>
      <c r="B1103" t="s">
        <v>1247</v>
      </c>
      <c r="C1103" t="s">
        <v>816</v>
      </c>
      <c r="D1103" s="35">
        <v>59000</v>
      </c>
      <c r="E1103" s="35">
        <v>0</v>
      </c>
      <c r="F1103" s="35">
        <v>59000</v>
      </c>
      <c r="G1103">
        <v>1</v>
      </c>
      <c r="I1103" s="47" t="s">
        <v>1320</v>
      </c>
      <c r="J1103" t="s">
        <v>524</v>
      </c>
      <c r="M1103" t="s">
        <v>1384</v>
      </c>
      <c r="N1103" t="s">
        <v>1333</v>
      </c>
      <c r="O1103" s="36">
        <v>2.7600000000000002</v>
      </c>
      <c r="P1103" s="37">
        <v>0.17273479746228382</v>
      </c>
      <c r="Q1103" s="31">
        <v>0</v>
      </c>
    </row>
    <row r="1104" spans="1:17" x14ac:dyDescent="0.2">
      <c r="A1104" t="s">
        <v>1246</v>
      </c>
      <c r="B1104" t="s">
        <v>1247</v>
      </c>
      <c r="C1104" t="s">
        <v>816</v>
      </c>
      <c r="D1104" s="35">
        <v>59000</v>
      </c>
      <c r="E1104" s="35">
        <v>0</v>
      </c>
      <c r="F1104" s="35">
        <v>59000</v>
      </c>
      <c r="G1104">
        <v>1</v>
      </c>
      <c r="I1104" s="47" t="s">
        <v>1320</v>
      </c>
      <c r="J1104" t="s">
        <v>525</v>
      </c>
      <c r="M1104" t="s">
        <v>1384</v>
      </c>
      <c r="N1104" t="s">
        <v>1333</v>
      </c>
      <c r="O1104" s="36">
        <v>0</v>
      </c>
      <c r="P1104" s="37">
        <v>0</v>
      </c>
      <c r="Q1104" s="31">
        <v>0</v>
      </c>
    </row>
    <row r="1105" spans="1:17" x14ac:dyDescent="0.2">
      <c r="A1105" t="s">
        <v>1246</v>
      </c>
      <c r="B1105" t="s">
        <v>1247</v>
      </c>
      <c r="C1105" t="s">
        <v>816</v>
      </c>
      <c r="D1105" s="35">
        <v>59000</v>
      </c>
      <c r="E1105" s="35">
        <v>0</v>
      </c>
      <c r="F1105" s="35">
        <v>59000</v>
      </c>
      <c r="G1105">
        <v>1</v>
      </c>
      <c r="I1105" s="47" t="s">
        <v>1320</v>
      </c>
      <c r="J1105" t="s">
        <v>526</v>
      </c>
      <c r="M1105" t="s">
        <v>1384</v>
      </c>
      <c r="N1105" t="s">
        <v>1333</v>
      </c>
      <c r="O1105" s="36">
        <v>0</v>
      </c>
      <c r="P1105" s="37">
        <v>0</v>
      </c>
      <c r="Q1105" s="31">
        <v>0</v>
      </c>
    </row>
    <row r="1106" spans="1:17" x14ac:dyDescent="0.2">
      <c r="A1106" t="s">
        <v>1246</v>
      </c>
      <c r="B1106" t="s">
        <v>1247</v>
      </c>
      <c r="C1106" t="s">
        <v>816</v>
      </c>
      <c r="D1106" s="35">
        <v>59000</v>
      </c>
      <c r="E1106" s="35">
        <v>0</v>
      </c>
      <c r="F1106" s="35">
        <v>59000</v>
      </c>
      <c r="G1106">
        <v>1</v>
      </c>
      <c r="I1106" s="47" t="s">
        <v>1320</v>
      </c>
      <c r="J1106" t="s">
        <v>527</v>
      </c>
      <c r="M1106" t="s">
        <v>1384</v>
      </c>
      <c r="N1106" t="s">
        <v>1333</v>
      </c>
      <c r="O1106" s="36">
        <v>0</v>
      </c>
      <c r="P1106" s="37">
        <v>0</v>
      </c>
      <c r="Q1106" s="31">
        <v>0</v>
      </c>
    </row>
    <row r="1107" spans="1:17" x14ac:dyDescent="0.2">
      <c r="A1107" t="s">
        <v>1246</v>
      </c>
      <c r="B1107" t="s">
        <v>1247</v>
      </c>
      <c r="C1107" t="s">
        <v>816</v>
      </c>
      <c r="D1107" s="35">
        <v>59000</v>
      </c>
      <c r="E1107" s="35">
        <v>0</v>
      </c>
      <c r="F1107" s="35">
        <v>59000</v>
      </c>
      <c r="G1107">
        <v>1</v>
      </c>
      <c r="I1107" s="47" t="s">
        <v>1320</v>
      </c>
      <c r="J1107" t="s">
        <v>528</v>
      </c>
      <c r="M1107" t="s">
        <v>1384</v>
      </c>
      <c r="N1107" t="s">
        <v>1333</v>
      </c>
      <c r="O1107" s="36">
        <v>0</v>
      </c>
      <c r="P1107" s="37">
        <v>0</v>
      </c>
      <c r="Q1107" s="31">
        <v>0</v>
      </c>
    </row>
    <row r="1108" spans="1:17" x14ac:dyDescent="0.2">
      <c r="A1108" t="s">
        <v>1246</v>
      </c>
      <c r="B1108" t="s">
        <v>1247</v>
      </c>
      <c r="C1108" t="s">
        <v>816</v>
      </c>
      <c r="D1108" s="35">
        <v>59000</v>
      </c>
      <c r="E1108" s="35">
        <v>0</v>
      </c>
      <c r="F1108" s="35">
        <v>59000</v>
      </c>
      <c r="G1108">
        <v>1</v>
      </c>
      <c r="I1108" s="47" t="s">
        <v>1320</v>
      </c>
      <c r="J1108" t="s">
        <v>529</v>
      </c>
      <c r="M1108" t="s">
        <v>1384</v>
      </c>
      <c r="N1108" t="s">
        <v>1333</v>
      </c>
      <c r="O1108" s="36">
        <v>0.92</v>
      </c>
      <c r="P1108" s="37">
        <v>5.7578265820761268E-2</v>
      </c>
      <c r="Q1108" s="31">
        <v>0</v>
      </c>
    </row>
    <row r="1109" spans="1:17" x14ac:dyDescent="0.2">
      <c r="A1109" t="s">
        <v>1246</v>
      </c>
      <c r="B1109" t="s">
        <v>1247</v>
      </c>
      <c r="C1109" t="s">
        <v>816</v>
      </c>
      <c r="D1109" s="35">
        <v>59000</v>
      </c>
      <c r="E1109" s="35">
        <v>0</v>
      </c>
      <c r="F1109" s="35">
        <v>59000</v>
      </c>
      <c r="G1109">
        <v>1</v>
      </c>
      <c r="I1109" s="47" t="s">
        <v>1320</v>
      </c>
      <c r="J1109" t="s">
        <v>530</v>
      </c>
      <c r="M1109" t="s">
        <v>1384</v>
      </c>
      <c r="N1109" t="s">
        <v>1333</v>
      </c>
      <c r="O1109" s="36">
        <v>0</v>
      </c>
      <c r="P1109" s="37">
        <v>0</v>
      </c>
      <c r="Q1109" s="31">
        <v>0</v>
      </c>
    </row>
    <row r="1110" spans="1:17" x14ac:dyDescent="0.2">
      <c r="A1110" t="s">
        <v>1246</v>
      </c>
      <c r="B1110" t="s">
        <v>1247</v>
      </c>
      <c r="C1110" t="s">
        <v>816</v>
      </c>
      <c r="D1110" s="35">
        <v>59000</v>
      </c>
      <c r="E1110" s="35">
        <v>0</v>
      </c>
      <c r="F1110" s="35">
        <v>59000</v>
      </c>
      <c r="G1110">
        <v>1</v>
      </c>
      <c r="I1110" s="47" t="s">
        <v>1320</v>
      </c>
      <c r="J1110" t="s">
        <v>531</v>
      </c>
      <c r="M1110" t="s">
        <v>1384</v>
      </c>
      <c r="N1110" t="s">
        <v>1333</v>
      </c>
      <c r="O1110" s="36">
        <v>0</v>
      </c>
      <c r="P1110" s="37">
        <v>0</v>
      </c>
      <c r="Q1110" s="31">
        <v>0</v>
      </c>
    </row>
    <row r="1111" spans="1:17" x14ac:dyDescent="0.2">
      <c r="A1111" t="s">
        <v>1246</v>
      </c>
      <c r="B1111" t="s">
        <v>1247</v>
      </c>
      <c r="C1111" t="s">
        <v>816</v>
      </c>
      <c r="D1111" s="35">
        <v>59000</v>
      </c>
      <c r="E1111" s="35">
        <v>0</v>
      </c>
      <c r="F1111" s="35">
        <v>59000</v>
      </c>
      <c r="G1111">
        <v>1</v>
      </c>
      <c r="I1111" s="47" t="s">
        <v>1320</v>
      </c>
      <c r="J1111" t="s">
        <v>532</v>
      </c>
      <c r="M1111" t="s">
        <v>1385</v>
      </c>
      <c r="N1111" t="s">
        <v>1325</v>
      </c>
      <c r="O1111" s="36">
        <v>83.789999999999992</v>
      </c>
      <c r="P1111" s="37">
        <v>5.2440031446973761</v>
      </c>
      <c r="Q1111" s="31">
        <v>9.9999999999999995E-7</v>
      </c>
    </row>
    <row r="1112" spans="1:17" x14ac:dyDescent="0.2">
      <c r="A1112" t="s">
        <v>1246</v>
      </c>
      <c r="B1112" t="s">
        <v>1247</v>
      </c>
      <c r="C1112" t="s">
        <v>816</v>
      </c>
      <c r="D1112" s="35">
        <v>59000</v>
      </c>
      <c r="E1112" s="35">
        <v>0</v>
      </c>
      <c r="F1112" s="35">
        <v>59000</v>
      </c>
      <c r="G1112">
        <v>1</v>
      </c>
      <c r="I1112" s="47" t="s">
        <v>1320</v>
      </c>
      <c r="J1112" t="s">
        <v>533</v>
      </c>
      <c r="M1112" t="s">
        <v>1385</v>
      </c>
      <c r="N1112" t="s">
        <v>1325</v>
      </c>
      <c r="O1112" s="36">
        <v>0</v>
      </c>
      <c r="P1112" s="37">
        <v>0</v>
      </c>
      <c r="Q1112" s="31">
        <v>0</v>
      </c>
    </row>
    <row r="1113" spans="1:17" x14ac:dyDescent="0.2">
      <c r="A1113" t="s">
        <v>1246</v>
      </c>
      <c r="B1113" t="s">
        <v>1247</v>
      </c>
      <c r="C1113" t="s">
        <v>816</v>
      </c>
      <c r="D1113" s="35">
        <v>59000</v>
      </c>
      <c r="E1113" s="35">
        <v>0</v>
      </c>
      <c r="F1113" s="35">
        <v>59000</v>
      </c>
      <c r="G1113">
        <v>1</v>
      </c>
      <c r="I1113" s="47" t="s">
        <v>1320</v>
      </c>
      <c r="J1113" t="s">
        <v>534</v>
      </c>
      <c r="M1113" t="s">
        <v>1385</v>
      </c>
      <c r="N1113" t="s">
        <v>1325</v>
      </c>
      <c r="O1113" s="36">
        <v>11.969999999999999</v>
      </c>
      <c r="P1113" s="37">
        <v>0.74914330638533944</v>
      </c>
      <c r="Q1113" s="31">
        <v>0</v>
      </c>
    </row>
    <row r="1114" spans="1:17" x14ac:dyDescent="0.2">
      <c r="A1114" t="s">
        <v>1246</v>
      </c>
      <c r="B1114" t="s">
        <v>1247</v>
      </c>
      <c r="C1114" t="s">
        <v>816</v>
      </c>
      <c r="D1114" s="35">
        <v>59000</v>
      </c>
      <c r="E1114" s="35">
        <v>0</v>
      </c>
      <c r="F1114" s="35">
        <v>59000</v>
      </c>
      <c r="G1114">
        <v>1</v>
      </c>
      <c r="I1114" s="47" t="s">
        <v>1320</v>
      </c>
      <c r="J1114" t="s">
        <v>535</v>
      </c>
      <c r="M1114" t="s">
        <v>1385</v>
      </c>
      <c r="N1114" t="s">
        <v>1325</v>
      </c>
      <c r="O1114" s="36">
        <v>3.42</v>
      </c>
      <c r="P1114" s="37">
        <v>0.2140409446815256</v>
      </c>
      <c r="Q1114" s="31">
        <v>0</v>
      </c>
    </row>
    <row r="1115" spans="1:17" x14ac:dyDescent="0.2">
      <c r="A1115" t="s">
        <v>1246</v>
      </c>
      <c r="B1115" t="s">
        <v>1247</v>
      </c>
      <c r="C1115" t="s">
        <v>816</v>
      </c>
      <c r="D1115" s="35">
        <v>59000</v>
      </c>
      <c r="E1115" s="35">
        <v>0</v>
      </c>
      <c r="F1115" s="35">
        <v>59000</v>
      </c>
      <c r="G1115">
        <v>1</v>
      </c>
      <c r="I1115" s="47" t="s">
        <v>1320</v>
      </c>
      <c r="J1115" t="s">
        <v>536</v>
      </c>
      <c r="M1115" t="s">
        <v>1385</v>
      </c>
      <c r="N1115" t="s">
        <v>1325</v>
      </c>
      <c r="O1115" s="36">
        <v>3.42</v>
      </c>
      <c r="P1115" s="37">
        <v>0.2140409446815256</v>
      </c>
      <c r="Q1115" s="31">
        <v>0</v>
      </c>
    </row>
    <row r="1116" spans="1:17" x14ac:dyDescent="0.2">
      <c r="A1116" t="s">
        <v>1246</v>
      </c>
      <c r="B1116" t="s">
        <v>1247</v>
      </c>
      <c r="C1116" t="s">
        <v>816</v>
      </c>
      <c r="D1116" s="35">
        <v>59000</v>
      </c>
      <c r="E1116" s="35">
        <v>0</v>
      </c>
      <c r="F1116" s="35">
        <v>59000</v>
      </c>
      <c r="G1116">
        <v>1</v>
      </c>
      <c r="I1116" s="47" t="s">
        <v>1320</v>
      </c>
      <c r="J1116" t="s">
        <v>537</v>
      </c>
      <c r="M1116" t="s">
        <v>1385</v>
      </c>
      <c r="N1116" t="s">
        <v>1325</v>
      </c>
      <c r="O1116" s="36">
        <v>3.42</v>
      </c>
      <c r="P1116" s="37">
        <v>0.2140409446815256</v>
      </c>
      <c r="Q1116" s="31">
        <v>0</v>
      </c>
    </row>
    <row r="1117" spans="1:17" x14ac:dyDescent="0.2">
      <c r="A1117" t="s">
        <v>1246</v>
      </c>
      <c r="B1117" t="s">
        <v>1247</v>
      </c>
      <c r="C1117" t="s">
        <v>816</v>
      </c>
      <c r="D1117" s="35">
        <v>59000</v>
      </c>
      <c r="E1117" s="35">
        <v>0</v>
      </c>
      <c r="F1117" s="35">
        <v>59000</v>
      </c>
      <c r="G1117">
        <v>1</v>
      </c>
      <c r="I1117" s="47" t="s">
        <v>1320</v>
      </c>
      <c r="J1117" t="s">
        <v>538</v>
      </c>
      <c r="K1117" s="58"/>
      <c r="M1117" t="s">
        <v>1385</v>
      </c>
      <c r="N1117" t="s">
        <v>1325</v>
      </c>
      <c r="O1117" s="36">
        <v>3.42</v>
      </c>
      <c r="P1117" s="37">
        <v>0.2140409446815256</v>
      </c>
      <c r="Q1117" s="31">
        <v>0</v>
      </c>
    </row>
    <row r="1118" spans="1:17" x14ac:dyDescent="0.2">
      <c r="A1118" t="s">
        <v>1246</v>
      </c>
      <c r="B1118" t="s">
        <v>1247</v>
      </c>
      <c r="C1118" t="s">
        <v>816</v>
      </c>
      <c r="D1118" s="35">
        <v>59000</v>
      </c>
      <c r="E1118" s="35">
        <v>0</v>
      </c>
      <c r="F1118" s="35">
        <v>59000</v>
      </c>
      <c r="G1118">
        <v>1</v>
      </c>
      <c r="I1118" s="47" t="s">
        <v>1320</v>
      </c>
      <c r="J1118" t="s">
        <v>539</v>
      </c>
      <c r="K1118" s="58"/>
      <c r="M1118" t="s">
        <v>1385</v>
      </c>
      <c r="N1118" t="s">
        <v>1325</v>
      </c>
      <c r="O1118" s="36">
        <v>3.42</v>
      </c>
      <c r="P1118" s="37">
        <v>0.2140409446815256</v>
      </c>
      <c r="Q1118" s="31">
        <v>0</v>
      </c>
    </row>
    <row r="1119" spans="1:17" x14ac:dyDescent="0.2">
      <c r="A1119" t="s">
        <v>1246</v>
      </c>
      <c r="B1119" t="s">
        <v>1247</v>
      </c>
      <c r="C1119" t="s">
        <v>816</v>
      </c>
      <c r="D1119" s="35">
        <v>59000</v>
      </c>
      <c r="E1119" s="35">
        <v>0</v>
      </c>
      <c r="F1119" s="35">
        <v>59000</v>
      </c>
      <c r="G1119">
        <v>1</v>
      </c>
      <c r="I1119" s="47" t="s">
        <v>1320</v>
      </c>
      <c r="J1119" t="s">
        <v>540</v>
      </c>
      <c r="M1119" t="s">
        <v>1385</v>
      </c>
      <c r="N1119" t="s">
        <v>1325</v>
      </c>
      <c r="O1119" s="36">
        <v>0.53994345290687407</v>
      </c>
      <c r="P1119" s="37">
        <v>3.3792399630056189E-2</v>
      </c>
      <c r="Q1119" s="31">
        <v>0</v>
      </c>
    </row>
    <row r="1120" spans="1:17" x14ac:dyDescent="0.2">
      <c r="A1120" t="s">
        <v>1246</v>
      </c>
      <c r="B1120" t="s">
        <v>1247</v>
      </c>
      <c r="C1120" t="s">
        <v>816</v>
      </c>
      <c r="D1120" s="35">
        <v>59000</v>
      </c>
      <c r="E1120" s="35">
        <v>0</v>
      </c>
      <c r="F1120" s="35">
        <v>59000</v>
      </c>
      <c r="G1120">
        <v>1</v>
      </c>
      <c r="I1120" s="47" t="s">
        <v>1320</v>
      </c>
      <c r="J1120" t="s">
        <v>541</v>
      </c>
      <c r="M1120" t="s">
        <v>1385</v>
      </c>
      <c r="N1120" t="s">
        <v>1325</v>
      </c>
      <c r="O1120" s="36">
        <v>3.42</v>
      </c>
      <c r="P1120" s="37">
        <v>0.2140409446815256</v>
      </c>
      <c r="Q1120" s="31">
        <v>0</v>
      </c>
    </row>
    <row r="1121" spans="1:17" x14ac:dyDescent="0.2">
      <c r="A1121" t="s">
        <v>1246</v>
      </c>
      <c r="B1121" t="s">
        <v>1247</v>
      </c>
      <c r="C1121" t="s">
        <v>816</v>
      </c>
      <c r="D1121" s="35">
        <v>59000</v>
      </c>
      <c r="E1121" s="35">
        <v>0</v>
      </c>
      <c r="F1121" s="35">
        <v>59000</v>
      </c>
      <c r="G1121">
        <v>1</v>
      </c>
      <c r="I1121" s="47" t="s">
        <v>1320</v>
      </c>
      <c r="J1121" t="s">
        <v>542</v>
      </c>
      <c r="M1121" t="s">
        <v>1385</v>
      </c>
      <c r="N1121" t="s">
        <v>1325</v>
      </c>
      <c r="O1121" s="36">
        <v>3.42</v>
      </c>
      <c r="P1121" s="37">
        <v>0.2140409446815256</v>
      </c>
      <c r="Q1121" s="31">
        <v>0</v>
      </c>
    </row>
    <row r="1122" spans="1:17" x14ac:dyDescent="0.2">
      <c r="A1122" t="s">
        <v>1246</v>
      </c>
      <c r="B1122" t="s">
        <v>1247</v>
      </c>
      <c r="C1122" t="s">
        <v>816</v>
      </c>
      <c r="D1122" s="35">
        <v>59000</v>
      </c>
      <c r="E1122" s="35">
        <v>0</v>
      </c>
      <c r="F1122" s="35">
        <v>59000</v>
      </c>
      <c r="G1122">
        <v>1</v>
      </c>
      <c r="I1122" s="47" t="s">
        <v>1320</v>
      </c>
      <c r="J1122" t="s">
        <v>543</v>
      </c>
      <c r="M1122" t="s">
        <v>1386</v>
      </c>
      <c r="N1122" t="s">
        <v>1325</v>
      </c>
      <c r="O1122" s="36">
        <v>495</v>
      </c>
      <c r="P1122" s="37">
        <v>30.979610414431335</v>
      </c>
      <c r="Q1122" s="31">
        <v>6.9999999999999999E-6</v>
      </c>
    </row>
    <row r="1123" spans="1:17" x14ac:dyDescent="0.2">
      <c r="A1123" t="s">
        <v>1246</v>
      </c>
      <c r="B1123" t="s">
        <v>1247</v>
      </c>
      <c r="C1123" t="s">
        <v>816</v>
      </c>
      <c r="D1123" s="35">
        <v>59000</v>
      </c>
      <c r="E1123" s="35">
        <v>0</v>
      </c>
      <c r="F1123" s="35">
        <v>59000</v>
      </c>
      <c r="G1123">
        <v>1</v>
      </c>
      <c r="I1123" s="47" t="s">
        <v>1320</v>
      </c>
      <c r="J1123" t="s">
        <v>544</v>
      </c>
      <c r="M1123" t="s">
        <v>1387</v>
      </c>
      <c r="N1123" t="s">
        <v>1333</v>
      </c>
      <c r="O1123" s="36">
        <v>28.823999999999998</v>
      </c>
      <c r="P1123" s="37">
        <v>1.8039521021930682</v>
      </c>
      <c r="Q1123" s="31">
        <v>0</v>
      </c>
    </row>
    <row r="1124" spans="1:17" x14ac:dyDescent="0.2">
      <c r="A1124" t="s">
        <v>1246</v>
      </c>
      <c r="B1124" t="s">
        <v>1247</v>
      </c>
      <c r="C1124" t="s">
        <v>816</v>
      </c>
      <c r="D1124" s="35">
        <v>59000</v>
      </c>
      <c r="E1124" s="35">
        <v>0</v>
      </c>
      <c r="F1124" s="35">
        <v>59000</v>
      </c>
      <c r="G1124">
        <v>1</v>
      </c>
      <c r="I1124" s="47" t="s">
        <v>1320</v>
      </c>
      <c r="J1124" t="s">
        <v>545</v>
      </c>
      <c r="M1124" t="s">
        <v>1387</v>
      </c>
      <c r="N1124" t="s">
        <v>1333</v>
      </c>
      <c r="O1124" s="36">
        <v>28.823999999999998</v>
      </c>
      <c r="P1124" s="37">
        <v>1.8039521021930682</v>
      </c>
      <c r="Q1124" s="31">
        <v>0</v>
      </c>
    </row>
    <row r="1125" spans="1:17" x14ac:dyDescent="0.2">
      <c r="A1125" t="s">
        <v>1246</v>
      </c>
      <c r="B1125" t="s">
        <v>1247</v>
      </c>
      <c r="C1125" t="s">
        <v>816</v>
      </c>
      <c r="D1125" s="35">
        <v>59000</v>
      </c>
      <c r="E1125" s="35">
        <v>0</v>
      </c>
      <c r="F1125" s="35">
        <v>59000</v>
      </c>
      <c r="G1125">
        <v>1</v>
      </c>
      <c r="I1125" s="47" t="s">
        <v>1320</v>
      </c>
      <c r="J1125" t="s">
        <v>546</v>
      </c>
      <c r="M1125" t="s">
        <v>1387</v>
      </c>
      <c r="N1125" t="s">
        <v>1333</v>
      </c>
      <c r="O1125" s="36">
        <v>28.823999999999998</v>
      </c>
      <c r="P1125" s="37">
        <v>1.8039521021930682</v>
      </c>
      <c r="Q1125" s="31">
        <v>0</v>
      </c>
    </row>
    <row r="1126" spans="1:17" x14ac:dyDescent="0.2">
      <c r="A1126" t="s">
        <v>1246</v>
      </c>
      <c r="B1126" t="s">
        <v>1247</v>
      </c>
      <c r="C1126" t="s">
        <v>816</v>
      </c>
      <c r="D1126" s="35">
        <v>59000</v>
      </c>
      <c r="E1126" s="35">
        <v>0</v>
      </c>
      <c r="F1126" s="35">
        <v>59000</v>
      </c>
      <c r="G1126">
        <v>1</v>
      </c>
      <c r="I1126" s="47" t="s">
        <v>1320</v>
      </c>
      <c r="J1126" t="s">
        <v>547</v>
      </c>
      <c r="M1126" t="s">
        <v>1387</v>
      </c>
      <c r="N1126" t="s">
        <v>1333</v>
      </c>
      <c r="O1126" s="36">
        <v>28.823999999999998</v>
      </c>
      <c r="P1126" s="37">
        <v>1.8039521021930682</v>
      </c>
      <c r="Q1126" s="31">
        <v>0</v>
      </c>
    </row>
    <row r="1127" spans="1:17" x14ac:dyDescent="0.2">
      <c r="A1127" t="s">
        <v>1246</v>
      </c>
      <c r="B1127" t="s">
        <v>1247</v>
      </c>
      <c r="C1127" t="s">
        <v>816</v>
      </c>
      <c r="D1127" s="35">
        <v>59000</v>
      </c>
      <c r="E1127" s="35">
        <v>0</v>
      </c>
      <c r="F1127" s="35">
        <v>59000</v>
      </c>
      <c r="G1127">
        <v>1</v>
      </c>
      <c r="I1127" s="47" t="s">
        <v>1320</v>
      </c>
      <c r="J1127" t="s">
        <v>548</v>
      </c>
      <c r="M1127" t="s">
        <v>1387</v>
      </c>
      <c r="N1127" t="s">
        <v>1333</v>
      </c>
      <c r="O1127" s="36">
        <v>28.823999999999998</v>
      </c>
      <c r="P1127" s="37">
        <v>1.8039521021930682</v>
      </c>
      <c r="Q1127" s="31">
        <v>0</v>
      </c>
    </row>
    <row r="1128" spans="1:17" x14ac:dyDescent="0.2">
      <c r="A1128" t="s">
        <v>1246</v>
      </c>
      <c r="B1128" t="s">
        <v>1247</v>
      </c>
      <c r="C1128" t="s">
        <v>816</v>
      </c>
      <c r="D1128" s="35">
        <v>59000</v>
      </c>
      <c r="E1128" s="35">
        <v>0</v>
      </c>
      <c r="F1128" s="35">
        <v>59000</v>
      </c>
      <c r="G1128">
        <v>1</v>
      </c>
      <c r="I1128" s="47" t="s">
        <v>1320</v>
      </c>
      <c r="J1128" t="s">
        <v>549</v>
      </c>
      <c r="M1128" t="s">
        <v>1387</v>
      </c>
      <c r="N1128" t="s">
        <v>1333</v>
      </c>
      <c r="O1128" s="36">
        <v>441.67271376790069</v>
      </c>
      <c r="P1128" s="37">
        <v>27.642118390331731</v>
      </c>
      <c r="Q1128" s="31">
        <v>6.0000000000000002E-6</v>
      </c>
    </row>
    <row r="1129" spans="1:17" x14ac:dyDescent="0.2">
      <c r="A1129" t="s">
        <v>1246</v>
      </c>
      <c r="B1129" t="s">
        <v>1247</v>
      </c>
      <c r="C1129" t="s">
        <v>816</v>
      </c>
      <c r="D1129" s="35">
        <v>59000</v>
      </c>
      <c r="E1129" s="35">
        <v>0</v>
      </c>
      <c r="F1129" s="35">
        <v>59000</v>
      </c>
      <c r="G1129">
        <v>1</v>
      </c>
      <c r="I1129" s="47" t="s">
        <v>1320</v>
      </c>
      <c r="J1129" t="s">
        <v>550</v>
      </c>
      <c r="M1129" t="s">
        <v>1387</v>
      </c>
      <c r="N1129" t="s">
        <v>1333</v>
      </c>
      <c r="O1129" s="36">
        <v>28.823999999999998</v>
      </c>
      <c r="P1129" s="37">
        <v>1.8039521021930682</v>
      </c>
      <c r="Q1129" s="31">
        <v>0</v>
      </c>
    </row>
    <row r="1130" spans="1:17" x14ac:dyDescent="0.2">
      <c r="A1130" t="s">
        <v>1246</v>
      </c>
      <c r="B1130" t="s">
        <v>1247</v>
      </c>
      <c r="C1130" t="s">
        <v>816</v>
      </c>
      <c r="D1130" s="35">
        <v>59000</v>
      </c>
      <c r="E1130" s="35">
        <v>0</v>
      </c>
      <c r="F1130" s="35">
        <v>59000</v>
      </c>
      <c r="G1130">
        <v>1</v>
      </c>
      <c r="I1130" s="47" t="s">
        <v>1320</v>
      </c>
      <c r="J1130" t="s">
        <v>551</v>
      </c>
      <c r="K1130" s="58"/>
      <c r="M1130" t="s">
        <v>1387</v>
      </c>
      <c r="N1130" t="s">
        <v>1333</v>
      </c>
      <c r="O1130" s="36">
        <v>28.823999999999998</v>
      </c>
      <c r="P1130" s="37">
        <v>1.8039521021930682</v>
      </c>
      <c r="Q1130" s="31">
        <v>0</v>
      </c>
    </row>
    <row r="1131" spans="1:17" x14ac:dyDescent="0.2">
      <c r="A1131" t="s">
        <v>1246</v>
      </c>
      <c r="B1131" t="s">
        <v>1247</v>
      </c>
      <c r="C1131" t="s">
        <v>816</v>
      </c>
      <c r="D1131" s="35">
        <v>59000</v>
      </c>
      <c r="E1131" s="35">
        <v>0</v>
      </c>
      <c r="F1131" s="35">
        <v>59000</v>
      </c>
      <c r="G1131">
        <v>1</v>
      </c>
      <c r="I1131" s="47" t="s">
        <v>1320</v>
      </c>
      <c r="J1131" t="s">
        <v>552</v>
      </c>
      <c r="K1131" s="58"/>
      <c r="M1131" t="s">
        <v>1388</v>
      </c>
      <c r="N1131" t="s">
        <v>1333</v>
      </c>
      <c r="O1131" s="36">
        <v>775.2</v>
      </c>
      <c r="P1131" s="37">
        <v>48.515947461145799</v>
      </c>
      <c r="Q1131" s="31">
        <v>1.1E-5</v>
      </c>
    </row>
    <row r="1132" spans="1:17" x14ac:dyDescent="0.2">
      <c r="A1132" t="s">
        <v>1246</v>
      </c>
      <c r="B1132" t="s">
        <v>1247</v>
      </c>
      <c r="C1132" t="s">
        <v>816</v>
      </c>
      <c r="D1132" s="35">
        <v>59000</v>
      </c>
      <c r="E1132" s="35">
        <v>0</v>
      </c>
      <c r="F1132" s="35">
        <v>59000</v>
      </c>
      <c r="G1132">
        <v>1</v>
      </c>
      <c r="I1132" s="47" t="s">
        <v>1320</v>
      </c>
      <c r="J1132" t="s">
        <v>553</v>
      </c>
      <c r="M1132" t="s">
        <v>1389</v>
      </c>
      <c r="N1132" t="s">
        <v>1328</v>
      </c>
      <c r="O1132" s="36">
        <v>756.35613125591306</v>
      </c>
      <c r="P1132" s="37">
        <v>47.336602587625613</v>
      </c>
      <c r="Q1132" s="31">
        <v>1.1E-5</v>
      </c>
    </row>
    <row r="1133" spans="1:17" x14ac:dyDescent="0.2">
      <c r="A1133" t="s">
        <v>1246</v>
      </c>
      <c r="B1133" t="s">
        <v>1247</v>
      </c>
      <c r="C1133" t="s">
        <v>816</v>
      </c>
      <c r="D1133" s="35">
        <v>59000</v>
      </c>
      <c r="E1133" s="35">
        <v>0</v>
      </c>
      <c r="F1133" s="35">
        <v>59000</v>
      </c>
      <c r="G1133">
        <v>1</v>
      </c>
      <c r="I1133" s="47" t="s">
        <v>1320</v>
      </c>
      <c r="J1133" t="s">
        <v>555</v>
      </c>
      <c r="K1133" s="58"/>
      <c r="M1133" t="s">
        <v>1390</v>
      </c>
      <c r="N1133" t="s">
        <v>1325</v>
      </c>
      <c r="O1133" s="36">
        <v>7.41</v>
      </c>
      <c r="P1133" s="37">
        <v>0.46375538014330547</v>
      </c>
      <c r="Q1133" s="31">
        <v>0</v>
      </c>
    </row>
    <row r="1134" spans="1:17" x14ac:dyDescent="0.2">
      <c r="A1134" t="s">
        <v>1246</v>
      </c>
      <c r="B1134" t="s">
        <v>1247</v>
      </c>
      <c r="C1134" t="s">
        <v>816</v>
      </c>
      <c r="D1134" s="35">
        <v>59000</v>
      </c>
      <c r="E1134" s="35">
        <v>0</v>
      </c>
      <c r="F1134" s="35">
        <v>59000</v>
      </c>
      <c r="G1134">
        <v>1</v>
      </c>
      <c r="I1134" s="47" t="s">
        <v>1320</v>
      </c>
      <c r="J1134" t="s">
        <v>556</v>
      </c>
      <c r="K1134" s="58"/>
      <c r="M1134" t="s">
        <v>1390</v>
      </c>
      <c r="N1134" t="s">
        <v>1325</v>
      </c>
      <c r="O1134" s="36">
        <v>0</v>
      </c>
      <c r="P1134" s="37">
        <v>0</v>
      </c>
      <c r="Q1134" s="31">
        <v>0</v>
      </c>
    </row>
    <row r="1135" spans="1:17" x14ac:dyDescent="0.2">
      <c r="A1135" t="s">
        <v>1246</v>
      </c>
      <c r="B1135" t="s">
        <v>1247</v>
      </c>
      <c r="C1135" t="s">
        <v>816</v>
      </c>
      <c r="D1135" s="35">
        <v>59000</v>
      </c>
      <c r="E1135" s="35">
        <v>0</v>
      </c>
      <c r="F1135" s="35">
        <v>59000</v>
      </c>
      <c r="G1135">
        <v>1</v>
      </c>
      <c r="I1135" s="47" t="s">
        <v>1320</v>
      </c>
      <c r="J1135" t="s">
        <v>557</v>
      </c>
      <c r="M1135" t="s">
        <v>1390</v>
      </c>
      <c r="N1135" t="s">
        <v>1325</v>
      </c>
      <c r="O1135" s="36">
        <v>441.50368956929168</v>
      </c>
      <c r="P1135" s="37">
        <v>27.631539998769068</v>
      </c>
      <c r="Q1135" s="31">
        <v>0</v>
      </c>
    </row>
    <row r="1136" spans="1:17" x14ac:dyDescent="0.2">
      <c r="A1136" t="s">
        <v>1246</v>
      </c>
      <c r="B1136" t="s">
        <v>1247</v>
      </c>
      <c r="C1136" t="s">
        <v>816</v>
      </c>
      <c r="D1136" s="35">
        <v>59000</v>
      </c>
      <c r="E1136" s="35">
        <v>0</v>
      </c>
      <c r="F1136" s="35">
        <v>59000</v>
      </c>
      <c r="G1136">
        <v>1</v>
      </c>
      <c r="I1136" s="47" t="s">
        <v>1320</v>
      </c>
      <c r="J1136" t="s">
        <v>558</v>
      </c>
      <c r="K1136" s="58"/>
      <c r="M1136" t="s">
        <v>1390</v>
      </c>
      <c r="N1136" t="s">
        <v>1325</v>
      </c>
      <c r="O1136" s="36">
        <v>1107.99</v>
      </c>
      <c r="P1136" s="37">
        <v>69.343633420375298</v>
      </c>
      <c r="Q1136" s="31">
        <v>1.7E-5</v>
      </c>
    </row>
    <row r="1137" spans="1:17" x14ac:dyDescent="0.2">
      <c r="A1137" t="s">
        <v>1246</v>
      </c>
      <c r="B1137" t="s">
        <v>1247</v>
      </c>
      <c r="C1137" t="s">
        <v>816</v>
      </c>
      <c r="D1137" s="35">
        <v>59000</v>
      </c>
      <c r="E1137" s="35">
        <v>0</v>
      </c>
      <c r="F1137" s="35">
        <v>59000</v>
      </c>
      <c r="G1137">
        <v>1</v>
      </c>
      <c r="I1137" s="47" t="s">
        <v>1320</v>
      </c>
      <c r="J1137" t="s">
        <v>559</v>
      </c>
      <c r="K1137" s="58"/>
      <c r="M1137" t="s">
        <v>1391</v>
      </c>
      <c r="N1137" t="s">
        <v>1325</v>
      </c>
      <c r="O1137" s="36">
        <v>461.30915421948458</v>
      </c>
      <c r="P1137" s="37">
        <v>28.871066420869607</v>
      </c>
      <c r="Q1137" s="31">
        <v>6.9999999999999999E-6</v>
      </c>
    </row>
    <row r="1138" spans="1:17" x14ac:dyDescent="0.2">
      <c r="A1138" t="s">
        <v>1246</v>
      </c>
      <c r="B1138" t="s">
        <v>1247</v>
      </c>
      <c r="C1138" t="s">
        <v>816</v>
      </c>
      <c r="D1138" s="35">
        <v>59000</v>
      </c>
      <c r="E1138" s="35">
        <v>0</v>
      </c>
      <c r="F1138" s="35">
        <v>59000</v>
      </c>
      <c r="G1138">
        <v>1</v>
      </c>
      <c r="I1138" s="47" t="s">
        <v>1320</v>
      </c>
      <c r="J1138" t="s">
        <v>560</v>
      </c>
      <c r="M1138" t="s">
        <v>1391</v>
      </c>
      <c r="N1138" t="s">
        <v>1325</v>
      </c>
      <c r="O1138" s="36">
        <v>0</v>
      </c>
      <c r="P1138" s="37">
        <v>0</v>
      </c>
      <c r="Q1138" s="31">
        <v>0</v>
      </c>
    </row>
    <row r="1139" spans="1:17" x14ac:dyDescent="0.2">
      <c r="A1139" t="s">
        <v>1246</v>
      </c>
      <c r="B1139" t="s">
        <v>1247</v>
      </c>
      <c r="C1139" t="s">
        <v>816</v>
      </c>
      <c r="D1139" s="35">
        <v>59000</v>
      </c>
      <c r="E1139" s="35">
        <v>0</v>
      </c>
      <c r="F1139" s="35">
        <v>59000</v>
      </c>
      <c r="G1139">
        <v>1</v>
      </c>
      <c r="I1139" s="47" t="s">
        <v>1320</v>
      </c>
      <c r="J1139" t="s">
        <v>561</v>
      </c>
      <c r="K1139" s="58"/>
      <c r="M1139" t="s">
        <v>1391</v>
      </c>
      <c r="N1139" t="s">
        <v>1325</v>
      </c>
      <c r="O1139" s="36">
        <v>253.64699706661278</v>
      </c>
      <c r="P1139" s="37">
        <v>15.874515458412267</v>
      </c>
      <c r="Q1139" s="31">
        <v>3.9999999999999998E-6</v>
      </c>
    </row>
    <row r="1140" spans="1:17" x14ac:dyDescent="0.2">
      <c r="A1140" t="s">
        <v>1246</v>
      </c>
      <c r="B1140" t="s">
        <v>1247</v>
      </c>
      <c r="C1140" t="s">
        <v>816</v>
      </c>
      <c r="D1140" s="35">
        <v>59000</v>
      </c>
      <c r="E1140" s="35">
        <v>0</v>
      </c>
      <c r="F1140" s="35">
        <v>59000</v>
      </c>
      <c r="G1140">
        <v>1</v>
      </c>
      <c r="I1140" s="47" t="s">
        <v>1320</v>
      </c>
      <c r="J1140" t="s">
        <v>562</v>
      </c>
      <c r="K1140" s="58"/>
      <c r="M1140" t="s">
        <v>1391</v>
      </c>
      <c r="N1140" t="s">
        <v>1325</v>
      </c>
      <c r="O1140" s="36">
        <v>7.7445217199315568</v>
      </c>
      <c r="P1140" s="37">
        <v>0.48469144591834612</v>
      </c>
      <c r="Q1140" s="31">
        <v>0</v>
      </c>
    </row>
    <row r="1141" spans="1:17" x14ac:dyDescent="0.2">
      <c r="A1141" t="s">
        <v>1246</v>
      </c>
      <c r="B1141" t="s">
        <v>1247</v>
      </c>
      <c r="C1141" t="s">
        <v>816</v>
      </c>
      <c r="D1141" s="35">
        <v>59000</v>
      </c>
      <c r="E1141" s="35">
        <v>0</v>
      </c>
      <c r="F1141" s="35">
        <v>59000</v>
      </c>
      <c r="G1141">
        <v>1</v>
      </c>
      <c r="I1141" s="47" t="s">
        <v>1320</v>
      </c>
      <c r="J1141" t="s">
        <v>563</v>
      </c>
      <c r="K1141" s="58"/>
      <c r="M1141" t="s">
        <v>1391</v>
      </c>
      <c r="N1141" t="s">
        <v>1325</v>
      </c>
      <c r="O1141" s="36">
        <v>4.1575623971568927</v>
      </c>
      <c r="P1141" s="37">
        <v>0.26020134007597939</v>
      </c>
      <c r="Q1141" s="31">
        <v>0</v>
      </c>
    </row>
    <row r="1142" spans="1:17" x14ac:dyDescent="0.2">
      <c r="A1142" t="s">
        <v>1246</v>
      </c>
      <c r="B1142" t="s">
        <v>1247</v>
      </c>
      <c r="C1142" t="s">
        <v>816</v>
      </c>
      <c r="D1142" s="35">
        <v>59000</v>
      </c>
      <c r="E1142" s="35">
        <v>0</v>
      </c>
      <c r="F1142" s="35">
        <v>59000</v>
      </c>
      <c r="G1142">
        <v>1</v>
      </c>
      <c r="I1142" s="47" t="s">
        <v>1320</v>
      </c>
      <c r="J1142" t="s">
        <v>564</v>
      </c>
      <c r="M1142" t="s">
        <v>1391</v>
      </c>
      <c r="N1142" t="s">
        <v>1325</v>
      </c>
      <c r="O1142" s="36">
        <v>0</v>
      </c>
      <c r="P1142" s="37">
        <v>0</v>
      </c>
      <c r="Q1142" s="31">
        <v>0</v>
      </c>
    </row>
    <row r="1143" spans="1:17" x14ac:dyDescent="0.2">
      <c r="A1143" t="s">
        <v>1246</v>
      </c>
      <c r="B1143" t="s">
        <v>1247</v>
      </c>
      <c r="C1143" t="s">
        <v>816</v>
      </c>
      <c r="D1143" s="35">
        <v>59000</v>
      </c>
      <c r="E1143" s="35">
        <v>0</v>
      </c>
      <c r="F1143" s="35">
        <v>59000</v>
      </c>
      <c r="G1143">
        <v>1</v>
      </c>
      <c r="I1143" s="47" t="s">
        <v>1320</v>
      </c>
      <c r="J1143" t="s">
        <v>565</v>
      </c>
      <c r="M1143" t="s">
        <v>1391</v>
      </c>
      <c r="N1143" t="s">
        <v>1325</v>
      </c>
      <c r="O1143" s="36">
        <v>0</v>
      </c>
      <c r="P1143" s="37">
        <v>0</v>
      </c>
      <c r="Q1143" s="31">
        <v>0</v>
      </c>
    </row>
    <row r="1144" spans="1:17" x14ac:dyDescent="0.2">
      <c r="A1144" t="s">
        <v>1246</v>
      </c>
      <c r="B1144" t="s">
        <v>1247</v>
      </c>
      <c r="C1144" t="s">
        <v>816</v>
      </c>
      <c r="D1144" s="35">
        <v>59000</v>
      </c>
      <c r="E1144" s="35">
        <v>0</v>
      </c>
      <c r="F1144" s="35">
        <v>59000</v>
      </c>
      <c r="G1144">
        <v>1</v>
      </c>
      <c r="I1144" s="47" t="s">
        <v>1320</v>
      </c>
      <c r="J1144" t="s">
        <v>566</v>
      </c>
      <c r="M1144" t="s">
        <v>1391</v>
      </c>
      <c r="N1144" t="s">
        <v>1325</v>
      </c>
      <c r="O1144" s="36">
        <v>14.430359399901082</v>
      </c>
      <c r="P1144" s="37">
        <v>0.90312507545285392</v>
      </c>
      <c r="Q1144" s="31">
        <v>0</v>
      </c>
    </row>
    <row r="1145" spans="1:17" x14ac:dyDescent="0.2">
      <c r="A1145" t="s">
        <v>1246</v>
      </c>
      <c r="B1145" t="s">
        <v>1247</v>
      </c>
      <c r="C1145" t="s">
        <v>816</v>
      </c>
      <c r="D1145" s="35">
        <v>59000</v>
      </c>
      <c r="E1145" s="35">
        <v>0</v>
      </c>
      <c r="F1145" s="35">
        <v>59000</v>
      </c>
      <c r="G1145">
        <v>1</v>
      </c>
      <c r="I1145" s="47" t="s">
        <v>1320</v>
      </c>
      <c r="J1145" t="s">
        <v>567</v>
      </c>
      <c r="M1145" t="s">
        <v>1391</v>
      </c>
      <c r="N1145" t="s">
        <v>1325</v>
      </c>
      <c r="O1145" s="36">
        <v>6.84</v>
      </c>
      <c r="P1145" s="37">
        <v>0.42808188936305119</v>
      </c>
      <c r="Q1145" s="31">
        <v>0</v>
      </c>
    </row>
    <row r="1146" spans="1:17" x14ac:dyDescent="0.2">
      <c r="A1146" t="s">
        <v>1246</v>
      </c>
      <c r="B1146" t="s">
        <v>1247</v>
      </c>
      <c r="C1146" t="s">
        <v>816</v>
      </c>
      <c r="D1146" s="35">
        <v>59000</v>
      </c>
      <c r="E1146" s="35">
        <v>0</v>
      </c>
      <c r="F1146" s="35">
        <v>59000</v>
      </c>
      <c r="G1146">
        <v>1</v>
      </c>
      <c r="I1146" s="47" t="s">
        <v>1320</v>
      </c>
      <c r="J1146" t="s">
        <v>568</v>
      </c>
      <c r="M1146" t="s">
        <v>1391</v>
      </c>
      <c r="N1146" t="s">
        <v>1325</v>
      </c>
      <c r="O1146" s="36">
        <v>13.963557711937856</v>
      </c>
      <c r="P1146" s="37">
        <v>0.87391025841467274</v>
      </c>
      <c r="Q1146" s="31">
        <v>0</v>
      </c>
    </row>
    <row r="1147" spans="1:17" x14ac:dyDescent="0.2">
      <c r="A1147" t="s">
        <v>1246</v>
      </c>
      <c r="B1147" t="s">
        <v>1247</v>
      </c>
      <c r="C1147" t="s">
        <v>816</v>
      </c>
      <c r="D1147" s="35">
        <v>59000</v>
      </c>
      <c r="E1147" s="35">
        <v>0</v>
      </c>
      <c r="F1147" s="35">
        <v>59000</v>
      </c>
      <c r="G1147">
        <v>1</v>
      </c>
      <c r="I1147" s="47" t="s">
        <v>1320</v>
      </c>
      <c r="J1147" t="s">
        <v>569</v>
      </c>
      <c r="M1147" t="s">
        <v>1392</v>
      </c>
      <c r="N1147" t="s">
        <v>1294</v>
      </c>
      <c r="O1147" s="36">
        <v>29.079474208499253</v>
      </c>
      <c r="P1147" s="37">
        <v>1.819940973809719</v>
      </c>
      <c r="Q1147" s="31">
        <v>0</v>
      </c>
    </row>
    <row r="1148" spans="1:17" x14ac:dyDescent="0.2">
      <c r="A1148" t="s">
        <v>1246</v>
      </c>
      <c r="B1148" t="s">
        <v>1247</v>
      </c>
      <c r="C1148" t="s">
        <v>816</v>
      </c>
      <c r="D1148" s="35">
        <v>59000</v>
      </c>
      <c r="E1148" s="35">
        <v>0</v>
      </c>
      <c r="F1148" s="35">
        <v>59000</v>
      </c>
      <c r="G1148">
        <v>1</v>
      </c>
      <c r="I1148" s="47" t="s">
        <v>1320</v>
      </c>
      <c r="J1148" t="s">
        <v>570</v>
      </c>
      <c r="M1148" t="s">
        <v>1392</v>
      </c>
      <c r="N1148" t="s">
        <v>1294</v>
      </c>
      <c r="O1148" s="36">
        <v>6.2</v>
      </c>
      <c r="P1148" s="37">
        <v>0.38802744357469554</v>
      </c>
      <c r="Q1148" s="31">
        <v>0</v>
      </c>
    </row>
    <row r="1149" spans="1:17" x14ac:dyDescent="0.2">
      <c r="A1149" t="s">
        <v>1246</v>
      </c>
      <c r="B1149" t="s">
        <v>1247</v>
      </c>
      <c r="C1149" t="s">
        <v>816</v>
      </c>
      <c r="D1149" s="35">
        <v>59000</v>
      </c>
      <c r="E1149" s="35">
        <v>0</v>
      </c>
      <c r="F1149" s="35">
        <v>59000</v>
      </c>
      <c r="G1149">
        <v>1</v>
      </c>
      <c r="I1149" s="47" t="s">
        <v>1320</v>
      </c>
      <c r="J1149" t="s">
        <v>571</v>
      </c>
      <c r="M1149" t="s">
        <v>1392</v>
      </c>
      <c r="N1149" t="s">
        <v>1294</v>
      </c>
      <c r="O1149" s="36">
        <v>343.79402970419056</v>
      </c>
      <c r="P1149" s="37">
        <v>21.516373945541932</v>
      </c>
      <c r="Q1149" s="31">
        <v>7.9999999999999996E-6</v>
      </c>
    </row>
    <row r="1150" spans="1:17" x14ac:dyDescent="0.2">
      <c r="A1150" t="s">
        <v>1246</v>
      </c>
      <c r="B1150" t="s">
        <v>1247</v>
      </c>
      <c r="C1150" t="s">
        <v>816</v>
      </c>
      <c r="D1150" s="35">
        <v>59000</v>
      </c>
      <c r="E1150" s="35">
        <v>0</v>
      </c>
      <c r="F1150" s="35">
        <v>59000</v>
      </c>
      <c r="G1150">
        <v>1</v>
      </c>
      <c r="I1150" s="47" t="s">
        <v>1320</v>
      </c>
      <c r="J1150" t="s">
        <v>572</v>
      </c>
      <c r="M1150" t="s">
        <v>1392</v>
      </c>
      <c r="N1150" t="s">
        <v>1294</v>
      </c>
      <c r="O1150" s="36">
        <v>3375.5010887016924</v>
      </c>
      <c r="P1150" s="37">
        <v>211.25597713427729</v>
      </c>
      <c r="Q1150" s="31">
        <v>1.7799999999999999E-4</v>
      </c>
    </row>
    <row r="1151" spans="1:17" x14ac:dyDescent="0.2">
      <c r="A1151" t="s">
        <v>1246</v>
      </c>
      <c r="B1151" t="s">
        <v>1247</v>
      </c>
      <c r="C1151" t="s">
        <v>816</v>
      </c>
      <c r="D1151" s="35">
        <v>59000</v>
      </c>
      <c r="E1151" s="35">
        <v>0</v>
      </c>
      <c r="F1151" s="35">
        <v>59000</v>
      </c>
      <c r="G1151">
        <v>1</v>
      </c>
      <c r="I1151" s="47" t="s">
        <v>1320</v>
      </c>
      <c r="J1151" t="s">
        <v>573</v>
      </c>
      <c r="M1151" t="s">
        <v>1392</v>
      </c>
      <c r="N1151" t="s">
        <v>1294</v>
      </c>
      <c r="O1151" s="36">
        <v>1888.0150842589733</v>
      </c>
      <c r="P1151" s="37">
        <v>118.16155912507625</v>
      </c>
      <c r="Q1151" s="31">
        <v>1.7899999999999999E-4</v>
      </c>
    </row>
    <row r="1152" spans="1:17" x14ac:dyDescent="0.2">
      <c r="A1152" t="s">
        <v>1246</v>
      </c>
      <c r="B1152" t="s">
        <v>1247</v>
      </c>
      <c r="C1152" t="s">
        <v>816</v>
      </c>
      <c r="D1152" s="35">
        <v>59000</v>
      </c>
      <c r="E1152" s="35">
        <v>0</v>
      </c>
      <c r="F1152" s="35">
        <v>59000</v>
      </c>
      <c r="G1152">
        <v>1</v>
      </c>
      <c r="I1152" s="47" t="s">
        <v>1320</v>
      </c>
      <c r="J1152" t="s">
        <v>574</v>
      </c>
      <c r="M1152" t="s">
        <v>1393</v>
      </c>
      <c r="N1152" t="s">
        <v>1294</v>
      </c>
      <c r="O1152" s="36">
        <v>215.08752484883235</v>
      </c>
      <c r="P1152" s="37">
        <v>13.46126813095181</v>
      </c>
      <c r="Q1152" s="31">
        <v>3.0000000000000001E-6</v>
      </c>
    </row>
    <row r="1153" spans="1:17" x14ac:dyDescent="0.2">
      <c r="A1153" t="s">
        <v>1246</v>
      </c>
      <c r="B1153" t="s">
        <v>1247</v>
      </c>
      <c r="C1153" t="s">
        <v>816</v>
      </c>
      <c r="D1153" s="35">
        <v>59000</v>
      </c>
      <c r="E1153" s="35">
        <v>0</v>
      </c>
      <c r="F1153" s="35">
        <v>59000</v>
      </c>
      <c r="G1153">
        <v>1</v>
      </c>
      <c r="I1153" s="47" t="s">
        <v>1320</v>
      </c>
      <c r="J1153" t="s">
        <v>575</v>
      </c>
      <c r="M1153" t="s">
        <v>1393</v>
      </c>
      <c r="N1153" t="s">
        <v>1325</v>
      </c>
      <c r="O1153" s="36">
        <v>0</v>
      </c>
      <c r="P1153" s="37">
        <v>0</v>
      </c>
      <c r="Q1153" s="31">
        <v>0</v>
      </c>
    </row>
    <row r="1154" spans="1:17" x14ac:dyDescent="0.2">
      <c r="A1154" t="s">
        <v>1246</v>
      </c>
      <c r="B1154" t="s">
        <v>1247</v>
      </c>
      <c r="C1154" t="s">
        <v>816</v>
      </c>
      <c r="D1154" s="35">
        <v>59000</v>
      </c>
      <c r="E1154" s="35">
        <v>0</v>
      </c>
      <c r="F1154" s="35">
        <v>59000</v>
      </c>
      <c r="G1154">
        <v>1</v>
      </c>
      <c r="I1154" s="47" t="s">
        <v>1320</v>
      </c>
      <c r="J1154" t="s">
        <v>576</v>
      </c>
      <c r="M1154" t="s">
        <v>1393</v>
      </c>
      <c r="N1154" t="s">
        <v>1294</v>
      </c>
      <c r="O1154" s="36">
        <v>284.91503642800814</v>
      </c>
      <c r="P1154" s="37">
        <v>17.831427938895363</v>
      </c>
      <c r="Q1154" s="31">
        <v>3.9999999999999998E-6</v>
      </c>
    </row>
    <row r="1155" spans="1:17" x14ac:dyDescent="0.2">
      <c r="A1155" t="s">
        <v>1246</v>
      </c>
      <c r="B1155" t="s">
        <v>1247</v>
      </c>
      <c r="C1155" t="s">
        <v>816</v>
      </c>
      <c r="D1155" s="35">
        <v>59000</v>
      </c>
      <c r="E1155" s="35">
        <v>0</v>
      </c>
      <c r="F1155" s="35">
        <v>59000</v>
      </c>
      <c r="G1155">
        <v>1</v>
      </c>
      <c r="I1155" s="47" t="s">
        <v>1320</v>
      </c>
      <c r="J1155" t="s">
        <v>577</v>
      </c>
      <c r="M1155" t="s">
        <v>1393</v>
      </c>
      <c r="N1155" t="s">
        <v>1325</v>
      </c>
      <c r="O1155" s="36">
        <v>298.82951863637561</v>
      </c>
      <c r="P1155" s="37">
        <v>18.702266803408008</v>
      </c>
      <c r="Q1155" s="31">
        <v>3.9999999999999998E-6</v>
      </c>
    </row>
    <row r="1156" spans="1:17" x14ac:dyDescent="0.2">
      <c r="A1156" t="s">
        <v>1246</v>
      </c>
      <c r="B1156" t="s">
        <v>1247</v>
      </c>
      <c r="C1156" t="s">
        <v>816</v>
      </c>
      <c r="D1156" s="35">
        <v>59000</v>
      </c>
      <c r="E1156" s="35">
        <v>0</v>
      </c>
      <c r="F1156" s="35">
        <v>59000</v>
      </c>
      <c r="G1156">
        <v>1</v>
      </c>
      <c r="I1156" s="47" t="s">
        <v>1320</v>
      </c>
      <c r="J1156" t="s">
        <v>578</v>
      </c>
      <c r="M1156" t="s">
        <v>1393</v>
      </c>
      <c r="N1156" t="s">
        <v>1325</v>
      </c>
      <c r="O1156" s="36">
        <v>314.34238402903196</v>
      </c>
      <c r="P1156" s="37">
        <v>19.673140593864591</v>
      </c>
      <c r="Q1156" s="31">
        <v>5.0000000000000004E-6</v>
      </c>
    </row>
    <row r="1157" spans="1:17" x14ac:dyDescent="0.2">
      <c r="A1157" t="s">
        <v>1246</v>
      </c>
      <c r="B1157" t="s">
        <v>1247</v>
      </c>
      <c r="C1157" t="s">
        <v>816</v>
      </c>
      <c r="D1157" s="35">
        <v>59000</v>
      </c>
      <c r="E1157" s="35">
        <v>0</v>
      </c>
      <c r="F1157" s="35">
        <v>59000</v>
      </c>
      <c r="G1157">
        <v>1</v>
      </c>
      <c r="I1157" s="47" t="s">
        <v>1320</v>
      </c>
      <c r="J1157" t="s">
        <v>579</v>
      </c>
      <c r="M1157" t="s">
        <v>1393</v>
      </c>
      <c r="N1157" t="s">
        <v>1325</v>
      </c>
      <c r="O1157" s="36">
        <v>30.828204445899054</v>
      </c>
      <c r="P1157" s="37">
        <v>1.9293853808290762</v>
      </c>
      <c r="Q1157" s="31">
        <v>0</v>
      </c>
    </row>
    <row r="1158" spans="1:17" x14ac:dyDescent="0.2">
      <c r="A1158" t="s">
        <v>1246</v>
      </c>
      <c r="B1158" t="s">
        <v>1247</v>
      </c>
      <c r="C1158" t="s">
        <v>816</v>
      </c>
      <c r="D1158" s="35">
        <v>59000</v>
      </c>
      <c r="E1158" s="35">
        <v>0</v>
      </c>
      <c r="F1158" s="35">
        <v>59000</v>
      </c>
      <c r="G1158">
        <v>1</v>
      </c>
      <c r="I1158" s="47" t="s">
        <v>1320</v>
      </c>
      <c r="J1158" t="s">
        <v>580</v>
      </c>
      <c r="M1158" t="s">
        <v>1393</v>
      </c>
      <c r="N1158" t="s">
        <v>1325</v>
      </c>
      <c r="O1158" s="36">
        <v>139.20383793136816</v>
      </c>
      <c r="P1158" s="37">
        <v>8.7120821561766153</v>
      </c>
      <c r="Q1158" s="31">
        <v>1.9999999999999999E-6</v>
      </c>
    </row>
    <row r="1159" spans="1:17" x14ac:dyDescent="0.2">
      <c r="A1159" t="s">
        <v>1246</v>
      </c>
      <c r="B1159" t="s">
        <v>1247</v>
      </c>
      <c r="C1159" t="s">
        <v>816</v>
      </c>
      <c r="D1159" s="35">
        <v>59000</v>
      </c>
      <c r="E1159" s="35">
        <v>0</v>
      </c>
      <c r="F1159" s="35">
        <v>59000</v>
      </c>
      <c r="G1159">
        <v>1</v>
      </c>
      <c r="I1159" s="47" t="s">
        <v>1320</v>
      </c>
      <c r="J1159" t="s">
        <v>581</v>
      </c>
      <c r="M1159" t="s">
        <v>1393</v>
      </c>
      <c r="N1159" t="s">
        <v>1325</v>
      </c>
      <c r="O1159" s="36">
        <v>235.80611521732192</v>
      </c>
      <c r="P1159" s="37">
        <v>14.757942591460893</v>
      </c>
      <c r="Q1159" s="31">
        <v>3.0000000000000001E-6</v>
      </c>
    </row>
    <row r="1160" spans="1:17" x14ac:dyDescent="0.2">
      <c r="A1160" t="s">
        <v>1246</v>
      </c>
      <c r="B1160" t="s">
        <v>1247</v>
      </c>
      <c r="C1160" t="s">
        <v>816</v>
      </c>
      <c r="D1160" s="35">
        <v>59000</v>
      </c>
      <c r="E1160" s="35">
        <v>0</v>
      </c>
      <c r="F1160" s="35">
        <v>59000</v>
      </c>
      <c r="G1160">
        <v>1</v>
      </c>
      <c r="I1160" s="47" t="s">
        <v>1320</v>
      </c>
      <c r="J1160" t="s">
        <v>582</v>
      </c>
      <c r="M1160" t="s">
        <v>1393</v>
      </c>
      <c r="N1160" t="s">
        <v>1325</v>
      </c>
      <c r="O1160" s="36">
        <v>0.73294238683127566</v>
      </c>
      <c r="P1160" s="37">
        <v>4.587125171768959E-2</v>
      </c>
      <c r="Q1160" s="31">
        <v>0</v>
      </c>
    </row>
    <row r="1161" spans="1:17" x14ac:dyDescent="0.2">
      <c r="A1161" t="s">
        <v>1246</v>
      </c>
      <c r="B1161" t="s">
        <v>1247</v>
      </c>
      <c r="C1161" t="s">
        <v>816</v>
      </c>
      <c r="D1161" s="35">
        <v>59000</v>
      </c>
      <c r="E1161" s="35">
        <v>0</v>
      </c>
      <c r="F1161" s="35">
        <v>59000</v>
      </c>
      <c r="G1161">
        <v>1</v>
      </c>
      <c r="I1161" s="47" t="s">
        <v>1320</v>
      </c>
      <c r="J1161" t="s">
        <v>583</v>
      </c>
      <c r="M1161" t="s">
        <v>1393</v>
      </c>
      <c r="N1161" t="s">
        <v>1294</v>
      </c>
      <c r="O1161" s="36">
        <v>19.011846343069308</v>
      </c>
      <c r="P1161" s="37">
        <v>1.18985776357034</v>
      </c>
      <c r="Q1161" s="31">
        <v>0</v>
      </c>
    </row>
    <row r="1162" spans="1:17" x14ac:dyDescent="0.2">
      <c r="A1162" t="s">
        <v>1246</v>
      </c>
      <c r="B1162" t="s">
        <v>1247</v>
      </c>
      <c r="C1162" t="s">
        <v>816</v>
      </c>
      <c r="D1162" s="35">
        <v>59000</v>
      </c>
      <c r="E1162" s="35">
        <v>0</v>
      </c>
      <c r="F1162" s="35">
        <v>59000</v>
      </c>
      <c r="G1162">
        <v>1</v>
      </c>
      <c r="I1162" s="47" t="s">
        <v>1320</v>
      </c>
      <c r="J1162" t="s">
        <v>584</v>
      </c>
      <c r="M1162" t="s">
        <v>1394</v>
      </c>
      <c r="N1162" t="s">
        <v>1294</v>
      </c>
      <c r="O1162" s="36">
        <v>52.226248845697846</v>
      </c>
      <c r="P1162" s="37">
        <v>3.2685835204987144</v>
      </c>
      <c r="Q1162" s="31">
        <v>9.9999999999999995E-7</v>
      </c>
    </row>
    <row r="1163" spans="1:17" x14ac:dyDescent="0.2">
      <c r="A1163" t="s">
        <v>1246</v>
      </c>
      <c r="B1163" t="s">
        <v>1247</v>
      </c>
      <c r="C1163" t="s">
        <v>816</v>
      </c>
      <c r="D1163" s="35">
        <v>59000</v>
      </c>
      <c r="E1163" s="35">
        <v>0</v>
      </c>
      <c r="F1163" s="35">
        <v>59000</v>
      </c>
      <c r="G1163">
        <v>1</v>
      </c>
      <c r="I1163" s="47" t="s">
        <v>1320</v>
      </c>
      <c r="J1163" t="s">
        <v>585</v>
      </c>
      <c r="M1163" t="s">
        <v>1394</v>
      </c>
      <c r="N1163" t="s">
        <v>1294</v>
      </c>
      <c r="O1163" s="36">
        <v>0</v>
      </c>
      <c r="P1163" s="37">
        <v>0</v>
      </c>
      <c r="Q1163" s="31">
        <v>0</v>
      </c>
    </row>
    <row r="1164" spans="1:17" x14ac:dyDescent="0.2">
      <c r="A1164" t="s">
        <v>1246</v>
      </c>
      <c r="B1164" t="s">
        <v>1247</v>
      </c>
      <c r="C1164" t="s">
        <v>816</v>
      </c>
      <c r="D1164" s="35">
        <v>59000</v>
      </c>
      <c r="E1164" s="35">
        <v>0</v>
      </c>
      <c r="F1164" s="35">
        <v>59000</v>
      </c>
      <c r="G1164">
        <v>1</v>
      </c>
      <c r="I1164" s="47" t="s">
        <v>1320</v>
      </c>
      <c r="J1164" t="s">
        <v>586</v>
      </c>
      <c r="M1164" t="s">
        <v>1394</v>
      </c>
      <c r="N1164" t="s">
        <v>1294</v>
      </c>
      <c r="O1164" s="36">
        <v>774.22873733338884</v>
      </c>
      <c r="P1164" s="37">
        <v>48.455160917667627</v>
      </c>
      <c r="Q1164" s="31">
        <v>1.4E-5</v>
      </c>
    </row>
    <row r="1165" spans="1:17" x14ac:dyDescent="0.2">
      <c r="A1165" t="s">
        <v>1246</v>
      </c>
      <c r="B1165" t="s">
        <v>1247</v>
      </c>
      <c r="C1165" t="s">
        <v>816</v>
      </c>
      <c r="D1165" s="35">
        <v>59000</v>
      </c>
      <c r="E1165" s="35">
        <v>0</v>
      </c>
      <c r="F1165" s="35">
        <v>59000</v>
      </c>
      <c r="G1165">
        <v>1</v>
      </c>
      <c r="I1165" s="47" t="s">
        <v>1320</v>
      </c>
      <c r="J1165" t="s">
        <v>587</v>
      </c>
      <c r="M1165" t="s">
        <v>1394</v>
      </c>
      <c r="N1165" t="s">
        <v>1294</v>
      </c>
      <c r="O1165" s="36">
        <v>99.645126512696493</v>
      </c>
      <c r="P1165" s="37">
        <v>6.2362973718385053</v>
      </c>
      <c r="Q1165" s="31">
        <v>9.9999999999999995E-7</v>
      </c>
    </row>
    <row r="1166" spans="1:17" x14ac:dyDescent="0.2">
      <c r="A1166" t="s">
        <v>1246</v>
      </c>
      <c r="B1166" t="s">
        <v>1247</v>
      </c>
      <c r="C1166" t="s">
        <v>816</v>
      </c>
      <c r="D1166" s="35">
        <v>59000</v>
      </c>
      <c r="E1166" s="35">
        <v>0</v>
      </c>
      <c r="F1166" s="35">
        <v>59000</v>
      </c>
      <c r="G1166">
        <v>1</v>
      </c>
      <c r="I1166" s="47" t="s">
        <v>1320</v>
      </c>
      <c r="J1166" t="s">
        <v>588</v>
      </c>
      <c r="M1166" t="s">
        <v>1394</v>
      </c>
      <c r="N1166" t="s">
        <v>1294</v>
      </c>
      <c r="O1166" s="36">
        <v>9.186585655548587</v>
      </c>
      <c r="P1166" s="37">
        <v>0.57494312050040097</v>
      </c>
      <c r="Q1166" s="31">
        <v>0</v>
      </c>
    </row>
    <row r="1167" spans="1:17" x14ac:dyDescent="0.2">
      <c r="A1167" t="s">
        <v>1246</v>
      </c>
      <c r="B1167" t="s">
        <v>1247</v>
      </c>
      <c r="C1167" t="s">
        <v>816</v>
      </c>
      <c r="D1167" s="35">
        <v>59000</v>
      </c>
      <c r="E1167" s="35">
        <v>0</v>
      </c>
      <c r="F1167" s="35">
        <v>59000</v>
      </c>
      <c r="G1167">
        <v>1</v>
      </c>
      <c r="I1167" s="47" t="s">
        <v>1320</v>
      </c>
      <c r="J1167" t="s">
        <v>589</v>
      </c>
      <c r="M1167" t="s">
        <v>1395</v>
      </c>
      <c r="N1167" t="s">
        <v>1294</v>
      </c>
      <c r="O1167" s="36">
        <v>596.69983763482617</v>
      </c>
      <c r="P1167" s="37">
        <v>37.344502028851203</v>
      </c>
      <c r="Q1167" s="31">
        <v>9.0000000000000002E-6</v>
      </c>
    </row>
    <row r="1168" spans="1:17" x14ac:dyDescent="0.2">
      <c r="A1168" t="s">
        <v>1246</v>
      </c>
      <c r="B1168" t="s">
        <v>1247</v>
      </c>
      <c r="C1168" t="s">
        <v>816</v>
      </c>
      <c r="D1168" s="35">
        <v>59000</v>
      </c>
      <c r="E1168" s="35">
        <v>0</v>
      </c>
      <c r="F1168" s="35">
        <v>59000</v>
      </c>
      <c r="G1168">
        <v>1</v>
      </c>
      <c r="I1168" s="47" t="s">
        <v>1320</v>
      </c>
      <c r="J1168" t="s">
        <v>590</v>
      </c>
      <c r="M1168" t="s">
        <v>1395</v>
      </c>
      <c r="N1168" t="s">
        <v>1294</v>
      </c>
      <c r="O1168" s="36">
        <v>7.34</v>
      </c>
      <c r="P1168" s="37">
        <v>0.45937442513520405</v>
      </c>
      <c r="Q1168" s="31">
        <v>0</v>
      </c>
    </row>
    <row r="1169" spans="1:17" x14ac:dyDescent="0.2">
      <c r="A1169" t="s">
        <v>1246</v>
      </c>
      <c r="B1169" t="s">
        <v>1247</v>
      </c>
      <c r="C1169" t="s">
        <v>816</v>
      </c>
      <c r="D1169" s="35">
        <v>59000</v>
      </c>
      <c r="E1169" s="35">
        <v>0</v>
      </c>
      <c r="F1169" s="35">
        <v>59000</v>
      </c>
      <c r="G1169">
        <v>1</v>
      </c>
      <c r="I1169" s="47" t="s">
        <v>1320</v>
      </c>
      <c r="J1169" t="s">
        <v>591</v>
      </c>
      <c r="M1169" t="s">
        <v>1395</v>
      </c>
      <c r="N1169" t="s">
        <v>1294</v>
      </c>
      <c r="O1169" s="36">
        <v>442.03223055771161</v>
      </c>
      <c r="P1169" s="37">
        <v>27.664618774343428</v>
      </c>
      <c r="Q1169" s="31">
        <v>6.0000000000000002E-6</v>
      </c>
    </row>
    <row r="1170" spans="1:17" x14ac:dyDescent="0.2">
      <c r="A1170" t="s">
        <v>1246</v>
      </c>
      <c r="B1170" t="s">
        <v>1247</v>
      </c>
      <c r="C1170" t="s">
        <v>816</v>
      </c>
      <c r="D1170" s="35">
        <v>59000</v>
      </c>
      <c r="E1170" s="35">
        <v>0</v>
      </c>
      <c r="F1170" s="35">
        <v>59000</v>
      </c>
      <c r="G1170">
        <v>1</v>
      </c>
      <c r="I1170" s="47" t="s">
        <v>1320</v>
      </c>
      <c r="J1170" t="s">
        <v>592</v>
      </c>
      <c r="M1170" t="s">
        <v>1396</v>
      </c>
      <c r="N1170" t="s">
        <v>1333</v>
      </c>
      <c r="O1170" s="36">
        <v>7.47</v>
      </c>
      <c r="P1170" s="37">
        <v>0.46751048443596377</v>
      </c>
      <c r="Q1170" s="31">
        <v>0</v>
      </c>
    </row>
    <row r="1171" spans="1:17" x14ac:dyDescent="0.2">
      <c r="A1171" t="s">
        <v>1246</v>
      </c>
      <c r="B1171" t="s">
        <v>1247</v>
      </c>
      <c r="C1171" t="s">
        <v>816</v>
      </c>
      <c r="D1171" s="35">
        <v>59000</v>
      </c>
      <c r="E1171" s="35">
        <v>0</v>
      </c>
      <c r="F1171" s="35">
        <v>59000</v>
      </c>
      <c r="G1171">
        <v>1</v>
      </c>
      <c r="I1171" s="47" t="s">
        <v>1320</v>
      </c>
      <c r="J1171" t="s">
        <v>593</v>
      </c>
      <c r="M1171" t="s">
        <v>1396</v>
      </c>
      <c r="N1171" t="s">
        <v>1333</v>
      </c>
      <c r="O1171" s="36">
        <v>103.75</v>
      </c>
      <c r="P1171" s="37">
        <v>6.4932011727217196</v>
      </c>
      <c r="Q1171" s="31">
        <v>1.9999999999999999E-6</v>
      </c>
    </row>
    <row r="1172" spans="1:17" x14ac:dyDescent="0.2">
      <c r="A1172" t="s">
        <v>1246</v>
      </c>
      <c r="B1172" t="s">
        <v>1247</v>
      </c>
      <c r="C1172" t="s">
        <v>816</v>
      </c>
      <c r="D1172" s="35">
        <v>59000</v>
      </c>
      <c r="E1172" s="35">
        <v>0</v>
      </c>
      <c r="F1172" s="35">
        <v>59000</v>
      </c>
      <c r="G1172">
        <v>1</v>
      </c>
      <c r="I1172" s="47" t="s">
        <v>1320</v>
      </c>
      <c r="J1172" t="s">
        <v>594</v>
      </c>
      <c r="M1172" t="s">
        <v>1396</v>
      </c>
      <c r="N1172" t="s">
        <v>1333</v>
      </c>
      <c r="O1172" s="36">
        <v>380.96999999999997</v>
      </c>
      <c r="P1172" s="37">
        <v>23.843034706234153</v>
      </c>
      <c r="Q1172" s="31">
        <v>6.0000000000000002E-6</v>
      </c>
    </row>
    <row r="1173" spans="1:17" x14ac:dyDescent="0.2">
      <c r="A1173" t="s">
        <v>1246</v>
      </c>
      <c r="B1173" t="s">
        <v>1247</v>
      </c>
      <c r="C1173" t="s">
        <v>816</v>
      </c>
      <c r="D1173" s="35">
        <v>59000</v>
      </c>
      <c r="E1173" s="35">
        <v>0</v>
      </c>
      <c r="F1173" s="35">
        <v>59000</v>
      </c>
      <c r="G1173">
        <v>1</v>
      </c>
      <c r="I1173" s="47" t="s">
        <v>1320</v>
      </c>
      <c r="J1173" t="s">
        <v>595</v>
      </c>
      <c r="M1173" t="s">
        <v>1396</v>
      </c>
      <c r="N1173" t="s">
        <v>1333</v>
      </c>
      <c r="O1173" s="36">
        <v>0.83</v>
      </c>
      <c r="P1173" s="37">
        <v>5.1945609381773755E-2</v>
      </c>
      <c r="Q1173" s="31">
        <v>0</v>
      </c>
    </row>
    <row r="1174" spans="1:17" x14ac:dyDescent="0.2">
      <c r="A1174" t="s">
        <v>1246</v>
      </c>
      <c r="B1174" t="s">
        <v>1247</v>
      </c>
      <c r="C1174" t="s">
        <v>816</v>
      </c>
      <c r="D1174" s="35">
        <v>59000</v>
      </c>
      <c r="E1174" s="35">
        <v>0</v>
      </c>
      <c r="F1174" s="35">
        <v>59000</v>
      </c>
      <c r="G1174">
        <v>1</v>
      </c>
      <c r="I1174" s="47" t="s">
        <v>1320</v>
      </c>
      <c r="J1174" t="s">
        <v>596</v>
      </c>
      <c r="M1174" t="s">
        <v>1396</v>
      </c>
      <c r="N1174" t="s">
        <v>1333</v>
      </c>
      <c r="O1174" s="36">
        <v>2.4899999999999998</v>
      </c>
      <c r="P1174" s="37">
        <v>0.15583682814532127</v>
      </c>
      <c r="Q1174" s="31">
        <v>0</v>
      </c>
    </row>
    <row r="1175" spans="1:17" x14ac:dyDescent="0.2">
      <c r="A1175" t="s">
        <v>1246</v>
      </c>
      <c r="B1175" t="s">
        <v>1247</v>
      </c>
      <c r="C1175" t="s">
        <v>816</v>
      </c>
      <c r="D1175" s="35">
        <v>59000</v>
      </c>
      <c r="E1175" s="35">
        <v>0</v>
      </c>
      <c r="F1175" s="35">
        <v>59000</v>
      </c>
      <c r="G1175">
        <v>1</v>
      </c>
      <c r="I1175" s="47" t="s">
        <v>1320</v>
      </c>
      <c r="J1175" t="s">
        <v>597</v>
      </c>
      <c r="M1175" t="s">
        <v>1396</v>
      </c>
      <c r="N1175" t="s">
        <v>1333</v>
      </c>
      <c r="O1175" s="36">
        <v>180.10999999999999</v>
      </c>
      <c r="P1175" s="37">
        <v>11.272197235844905</v>
      </c>
      <c r="Q1175" s="31">
        <v>3.0000000000000001E-6</v>
      </c>
    </row>
    <row r="1176" spans="1:17" x14ac:dyDescent="0.2">
      <c r="A1176" t="s">
        <v>1246</v>
      </c>
      <c r="B1176" t="s">
        <v>1247</v>
      </c>
      <c r="C1176" t="s">
        <v>816</v>
      </c>
      <c r="D1176" s="35">
        <v>59000</v>
      </c>
      <c r="E1176" s="35">
        <v>0</v>
      </c>
      <c r="F1176" s="35">
        <v>59000</v>
      </c>
      <c r="G1176">
        <v>1</v>
      </c>
      <c r="I1176" s="47" t="s">
        <v>1320</v>
      </c>
      <c r="J1176" t="s">
        <v>598</v>
      </c>
      <c r="M1176" t="s">
        <v>1396</v>
      </c>
      <c r="N1176" t="s">
        <v>1333</v>
      </c>
      <c r="O1176" s="36">
        <v>1427.6</v>
      </c>
      <c r="P1176" s="37">
        <v>89.346448136650864</v>
      </c>
      <c r="Q1176" s="31">
        <v>2.0999999999999999E-5</v>
      </c>
    </row>
    <row r="1177" spans="1:17" x14ac:dyDescent="0.2">
      <c r="A1177" t="s">
        <v>1246</v>
      </c>
      <c r="B1177" t="s">
        <v>1247</v>
      </c>
      <c r="C1177" t="s">
        <v>816</v>
      </c>
      <c r="D1177" s="35">
        <v>59000</v>
      </c>
      <c r="E1177" s="35">
        <v>0</v>
      </c>
      <c r="F1177" s="35">
        <v>59000</v>
      </c>
      <c r="G1177">
        <v>1</v>
      </c>
      <c r="I1177" s="47" t="s">
        <v>1320</v>
      </c>
      <c r="J1177" t="s">
        <v>599</v>
      </c>
      <c r="M1177" t="s">
        <v>1396</v>
      </c>
      <c r="N1177" t="s">
        <v>1333</v>
      </c>
      <c r="O1177" s="36">
        <v>6.64</v>
      </c>
      <c r="P1177" s="37">
        <v>0.41556487505419004</v>
      </c>
      <c r="Q1177" s="31">
        <v>0</v>
      </c>
    </row>
    <row r="1178" spans="1:17" x14ac:dyDescent="0.2">
      <c r="A1178" t="s">
        <v>1246</v>
      </c>
      <c r="B1178" t="s">
        <v>1247</v>
      </c>
      <c r="C1178" t="s">
        <v>816</v>
      </c>
      <c r="D1178" s="35">
        <v>59000</v>
      </c>
      <c r="E1178" s="35">
        <v>0</v>
      </c>
      <c r="F1178" s="35">
        <v>59000</v>
      </c>
      <c r="G1178">
        <v>1</v>
      </c>
      <c r="I1178" s="47" t="s">
        <v>1320</v>
      </c>
      <c r="J1178" t="s">
        <v>600</v>
      </c>
      <c r="M1178" t="s">
        <v>1397</v>
      </c>
      <c r="N1178" t="s">
        <v>1325</v>
      </c>
      <c r="O1178" s="36">
        <v>29.4</v>
      </c>
      <c r="P1178" s="37">
        <v>1.8400011034025885</v>
      </c>
      <c r="Q1178" s="31">
        <v>0</v>
      </c>
    </row>
    <row r="1179" spans="1:17" x14ac:dyDescent="0.2">
      <c r="A1179" t="s">
        <v>1246</v>
      </c>
      <c r="B1179" t="s">
        <v>1247</v>
      </c>
      <c r="C1179" t="s">
        <v>816</v>
      </c>
      <c r="D1179" s="35">
        <v>59000</v>
      </c>
      <c r="E1179" s="35">
        <v>0</v>
      </c>
      <c r="F1179" s="35">
        <v>59000</v>
      </c>
      <c r="G1179">
        <v>1</v>
      </c>
      <c r="I1179" s="47" t="s">
        <v>1320</v>
      </c>
      <c r="J1179" t="s">
        <v>601</v>
      </c>
      <c r="M1179" t="s">
        <v>1397</v>
      </c>
      <c r="N1179" t="s">
        <v>1325</v>
      </c>
      <c r="O1179" s="36">
        <v>688.8</v>
      </c>
      <c r="P1179" s="37">
        <v>43.108597279717785</v>
      </c>
      <c r="Q1179" s="31">
        <v>1.0000000000000001E-5</v>
      </c>
    </row>
    <row r="1180" spans="1:17" x14ac:dyDescent="0.2">
      <c r="A1180" t="s">
        <v>1246</v>
      </c>
      <c r="B1180" t="s">
        <v>1247</v>
      </c>
      <c r="C1180" t="s">
        <v>816</v>
      </c>
      <c r="D1180" s="35">
        <v>59000</v>
      </c>
      <c r="E1180" s="35">
        <v>0</v>
      </c>
      <c r="F1180" s="35">
        <v>59000</v>
      </c>
      <c r="G1180">
        <v>1</v>
      </c>
      <c r="I1180" s="47" t="s">
        <v>1320</v>
      </c>
      <c r="J1180" t="s">
        <v>602</v>
      </c>
      <c r="M1180" t="s">
        <v>1397</v>
      </c>
      <c r="N1180" t="s">
        <v>1325</v>
      </c>
      <c r="O1180" s="36">
        <v>1761.2000000000003</v>
      </c>
      <c r="P1180" s="37">
        <v>110.22482800383126</v>
      </c>
      <c r="Q1180" s="31">
        <v>9.7E-5</v>
      </c>
    </row>
    <row r="1181" spans="1:17" x14ac:dyDescent="0.2">
      <c r="A1181" t="s">
        <v>1246</v>
      </c>
      <c r="B1181" t="s">
        <v>1247</v>
      </c>
      <c r="C1181" t="s">
        <v>816</v>
      </c>
      <c r="D1181" s="35">
        <v>59000</v>
      </c>
      <c r="E1181" s="35">
        <v>0</v>
      </c>
      <c r="F1181" s="35">
        <v>59000</v>
      </c>
      <c r="G1181">
        <v>1</v>
      </c>
      <c r="I1181" s="47" t="s">
        <v>1320</v>
      </c>
      <c r="J1181" t="s">
        <v>603</v>
      </c>
      <c r="M1181" t="s">
        <v>1397</v>
      </c>
      <c r="N1181" t="s">
        <v>1325</v>
      </c>
      <c r="O1181" s="36">
        <v>24696</v>
      </c>
      <c r="P1181" s="37">
        <v>1545.6009268581743</v>
      </c>
      <c r="Q1181" s="31">
        <v>6.6100000000000002E-4</v>
      </c>
    </row>
    <row r="1182" spans="1:17" x14ac:dyDescent="0.2">
      <c r="A1182" t="s">
        <v>1246</v>
      </c>
      <c r="B1182" t="s">
        <v>1247</v>
      </c>
      <c r="C1182" t="s">
        <v>816</v>
      </c>
      <c r="D1182" s="35">
        <v>59000</v>
      </c>
      <c r="E1182" s="35">
        <v>0</v>
      </c>
      <c r="F1182" s="35">
        <v>59000</v>
      </c>
      <c r="G1182">
        <v>1</v>
      </c>
      <c r="I1182" s="47" t="s">
        <v>1320</v>
      </c>
      <c r="J1182" t="s">
        <v>604</v>
      </c>
      <c r="M1182" t="s">
        <v>1397</v>
      </c>
      <c r="N1182" t="s">
        <v>1325</v>
      </c>
      <c r="O1182" s="36">
        <v>3080.0000000000005</v>
      </c>
      <c r="P1182" s="37">
        <v>192.76202035646168</v>
      </c>
      <c r="Q1182" s="31">
        <v>9.9999999999999995E-7</v>
      </c>
    </row>
    <row r="1183" spans="1:17" x14ac:dyDescent="0.2">
      <c r="A1183" t="s">
        <v>1246</v>
      </c>
      <c r="B1183" t="s">
        <v>1247</v>
      </c>
      <c r="C1183" t="s">
        <v>816</v>
      </c>
      <c r="D1183" s="35">
        <v>59000</v>
      </c>
      <c r="E1183" s="35">
        <v>0</v>
      </c>
      <c r="F1183" s="35">
        <v>59000</v>
      </c>
      <c r="G1183">
        <v>1</v>
      </c>
      <c r="I1183" s="47" t="s">
        <v>1320</v>
      </c>
      <c r="J1183" t="s">
        <v>605</v>
      </c>
      <c r="M1183" t="s">
        <v>1398</v>
      </c>
      <c r="N1183" t="s">
        <v>1333</v>
      </c>
      <c r="O1183" s="36">
        <v>636</v>
      </c>
      <c r="P1183" s="37">
        <v>39.804105502178444</v>
      </c>
      <c r="Q1183" s="31">
        <v>0</v>
      </c>
    </row>
    <row r="1184" spans="1:17" x14ac:dyDescent="0.2">
      <c r="A1184" t="s">
        <v>1246</v>
      </c>
      <c r="B1184" t="s">
        <v>1247</v>
      </c>
      <c r="C1184" t="s">
        <v>816</v>
      </c>
      <c r="D1184" s="35">
        <v>59000</v>
      </c>
      <c r="E1184" s="35">
        <v>0</v>
      </c>
      <c r="F1184" s="35">
        <v>59000</v>
      </c>
      <c r="G1184">
        <v>1</v>
      </c>
      <c r="I1184" s="47" t="s">
        <v>1320</v>
      </c>
      <c r="J1184" t="s">
        <v>606</v>
      </c>
      <c r="M1184" t="s">
        <v>1398</v>
      </c>
      <c r="N1184" t="s">
        <v>1333</v>
      </c>
      <c r="O1184" s="36">
        <v>15.9</v>
      </c>
      <c r="P1184" s="37">
        <v>0.99510263755446104</v>
      </c>
      <c r="Q1184" s="31">
        <v>0</v>
      </c>
    </row>
    <row r="1185" spans="1:17" x14ac:dyDescent="0.2">
      <c r="A1185" t="s">
        <v>1246</v>
      </c>
      <c r="B1185" t="s">
        <v>1247</v>
      </c>
      <c r="C1185" t="s">
        <v>816</v>
      </c>
      <c r="D1185" s="35">
        <v>59000</v>
      </c>
      <c r="E1185" s="35">
        <v>0</v>
      </c>
      <c r="F1185" s="35">
        <v>59000</v>
      </c>
      <c r="G1185">
        <v>1</v>
      </c>
      <c r="I1185" s="47" t="s">
        <v>1320</v>
      </c>
      <c r="J1185" t="s">
        <v>607</v>
      </c>
      <c r="M1185" t="s">
        <v>1398</v>
      </c>
      <c r="N1185" t="s">
        <v>1333</v>
      </c>
      <c r="O1185" s="36">
        <v>15.9</v>
      </c>
      <c r="P1185" s="37">
        <v>0.99510263755446104</v>
      </c>
      <c r="Q1185" s="31">
        <v>0</v>
      </c>
    </row>
    <row r="1186" spans="1:17" x14ac:dyDescent="0.2">
      <c r="A1186" t="s">
        <v>1246</v>
      </c>
      <c r="B1186" t="s">
        <v>1247</v>
      </c>
      <c r="C1186" t="s">
        <v>816</v>
      </c>
      <c r="D1186" s="35">
        <v>59000</v>
      </c>
      <c r="E1186" s="35">
        <v>0</v>
      </c>
      <c r="F1186" s="35">
        <v>59000</v>
      </c>
      <c r="G1186">
        <v>1</v>
      </c>
      <c r="I1186" s="47" t="s">
        <v>1320</v>
      </c>
      <c r="J1186" t="s">
        <v>608</v>
      </c>
      <c r="M1186" t="s">
        <v>1398</v>
      </c>
      <c r="N1186" t="s">
        <v>1333</v>
      </c>
      <c r="O1186" s="36">
        <v>15.9</v>
      </c>
      <c r="P1186" s="37">
        <v>0.99510263755446104</v>
      </c>
      <c r="Q1186" s="31">
        <v>0</v>
      </c>
    </row>
    <row r="1187" spans="1:17" x14ac:dyDescent="0.2">
      <c r="A1187" t="s">
        <v>1246</v>
      </c>
      <c r="B1187" t="s">
        <v>1247</v>
      </c>
      <c r="C1187" t="s">
        <v>816</v>
      </c>
      <c r="D1187" s="35">
        <v>59000</v>
      </c>
      <c r="E1187" s="35">
        <v>0</v>
      </c>
      <c r="F1187" s="35">
        <v>59000</v>
      </c>
      <c r="G1187">
        <v>1</v>
      </c>
      <c r="I1187" s="47" t="s">
        <v>1320</v>
      </c>
      <c r="J1187" t="s">
        <v>609</v>
      </c>
      <c r="M1187" t="s">
        <v>1398</v>
      </c>
      <c r="N1187" t="s">
        <v>1333</v>
      </c>
      <c r="O1187" s="36">
        <v>365.7</v>
      </c>
      <c r="P1187" s="37">
        <v>22.887360663752606</v>
      </c>
      <c r="Q1187" s="31">
        <v>5.0000000000000004E-6</v>
      </c>
    </row>
    <row r="1188" spans="1:17" x14ac:dyDescent="0.2">
      <c r="A1188" t="s">
        <v>1246</v>
      </c>
      <c r="B1188" t="s">
        <v>1247</v>
      </c>
      <c r="C1188" t="s">
        <v>816</v>
      </c>
      <c r="D1188" s="35">
        <v>59000</v>
      </c>
      <c r="E1188" s="35">
        <v>0</v>
      </c>
      <c r="F1188" s="35">
        <v>59000</v>
      </c>
      <c r="G1188">
        <v>1</v>
      </c>
      <c r="I1188" s="47" t="s">
        <v>1320</v>
      </c>
      <c r="J1188" t="s">
        <v>610</v>
      </c>
      <c r="K1188" s="57"/>
      <c r="M1188" t="s">
        <v>1398</v>
      </c>
      <c r="N1188" t="s">
        <v>1333</v>
      </c>
      <c r="O1188" s="36">
        <v>15.9</v>
      </c>
      <c r="P1188" s="37">
        <v>0.99510263755446104</v>
      </c>
      <c r="Q1188" s="31">
        <v>0</v>
      </c>
    </row>
    <row r="1189" spans="1:17" x14ac:dyDescent="0.2">
      <c r="A1189" t="s">
        <v>1246</v>
      </c>
      <c r="B1189" t="s">
        <v>1247</v>
      </c>
      <c r="C1189" t="s">
        <v>816</v>
      </c>
      <c r="D1189" s="35">
        <v>59000</v>
      </c>
      <c r="E1189" s="35">
        <v>0</v>
      </c>
      <c r="F1189" s="35">
        <v>59000</v>
      </c>
      <c r="G1189">
        <v>1</v>
      </c>
      <c r="I1189" s="47" t="s">
        <v>1320</v>
      </c>
      <c r="J1189" t="s">
        <v>611</v>
      </c>
      <c r="K1189" s="57"/>
      <c r="M1189" t="s">
        <v>1398</v>
      </c>
      <c r="N1189" t="s">
        <v>1333</v>
      </c>
      <c r="O1189" s="36">
        <v>6044</v>
      </c>
      <c r="P1189" s="37">
        <v>378.2641724137838</v>
      </c>
      <c r="Q1189" s="31">
        <v>9.0000000000000006E-5</v>
      </c>
    </row>
    <row r="1190" spans="1:17" x14ac:dyDescent="0.2">
      <c r="A1190" t="s">
        <v>1246</v>
      </c>
      <c r="B1190" t="s">
        <v>1247</v>
      </c>
      <c r="C1190" t="s">
        <v>816</v>
      </c>
      <c r="D1190" s="35">
        <v>59000</v>
      </c>
      <c r="E1190" s="35">
        <v>0</v>
      </c>
      <c r="F1190" s="35">
        <v>59000</v>
      </c>
      <c r="G1190">
        <v>1</v>
      </c>
      <c r="I1190" s="47" t="s">
        <v>1320</v>
      </c>
      <c r="J1190" t="s">
        <v>612</v>
      </c>
      <c r="K1190" s="57"/>
      <c r="M1190" t="s">
        <v>1398</v>
      </c>
      <c r="N1190" t="s">
        <v>1333</v>
      </c>
      <c r="O1190" s="36">
        <v>15.9</v>
      </c>
      <c r="P1190" s="37">
        <v>0.99510263755446104</v>
      </c>
      <c r="Q1190" s="31">
        <v>0</v>
      </c>
    </row>
    <row r="1191" spans="1:17" x14ac:dyDescent="0.2">
      <c r="A1191" t="s">
        <v>1246</v>
      </c>
      <c r="B1191" t="s">
        <v>1247</v>
      </c>
      <c r="C1191" t="s">
        <v>816</v>
      </c>
      <c r="D1191" s="35">
        <v>59000</v>
      </c>
      <c r="E1191" s="35">
        <v>0</v>
      </c>
      <c r="F1191" s="35">
        <v>59000</v>
      </c>
      <c r="G1191">
        <v>1</v>
      </c>
      <c r="I1191" s="47" t="s">
        <v>1320</v>
      </c>
      <c r="J1191" t="s">
        <v>613</v>
      </c>
      <c r="K1191" s="57"/>
      <c r="M1191" t="s">
        <v>1398</v>
      </c>
      <c r="N1191" t="s">
        <v>1333</v>
      </c>
      <c r="O1191" s="36">
        <v>15.9</v>
      </c>
      <c r="P1191" s="37">
        <v>0.99510263755446104</v>
      </c>
      <c r="Q1191" s="31">
        <v>0</v>
      </c>
    </row>
    <row r="1192" spans="1:17" x14ac:dyDescent="0.2">
      <c r="A1192" t="s">
        <v>1246</v>
      </c>
      <c r="B1192" t="s">
        <v>1247</v>
      </c>
      <c r="C1192" t="s">
        <v>816</v>
      </c>
      <c r="D1192" s="35">
        <v>59000</v>
      </c>
      <c r="E1192" s="35">
        <v>0</v>
      </c>
      <c r="F1192" s="35">
        <v>59000</v>
      </c>
      <c r="G1192">
        <v>1</v>
      </c>
      <c r="I1192" s="47" t="s">
        <v>1320</v>
      </c>
      <c r="J1192" t="s">
        <v>614</v>
      </c>
      <c r="K1192" s="57"/>
      <c r="M1192" t="s">
        <v>1398</v>
      </c>
      <c r="N1192" t="s">
        <v>1333</v>
      </c>
      <c r="O1192" s="36">
        <v>15.9</v>
      </c>
      <c r="P1192" s="37">
        <v>0.99510263755446104</v>
      </c>
      <c r="Q1192" s="31">
        <v>0</v>
      </c>
    </row>
    <row r="1193" spans="1:17" x14ac:dyDescent="0.2">
      <c r="A1193" t="s">
        <v>1246</v>
      </c>
      <c r="B1193" t="s">
        <v>1247</v>
      </c>
      <c r="C1193" t="s">
        <v>816</v>
      </c>
      <c r="D1193" s="35">
        <v>59000</v>
      </c>
      <c r="E1193" s="35">
        <v>0</v>
      </c>
      <c r="F1193" s="35">
        <v>59000</v>
      </c>
      <c r="G1193">
        <v>1</v>
      </c>
      <c r="I1193" s="47" t="s">
        <v>1320</v>
      </c>
      <c r="J1193" t="s">
        <v>615</v>
      </c>
      <c r="K1193" s="57"/>
      <c r="M1193" t="s">
        <v>1398</v>
      </c>
      <c r="N1193" t="s">
        <v>1333</v>
      </c>
      <c r="O1193" s="36">
        <v>15.9</v>
      </c>
      <c r="P1193" s="37">
        <v>0.99510263755446104</v>
      </c>
      <c r="Q1193" s="31">
        <v>0</v>
      </c>
    </row>
    <row r="1194" spans="1:17" x14ac:dyDescent="0.2">
      <c r="A1194" t="s">
        <v>1246</v>
      </c>
      <c r="B1194" t="s">
        <v>1247</v>
      </c>
      <c r="C1194" t="s">
        <v>816</v>
      </c>
      <c r="D1194" s="35">
        <v>59000</v>
      </c>
      <c r="E1194" s="35">
        <v>0</v>
      </c>
      <c r="F1194" s="35">
        <v>59000</v>
      </c>
      <c r="G1194">
        <v>1</v>
      </c>
      <c r="I1194" s="47" t="s">
        <v>1320</v>
      </c>
      <c r="J1194" t="s">
        <v>616</v>
      </c>
      <c r="K1194" s="57"/>
      <c r="M1194" t="s">
        <v>1398</v>
      </c>
      <c r="N1194" t="s">
        <v>1333</v>
      </c>
      <c r="O1194" s="36">
        <v>15.9</v>
      </c>
      <c r="P1194" s="37">
        <v>0.99510263755446104</v>
      </c>
      <c r="Q1194" s="31">
        <v>0</v>
      </c>
    </row>
    <row r="1195" spans="1:17" x14ac:dyDescent="0.2">
      <c r="A1195" t="s">
        <v>1246</v>
      </c>
      <c r="B1195" t="s">
        <v>1247</v>
      </c>
      <c r="C1195" t="s">
        <v>816</v>
      </c>
      <c r="D1195" s="35">
        <v>59000</v>
      </c>
      <c r="E1195" s="35">
        <v>0</v>
      </c>
      <c r="F1195" s="35">
        <v>59000</v>
      </c>
      <c r="G1195">
        <v>1</v>
      </c>
      <c r="I1195" s="47" t="s">
        <v>1320</v>
      </c>
      <c r="J1195" t="s">
        <v>617</v>
      </c>
      <c r="K1195" s="57"/>
      <c r="M1195" t="s">
        <v>1398</v>
      </c>
      <c r="N1195" t="s">
        <v>1333</v>
      </c>
      <c r="O1195" s="36">
        <v>795</v>
      </c>
      <c r="P1195" s="37">
        <v>49.755131877723052</v>
      </c>
      <c r="Q1195" s="31">
        <v>1.2E-5</v>
      </c>
    </row>
    <row r="1196" spans="1:17" x14ac:dyDescent="0.2">
      <c r="A1196" t="s">
        <v>1246</v>
      </c>
      <c r="B1196" t="s">
        <v>1247</v>
      </c>
      <c r="C1196" t="s">
        <v>816</v>
      </c>
      <c r="D1196" s="35">
        <v>59000</v>
      </c>
      <c r="E1196" s="35">
        <v>0</v>
      </c>
      <c r="F1196" s="35">
        <v>59000</v>
      </c>
      <c r="G1196">
        <v>1</v>
      </c>
      <c r="I1196" s="47" t="s">
        <v>1320</v>
      </c>
      <c r="J1196" t="s">
        <v>618</v>
      </c>
      <c r="K1196" s="57"/>
      <c r="M1196" t="s">
        <v>1399</v>
      </c>
      <c r="N1196" t="s">
        <v>1333</v>
      </c>
      <c r="O1196" s="36">
        <v>0</v>
      </c>
      <c r="P1196" s="37">
        <v>0</v>
      </c>
      <c r="Q1196" s="31">
        <v>0</v>
      </c>
    </row>
    <row r="1197" spans="1:17" x14ac:dyDescent="0.2">
      <c r="A1197" t="s">
        <v>1246</v>
      </c>
      <c r="B1197" t="s">
        <v>1247</v>
      </c>
      <c r="C1197" t="s">
        <v>816</v>
      </c>
      <c r="D1197" s="35">
        <v>59000</v>
      </c>
      <c r="E1197" s="35">
        <v>0</v>
      </c>
      <c r="F1197" s="35">
        <v>59000</v>
      </c>
      <c r="G1197">
        <v>1</v>
      </c>
      <c r="I1197" s="47" t="s">
        <v>1320</v>
      </c>
      <c r="J1197" t="s">
        <v>619</v>
      </c>
      <c r="K1197" s="57"/>
      <c r="M1197" t="s">
        <v>1399</v>
      </c>
      <c r="N1197" t="s">
        <v>1333</v>
      </c>
      <c r="O1197" s="36">
        <v>2.4</v>
      </c>
      <c r="P1197" s="37">
        <v>0.15020417170633374</v>
      </c>
      <c r="Q1197" s="31">
        <v>0</v>
      </c>
    </row>
    <row r="1198" spans="1:17" x14ac:dyDescent="0.2">
      <c r="A1198" t="s">
        <v>1246</v>
      </c>
      <c r="B1198" t="s">
        <v>1247</v>
      </c>
      <c r="C1198" t="s">
        <v>816</v>
      </c>
      <c r="D1198" s="35">
        <v>59000</v>
      </c>
      <c r="E1198" s="35">
        <v>0</v>
      </c>
      <c r="F1198" s="35">
        <v>59000</v>
      </c>
      <c r="G1198">
        <v>1</v>
      </c>
      <c r="I1198" s="47" t="s">
        <v>1320</v>
      </c>
      <c r="J1198" t="s">
        <v>620</v>
      </c>
      <c r="K1198" s="57"/>
      <c r="M1198" t="s">
        <v>1399</v>
      </c>
      <c r="N1198" t="s">
        <v>1333</v>
      </c>
      <c r="O1198" s="36">
        <v>2.4</v>
      </c>
      <c r="P1198" s="37">
        <v>0.15020417170633374</v>
      </c>
      <c r="Q1198" s="31">
        <v>0</v>
      </c>
    </row>
    <row r="1199" spans="1:17" x14ac:dyDescent="0.2">
      <c r="A1199" t="s">
        <v>1246</v>
      </c>
      <c r="B1199" t="s">
        <v>1247</v>
      </c>
      <c r="C1199" t="s">
        <v>816</v>
      </c>
      <c r="D1199" s="35">
        <v>59000</v>
      </c>
      <c r="E1199" s="35">
        <v>0</v>
      </c>
      <c r="F1199" s="35">
        <v>59000</v>
      </c>
      <c r="G1199">
        <v>1</v>
      </c>
      <c r="I1199" s="47" t="s">
        <v>1320</v>
      </c>
      <c r="J1199" t="s">
        <v>621</v>
      </c>
      <c r="K1199" s="57"/>
      <c r="M1199" t="s">
        <v>1399</v>
      </c>
      <c r="N1199" t="s">
        <v>1333</v>
      </c>
      <c r="O1199" s="36">
        <v>2.4</v>
      </c>
      <c r="P1199" s="37">
        <v>0.15020417170633374</v>
      </c>
      <c r="Q1199" s="31">
        <v>0</v>
      </c>
    </row>
    <row r="1200" spans="1:17" x14ac:dyDescent="0.2">
      <c r="A1200" t="s">
        <v>1246</v>
      </c>
      <c r="B1200" t="s">
        <v>1247</v>
      </c>
      <c r="C1200" t="s">
        <v>816</v>
      </c>
      <c r="D1200" s="35">
        <v>59000</v>
      </c>
      <c r="E1200" s="35">
        <v>0</v>
      </c>
      <c r="F1200" s="35">
        <v>59000</v>
      </c>
      <c r="G1200">
        <v>1</v>
      </c>
      <c r="I1200" s="47" t="s">
        <v>1320</v>
      </c>
      <c r="J1200" t="s">
        <v>622</v>
      </c>
      <c r="K1200" s="57"/>
      <c r="M1200" t="s">
        <v>1399</v>
      </c>
      <c r="N1200" t="s">
        <v>1333</v>
      </c>
      <c r="O1200" s="36">
        <v>6</v>
      </c>
      <c r="P1200" s="37">
        <v>0.37551042926583439</v>
      </c>
      <c r="Q1200" s="31">
        <v>0</v>
      </c>
    </row>
    <row r="1201" spans="1:17" x14ac:dyDescent="0.2">
      <c r="A1201" t="s">
        <v>1246</v>
      </c>
      <c r="B1201" t="s">
        <v>1247</v>
      </c>
      <c r="C1201" t="s">
        <v>816</v>
      </c>
      <c r="D1201" s="35">
        <v>59000</v>
      </c>
      <c r="E1201" s="35">
        <v>0</v>
      </c>
      <c r="F1201" s="35">
        <v>59000</v>
      </c>
      <c r="G1201">
        <v>1</v>
      </c>
      <c r="I1201" s="47" t="s">
        <v>1320</v>
      </c>
      <c r="J1201" t="s">
        <v>623</v>
      </c>
      <c r="K1201" s="57"/>
      <c r="M1201" t="s">
        <v>1399</v>
      </c>
      <c r="N1201" t="s">
        <v>1333</v>
      </c>
      <c r="O1201" s="36">
        <v>57.599999999999994</v>
      </c>
      <c r="P1201" s="37">
        <v>3.6049001209520095</v>
      </c>
      <c r="Q1201" s="31">
        <v>9.9999999999999995E-7</v>
      </c>
    </row>
    <row r="1202" spans="1:17" x14ac:dyDescent="0.2">
      <c r="A1202" t="s">
        <v>1246</v>
      </c>
      <c r="B1202" t="s">
        <v>1247</v>
      </c>
      <c r="C1202" t="s">
        <v>816</v>
      </c>
      <c r="D1202" s="35">
        <v>59000</v>
      </c>
      <c r="E1202" s="35">
        <v>0</v>
      </c>
      <c r="F1202" s="35">
        <v>59000</v>
      </c>
      <c r="G1202">
        <v>1</v>
      </c>
      <c r="I1202" s="47" t="s">
        <v>1320</v>
      </c>
      <c r="J1202" t="s">
        <v>624</v>
      </c>
      <c r="K1202" s="57"/>
      <c r="M1202" t="s">
        <v>1399</v>
      </c>
      <c r="N1202" t="s">
        <v>1333</v>
      </c>
      <c r="O1202" s="36">
        <v>2.4</v>
      </c>
      <c r="P1202" s="37">
        <v>0.15020417170633374</v>
      </c>
      <c r="Q1202" s="31">
        <v>0</v>
      </c>
    </row>
    <row r="1203" spans="1:17" x14ac:dyDescent="0.2">
      <c r="A1203" t="s">
        <v>1246</v>
      </c>
      <c r="B1203" t="s">
        <v>1247</v>
      </c>
      <c r="C1203" t="s">
        <v>816</v>
      </c>
      <c r="D1203" s="35">
        <v>59000</v>
      </c>
      <c r="E1203" s="35">
        <v>0</v>
      </c>
      <c r="F1203" s="35">
        <v>59000</v>
      </c>
      <c r="G1203">
        <v>1</v>
      </c>
      <c r="I1203" s="47" t="s">
        <v>1320</v>
      </c>
      <c r="J1203" t="s">
        <v>625</v>
      </c>
      <c r="K1203" s="57"/>
      <c r="M1203" t="s">
        <v>1399</v>
      </c>
      <c r="N1203" t="s">
        <v>1333</v>
      </c>
      <c r="O1203" s="36">
        <v>2.4</v>
      </c>
      <c r="P1203" s="37">
        <v>0.15020417170633374</v>
      </c>
      <c r="Q1203" s="31">
        <v>0</v>
      </c>
    </row>
    <row r="1204" spans="1:17" x14ac:dyDescent="0.2">
      <c r="A1204" t="s">
        <v>1246</v>
      </c>
      <c r="B1204" t="s">
        <v>1247</v>
      </c>
      <c r="C1204" t="s">
        <v>816</v>
      </c>
      <c r="D1204" s="35">
        <v>59000</v>
      </c>
      <c r="E1204" s="35">
        <v>0</v>
      </c>
      <c r="F1204" s="35">
        <v>59000</v>
      </c>
      <c r="G1204">
        <v>1</v>
      </c>
      <c r="I1204" s="47" t="s">
        <v>1320</v>
      </c>
      <c r="J1204" t="s">
        <v>626</v>
      </c>
      <c r="K1204" s="57"/>
      <c r="M1204" t="s">
        <v>1399</v>
      </c>
      <c r="N1204" t="s">
        <v>1333</v>
      </c>
      <c r="O1204" s="36">
        <v>2.4</v>
      </c>
      <c r="P1204" s="37">
        <v>0.15020417170633374</v>
      </c>
      <c r="Q1204" s="31">
        <v>0</v>
      </c>
    </row>
    <row r="1205" spans="1:17" x14ac:dyDescent="0.2">
      <c r="A1205" t="s">
        <v>1246</v>
      </c>
      <c r="B1205" t="s">
        <v>1247</v>
      </c>
      <c r="C1205" t="s">
        <v>816</v>
      </c>
      <c r="D1205" s="35">
        <v>59000</v>
      </c>
      <c r="E1205" s="35">
        <v>0</v>
      </c>
      <c r="F1205" s="35">
        <v>59000</v>
      </c>
      <c r="G1205">
        <v>1</v>
      </c>
      <c r="I1205" s="47" t="s">
        <v>1320</v>
      </c>
      <c r="J1205" t="s">
        <v>627</v>
      </c>
      <c r="K1205" s="57"/>
      <c r="M1205" t="s">
        <v>1399</v>
      </c>
      <c r="N1205" t="s">
        <v>1333</v>
      </c>
      <c r="O1205" s="36">
        <v>0</v>
      </c>
      <c r="P1205" s="37">
        <v>0</v>
      </c>
      <c r="Q1205" s="31">
        <v>0</v>
      </c>
    </row>
    <row r="1206" spans="1:17" x14ac:dyDescent="0.2">
      <c r="A1206" t="s">
        <v>1246</v>
      </c>
      <c r="B1206" t="s">
        <v>1247</v>
      </c>
      <c r="C1206" t="s">
        <v>816</v>
      </c>
      <c r="D1206" s="35">
        <v>59000</v>
      </c>
      <c r="E1206" s="35">
        <v>0</v>
      </c>
      <c r="F1206" s="35">
        <v>59000</v>
      </c>
      <c r="G1206">
        <v>1</v>
      </c>
      <c r="I1206" s="47" t="s">
        <v>1320</v>
      </c>
      <c r="J1206" t="s">
        <v>628</v>
      </c>
      <c r="K1206" s="57"/>
      <c r="M1206" t="s">
        <v>1399</v>
      </c>
      <c r="N1206" t="s">
        <v>1333</v>
      </c>
      <c r="O1206" s="36">
        <v>23.552132341781757</v>
      </c>
      <c r="P1206" s="37">
        <v>1.4740118876313681</v>
      </c>
      <c r="Q1206" s="31">
        <v>0</v>
      </c>
    </row>
    <row r="1207" spans="1:17" x14ac:dyDescent="0.2">
      <c r="A1207" t="s">
        <v>1246</v>
      </c>
      <c r="B1207" t="s">
        <v>1247</v>
      </c>
      <c r="C1207" t="s">
        <v>816</v>
      </c>
      <c r="D1207" s="35">
        <v>59000</v>
      </c>
      <c r="E1207" s="35">
        <v>0</v>
      </c>
      <c r="F1207" s="35">
        <v>59000</v>
      </c>
      <c r="G1207">
        <v>1</v>
      </c>
      <c r="I1207" s="47" t="s">
        <v>1320</v>
      </c>
      <c r="J1207" t="s">
        <v>629</v>
      </c>
      <c r="K1207" s="57"/>
      <c r="M1207" t="s">
        <v>1399</v>
      </c>
      <c r="N1207" t="s">
        <v>1333</v>
      </c>
      <c r="O1207" s="36">
        <v>16.8</v>
      </c>
      <c r="P1207" s="37">
        <v>1.0514292019443363</v>
      </c>
      <c r="Q1207" s="31">
        <v>0</v>
      </c>
    </row>
    <row r="1208" spans="1:17" x14ac:dyDescent="0.2">
      <c r="A1208" t="s">
        <v>1246</v>
      </c>
      <c r="B1208" t="s">
        <v>1247</v>
      </c>
      <c r="C1208" t="s">
        <v>816</v>
      </c>
      <c r="D1208" s="35">
        <v>59000</v>
      </c>
      <c r="E1208" s="35">
        <v>0</v>
      </c>
      <c r="F1208" s="35">
        <v>59000</v>
      </c>
      <c r="G1208">
        <v>1</v>
      </c>
      <c r="I1208" s="47" t="s">
        <v>1320</v>
      </c>
      <c r="J1208" t="s">
        <v>630</v>
      </c>
      <c r="K1208" s="58"/>
      <c r="M1208" t="s">
        <v>1399</v>
      </c>
      <c r="N1208" t="s">
        <v>1333</v>
      </c>
      <c r="O1208" s="36">
        <v>2.4</v>
      </c>
      <c r="P1208" s="37">
        <v>0.15020417170633374</v>
      </c>
      <c r="Q1208" s="31">
        <v>0</v>
      </c>
    </row>
    <row r="1209" spans="1:17" x14ac:dyDescent="0.2">
      <c r="A1209" t="s">
        <v>1246</v>
      </c>
      <c r="B1209" t="s">
        <v>1247</v>
      </c>
      <c r="C1209" t="s">
        <v>816</v>
      </c>
      <c r="D1209" s="35">
        <v>59000</v>
      </c>
      <c r="E1209" s="35">
        <v>0</v>
      </c>
      <c r="F1209" s="35">
        <v>59000</v>
      </c>
      <c r="G1209">
        <v>1</v>
      </c>
      <c r="I1209" s="47" t="s">
        <v>1320</v>
      </c>
      <c r="J1209" t="s">
        <v>631</v>
      </c>
      <c r="K1209" s="58"/>
      <c r="M1209" t="s">
        <v>1399</v>
      </c>
      <c r="N1209" t="s">
        <v>1333</v>
      </c>
      <c r="O1209" s="36">
        <v>10.560273244085826</v>
      </c>
      <c r="P1209" s="37">
        <v>0.66091545650852901</v>
      </c>
      <c r="Q1209" s="31">
        <v>0</v>
      </c>
    </row>
    <row r="1210" spans="1:17" x14ac:dyDescent="0.2">
      <c r="A1210" t="s">
        <v>1246</v>
      </c>
      <c r="B1210" t="s">
        <v>1247</v>
      </c>
      <c r="C1210" t="s">
        <v>816</v>
      </c>
      <c r="D1210" s="35">
        <v>59000</v>
      </c>
      <c r="E1210" s="35">
        <v>0</v>
      </c>
      <c r="F1210" s="35">
        <v>59000</v>
      </c>
      <c r="G1210">
        <v>1</v>
      </c>
      <c r="I1210" s="47" t="s">
        <v>1320</v>
      </c>
      <c r="J1210" t="s">
        <v>632</v>
      </c>
      <c r="K1210" s="58"/>
      <c r="M1210" t="s">
        <v>1399</v>
      </c>
      <c r="N1210" t="s">
        <v>1333</v>
      </c>
      <c r="O1210" s="36">
        <v>2.4</v>
      </c>
      <c r="P1210" s="37">
        <v>0.15020417170633374</v>
      </c>
      <c r="Q1210" s="31">
        <v>0</v>
      </c>
    </row>
    <row r="1211" spans="1:17" x14ac:dyDescent="0.2">
      <c r="A1211" t="s">
        <v>1246</v>
      </c>
      <c r="B1211" t="s">
        <v>1247</v>
      </c>
      <c r="C1211" t="s">
        <v>816</v>
      </c>
      <c r="D1211" s="35">
        <v>59000</v>
      </c>
      <c r="E1211" s="35">
        <v>0</v>
      </c>
      <c r="F1211" s="35">
        <v>59000</v>
      </c>
      <c r="G1211">
        <v>1</v>
      </c>
      <c r="I1211" s="47" t="s">
        <v>1320</v>
      </c>
      <c r="J1211" t="s">
        <v>633</v>
      </c>
      <c r="K1211" s="57"/>
      <c r="M1211" t="s">
        <v>1400</v>
      </c>
      <c r="N1211" t="s">
        <v>1294</v>
      </c>
      <c r="O1211" s="36">
        <v>1415.0644064506102</v>
      </c>
      <c r="P1211" s="37">
        <v>88.561907117511964</v>
      </c>
      <c r="Q1211" s="31">
        <v>3.0000000000000001E-5</v>
      </c>
    </row>
    <row r="1212" spans="1:17" x14ac:dyDescent="0.2">
      <c r="A1212" t="s">
        <v>1246</v>
      </c>
      <c r="B1212" t="s">
        <v>1247</v>
      </c>
      <c r="C1212" t="s">
        <v>816</v>
      </c>
      <c r="D1212" s="35">
        <v>59000</v>
      </c>
      <c r="E1212" s="35">
        <v>0</v>
      </c>
      <c r="F1212" s="35">
        <v>59000</v>
      </c>
      <c r="G1212">
        <v>1</v>
      </c>
      <c r="I1212" s="47" t="s">
        <v>1320</v>
      </c>
      <c r="J1212" t="s">
        <v>634</v>
      </c>
      <c r="K1212" s="57"/>
      <c r="M1212" t="s">
        <v>1400</v>
      </c>
      <c r="N1212" t="s">
        <v>1294</v>
      </c>
      <c r="O1212" s="36">
        <v>23.4</v>
      </c>
      <c r="P1212" s="37">
        <v>1.464490674136754</v>
      </c>
      <c r="Q1212" s="31">
        <v>0</v>
      </c>
    </row>
    <row r="1213" spans="1:17" x14ac:dyDescent="0.2">
      <c r="A1213" t="s">
        <v>1246</v>
      </c>
      <c r="B1213" t="s">
        <v>1247</v>
      </c>
      <c r="C1213" t="s">
        <v>816</v>
      </c>
      <c r="D1213" s="35">
        <v>59000</v>
      </c>
      <c r="E1213" s="35">
        <v>0</v>
      </c>
      <c r="F1213" s="35">
        <v>59000</v>
      </c>
      <c r="G1213">
        <v>1</v>
      </c>
      <c r="I1213" s="47" t="s">
        <v>1320</v>
      </c>
      <c r="J1213" t="s">
        <v>635</v>
      </c>
      <c r="K1213" s="57"/>
      <c r="M1213" t="s">
        <v>1400</v>
      </c>
      <c r="N1213" t="s">
        <v>1294</v>
      </c>
      <c r="O1213" s="36">
        <v>425.5990761942507</v>
      </c>
      <c r="P1213" s="37">
        <v>26.636148632807604</v>
      </c>
      <c r="Q1213" s="31">
        <v>6.0000000000000002E-6</v>
      </c>
    </row>
    <row r="1214" spans="1:17" x14ac:dyDescent="0.2">
      <c r="A1214" t="s">
        <v>1246</v>
      </c>
      <c r="B1214" t="s">
        <v>1247</v>
      </c>
      <c r="C1214" t="s">
        <v>816</v>
      </c>
      <c r="D1214" s="35">
        <v>59000</v>
      </c>
      <c r="E1214" s="35">
        <v>0</v>
      </c>
      <c r="F1214" s="35">
        <v>59000</v>
      </c>
      <c r="G1214">
        <v>1</v>
      </c>
      <c r="I1214" s="47" t="s">
        <v>1320</v>
      </c>
      <c r="J1214" t="s">
        <v>636</v>
      </c>
      <c r="K1214" s="57"/>
      <c r="M1214" t="s">
        <v>1400</v>
      </c>
      <c r="N1214" t="s">
        <v>1294</v>
      </c>
      <c r="O1214" s="36">
        <v>891.46344422209506</v>
      </c>
      <c r="P1214" s="37">
        <v>55.792303435773015</v>
      </c>
      <c r="Q1214" s="31">
        <v>3.6000000000000001E-5</v>
      </c>
    </row>
    <row r="1215" spans="1:17" x14ac:dyDescent="0.2">
      <c r="A1215" t="s">
        <v>1246</v>
      </c>
      <c r="B1215" t="s">
        <v>1247</v>
      </c>
      <c r="C1215" t="s">
        <v>816</v>
      </c>
      <c r="D1215" s="35">
        <v>59000</v>
      </c>
      <c r="E1215" s="35">
        <v>0</v>
      </c>
      <c r="F1215" s="35">
        <v>59000</v>
      </c>
      <c r="G1215">
        <v>1</v>
      </c>
      <c r="I1215" s="47" t="s">
        <v>1320</v>
      </c>
      <c r="J1215" t="s">
        <v>637</v>
      </c>
      <c r="K1215" s="57"/>
      <c r="M1215" t="s">
        <v>1400</v>
      </c>
      <c r="N1215" t="s">
        <v>1294</v>
      </c>
      <c r="O1215" s="36">
        <v>519.22192327090909</v>
      </c>
      <c r="P1215" s="37">
        <v>32.495541215281868</v>
      </c>
      <c r="Q1215" s="31">
        <v>7.9999999999999996E-6</v>
      </c>
    </row>
    <row r="1216" spans="1:17" x14ac:dyDescent="0.2">
      <c r="A1216" t="s">
        <v>1246</v>
      </c>
      <c r="B1216" t="s">
        <v>1247</v>
      </c>
      <c r="C1216" t="s">
        <v>816</v>
      </c>
      <c r="D1216" s="35">
        <v>59000</v>
      </c>
      <c r="E1216" s="35">
        <v>0</v>
      </c>
      <c r="F1216" s="35">
        <v>59000</v>
      </c>
      <c r="G1216">
        <v>1</v>
      </c>
      <c r="I1216" s="47" t="s">
        <v>1320</v>
      </c>
      <c r="J1216" t="s">
        <v>638</v>
      </c>
      <c r="K1216" s="58"/>
      <c r="M1216" t="s">
        <v>1400</v>
      </c>
      <c r="N1216" t="s">
        <v>1294</v>
      </c>
      <c r="O1216" s="36">
        <v>1653.0472042839522</v>
      </c>
      <c r="P1216" s="37">
        <v>103.45607754622571</v>
      </c>
      <c r="Q1216" s="31">
        <v>6.3E-5</v>
      </c>
    </row>
    <row r="1217" spans="1:17" x14ac:dyDescent="0.2">
      <c r="A1217" t="s">
        <v>1246</v>
      </c>
      <c r="B1217" t="s">
        <v>1247</v>
      </c>
      <c r="C1217" t="s">
        <v>816</v>
      </c>
      <c r="D1217" s="35">
        <v>59000</v>
      </c>
      <c r="E1217" s="35">
        <v>0</v>
      </c>
      <c r="F1217" s="35">
        <v>59000</v>
      </c>
      <c r="G1217">
        <v>1</v>
      </c>
      <c r="I1217" s="47" t="s">
        <v>1320</v>
      </c>
      <c r="J1217" t="s">
        <v>639</v>
      </c>
      <c r="K1217" s="58"/>
      <c r="M1217" t="s">
        <v>1400</v>
      </c>
      <c r="N1217" t="s">
        <v>1294</v>
      </c>
      <c r="O1217" s="36">
        <v>1337.9937034554346</v>
      </c>
      <c r="P1217" s="37">
        <v>83.738431656588958</v>
      </c>
      <c r="Q1217" s="31">
        <v>2.1999999999999999E-5</v>
      </c>
    </row>
    <row r="1218" spans="1:17" x14ac:dyDescent="0.2">
      <c r="A1218" t="s">
        <v>1246</v>
      </c>
      <c r="B1218" t="s">
        <v>1247</v>
      </c>
      <c r="C1218" t="s">
        <v>816</v>
      </c>
      <c r="D1218" s="35">
        <v>59000</v>
      </c>
      <c r="E1218" s="35">
        <v>0</v>
      </c>
      <c r="F1218" s="35">
        <v>59000</v>
      </c>
      <c r="G1218">
        <v>1</v>
      </c>
      <c r="I1218" s="47" t="s">
        <v>1320</v>
      </c>
      <c r="J1218" t="s">
        <v>640</v>
      </c>
      <c r="K1218" s="58"/>
      <c r="M1218" t="s">
        <v>1400</v>
      </c>
      <c r="N1218" t="s">
        <v>1294</v>
      </c>
      <c r="O1218" s="36">
        <v>1267.9947360943454</v>
      </c>
      <c r="P1218" s="37">
        <v>79.357541276267668</v>
      </c>
      <c r="Q1218" s="31">
        <v>2.4000000000000001E-5</v>
      </c>
    </row>
    <row r="1219" spans="1:17" x14ac:dyDescent="0.2">
      <c r="A1219" t="s">
        <v>1246</v>
      </c>
      <c r="B1219" t="s">
        <v>1247</v>
      </c>
      <c r="C1219" t="s">
        <v>816</v>
      </c>
      <c r="D1219" s="35">
        <v>59000</v>
      </c>
      <c r="E1219" s="35">
        <v>0</v>
      </c>
      <c r="F1219" s="35">
        <v>59000</v>
      </c>
      <c r="G1219">
        <v>1</v>
      </c>
      <c r="I1219" s="47" t="s">
        <v>1320</v>
      </c>
      <c r="J1219" t="s">
        <v>641</v>
      </c>
      <c r="K1219" s="57"/>
      <c r="M1219" t="s">
        <v>1401</v>
      </c>
      <c r="N1219" t="s">
        <v>1325</v>
      </c>
      <c r="O1219" s="36">
        <v>2044.9352186600722</v>
      </c>
      <c r="P1219" s="37">
        <v>127.9824169633111</v>
      </c>
      <c r="Q1219" s="31">
        <v>1.37E-4</v>
      </c>
    </row>
    <row r="1220" spans="1:17" x14ac:dyDescent="0.2">
      <c r="A1220" t="s">
        <v>1246</v>
      </c>
      <c r="B1220" t="s">
        <v>1247</v>
      </c>
      <c r="C1220" t="s">
        <v>816</v>
      </c>
      <c r="D1220" s="35">
        <v>59000</v>
      </c>
      <c r="E1220" s="35">
        <v>0</v>
      </c>
      <c r="F1220" s="35">
        <v>59000</v>
      </c>
      <c r="G1220">
        <v>1</v>
      </c>
      <c r="I1220" s="47" t="s">
        <v>1320</v>
      </c>
      <c r="J1220" t="s">
        <v>642</v>
      </c>
      <c r="K1220" s="57"/>
      <c r="M1220" t="s">
        <v>1401</v>
      </c>
      <c r="N1220" t="s">
        <v>1325</v>
      </c>
      <c r="O1220" s="36">
        <v>0</v>
      </c>
      <c r="P1220" s="37">
        <v>0</v>
      </c>
      <c r="Q1220" s="31">
        <v>0</v>
      </c>
    </row>
    <row r="1221" spans="1:17" x14ac:dyDescent="0.2">
      <c r="A1221" t="s">
        <v>1246</v>
      </c>
      <c r="B1221" t="s">
        <v>1247</v>
      </c>
      <c r="C1221" t="s">
        <v>816</v>
      </c>
      <c r="D1221" s="35">
        <v>59000</v>
      </c>
      <c r="E1221" s="35">
        <v>0</v>
      </c>
      <c r="F1221" s="35">
        <v>59000</v>
      </c>
      <c r="G1221">
        <v>1</v>
      </c>
      <c r="I1221" s="47" t="s">
        <v>1320</v>
      </c>
      <c r="J1221" t="s">
        <v>643</v>
      </c>
      <c r="K1221" s="57"/>
      <c r="M1221" t="s">
        <v>1401</v>
      </c>
      <c r="N1221" t="s">
        <v>1325</v>
      </c>
      <c r="O1221" s="36">
        <v>2463.2693452897956</v>
      </c>
      <c r="P1221" s="37">
        <v>154.16388820785698</v>
      </c>
      <c r="Q1221" s="31">
        <v>2.3900000000000001E-4</v>
      </c>
    </row>
    <row r="1222" spans="1:17" x14ac:dyDescent="0.2">
      <c r="A1222" t="s">
        <v>1246</v>
      </c>
      <c r="B1222" t="s">
        <v>1247</v>
      </c>
      <c r="C1222" t="s">
        <v>816</v>
      </c>
      <c r="D1222" s="35">
        <v>59000</v>
      </c>
      <c r="E1222" s="35">
        <v>0</v>
      </c>
      <c r="F1222" s="35">
        <v>59000</v>
      </c>
      <c r="G1222">
        <v>1</v>
      </c>
      <c r="I1222" s="47" t="s">
        <v>1320</v>
      </c>
      <c r="J1222" t="s">
        <v>644</v>
      </c>
      <c r="K1222" s="58"/>
      <c r="M1222" t="s">
        <v>1401</v>
      </c>
      <c r="N1222" t="s">
        <v>1325</v>
      </c>
      <c r="O1222" s="36">
        <v>7317.8331792863455</v>
      </c>
      <c r="P1222" s="37">
        <v>457.98711307493016</v>
      </c>
      <c r="Q1222" s="31">
        <v>3.1100000000000002E-4</v>
      </c>
    </row>
    <row r="1223" spans="1:17" x14ac:dyDescent="0.2">
      <c r="A1223" t="s">
        <v>1246</v>
      </c>
      <c r="B1223" t="s">
        <v>1247</v>
      </c>
      <c r="C1223" t="s">
        <v>816</v>
      </c>
      <c r="D1223" s="35">
        <v>59000</v>
      </c>
      <c r="E1223" s="35">
        <v>0</v>
      </c>
      <c r="F1223" s="35">
        <v>59000</v>
      </c>
      <c r="G1223">
        <v>1</v>
      </c>
      <c r="I1223" s="47" t="s">
        <v>1320</v>
      </c>
      <c r="J1223" t="s">
        <v>645</v>
      </c>
      <c r="K1223" s="58"/>
      <c r="M1223" t="s">
        <v>1401</v>
      </c>
      <c r="N1223" t="s">
        <v>1325</v>
      </c>
      <c r="O1223" s="36">
        <v>1941.8250110585548</v>
      </c>
      <c r="P1223" s="37">
        <v>121.52925724362191</v>
      </c>
      <c r="Q1223" s="31">
        <v>4.8999999999999998E-5</v>
      </c>
    </row>
    <row r="1224" spans="1:17" x14ac:dyDescent="0.2">
      <c r="A1224" t="s">
        <v>1246</v>
      </c>
      <c r="B1224" t="s">
        <v>1247</v>
      </c>
      <c r="C1224" t="s">
        <v>816</v>
      </c>
      <c r="D1224" s="35">
        <v>59000</v>
      </c>
      <c r="E1224" s="35">
        <v>0</v>
      </c>
      <c r="F1224" s="35">
        <v>59000</v>
      </c>
      <c r="G1224">
        <v>1</v>
      </c>
      <c r="I1224" s="47" t="s">
        <v>1320</v>
      </c>
      <c r="J1224" t="s">
        <v>646</v>
      </c>
      <c r="K1224" s="57"/>
      <c r="M1224" t="s">
        <v>1401</v>
      </c>
      <c r="N1224" t="s">
        <v>1325</v>
      </c>
      <c r="O1224" s="36">
        <v>553.20000000000005</v>
      </c>
      <c r="P1224" s="37">
        <v>34.622061578309932</v>
      </c>
      <c r="Q1224" s="31">
        <v>1.2E-5</v>
      </c>
    </row>
    <row r="1225" spans="1:17" x14ac:dyDescent="0.2">
      <c r="A1225" t="s">
        <v>1246</v>
      </c>
      <c r="B1225" t="s">
        <v>1247</v>
      </c>
      <c r="C1225" t="s">
        <v>816</v>
      </c>
      <c r="D1225" s="35">
        <v>59000</v>
      </c>
      <c r="E1225" s="35">
        <v>0</v>
      </c>
      <c r="F1225" s="35">
        <v>59000</v>
      </c>
      <c r="G1225">
        <v>1</v>
      </c>
      <c r="I1225" s="47" t="s">
        <v>1320</v>
      </c>
      <c r="J1225" t="s">
        <v>647</v>
      </c>
      <c r="K1225" s="57"/>
      <c r="M1225" t="s">
        <v>1401</v>
      </c>
      <c r="N1225" t="s">
        <v>1325</v>
      </c>
      <c r="O1225" s="36">
        <v>4667.2721274884843</v>
      </c>
      <c r="P1225" s="37">
        <v>292.10156001561086</v>
      </c>
      <c r="Q1225" s="31">
        <v>1.08E-4</v>
      </c>
    </row>
    <row r="1226" spans="1:17" x14ac:dyDescent="0.2">
      <c r="A1226" t="s">
        <v>1246</v>
      </c>
      <c r="B1226" t="s">
        <v>1247</v>
      </c>
      <c r="C1226" t="s">
        <v>816</v>
      </c>
      <c r="D1226" s="35">
        <v>59000</v>
      </c>
      <c r="E1226" s="35">
        <v>0</v>
      </c>
      <c r="F1226" s="35">
        <v>59000</v>
      </c>
      <c r="G1226">
        <v>1</v>
      </c>
      <c r="I1226" s="47" t="s">
        <v>1320</v>
      </c>
      <c r="J1226" t="s">
        <v>648</v>
      </c>
      <c r="K1226" s="57"/>
      <c r="M1226" t="s">
        <v>1401</v>
      </c>
      <c r="N1226" t="s">
        <v>1325</v>
      </c>
      <c r="O1226" s="36">
        <v>691.5</v>
      </c>
      <c r="P1226" s="37">
        <v>43.27757697288741</v>
      </c>
      <c r="Q1226" s="31">
        <v>1.5E-5</v>
      </c>
    </row>
    <row r="1227" spans="1:17" x14ac:dyDescent="0.2">
      <c r="A1227" t="s">
        <v>1246</v>
      </c>
      <c r="B1227" t="s">
        <v>1247</v>
      </c>
      <c r="C1227" t="s">
        <v>816</v>
      </c>
      <c r="D1227" s="35">
        <v>59000</v>
      </c>
      <c r="E1227" s="35">
        <v>0</v>
      </c>
      <c r="F1227" s="35">
        <v>59000</v>
      </c>
      <c r="G1227">
        <v>1</v>
      </c>
      <c r="I1227" s="47" t="s">
        <v>1320</v>
      </c>
      <c r="J1227" t="s">
        <v>649</v>
      </c>
      <c r="K1227" s="57"/>
      <c r="M1227" t="s">
        <v>1401</v>
      </c>
      <c r="N1227" t="s">
        <v>1325</v>
      </c>
      <c r="O1227" s="36">
        <v>1387.4162914357805</v>
      </c>
      <c r="P1227" s="37">
        <v>86.831547861243649</v>
      </c>
      <c r="Q1227" s="31">
        <v>3.1000000000000001E-5</v>
      </c>
    </row>
    <row r="1228" spans="1:17" x14ac:dyDescent="0.2">
      <c r="A1228" t="s">
        <v>1246</v>
      </c>
      <c r="B1228" t="s">
        <v>1247</v>
      </c>
      <c r="C1228" t="s">
        <v>816</v>
      </c>
      <c r="D1228" s="35">
        <v>59000</v>
      </c>
      <c r="E1228" s="35">
        <v>0</v>
      </c>
      <c r="F1228" s="35">
        <v>59000</v>
      </c>
      <c r="G1228">
        <v>1</v>
      </c>
      <c r="I1228" s="47" t="s">
        <v>1320</v>
      </c>
      <c r="J1228" t="s">
        <v>650</v>
      </c>
      <c r="K1228" s="57"/>
      <c r="M1228" t="s">
        <v>1401</v>
      </c>
      <c r="N1228" t="s">
        <v>1325</v>
      </c>
      <c r="O1228" s="36">
        <v>69.150000000000006</v>
      </c>
      <c r="P1228" s="37">
        <v>4.3277576972887415</v>
      </c>
      <c r="Q1228" s="31">
        <v>1.9999999999999999E-6</v>
      </c>
    </row>
    <row r="1229" spans="1:17" x14ac:dyDescent="0.2">
      <c r="A1229" t="s">
        <v>1246</v>
      </c>
      <c r="B1229" t="s">
        <v>1247</v>
      </c>
      <c r="C1229" t="s">
        <v>816</v>
      </c>
      <c r="D1229" s="35">
        <v>59000</v>
      </c>
      <c r="E1229" s="35">
        <v>0</v>
      </c>
      <c r="F1229" s="35">
        <v>59000</v>
      </c>
      <c r="G1229">
        <v>1</v>
      </c>
      <c r="I1229" s="47" t="s">
        <v>1320</v>
      </c>
      <c r="J1229" t="s">
        <v>651</v>
      </c>
      <c r="K1229" s="57"/>
      <c r="M1229" t="s">
        <v>1401</v>
      </c>
      <c r="N1229" t="s">
        <v>1325</v>
      </c>
      <c r="O1229" s="36">
        <v>484.05</v>
      </c>
      <c r="P1229" s="37">
        <v>30.29430388102119</v>
      </c>
      <c r="Q1229" s="31">
        <v>1.1E-5</v>
      </c>
    </row>
    <row r="1230" spans="1:17" x14ac:dyDescent="0.2">
      <c r="A1230" t="s">
        <v>1246</v>
      </c>
      <c r="B1230" t="s">
        <v>1247</v>
      </c>
      <c r="C1230" t="s">
        <v>816</v>
      </c>
      <c r="D1230" s="35">
        <v>59000</v>
      </c>
      <c r="E1230" s="35">
        <v>0</v>
      </c>
      <c r="F1230" s="35">
        <v>59000</v>
      </c>
      <c r="G1230">
        <v>1</v>
      </c>
      <c r="I1230" s="47" t="s">
        <v>1320</v>
      </c>
      <c r="J1230" t="s">
        <v>658</v>
      </c>
      <c r="K1230" s="57"/>
      <c r="M1230" t="s">
        <v>1402</v>
      </c>
      <c r="N1230" t="s">
        <v>1323</v>
      </c>
      <c r="O1230" s="36">
        <v>53.7</v>
      </c>
      <c r="P1230" s="37">
        <v>3.3608183419292175</v>
      </c>
      <c r="Q1230" s="31">
        <v>9.9999999999999995E-7</v>
      </c>
    </row>
    <row r="1231" spans="1:17" x14ac:dyDescent="0.2">
      <c r="A1231" t="s">
        <v>1246</v>
      </c>
      <c r="B1231" t="s">
        <v>1247</v>
      </c>
      <c r="C1231" t="s">
        <v>816</v>
      </c>
      <c r="D1231" s="35">
        <v>59000</v>
      </c>
      <c r="E1231" s="35">
        <v>0</v>
      </c>
      <c r="F1231" s="35">
        <v>59000</v>
      </c>
      <c r="G1231">
        <v>1</v>
      </c>
      <c r="I1231" s="47" t="s">
        <v>1320</v>
      </c>
      <c r="J1231" t="s">
        <v>659</v>
      </c>
      <c r="K1231" s="57"/>
      <c r="M1231" t="s">
        <v>1402</v>
      </c>
      <c r="N1231" t="s">
        <v>1323</v>
      </c>
      <c r="O1231" s="36">
        <v>428.71497017745344</v>
      </c>
      <c r="P1231" s="37">
        <v>26.83115708067082</v>
      </c>
      <c r="Q1231" s="31">
        <v>6.9999999999999999E-6</v>
      </c>
    </row>
    <row r="1232" spans="1:17" x14ac:dyDescent="0.2">
      <c r="A1232" t="s">
        <v>1246</v>
      </c>
      <c r="B1232" t="s">
        <v>1247</v>
      </c>
      <c r="C1232" t="s">
        <v>816</v>
      </c>
      <c r="D1232" s="35">
        <v>59000</v>
      </c>
      <c r="E1232" s="35">
        <v>0</v>
      </c>
      <c r="F1232" s="35">
        <v>59000</v>
      </c>
      <c r="G1232">
        <v>1</v>
      </c>
      <c r="I1232" s="47" t="s">
        <v>1320</v>
      </c>
      <c r="J1232" t="s">
        <v>660</v>
      </c>
      <c r="K1232" s="57"/>
      <c r="M1232" t="s">
        <v>1402</v>
      </c>
      <c r="N1232" t="s">
        <v>1323</v>
      </c>
      <c r="O1232" s="36">
        <v>703.52908773116815</v>
      </c>
      <c r="P1232" s="37">
        <v>44.0304182891553</v>
      </c>
      <c r="Q1232" s="31">
        <v>1.2E-5</v>
      </c>
    </row>
    <row r="1233" spans="1:17" x14ac:dyDescent="0.2">
      <c r="A1233" t="s">
        <v>1246</v>
      </c>
      <c r="B1233" t="s">
        <v>1247</v>
      </c>
      <c r="C1233" t="s">
        <v>816</v>
      </c>
      <c r="D1233" s="35">
        <v>59000</v>
      </c>
      <c r="E1233" s="35">
        <v>0</v>
      </c>
      <c r="F1233" s="35">
        <v>59000</v>
      </c>
      <c r="G1233">
        <v>1</v>
      </c>
      <c r="I1233" s="47" t="s">
        <v>1320</v>
      </c>
      <c r="J1233" t="s">
        <v>661</v>
      </c>
      <c r="K1233" s="57"/>
      <c r="M1233" t="s">
        <v>1402</v>
      </c>
      <c r="N1233" t="s">
        <v>1323</v>
      </c>
      <c r="O1233" s="36">
        <v>503.55381188118821</v>
      </c>
      <c r="P1233" s="37">
        <v>31.514951342992035</v>
      </c>
      <c r="Q1233" s="31">
        <v>9.0000000000000002E-6</v>
      </c>
    </row>
    <row r="1234" spans="1:17" x14ac:dyDescent="0.2">
      <c r="A1234" t="s">
        <v>1246</v>
      </c>
      <c r="B1234" t="s">
        <v>1247</v>
      </c>
      <c r="C1234" t="s">
        <v>816</v>
      </c>
      <c r="D1234" s="35">
        <v>59000</v>
      </c>
      <c r="E1234" s="35">
        <v>0</v>
      </c>
      <c r="F1234" s="35">
        <v>59000</v>
      </c>
      <c r="G1234">
        <v>1</v>
      </c>
      <c r="I1234" s="47" t="s">
        <v>1320</v>
      </c>
      <c r="J1234" t="s">
        <v>662</v>
      </c>
      <c r="K1234" s="57"/>
      <c r="M1234" t="s">
        <v>1402</v>
      </c>
      <c r="N1234" t="s">
        <v>1323</v>
      </c>
      <c r="O1234" s="36">
        <v>134.99919816723943</v>
      </c>
      <c r="P1234" s="37">
        <v>8.448934475720586</v>
      </c>
      <c r="Q1234" s="31">
        <v>1.9999999999999999E-6</v>
      </c>
    </row>
    <row r="1235" spans="1:17" x14ac:dyDescent="0.2">
      <c r="A1235" t="s">
        <v>1246</v>
      </c>
      <c r="B1235" t="s">
        <v>1247</v>
      </c>
      <c r="C1235" t="s">
        <v>816</v>
      </c>
      <c r="D1235" s="35">
        <v>59000</v>
      </c>
      <c r="E1235" s="35">
        <v>0</v>
      </c>
      <c r="F1235" s="35">
        <v>59000</v>
      </c>
      <c r="G1235">
        <v>1</v>
      </c>
      <c r="I1235" s="47" t="s">
        <v>1320</v>
      </c>
      <c r="J1235" t="s">
        <v>663</v>
      </c>
      <c r="K1235" s="57"/>
      <c r="M1235" t="s">
        <v>1403</v>
      </c>
      <c r="N1235" t="s">
        <v>1294</v>
      </c>
      <c r="O1235" s="36">
        <v>562.2772358006581</v>
      </c>
      <c r="P1235" s="37">
        <v>35.190161030318649</v>
      </c>
      <c r="Q1235" s="31">
        <v>0</v>
      </c>
    </row>
    <row r="1236" spans="1:17" x14ac:dyDescent="0.2">
      <c r="A1236" t="s">
        <v>1246</v>
      </c>
      <c r="B1236" t="s">
        <v>1247</v>
      </c>
      <c r="C1236" t="s">
        <v>816</v>
      </c>
      <c r="D1236" s="35">
        <v>59000</v>
      </c>
      <c r="E1236" s="35">
        <v>0</v>
      </c>
      <c r="F1236" s="35">
        <v>59000</v>
      </c>
      <c r="G1236">
        <v>1</v>
      </c>
      <c r="I1236" s="47" t="s">
        <v>1320</v>
      </c>
      <c r="J1236" t="s">
        <v>664</v>
      </c>
      <c r="K1236" s="57"/>
      <c r="M1236" t="s">
        <v>1403</v>
      </c>
      <c r="N1236" t="s">
        <v>1325</v>
      </c>
      <c r="O1236" s="36">
        <v>16.200000000000003</v>
      </c>
      <c r="P1236" s="37">
        <v>1.013878159017753</v>
      </c>
      <c r="Q1236" s="31">
        <v>0</v>
      </c>
    </row>
    <row r="1237" spans="1:17" x14ac:dyDescent="0.2">
      <c r="A1237" t="s">
        <v>1246</v>
      </c>
      <c r="B1237" t="s">
        <v>1247</v>
      </c>
      <c r="C1237" t="s">
        <v>816</v>
      </c>
      <c r="D1237" s="35">
        <v>59000</v>
      </c>
      <c r="E1237" s="35">
        <v>0</v>
      </c>
      <c r="F1237" s="35">
        <v>59000</v>
      </c>
      <c r="G1237">
        <v>1</v>
      </c>
      <c r="I1237" s="47" t="s">
        <v>1320</v>
      </c>
      <c r="J1237" t="s">
        <v>665</v>
      </c>
      <c r="K1237" s="57"/>
      <c r="M1237" t="s">
        <v>1403</v>
      </c>
      <c r="N1237" t="s">
        <v>1294</v>
      </c>
      <c r="O1237" s="36">
        <v>567.12279884277859</v>
      </c>
      <c r="P1237" s="37">
        <v>35.493420939982201</v>
      </c>
      <c r="Q1237" s="31">
        <v>7.9999999999999996E-6</v>
      </c>
    </row>
    <row r="1238" spans="1:17" x14ac:dyDescent="0.2">
      <c r="A1238" t="s">
        <v>1246</v>
      </c>
      <c r="B1238" t="s">
        <v>1247</v>
      </c>
      <c r="C1238" t="s">
        <v>816</v>
      </c>
      <c r="D1238" s="35">
        <v>59000</v>
      </c>
      <c r="E1238" s="35">
        <v>0</v>
      </c>
      <c r="F1238" s="35">
        <v>59000</v>
      </c>
      <c r="G1238">
        <v>1</v>
      </c>
      <c r="I1238" s="47" t="s">
        <v>1320</v>
      </c>
      <c r="J1238" t="s">
        <v>666</v>
      </c>
      <c r="K1238" s="57"/>
      <c r="M1238" t="s">
        <v>1403</v>
      </c>
      <c r="N1238" t="s">
        <v>1325</v>
      </c>
      <c r="O1238" s="36">
        <v>805.65457009794943</v>
      </c>
      <c r="P1238" s="37">
        <v>50.42194890957704</v>
      </c>
      <c r="Q1238" s="31">
        <v>3.6999999999999998E-5</v>
      </c>
    </row>
    <row r="1239" spans="1:17" x14ac:dyDescent="0.2">
      <c r="A1239" t="s">
        <v>1246</v>
      </c>
      <c r="B1239" t="s">
        <v>1247</v>
      </c>
      <c r="C1239" t="s">
        <v>816</v>
      </c>
      <c r="D1239" s="35">
        <v>59000</v>
      </c>
      <c r="E1239" s="35">
        <v>0</v>
      </c>
      <c r="F1239" s="35">
        <v>59000</v>
      </c>
      <c r="G1239">
        <v>1</v>
      </c>
      <c r="I1239" s="47" t="s">
        <v>1320</v>
      </c>
      <c r="J1239" t="s">
        <v>667</v>
      </c>
      <c r="K1239" s="57"/>
      <c r="M1239" t="s">
        <v>1403</v>
      </c>
      <c r="N1239" t="s">
        <v>1325</v>
      </c>
      <c r="O1239" s="36">
        <v>449.86170608958781</v>
      </c>
      <c r="P1239" s="37">
        <v>28.154627060660289</v>
      </c>
      <c r="Q1239" s="31">
        <v>3.1999999999999999E-5</v>
      </c>
    </row>
    <row r="1240" spans="1:17" x14ac:dyDescent="0.2">
      <c r="A1240" t="s">
        <v>1246</v>
      </c>
      <c r="B1240" t="s">
        <v>1247</v>
      </c>
      <c r="C1240" t="s">
        <v>816</v>
      </c>
      <c r="D1240" s="35">
        <v>59000</v>
      </c>
      <c r="E1240" s="35">
        <v>0</v>
      </c>
      <c r="F1240" s="35">
        <v>59000</v>
      </c>
      <c r="G1240">
        <v>1</v>
      </c>
      <c r="I1240" s="47" t="s">
        <v>1320</v>
      </c>
      <c r="J1240" t="s">
        <v>669</v>
      </c>
      <c r="K1240" s="57"/>
      <c r="M1240" t="s">
        <v>1404</v>
      </c>
      <c r="N1240" t="s">
        <v>1294</v>
      </c>
      <c r="O1240" s="36">
        <v>27603.720077909453</v>
      </c>
      <c r="P1240" s="37">
        <v>1727.5807959649517</v>
      </c>
      <c r="Q1240" s="31">
        <v>9.0200000000000002E-4</v>
      </c>
    </row>
    <row r="1241" spans="1:17" x14ac:dyDescent="0.2">
      <c r="A1241" t="s">
        <v>1246</v>
      </c>
      <c r="B1241" t="s">
        <v>1247</v>
      </c>
      <c r="C1241" t="s">
        <v>816</v>
      </c>
      <c r="D1241" s="35">
        <v>59000</v>
      </c>
      <c r="E1241" s="35">
        <v>0</v>
      </c>
      <c r="F1241" s="35">
        <v>59000</v>
      </c>
      <c r="G1241">
        <v>1</v>
      </c>
      <c r="I1241" s="47" t="s">
        <v>1320</v>
      </c>
      <c r="J1241" t="s">
        <v>670</v>
      </c>
      <c r="K1241" s="57"/>
      <c r="M1241" t="s">
        <v>1404</v>
      </c>
      <c r="N1241" t="s">
        <v>1294</v>
      </c>
      <c r="O1241" s="36">
        <v>57</v>
      </c>
      <c r="P1241" s="37">
        <v>3.5673490780254267</v>
      </c>
      <c r="Q1241" s="31">
        <v>9.9999999999999995E-7</v>
      </c>
    </row>
    <row r="1242" spans="1:17" x14ac:dyDescent="0.2">
      <c r="A1242" t="s">
        <v>1246</v>
      </c>
      <c r="B1242" t="s">
        <v>1247</v>
      </c>
      <c r="C1242" t="s">
        <v>816</v>
      </c>
      <c r="D1242" s="35">
        <v>59000</v>
      </c>
      <c r="E1242" s="35">
        <v>0</v>
      </c>
      <c r="F1242" s="35">
        <v>59000</v>
      </c>
      <c r="G1242">
        <v>1</v>
      </c>
      <c r="I1242" s="47" t="s">
        <v>1320</v>
      </c>
      <c r="J1242" t="s">
        <v>671</v>
      </c>
      <c r="K1242" s="57"/>
      <c r="M1242" t="s">
        <v>1404</v>
      </c>
      <c r="N1242" t="s">
        <v>1294</v>
      </c>
      <c r="O1242" s="36">
        <v>1704.7834184729736</v>
      </c>
      <c r="P1242" s="37">
        <v>106.69399221267716</v>
      </c>
      <c r="Q1242" s="31">
        <v>2.6999999999999999E-5</v>
      </c>
    </row>
    <row r="1243" spans="1:17" x14ac:dyDescent="0.2">
      <c r="A1243" t="s">
        <v>1246</v>
      </c>
      <c r="B1243" t="s">
        <v>1247</v>
      </c>
      <c r="C1243" t="s">
        <v>816</v>
      </c>
      <c r="D1243" s="35">
        <v>59000</v>
      </c>
      <c r="E1243" s="35">
        <v>0</v>
      </c>
      <c r="F1243" s="35">
        <v>59000</v>
      </c>
      <c r="G1243">
        <v>1</v>
      </c>
      <c r="I1243" s="47" t="s">
        <v>1320</v>
      </c>
      <c r="J1243" t="s">
        <v>672</v>
      </c>
      <c r="K1243" s="57"/>
      <c r="M1243" t="s">
        <v>1404</v>
      </c>
      <c r="N1243" t="s">
        <v>1294</v>
      </c>
      <c r="O1243" s="36">
        <v>186.86368662271087</v>
      </c>
      <c r="P1243" s="37">
        <v>11.694877196315085</v>
      </c>
      <c r="Q1243" s="31">
        <v>3.9999999999999998E-6</v>
      </c>
    </row>
    <row r="1244" spans="1:17" x14ac:dyDescent="0.2">
      <c r="A1244" t="s">
        <v>1246</v>
      </c>
      <c r="B1244" t="s">
        <v>1247</v>
      </c>
      <c r="C1244" t="s">
        <v>816</v>
      </c>
      <c r="D1244" s="35">
        <v>59000</v>
      </c>
      <c r="E1244" s="35">
        <v>0</v>
      </c>
      <c r="F1244" s="35">
        <v>59000</v>
      </c>
      <c r="G1244">
        <v>1</v>
      </c>
      <c r="I1244" s="47" t="s">
        <v>1320</v>
      </c>
      <c r="J1244" t="s">
        <v>673</v>
      </c>
      <c r="K1244" s="57"/>
      <c r="M1244" t="s">
        <v>1404</v>
      </c>
      <c r="N1244" t="s">
        <v>1294</v>
      </c>
      <c r="O1244" s="36">
        <v>1097.6201965309956</v>
      </c>
      <c r="P1244" s="37">
        <v>68.694638528367278</v>
      </c>
      <c r="Q1244" s="31">
        <v>6.4999999999999994E-5</v>
      </c>
    </row>
    <row r="1245" spans="1:17" x14ac:dyDescent="0.2">
      <c r="A1245" t="s">
        <v>1246</v>
      </c>
      <c r="B1245" t="s">
        <v>1247</v>
      </c>
      <c r="C1245" t="s">
        <v>816</v>
      </c>
      <c r="D1245" s="35">
        <v>59000</v>
      </c>
      <c r="E1245" s="35">
        <v>0</v>
      </c>
      <c r="F1245" s="35">
        <v>59000</v>
      </c>
      <c r="G1245">
        <v>1</v>
      </c>
      <c r="I1245" s="47" t="s">
        <v>1320</v>
      </c>
      <c r="J1245" t="s">
        <v>674</v>
      </c>
      <c r="K1245" s="57"/>
      <c r="M1245" t="s">
        <v>1404</v>
      </c>
      <c r="N1245" t="s">
        <v>1294</v>
      </c>
      <c r="O1245" s="36">
        <v>6407.724397415137</v>
      </c>
      <c r="P1245" s="37">
        <v>401.02788984841965</v>
      </c>
      <c r="Q1245" s="31">
        <v>3.0800000000000001E-4</v>
      </c>
    </row>
    <row r="1246" spans="1:17" x14ac:dyDescent="0.2">
      <c r="A1246" t="s">
        <v>1246</v>
      </c>
      <c r="B1246" t="s">
        <v>1247</v>
      </c>
      <c r="C1246" t="s">
        <v>816</v>
      </c>
      <c r="D1246" s="35">
        <v>59000</v>
      </c>
      <c r="E1246" s="35">
        <v>0</v>
      </c>
      <c r="F1246" s="35">
        <v>59000</v>
      </c>
      <c r="G1246">
        <v>1</v>
      </c>
      <c r="I1246" s="47" t="s">
        <v>1320</v>
      </c>
      <c r="J1246" t="s">
        <v>675</v>
      </c>
      <c r="K1246" s="58"/>
      <c r="M1246" t="s">
        <v>1405</v>
      </c>
      <c r="N1246" t="s">
        <v>1294</v>
      </c>
      <c r="O1246" s="36">
        <v>192.53071423714317</v>
      </c>
      <c r="P1246" s="37">
        <v>12.049548525007888</v>
      </c>
      <c r="Q1246" s="31">
        <v>3.0000000000000001E-6</v>
      </c>
    </row>
    <row r="1247" spans="1:17" x14ac:dyDescent="0.2">
      <c r="A1247" t="s">
        <v>1246</v>
      </c>
      <c r="B1247" t="s">
        <v>1247</v>
      </c>
      <c r="C1247" t="s">
        <v>816</v>
      </c>
      <c r="D1247" s="35">
        <v>59000</v>
      </c>
      <c r="E1247" s="35">
        <v>0</v>
      </c>
      <c r="F1247" s="35">
        <v>59000</v>
      </c>
      <c r="G1247">
        <v>1</v>
      </c>
      <c r="I1247" s="47" t="s">
        <v>1320</v>
      </c>
      <c r="J1247" t="s">
        <v>676</v>
      </c>
      <c r="K1247" s="57"/>
      <c r="M1247" t="s">
        <v>1405</v>
      </c>
      <c r="N1247" t="s">
        <v>1325</v>
      </c>
      <c r="O1247" s="36">
        <v>0</v>
      </c>
      <c r="P1247" s="37">
        <v>0</v>
      </c>
      <c r="Q1247" s="31">
        <v>0</v>
      </c>
    </row>
    <row r="1248" spans="1:17" x14ac:dyDescent="0.2">
      <c r="A1248" t="s">
        <v>1246</v>
      </c>
      <c r="B1248" t="s">
        <v>1247</v>
      </c>
      <c r="C1248" t="s">
        <v>816</v>
      </c>
      <c r="D1248" s="35">
        <v>59000</v>
      </c>
      <c r="E1248" s="35">
        <v>0</v>
      </c>
      <c r="F1248" s="35">
        <v>59000</v>
      </c>
      <c r="G1248">
        <v>1</v>
      </c>
      <c r="I1248" s="47" t="s">
        <v>1320</v>
      </c>
      <c r="J1248" t="s">
        <v>677</v>
      </c>
      <c r="K1248" s="57"/>
      <c r="M1248" t="s">
        <v>1405</v>
      </c>
      <c r="N1248" t="s">
        <v>1294</v>
      </c>
      <c r="O1248" s="36">
        <v>814.98</v>
      </c>
      <c r="P1248" s="37">
        <v>51.005581607178286</v>
      </c>
      <c r="Q1248" s="31">
        <v>1.5999999999999999E-5</v>
      </c>
    </row>
    <row r="1249" spans="1:17" x14ac:dyDescent="0.2">
      <c r="A1249" t="s">
        <v>1246</v>
      </c>
      <c r="B1249" t="s">
        <v>1247</v>
      </c>
      <c r="C1249" t="s">
        <v>816</v>
      </c>
      <c r="D1249" s="35">
        <v>59000</v>
      </c>
      <c r="E1249" s="35">
        <v>0</v>
      </c>
      <c r="F1249" s="35">
        <v>59000</v>
      </c>
      <c r="G1249">
        <v>1</v>
      </c>
      <c r="I1249" s="47" t="s">
        <v>1320</v>
      </c>
      <c r="J1249" t="s">
        <v>678</v>
      </c>
      <c r="K1249" s="57"/>
      <c r="M1249" t="s">
        <v>1405</v>
      </c>
      <c r="N1249" t="s">
        <v>1325</v>
      </c>
      <c r="O1249" s="36">
        <v>152.84049306493566</v>
      </c>
      <c r="P1249" s="37">
        <v>9.5655331933359609</v>
      </c>
      <c r="Q1249" s="31">
        <v>3.0000000000000001E-6</v>
      </c>
    </row>
    <row r="1250" spans="1:17" x14ac:dyDescent="0.2">
      <c r="A1250" t="s">
        <v>1246</v>
      </c>
      <c r="B1250" t="s">
        <v>1247</v>
      </c>
      <c r="C1250" t="s">
        <v>816</v>
      </c>
      <c r="D1250" s="35">
        <v>59000</v>
      </c>
      <c r="E1250" s="35">
        <v>0</v>
      </c>
      <c r="F1250" s="35">
        <v>59000</v>
      </c>
      <c r="G1250">
        <v>1</v>
      </c>
      <c r="I1250" s="47" t="s">
        <v>1320</v>
      </c>
      <c r="J1250" t="s">
        <v>679</v>
      </c>
      <c r="K1250" s="57"/>
      <c r="M1250" t="s">
        <v>1405</v>
      </c>
      <c r="N1250" t="s">
        <v>1325</v>
      </c>
      <c r="O1250" s="36">
        <v>629</v>
      </c>
      <c r="P1250" s="37">
        <v>39.366010001368302</v>
      </c>
      <c r="Q1250" s="31">
        <v>1.2999999999999999E-5</v>
      </c>
    </row>
    <row r="1251" spans="1:17" x14ac:dyDescent="0.2">
      <c r="A1251" t="s">
        <v>1246</v>
      </c>
      <c r="B1251" t="s">
        <v>1247</v>
      </c>
      <c r="C1251" t="s">
        <v>816</v>
      </c>
      <c r="D1251" s="35">
        <v>59000</v>
      </c>
      <c r="E1251" s="35">
        <v>0</v>
      </c>
      <c r="F1251" s="35">
        <v>59000</v>
      </c>
      <c r="G1251">
        <v>1</v>
      </c>
      <c r="I1251" s="47" t="s">
        <v>1320</v>
      </c>
      <c r="J1251" t="s">
        <v>680</v>
      </c>
      <c r="K1251" s="57"/>
      <c r="M1251" t="s">
        <v>1405</v>
      </c>
      <c r="N1251" t="s">
        <v>1294</v>
      </c>
      <c r="O1251" s="36">
        <v>304.32</v>
      </c>
      <c r="P1251" s="37">
        <v>19.04588897236312</v>
      </c>
      <c r="Q1251" s="31">
        <v>1.2E-4</v>
      </c>
    </row>
    <row r="1252" spans="1:17" x14ac:dyDescent="0.2">
      <c r="A1252" t="s">
        <v>1246</v>
      </c>
      <c r="B1252" t="s">
        <v>1247</v>
      </c>
      <c r="C1252" t="s">
        <v>816</v>
      </c>
      <c r="D1252" s="35">
        <v>59000</v>
      </c>
      <c r="E1252" s="35">
        <v>0</v>
      </c>
      <c r="F1252" s="35">
        <v>59000</v>
      </c>
      <c r="G1252">
        <v>1</v>
      </c>
      <c r="I1252" s="47" t="s">
        <v>1320</v>
      </c>
      <c r="J1252" t="s">
        <v>681</v>
      </c>
      <c r="K1252" s="58"/>
      <c r="M1252" t="s">
        <v>1405</v>
      </c>
      <c r="N1252" t="s">
        <v>1294</v>
      </c>
      <c r="O1252" s="36">
        <v>98.240000000000009</v>
      </c>
      <c r="P1252" s="37">
        <v>6.1483574285125959</v>
      </c>
      <c r="Q1252" s="31">
        <v>1.9999999999999999E-6</v>
      </c>
    </row>
    <row r="1253" spans="1:17" x14ac:dyDescent="0.2">
      <c r="A1253" t="s">
        <v>1246</v>
      </c>
      <c r="B1253" t="s">
        <v>1247</v>
      </c>
      <c r="C1253" t="s">
        <v>816</v>
      </c>
      <c r="D1253" s="35">
        <v>59000</v>
      </c>
      <c r="E1253" s="35">
        <v>0</v>
      </c>
      <c r="F1253" s="35">
        <v>59000</v>
      </c>
      <c r="G1253">
        <v>1</v>
      </c>
      <c r="I1253" s="47" t="s">
        <v>1320</v>
      </c>
      <c r="J1253" t="s">
        <v>682</v>
      </c>
      <c r="K1253" s="58"/>
      <c r="M1253" t="s">
        <v>1406</v>
      </c>
      <c r="N1253" t="s">
        <v>1294</v>
      </c>
      <c r="O1253" s="36">
        <v>69.640572690871778</v>
      </c>
      <c r="P1253" s="37">
        <v>4.3584602242446344</v>
      </c>
      <c r="Q1253" s="31">
        <v>9.9999999999999995E-7</v>
      </c>
    </row>
    <row r="1254" spans="1:17" x14ac:dyDescent="0.2">
      <c r="A1254" t="s">
        <v>1246</v>
      </c>
      <c r="B1254" t="s">
        <v>1247</v>
      </c>
      <c r="C1254" t="s">
        <v>816</v>
      </c>
      <c r="D1254" s="35">
        <v>59000</v>
      </c>
      <c r="E1254" s="35">
        <v>0</v>
      </c>
      <c r="F1254" s="35">
        <v>59000</v>
      </c>
      <c r="G1254">
        <v>1</v>
      </c>
      <c r="I1254" s="47" t="s">
        <v>1320</v>
      </c>
      <c r="J1254" t="s">
        <v>683</v>
      </c>
      <c r="K1254" s="58"/>
      <c r="M1254" t="s">
        <v>1406</v>
      </c>
      <c r="N1254" t="s">
        <v>1325</v>
      </c>
      <c r="O1254" s="36">
        <v>0</v>
      </c>
      <c r="P1254" s="37">
        <v>0</v>
      </c>
      <c r="Q1254" s="31">
        <v>0</v>
      </c>
    </row>
    <row r="1255" spans="1:17" x14ac:dyDescent="0.2">
      <c r="A1255" t="s">
        <v>1246</v>
      </c>
      <c r="B1255" t="s">
        <v>1247</v>
      </c>
      <c r="C1255" t="s">
        <v>816</v>
      </c>
      <c r="D1255" s="35">
        <v>59000</v>
      </c>
      <c r="E1255" s="35">
        <v>0</v>
      </c>
      <c r="F1255" s="35">
        <v>59000</v>
      </c>
      <c r="G1255">
        <v>1</v>
      </c>
      <c r="I1255" s="47" t="s">
        <v>1320</v>
      </c>
      <c r="J1255" t="s">
        <v>684</v>
      </c>
      <c r="K1255" s="58"/>
      <c r="M1255" t="s">
        <v>1406</v>
      </c>
      <c r="N1255" t="s">
        <v>1294</v>
      </c>
      <c r="O1255" s="36">
        <v>100.78680120969655</v>
      </c>
      <c r="P1255" s="37">
        <v>6.3077491644305779</v>
      </c>
      <c r="Q1255" s="31">
        <v>9.9999999999999995E-7</v>
      </c>
    </row>
    <row r="1256" spans="1:17" x14ac:dyDescent="0.2">
      <c r="A1256" t="s">
        <v>1246</v>
      </c>
      <c r="B1256" t="s">
        <v>1247</v>
      </c>
      <c r="C1256" t="s">
        <v>816</v>
      </c>
      <c r="D1256" s="35">
        <v>59000</v>
      </c>
      <c r="E1256" s="35">
        <v>0</v>
      </c>
      <c r="F1256" s="35">
        <v>59000</v>
      </c>
      <c r="G1256">
        <v>1</v>
      </c>
      <c r="I1256" s="47" t="s">
        <v>1320</v>
      </c>
      <c r="J1256" t="s">
        <v>685</v>
      </c>
      <c r="K1256" s="58"/>
      <c r="M1256" t="s">
        <v>1406</v>
      </c>
      <c r="N1256" t="s">
        <v>1325</v>
      </c>
      <c r="O1256" s="36">
        <v>756.47363306945465</v>
      </c>
      <c r="P1256" s="37">
        <v>47.343956447032696</v>
      </c>
      <c r="Q1256" s="31">
        <v>8.1000000000000004E-5</v>
      </c>
    </row>
    <row r="1257" spans="1:17" x14ac:dyDescent="0.2">
      <c r="A1257" t="s">
        <v>1246</v>
      </c>
      <c r="B1257" t="s">
        <v>1247</v>
      </c>
      <c r="C1257" t="s">
        <v>816</v>
      </c>
      <c r="D1257" s="35">
        <v>59000</v>
      </c>
      <c r="E1257" s="35">
        <v>0</v>
      </c>
      <c r="F1257" s="35">
        <v>59000</v>
      </c>
      <c r="G1257">
        <v>1</v>
      </c>
      <c r="I1257" s="47" t="s">
        <v>1320</v>
      </c>
      <c r="J1257" t="s">
        <v>686</v>
      </c>
      <c r="K1257" s="58"/>
      <c r="M1257" t="s">
        <v>1406</v>
      </c>
      <c r="N1257" t="s">
        <v>1325</v>
      </c>
      <c r="O1257" s="36">
        <v>590.07653642287687</v>
      </c>
      <c r="P1257" s="37">
        <v>36.929982248641871</v>
      </c>
      <c r="Q1257" s="31">
        <v>9.0000000000000002E-6</v>
      </c>
    </row>
    <row r="1258" spans="1:17" x14ac:dyDescent="0.2">
      <c r="A1258" t="s">
        <v>1246</v>
      </c>
      <c r="B1258" t="s">
        <v>1247</v>
      </c>
      <c r="C1258" t="s">
        <v>816</v>
      </c>
      <c r="D1258" s="35">
        <v>59000</v>
      </c>
      <c r="E1258" s="35">
        <v>0</v>
      </c>
      <c r="F1258" s="35">
        <v>59000</v>
      </c>
      <c r="G1258">
        <v>1</v>
      </c>
      <c r="I1258" s="47" t="s">
        <v>1320</v>
      </c>
      <c r="J1258" t="s">
        <v>687</v>
      </c>
      <c r="K1258" s="57"/>
      <c r="M1258" t="s">
        <v>1406</v>
      </c>
      <c r="N1258" t="s">
        <v>1325</v>
      </c>
      <c r="O1258" s="36">
        <v>18.63781732219817</v>
      </c>
      <c r="P1258" s="37">
        <v>1.1664491305394731</v>
      </c>
      <c r="Q1258" s="31">
        <v>0</v>
      </c>
    </row>
    <row r="1259" spans="1:17" x14ac:dyDescent="0.2">
      <c r="A1259" t="s">
        <v>1246</v>
      </c>
      <c r="B1259" t="s">
        <v>1247</v>
      </c>
      <c r="C1259" t="s">
        <v>816</v>
      </c>
      <c r="D1259" s="35">
        <v>59000</v>
      </c>
      <c r="E1259" s="35">
        <v>0</v>
      </c>
      <c r="F1259" s="35">
        <v>59000</v>
      </c>
      <c r="G1259">
        <v>1</v>
      </c>
      <c r="I1259" s="47" t="s">
        <v>1320</v>
      </c>
      <c r="J1259" t="s">
        <v>688</v>
      </c>
      <c r="K1259" s="57"/>
      <c r="M1259" t="s">
        <v>1406</v>
      </c>
      <c r="N1259" t="s">
        <v>1325</v>
      </c>
      <c r="O1259" s="36">
        <v>4.6074965709299622</v>
      </c>
      <c r="P1259" s="37">
        <v>0.28836050253179496</v>
      </c>
      <c r="Q1259" s="31">
        <v>0</v>
      </c>
    </row>
    <row r="1260" spans="1:17" x14ac:dyDescent="0.2">
      <c r="A1260" t="s">
        <v>1246</v>
      </c>
      <c r="B1260" t="s">
        <v>1247</v>
      </c>
      <c r="C1260" t="s">
        <v>816</v>
      </c>
      <c r="D1260" s="35">
        <v>59000</v>
      </c>
      <c r="E1260" s="35">
        <v>0</v>
      </c>
      <c r="F1260" s="35">
        <v>59000</v>
      </c>
      <c r="G1260">
        <v>1</v>
      </c>
      <c r="I1260" s="47" t="s">
        <v>1320</v>
      </c>
      <c r="J1260" t="s">
        <v>689</v>
      </c>
      <c r="K1260" s="57"/>
      <c r="M1260" t="s">
        <v>1406</v>
      </c>
      <c r="N1260" t="s">
        <v>1325</v>
      </c>
      <c r="O1260" s="36">
        <v>56.136724817662127</v>
      </c>
      <c r="P1260" s="37">
        <v>3.5133209389763871</v>
      </c>
      <c r="Q1260" s="31">
        <v>6.0000000000000002E-6</v>
      </c>
    </row>
    <row r="1261" spans="1:17" x14ac:dyDescent="0.2">
      <c r="A1261" t="s">
        <v>1246</v>
      </c>
      <c r="B1261" t="s">
        <v>1247</v>
      </c>
      <c r="C1261" t="s">
        <v>816</v>
      </c>
      <c r="D1261" s="35">
        <v>59000</v>
      </c>
      <c r="E1261" s="35">
        <v>0</v>
      </c>
      <c r="F1261" s="35">
        <v>59000</v>
      </c>
      <c r="G1261">
        <v>1</v>
      </c>
      <c r="I1261" s="47" t="s">
        <v>1320</v>
      </c>
      <c r="J1261" t="s">
        <v>690</v>
      </c>
      <c r="K1261" s="58"/>
      <c r="M1261" t="s">
        <v>1406</v>
      </c>
      <c r="N1261" t="s">
        <v>1294</v>
      </c>
      <c r="O1261" s="36">
        <v>11.294062309487078</v>
      </c>
      <c r="P1261" s="37">
        <v>0.70683969766509558</v>
      </c>
      <c r="Q1261" s="31">
        <v>0</v>
      </c>
    </row>
    <row r="1262" spans="1:17" x14ac:dyDescent="0.2">
      <c r="A1262" t="s">
        <v>1246</v>
      </c>
      <c r="B1262" t="s">
        <v>1247</v>
      </c>
      <c r="C1262" t="s">
        <v>816</v>
      </c>
      <c r="D1262" s="35">
        <v>59000</v>
      </c>
      <c r="E1262" s="35">
        <v>0</v>
      </c>
      <c r="F1262" s="35">
        <v>59000</v>
      </c>
      <c r="G1262">
        <v>1</v>
      </c>
      <c r="I1262" s="47" t="s">
        <v>1320</v>
      </c>
      <c r="J1262" t="s">
        <v>691</v>
      </c>
      <c r="K1262" s="58"/>
      <c r="M1262" t="s">
        <v>1406</v>
      </c>
      <c r="N1262" t="s">
        <v>1294</v>
      </c>
      <c r="O1262" s="36">
        <v>6.4936627609377489</v>
      </c>
      <c r="P1262" s="37">
        <v>0.40640634847788293</v>
      </c>
      <c r="Q1262" s="31">
        <v>0</v>
      </c>
    </row>
    <row r="1263" spans="1:17" x14ac:dyDescent="0.2">
      <c r="A1263" t="s">
        <v>1246</v>
      </c>
      <c r="B1263" t="s">
        <v>1247</v>
      </c>
      <c r="C1263" t="s">
        <v>816</v>
      </c>
      <c r="D1263" s="35">
        <v>59000</v>
      </c>
      <c r="E1263" s="35">
        <v>0</v>
      </c>
      <c r="F1263" s="35">
        <v>59000</v>
      </c>
      <c r="G1263">
        <v>1</v>
      </c>
      <c r="I1263" s="47" t="s">
        <v>1320</v>
      </c>
      <c r="J1263" t="s">
        <v>692</v>
      </c>
      <c r="K1263" s="58"/>
      <c r="M1263" t="s">
        <v>1407</v>
      </c>
      <c r="N1263" t="s">
        <v>1294</v>
      </c>
      <c r="O1263" s="36">
        <v>2454.8641541498641</v>
      </c>
      <c r="P1263" s="37">
        <v>153.63784871902081</v>
      </c>
      <c r="Q1263" s="31">
        <v>4.5000000000000003E-5</v>
      </c>
    </row>
    <row r="1264" spans="1:17" x14ac:dyDescent="0.2">
      <c r="A1264" t="s">
        <v>1246</v>
      </c>
      <c r="B1264" t="s">
        <v>1247</v>
      </c>
      <c r="C1264" t="s">
        <v>816</v>
      </c>
      <c r="D1264" s="35">
        <v>59000</v>
      </c>
      <c r="E1264" s="35">
        <v>0</v>
      </c>
      <c r="F1264" s="35">
        <v>59000</v>
      </c>
      <c r="G1264">
        <v>1</v>
      </c>
      <c r="I1264" s="47" t="s">
        <v>1320</v>
      </c>
      <c r="J1264" t="s">
        <v>693</v>
      </c>
      <c r="K1264" s="58"/>
      <c r="M1264" t="s">
        <v>1407</v>
      </c>
      <c r="N1264" t="s">
        <v>1294</v>
      </c>
      <c r="O1264" s="36">
        <v>37.1</v>
      </c>
      <c r="P1264" s="37">
        <v>2.3219061542937425</v>
      </c>
      <c r="Q1264" s="31">
        <v>9.9999999999999995E-7</v>
      </c>
    </row>
    <row r="1265" spans="1:17" x14ac:dyDescent="0.2">
      <c r="A1265" t="s">
        <v>1246</v>
      </c>
      <c r="B1265" t="s">
        <v>1247</v>
      </c>
      <c r="C1265" t="s">
        <v>816</v>
      </c>
      <c r="D1265" s="35">
        <v>59000</v>
      </c>
      <c r="E1265" s="35">
        <v>0</v>
      </c>
      <c r="F1265" s="35">
        <v>59000</v>
      </c>
      <c r="G1265">
        <v>1</v>
      </c>
      <c r="I1265" s="47" t="s">
        <v>1320</v>
      </c>
      <c r="J1265" t="s">
        <v>694</v>
      </c>
      <c r="K1265" s="58"/>
      <c r="M1265" t="s">
        <v>1407</v>
      </c>
      <c r="N1265" t="s">
        <v>1294</v>
      </c>
      <c r="O1265" s="36">
        <v>397.50077994760233</v>
      </c>
      <c r="P1265" s="37">
        <v>24.877614751938019</v>
      </c>
      <c r="Q1265" s="31">
        <v>6.0000000000000002E-6</v>
      </c>
    </row>
    <row r="1266" spans="1:17" x14ac:dyDescent="0.2">
      <c r="A1266" t="s">
        <v>1246</v>
      </c>
      <c r="B1266" t="s">
        <v>1247</v>
      </c>
      <c r="C1266" t="s">
        <v>816</v>
      </c>
      <c r="D1266" s="35">
        <v>59000</v>
      </c>
      <c r="E1266" s="35">
        <v>0</v>
      </c>
      <c r="F1266" s="35">
        <v>59000</v>
      </c>
      <c r="G1266">
        <v>1</v>
      </c>
      <c r="I1266" s="47" t="s">
        <v>1320</v>
      </c>
      <c r="J1266" t="s">
        <v>695</v>
      </c>
      <c r="K1266" s="58"/>
      <c r="M1266" t="s">
        <v>1407</v>
      </c>
      <c r="N1266" t="s">
        <v>1294</v>
      </c>
      <c r="O1266" s="36">
        <v>2332.2169363275766</v>
      </c>
      <c r="P1266" s="37">
        <v>145.96196381690291</v>
      </c>
      <c r="Q1266" s="31">
        <v>1.2300000000000001E-4</v>
      </c>
    </row>
    <row r="1267" spans="1:17" x14ac:dyDescent="0.2">
      <c r="A1267" t="s">
        <v>1246</v>
      </c>
      <c r="B1267" t="s">
        <v>1247</v>
      </c>
      <c r="C1267" t="s">
        <v>816</v>
      </c>
      <c r="D1267" s="35">
        <v>59000</v>
      </c>
      <c r="E1267" s="35">
        <v>0</v>
      </c>
      <c r="F1267" s="35">
        <v>59000</v>
      </c>
      <c r="G1267">
        <v>1</v>
      </c>
      <c r="I1267" s="47" t="s">
        <v>1320</v>
      </c>
      <c r="J1267" t="s">
        <v>696</v>
      </c>
      <c r="K1267" s="58"/>
      <c r="M1267" t="s">
        <v>1407</v>
      </c>
      <c r="N1267" t="s">
        <v>1294</v>
      </c>
      <c r="O1267" s="36">
        <v>1079.2081631429089</v>
      </c>
      <c r="P1267" s="37">
        <v>67.542320101497722</v>
      </c>
      <c r="Q1267" s="31">
        <v>1.7E-5</v>
      </c>
    </row>
    <row r="1268" spans="1:17" x14ac:dyDescent="0.2">
      <c r="A1268" t="s">
        <v>1246</v>
      </c>
      <c r="B1268" t="s">
        <v>1247</v>
      </c>
      <c r="C1268" t="s">
        <v>816</v>
      </c>
      <c r="D1268" s="35">
        <v>59000</v>
      </c>
      <c r="E1268" s="35">
        <v>0</v>
      </c>
      <c r="F1268" s="35">
        <v>59000</v>
      </c>
      <c r="G1268">
        <v>1</v>
      </c>
      <c r="I1268" s="47" t="s">
        <v>1320</v>
      </c>
      <c r="J1268" t="s">
        <v>697</v>
      </c>
      <c r="K1268" s="58"/>
      <c r="M1268" t="s">
        <v>1407</v>
      </c>
      <c r="N1268" t="s">
        <v>1294</v>
      </c>
      <c r="O1268" s="36">
        <v>1177.093448835134</v>
      </c>
      <c r="P1268" s="37">
        <v>73.668477709680431</v>
      </c>
      <c r="Q1268" s="31">
        <v>2.0999999999999999E-5</v>
      </c>
    </row>
    <row r="1269" spans="1:17" x14ac:dyDescent="0.2">
      <c r="A1269" t="s">
        <v>1246</v>
      </c>
      <c r="B1269" t="s">
        <v>1247</v>
      </c>
      <c r="C1269" t="s">
        <v>816</v>
      </c>
      <c r="D1269" s="35">
        <v>59000</v>
      </c>
      <c r="E1269" s="35">
        <v>0</v>
      </c>
      <c r="F1269" s="35">
        <v>59000</v>
      </c>
      <c r="G1269">
        <v>1</v>
      </c>
      <c r="I1269" s="47" t="s">
        <v>1320</v>
      </c>
      <c r="J1269" t="s">
        <v>698</v>
      </c>
      <c r="K1269" s="58"/>
      <c r="M1269" t="s">
        <v>1408</v>
      </c>
      <c r="N1269" t="s">
        <v>1294</v>
      </c>
      <c r="O1269" s="36">
        <v>84</v>
      </c>
      <c r="P1269" s="37">
        <v>5.2571460097216809</v>
      </c>
      <c r="Q1269" s="31">
        <v>9.9999999999999995E-7</v>
      </c>
    </row>
    <row r="1270" spans="1:17" x14ac:dyDescent="0.2">
      <c r="A1270" t="s">
        <v>1246</v>
      </c>
      <c r="B1270" t="s">
        <v>1247</v>
      </c>
      <c r="C1270" t="s">
        <v>816</v>
      </c>
      <c r="D1270" s="35">
        <v>59000</v>
      </c>
      <c r="E1270" s="35">
        <v>0</v>
      </c>
      <c r="F1270" s="35">
        <v>59000</v>
      </c>
      <c r="G1270">
        <v>1</v>
      </c>
      <c r="I1270" s="47" t="s">
        <v>1320</v>
      </c>
      <c r="J1270" t="s">
        <v>699</v>
      </c>
      <c r="K1270" s="58"/>
      <c r="M1270" t="s">
        <v>1408</v>
      </c>
      <c r="N1270" t="s">
        <v>1294</v>
      </c>
      <c r="O1270" s="36">
        <v>0</v>
      </c>
      <c r="P1270" s="37">
        <v>0</v>
      </c>
      <c r="Q1270" s="31">
        <v>0</v>
      </c>
    </row>
    <row r="1271" spans="1:17" x14ac:dyDescent="0.2">
      <c r="A1271" t="s">
        <v>1246</v>
      </c>
      <c r="B1271" t="s">
        <v>1247</v>
      </c>
      <c r="C1271" t="s">
        <v>816</v>
      </c>
      <c r="D1271" s="35">
        <v>59000</v>
      </c>
      <c r="E1271" s="35">
        <v>0</v>
      </c>
      <c r="F1271" s="35">
        <v>59000</v>
      </c>
      <c r="G1271">
        <v>1</v>
      </c>
      <c r="I1271" s="47" t="s">
        <v>1320</v>
      </c>
      <c r="J1271" t="s">
        <v>700</v>
      </c>
      <c r="K1271" s="58"/>
      <c r="M1271" t="s">
        <v>1408</v>
      </c>
      <c r="N1271" t="s">
        <v>1294</v>
      </c>
      <c r="O1271" s="36">
        <v>342</v>
      </c>
      <c r="P1271" s="37">
        <v>21.404094468152561</v>
      </c>
      <c r="Q1271" s="31">
        <v>5.0000000000000004E-6</v>
      </c>
    </row>
    <row r="1272" spans="1:17" x14ac:dyDescent="0.2">
      <c r="A1272" t="s">
        <v>1246</v>
      </c>
      <c r="B1272" t="s">
        <v>1247</v>
      </c>
      <c r="C1272" t="s">
        <v>816</v>
      </c>
      <c r="D1272" s="35">
        <v>59000</v>
      </c>
      <c r="E1272" s="35">
        <v>0</v>
      </c>
      <c r="F1272" s="35">
        <v>59000</v>
      </c>
      <c r="G1272">
        <v>1</v>
      </c>
      <c r="I1272" s="47" t="s">
        <v>1320</v>
      </c>
      <c r="J1272" t="s">
        <v>701</v>
      </c>
      <c r="K1272" s="58"/>
      <c r="M1272" t="s">
        <v>1408</v>
      </c>
      <c r="N1272" t="s">
        <v>1294</v>
      </c>
      <c r="O1272" s="36">
        <v>12</v>
      </c>
      <c r="P1272" s="37">
        <v>0.75102085853166878</v>
      </c>
      <c r="Q1272" s="31">
        <v>0</v>
      </c>
    </row>
    <row r="1273" spans="1:17" x14ac:dyDescent="0.2">
      <c r="A1273" t="s">
        <v>1246</v>
      </c>
      <c r="B1273" t="s">
        <v>1247</v>
      </c>
      <c r="C1273" t="s">
        <v>816</v>
      </c>
      <c r="D1273" s="35">
        <v>59000</v>
      </c>
      <c r="E1273" s="35">
        <v>0</v>
      </c>
      <c r="F1273" s="35">
        <v>59000</v>
      </c>
      <c r="G1273">
        <v>1</v>
      </c>
      <c r="I1273" s="47" t="s">
        <v>1320</v>
      </c>
      <c r="J1273" t="s">
        <v>702</v>
      </c>
      <c r="K1273" s="58"/>
      <c r="M1273" t="s">
        <v>1408</v>
      </c>
      <c r="N1273" t="s">
        <v>1294</v>
      </c>
      <c r="O1273" s="36">
        <v>102</v>
      </c>
      <c r="P1273" s="37">
        <v>6.383677297519184</v>
      </c>
      <c r="Q1273" s="31">
        <v>9.9999999999999995E-7</v>
      </c>
    </row>
    <row r="1274" spans="1:17" x14ac:dyDescent="0.2">
      <c r="A1274" t="s">
        <v>1246</v>
      </c>
      <c r="B1274" t="s">
        <v>1247</v>
      </c>
      <c r="C1274" t="s">
        <v>816</v>
      </c>
      <c r="D1274" s="35">
        <v>59000</v>
      </c>
      <c r="E1274" s="35">
        <v>0</v>
      </c>
      <c r="F1274" s="35">
        <v>59000</v>
      </c>
      <c r="G1274">
        <v>1</v>
      </c>
      <c r="I1274" s="47" t="s">
        <v>1320</v>
      </c>
      <c r="J1274" t="s">
        <v>703</v>
      </c>
      <c r="K1274" s="58"/>
      <c r="M1274" t="s">
        <v>1409</v>
      </c>
      <c r="N1274" t="s">
        <v>1325</v>
      </c>
      <c r="O1274" s="36">
        <v>11.399999999999999</v>
      </c>
      <c r="P1274" s="37">
        <v>0.71346981560508516</v>
      </c>
      <c r="Q1274" s="31">
        <v>0</v>
      </c>
    </row>
    <row r="1275" spans="1:17" x14ac:dyDescent="0.2">
      <c r="A1275" t="s">
        <v>1246</v>
      </c>
      <c r="B1275" t="s">
        <v>1247</v>
      </c>
      <c r="C1275" t="s">
        <v>816</v>
      </c>
      <c r="D1275" s="35">
        <v>59000</v>
      </c>
      <c r="E1275" s="35">
        <v>0</v>
      </c>
      <c r="F1275" s="35">
        <v>59000</v>
      </c>
      <c r="G1275">
        <v>1</v>
      </c>
      <c r="I1275" s="47" t="s">
        <v>1320</v>
      </c>
      <c r="J1275" t="s">
        <v>704</v>
      </c>
      <c r="K1275" s="58"/>
      <c r="M1275" t="s">
        <v>1409</v>
      </c>
      <c r="N1275" t="s">
        <v>1325</v>
      </c>
      <c r="O1275" s="36">
        <v>5699.9999999999991</v>
      </c>
      <c r="P1275" s="37">
        <v>356.73490780254258</v>
      </c>
      <c r="Q1275" s="31">
        <v>8.3999999999999995E-5</v>
      </c>
    </row>
    <row r="1276" spans="1:17" x14ac:dyDescent="0.2">
      <c r="A1276" t="s">
        <v>1246</v>
      </c>
      <c r="B1276" t="s">
        <v>1247</v>
      </c>
      <c r="C1276" t="s">
        <v>816</v>
      </c>
      <c r="D1276" s="35">
        <v>59000</v>
      </c>
      <c r="E1276" s="35">
        <v>0</v>
      </c>
      <c r="F1276" s="35">
        <v>59000</v>
      </c>
      <c r="G1276">
        <v>1</v>
      </c>
      <c r="I1276" s="47" t="s">
        <v>1320</v>
      </c>
      <c r="J1276" t="s">
        <v>705</v>
      </c>
      <c r="K1276" s="58"/>
      <c r="M1276" t="s">
        <v>1409</v>
      </c>
      <c r="N1276" t="s">
        <v>1325</v>
      </c>
      <c r="O1276" s="36">
        <v>59430.480946412557</v>
      </c>
      <c r="P1276" s="37">
        <v>3719.460901943728</v>
      </c>
      <c r="Q1276" s="31">
        <v>1.7329999999999999E-3</v>
      </c>
    </row>
    <row r="1277" spans="1:17" x14ac:dyDescent="0.2">
      <c r="A1277" t="s">
        <v>1246</v>
      </c>
      <c r="B1277" t="s">
        <v>1247</v>
      </c>
      <c r="C1277" t="s">
        <v>816</v>
      </c>
      <c r="D1277" s="35">
        <v>59000</v>
      </c>
      <c r="E1277" s="35">
        <v>0</v>
      </c>
      <c r="F1277" s="35">
        <v>59000</v>
      </c>
      <c r="G1277">
        <v>1</v>
      </c>
      <c r="I1277" s="47" t="s">
        <v>1320</v>
      </c>
      <c r="J1277" t="s">
        <v>706</v>
      </c>
      <c r="K1277" s="58"/>
      <c r="M1277" t="s">
        <v>1409</v>
      </c>
      <c r="N1277" t="s">
        <v>1325</v>
      </c>
      <c r="O1277" s="36">
        <v>39112.191868202004</v>
      </c>
      <c r="P1277" s="37">
        <v>2447.8393263260355</v>
      </c>
      <c r="Q1277" s="31">
        <v>1.23E-3</v>
      </c>
    </row>
    <row r="1278" spans="1:17" x14ac:dyDescent="0.2">
      <c r="A1278" t="s">
        <v>1246</v>
      </c>
      <c r="B1278" t="s">
        <v>1247</v>
      </c>
      <c r="C1278" t="s">
        <v>816</v>
      </c>
      <c r="D1278" s="35">
        <v>59000</v>
      </c>
      <c r="E1278" s="35">
        <v>0</v>
      </c>
      <c r="F1278" s="35">
        <v>59000</v>
      </c>
      <c r="G1278">
        <v>1</v>
      </c>
      <c r="I1278" s="47" t="s">
        <v>1320</v>
      </c>
      <c r="J1278" t="s">
        <v>707</v>
      </c>
      <c r="K1278" s="58"/>
      <c r="M1278" t="s">
        <v>1410</v>
      </c>
      <c r="N1278" t="s">
        <v>1294</v>
      </c>
      <c r="O1278" s="36">
        <v>16.216656404605608</v>
      </c>
      <c r="P1278" s="37">
        <v>1.0149206012916658</v>
      </c>
      <c r="Q1278" s="31">
        <v>0</v>
      </c>
    </row>
    <row r="1279" spans="1:17" x14ac:dyDescent="0.2">
      <c r="A1279" t="s">
        <v>1246</v>
      </c>
      <c r="B1279" t="s">
        <v>1247</v>
      </c>
      <c r="C1279" t="s">
        <v>816</v>
      </c>
      <c r="D1279" s="35">
        <v>59000</v>
      </c>
      <c r="E1279" s="35">
        <v>0</v>
      </c>
      <c r="F1279" s="35">
        <v>59000</v>
      </c>
      <c r="G1279">
        <v>1</v>
      </c>
      <c r="I1279" s="47" t="s">
        <v>1320</v>
      </c>
      <c r="J1279" t="s">
        <v>708</v>
      </c>
      <c r="K1279" s="58"/>
      <c r="M1279" t="s">
        <v>1410</v>
      </c>
      <c r="N1279" t="s">
        <v>1294</v>
      </c>
      <c r="O1279" s="36">
        <v>0</v>
      </c>
      <c r="P1279" s="37">
        <v>0</v>
      </c>
      <c r="Q1279" s="31">
        <v>0</v>
      </c>
    </row>
    <row r="1280" spans="1:17" x14ac:dyDescent="0.2">
      <c r="A1280" t="s">
        <v>1246</v>
      </c>
      <c r="B1280" t="s">
        <v>1247</v>
      </c>
      <c r="C1280" t="s">
        <v>816</v>
      </c>
      <c r="D1280" s="35">
        <v>59000</v>
      </c>
      <c r="E1280" s="35">
        <v>0</v>
      </c>
      <c r="F1280" s="35">
        <v>59000</v>
      </c>
      <c r="G1280">
        <v>1</v>
      </c>
      <c r="I1280" s="47" t="s">
        <v>1320</v>
      </c>
      <c r="J1280" t="s">
        <v>709</v>
      </c>
      <c r="K1280" s="58"/>
      <c r="M1280" t="s">
        <v>1410</v>
      </c>
      <c r="N1280" t="s">
        <v>1294</v>
      </c>
      <c r="O1280" s="36">
        <v>256.42663821674915</v>
      </c>
      <c r="P1280" s="37">
        <v>16.048479498661049</v>
      </c>
      <c r="Q1280" s="31">
        <v>5.0000000000000004E-6</v>
      </c>
    </row>
    <row r="1281" spans="1:17" x14ac:dyDescent="0.2">
      <c r="A1281" t="s">
        <v>1246</v>
      </c>
      <c r="B1281" t="s">
        <v>1247</v>
      </c>
      <c r="C1281" t="s">
        <v>816</v>
      </c>
      <c r="D1281" s="35">
        <v>59000</v>
      </c>
      <c r="E1281" s="35">
        <v>0</v>
      </c>
      <c r="F1281" s="35">
        <v>59000</v>
      </c>
      <c r="G1281">
        <v>1</v>
      </c>
      <c r="I1281" s="47" t="s">
        <v>1320</v>
      </c>
      <c r="J1281" t="s">
        <v>710</v>
      </c>
      <c r="K1281" s="58"/>
      <c r="M1281" t="s">
        <v>1410</v>
      </c>
      <c r="N1281" t="s">
        <v>1294</v>
      </c>
      <c r="O1281" s="36">
        <v>101.23313557571716</v>
      </c>
      <c r="P1281" s="37">
        <v>6.3356830326606595</v>
      </c>
      <c r="Q1281" s="31">
        <v>1.9999999999999999E-6</v>
      </c>
    </row>
    <row r="1282" spans="1:17" x14ac:dyDescent="0.2">
      <c r="A1282" t="s">
        <v>1246</v>
      </c>
      <c r="B1282" t="s">
        <v>1247</v>
      </c>
      <c r="C1282" t="s">
        <v>816</v>
      </c>
      <c r="D1282" s="35">
        <v>59000</v>
      </c>
      <c r="E1282" s="35">
        <v>0</v>
      </c>
      <c r="F1282" s="35">
        <v>59000</v>
      </c>
      <c r="G1282">
        <v>1</v>
      </c>
      <c r="I1282" s="47" t="s">
        <v>1320</v>
      </c>
      <c r="J1282" t="s">
        <v>711</v>
      </c>
      <c r="K1282" s="58"/>
      <c r="M1282" t="s">
        <v>1410</v>
      </c>
      <c r="N1282" t="s">
        <v>1294</v>
      </c>
      <c r="O1282" s="36">
        <v>9.0577779793381055</v>
      </c>
      <c r="P1282" s="37">
        <v>0.56688168286931229</v>
      </c>
      <c r="Q1282" s="31">
        <v>0</v>
      </c>
    </row>
    <row r="1283" spans="1:17" x14ac:dyDescent="0.2">
      <c r="A1283" t="s">
        <v>1246</v>
      </c>
      <c r="B1283" t="s">
        <v>1247</v>
      </c>
      <c r="C1283" t="s">
        <v>816</v>
      </c>
      <c r="D1283" s="35">
        <v>59000</v>
      </c>
      <c r="E1283" s="35">
        <v>0</v>
      </c>
      <c r="F1283" s="35">
        <v>59000</v>
      </c>
      <c r="G1283">
        <v>1</v>
      </c>
      <c r="I1283" s="47" t="s">
        <v>1320</v>
      </c>
      <c r="J1283" t="s">
        <v>712</v>
      </c>
      <c r="K1283" s="58"/>
      <c r="M1283" t="s">
        <v>1411</v>
      </c>
      <c r="N1283" t="s">
        <v>1294</v>
      </c>
      <c r="O1283" s="36">
        <v>42.80266656986133</v>
      </c>
      <c r="P1283" s="37">
        <v>2.6788079495618344</v>
      </c>
      <c r="Q1283" s="31">
        <v>0</v>
      </c>
    </row>
    <row r="1284" spans="1:17" x14ac:dyDescent="0.2">
      <c r="A1284" t="s">
        <v>1246</v>
      </c>
      <c r="B1284" t="s">
        <v>1247</v>
      </c>
      <c r="C1284" t="s">
        <v>816</v>
      </c>
      <c r="D1284" s="35">
        <v>59000</v>
      </c>
      <c r="E1284" s="35">
        <v>0</v>
      </c>
      <c r="F1284" s="35">
        <v>59000</v>
      </c>
      <c r="G1284">
        <v>1</v>
      </c>
      <c r="I1284" s="47" t="s">
        <v>1320</v>
      </c>
      <c r="J1284" t="s">
        <v>713</v>
      </c>
      <c r="K1284" s="58"/>
      <c r="M1284" t="s">
        <v>1411</v>
      </c>
      <c r="N1284" t="s">
        <v>1294</v>
      </c>
      <c r="O1284" s="36">
        <v>12.4</v>
      </c>
      <c r="P1284" s="37">
        <v>0.77605488714939108</v>
      </c>
      <c r="Q1284" s="31">
        <v>0</v>
      </c>
    </row>
    <row r="1285" spans="1:17" x14ac:dyDescent="0.2">
      <c r="A1285" t="s">
        <v>1246</v>
      </c>
      <c r="B1285" t="s">
        <v>1247</v>
      </c>
      <c r="C1285" t="s">
        <v>816</v>
      </c>
      <c r="D1285" s="35">
        <v>59000</v>
      </c>
      <c r="E1285" s="35">
        <v>0</v>
      </c>
      <c r="F1285" s="35">
        <v>59000</v>
      </c>
      <c r="G1285">
        <v>1</v>
      </c>
      <c r="I1285" s="47" t="s">
        <v>1320</v>
      </c>
      <c r="J1285" t="s">
        <v>714</v>
      </c>
      <c r="K1285" s="58"/>
      <c r="M1285" t="s">
        <v>1411</v>
      </c>
      <c r="N1285" t="s">
        <v>1294</v>
      </c>
      <c r="O1285" s="36">
        <v>46.569639220649599</v>
      </c>
      <c r="P1285" s="37">
        <v>2.914564202416861</v>
      </c>
      <c r="Q1285" s="31">
        <v>9.9999999999999995E-7</v>
      </c>
    </row>
    <row r="1286" spans="1:17" x14ac:dyDescent="0.2">
      <c r="A1286" t="s">
        <v>1246</v>
      </c>
      <c r="B1286" t="s">
        <v>1247</v>
      </c>
      <c r="C1286" t="s">
        <v>816</v>
      </c>
      <c r="D1286" s="35">
        <v>59000</v>
      </c>
      <c r="E1286" s="35">
        <v>0</v>
      </c>
      <c r="F1286" s="35">
        <v>59000</v>
      </c>
      <c r="G1286">
        <v>1</v>
      </c>
      <c r="I1286" s="47" t="s">
        <v>1320</v>
      </c>
      <c r="J1286" t="s">
        <v>715</v>
      </c>
      <c r="K1286" s="58"/>
      <c r="M1286" t="s">
        <v>1411</v>
      </c>
      <c r="N1286" t="s">
        <v>1294</v>
      </c>
      <c r="O1286" s="36">
        <v>1183.945934271045</v>
      </c>
      <c r="P1286" s="37">
        <v>74.097341000943231</v>
      </c>
      <c r="Q1286" s="31">
        <v>5.8999999999999998E-5</v>
      </c>
    </row>
    <row r="1287" spans="1:17" x14ac:dyDescent="0.2">
      <c r="A1287" t="s">
        <v>1246</v>
      </c>
      <c r="B1287" t="s">
        <v>1247</v>
      </c>
      <c r="C1287" t="s">
        <v>816</v>
      </c>
      <c r="D1287" s="35">
        <v>59000</v>
      </c>
      <c r="E1287" s="35">
        <v>0</v>
      </c>
      <c r="F1287" s="35">
        <v>59000</v>
      </c>
      <c r="G1287">
        <v>1</v>
      </c>
      <c r="I1287" s="47" t="s">
        <v>1320</v>
      </c>
      <c r="J1287" t="s">
        <v>720</v>
      </c>
      <c r="K1287" s="58"/>
      <c r="M1287" t="s">
        <v>1411</v>
      </c>
      <c r="N1287" t="s">
        <v>1294</v>
      </c>
      <c r="O1287" s="36">
        <v>2644.4201976399399</v>
      </c>
      <c r="P1287" s="37">
        <v>165.50122726250274</v>
      </c>
      <c r="Q1287" s="31">
        <v>4.1E-5</v>
      </c>
    </row>
    <row r="1288" spans="1:17" x14ac:dyDescent="0.2">
      <c r="A1288" t="s">
        <v>1246</v>
      </c>
      <c r="B1288" t="s">
        <v>1247</v>
      </c>
      <c r="C1288" t="s">
        <v>816</v>
      </c>
      <c r="D1288" s="35">
        <v>59000</v>
      </c>
      <c r="E1288" s="35">
        <v>0</v>
      </c>
      <c r="F1288" s="35">
        <v>59000</v>
      </c>
      <c r="G1288">
        <v>1</v>
      </c>
      <c r="I1288" s="47" t="s">
        <v>1320</v>
      </c>
      <c r="J1288" t="s">
        <v>721</v>
      </c>
      <c r="K1288" s="58"/>
      <c r="M1288" t="s">
        <v>1411</v>
      </c>
      <c r="N1288" t="s">
        <v>1294</v>
      </c>
      <c r="O1288" s="36">
        <v>1491.5256828192296</v>
      </c>
      <c r="P1288" s="37">
        <v>93.34724156941094</v>
      </c>
      <c r="Q1288" s="31">
        <v>4.3000000000000002E-5</v>
      </c>
    </row>
    <row r="1289" spans="1:17" x14ac:dyDescent="0.2">
      <c r="A1289" t="s">
        <v>1246</v>
      </c>
      <c r="B1289" t="s">
        <v>1247</v>
      </c>
      <c r="C1289" t="s">
        <v>816</v>
      </c>
      <c r="D1289" s="35">
        <v>59000</v>
      </c>
      <c r="E1289" s="35">
        <v>0</v>
      </c>
      <c r="F1289" s="35">
        <v>59000</v>
      </c>
      <c r="G1289">
        <v>1</v>
      </c>
      <c r="I1289" s="47" t="s">
        <v>1320</v>
      </c>
      <c r="J1289" t="s">
        <v>722</v>
      </c>
      <c r="K1289" s="58"/>
      <c r="M1289" t="s">
        <v>1411</v>
      </c>
      <c r="N1289" t="s">
        <v>1294</v>
      </c>
      <c r="O1289" s="36">
        <v>1341.6995806943403</v>
      </c>
      <c r="P1289" s="37">
        <v>83.970364248720287</v>
      </c>
      <c r="Q1289" s="31">
        <v>9.0000000000000006E-5</v>
      </c>
    </row>
    <row r="1290" spans="1:17" x14ac:dyDescent="0.2">
      <c r="A1290" t="s">
        <v>1246</v>
      </c>
      <c r="B1290" t="s">
        <v>1247</v>
      </c>
      <c r="C1290" t="s">
        <v>816</v>
      </c>
      <c r="D1290" s="35">
        <v>59000</v>
      </c>
      <c r="E1290" s="35">
        <v>0</v>
      </c>
      <c r="F1290" s="35">
        <v>59000</v>
      </c>
      <c r="G1290">
        <v>1</v>
      </c>
      <c r="I1290" s="47" t="s">
        <v>1320</v>
      </c>
      <c r="J1290" t="s">
        <v>723</v>
      </c>
      <c r="K1290" s="58"/>
      <c r="M1290" t="s">
        <v>1411</v>
      </c>
      <c r="N1290" t="s">
        <v>1294</v>
      </c>
      <c r="O1290" s="36">
        <v>27.785524752776173</v>
      </c>
      <c r="P1290" s="37">
        <v>1.7389590545485747</v>
      </c>
      <c r="Q1290" s="31">
        <v>9.9999999999999995E-7</v>
      </c>
    </row>
    <row r="1291" spans="1:17" x14ac:dyDescent="0.2">
      <c r="A1291" t="s">
        <v>1246</v>
      </c>
      <c r="B1291" t="s">
        <v>1247</v>
      </c>
      <c r="C1291" t="s">
        <v>816</v>
      </c>
      <c r="D1291" s="35">
        <v>59000</v>
      </c>
      <c r="E1291" s="35">
        <v>0</v>
      </c>
      <c r="F1291" s="35">
        <v>59000</v>
      </c>
      <c r="G1291">
        <v>1</v>
      </c>
      <c r="I1291" s="47" t="s">
        <v>1320</v>
      </c>
      <c r="J1291" t="s">
        <v>724</v>
      </c>
      <c r="K1291" s="58"/>
      <c r="M1291" t="s">
        <v>1412</v>
      </c>
      <c r="N1291" t="s">
        <v>1328</v>
      </c>
      <c r="O1291" s="36">
        <v>8589.0079330623194</v>
      </c>
      <c r="P1291" s="37">
        <v>537.54367598531474</v>
      </c>
      <c r="Q1291" s="31">
        <v>3.3599999999999998E-4</v>
      </c>
    </row>
    <row r="1292" spans="1:17" x14ac:dyDescent="0.2">
      <c r="A1292" t="s">
        <v>1246</v>
      </c>
      <c r="B1292" t="s">
        <v>1247</v>
      </c>
      <c r="C1292" t="s">
        <v>816</v>
      </c>
      <c r="D1292" s="35">
        <v>59000</v>
      </c>
      <c r="E1292" s="35">
        <v>0</v>
      </c>
      <c r="F1292" s="35">
        <v>59000</v>
      </c>
      <c r="G1292">
        <v>1</v>
      </c>
      <c r="I1292" s="47" t="s">
        <v>1320</v>
      </c>
      <c r="J1292" t="s">
        <v>725</v>
      </c>
      <c r="K1292" s="58"/>
      <c r="M1292" t="s">
        <v>1413</v>
      </c>
      <c r="N1292" t="s">
        <v>1333</v>
      </c>
      <c r="O1292" s="36">
        <v>0</v>
      </c>
      <c r="P1292" s="37">
        <v>0</v>
      </c>
      <c r="Q1292" s="31">
        <v>0</v>
      </c>
    </row>
    <row r="1293" spans="1:17" x14ac:dyDescent="0.2">
      <c r="A1293" t="s">
        <v>1246</v>
      </c>
      <c r="B1293" t="s">
        <v>1247</v>
      </c>
      <c r="C1293" t="s">
        <v>816</v>
      </c>
      <c r="D1293" s="35">
        <v>59000</v>
      </c>
      <c r="E1293" s="35">
        <v>0</v>
      </c>
      <c r="F1293" s="35">
        <v>59000</v>
      </c>
      <c r="G1293">
        <v>1</v>
      </c>
      <c r="I1293" s="47" t="s">
        <v>1320</v>
      </c>
      <c r="J1293" t="s">
        <v>726</v>
      </c>
      <c r="K1293" s="58"/>
      <c r="M1293" t="s">
        <v>1413</v>
      </c>
      <c r="N1293" t="s">
        <v>1333</v>
      </c>
      <c r="O1293" s="36">
        <v>60.882268610957439</v>
      </c>
      <c r="P1293" s="37">
        <v>3.8103211367964103</v>
      </c>
      <c r="Q1293" s="31">
        <v>9.9999999999999995E-7</v>
      </c>
    </row>
    <row r="1294" spans="1:17" x14ac:dyDescent="0.2">
      <c r="A1294" t="s">
        <v>1246</v>
      </c>
      <c r="B1294" t="s">
        <v>1247</v>
      </c>
      <c r="C1294" t="s">
        <v>816</v>
      </c>
      <c r="D1294" s="35">
        <v>59000</v>
      </c>
      <c r="E1294" s="35">
        <v>0</v>
      </c>
      <c r="F1294" s="35">
        <v>59000</v>
      </c>
      <c r="G1294">
        <v>1</v>
      </c>
      <c r="I1294" s="47" t="s">
        <v>1320</v>
      </c>
      <c r="J1294" t="s">
        <v>727</v>
      </c>
      <c r="K1294" s="57"/>
      <c r="M1294" t="s">
        <v>1413</v>
      </c>
      <c r="N1294" t="s">
        <v>1333</v>
      </c>
      <c r="O1294" s="36">
        <v>126.40790440663089</v>
      </c>
      <c r="P1294" s="37">
        <v>7.9112477410547539</v>
      </c>
      <c r="Q1294" s="31">
        <v>2.0000000000000002E-5</v>
      </c>
    </row>
    <row r="1295" spans="1:17" x14ac:dyDescent="0.2">
      <c r="A1295" t="s">
        <v>1246</v>
      </c>
      <c r="B1295" t="s">
        <v>1247</v>
      </c>
      <c r="C1295" t="s">
        <v>816</v>
      </c>
      <c r="D1295" s="35">
        <v>59000</v>
      </c>
      <c r="E1295" s="35">
        <v>0</v>
      </c>
      <c r="F1295" s="35">
        <v>59000</v>
      </c>
      <c r="G1295">
        <v>1</v>
      </c>
      <c r="I1295" s="47" t="s">
        <v>1320</v>
      </c>
      <c r="J1295" t="s">
        <v>728</v>
      </c>
      <c r="K1295" s="57"/>
      <c r="M1295" t="s">
        <v>1413</v>
      </c>
      <c r="N1295" t="s">
        <v>1333</v>
      </c>
      <c r="O1295" s="36">
        <v>140.80000000000001</v>
      </c>
      <c r="P1295" s="37">
        <v>8.8119780734382473</v>
      </c>
      <c r="Q1295" s="31">
        <v>1.9999999999999999E-6</v>
      </c>
    </row>
    <row r="1296" spans="1:17" x14ac:dyDescent="0.2">
      <c r="A1296" t="s">
        <v>1246</v>
      </c>
      <c r="B1296" t="s">
        <v>1247</v>
      </c>
      <c r="C1296" t="s">
        <v>816</v>
      </c>
      <c r="D1296" s="35">
        <v>59000</v>
      </c>
      <c r="E1296" s="35">
        <v>0</v>
      </c>
      <c r="F1296" s="35">
        <v>59000</v>
      </c>
      <c r="G1296">
        <v>1</v>
      </c>
      <c r="I1296" s="47" t="s">
        <v>1320</v>
      </c>
      <c r="J1296" t="s">
        <v>729</v>
      </c>
      <c r="K1296" s="57"/>
      <c r="M1296" t="s">
        <v>1413</v>
      </c>
      <c r="N1296" t="s">
        <v>1333</v>
      </c>
      <c r="O1296" s="36">
        <v>52.8</v>
      </c>
      <c r="P1296" s="37">
        <v>3.3044917775393423</v>
      </c>
      <c r="Q1296" s="31">
        <v>9.9999999999999995E-7</v>
      </c>
    </row>
    <row r="1297" spans="1:17" x14ac:dyDescent="0.2">
      <c r="A1297" t="s">
        <v>1246</v>
      </c>
      <c r="B1297" t="s">
        <v>1247</v>
      </c>
      <c r="C1297" t="s">
        <v>816</v>
      </c>
      <c r="D1297" s="35">
        <v>59000</v>
      </c>
      <c r="E1297" s="35">
        <v>0</v>
      </c>
      <c r="F1297" s="35">
        <v>59000</v>
      </c>
      <c r="G1297">
        <v>1</v>
      </c>
      <c r="I1297" s="47" t="s">
        <v>1320</v>
      </c>
      <c r="J1297" t="s">
        <v>730</v>
      </c>
      <c r="K1297" s="58"/>
      <c r="M1297" t="s">
        <v>1413</v>
      </c>
      <c r="N1297" t="s">
        <v>1333</v>
      </c>
      <c r="O1297" s="36">
        <v>41.58</v>
      </c>
      <c r="P1297" s="37">
        <v>2.6022872748122321</v>
      </c>
      <c r="Q1297" s="31">
        <v>9.9999999999999995E-7</v>
      </c>
    </row>
    <row r="1298" spans="1:17" x14ac:dyDescent="0.2">
      <c r="A1298" t="s">
        <v>1246</v>
      </c>
      <c r="B1298" t="s">
        <v>1247</v>
      </c>
      <c r="C1298" t="s">
        <v>816</v>
      </c>
      <c r="D1298" s="35">
        <v>59000</v>
      </c>
      <c r="E1298" s="35">
        <v>0</v>
      </c>
      <c r="F1298" s="35">
        <v>59000</v>
      </c>
      <c r="G1298">
        <v>1</v>
      </c>
      <c r="I1298" s="47" t="s">
        <v>1320</v>
      </c>
      <c r="J1298" t="s">
        <v>731</v>
      </c>
      <c r="K1298" s="58"/>
      <c r="M1298" t="s">
        <v>1413</v>
      </c>
      <c r="N1298" t="s">
        <v>1333</v>
      </c>
      <c r="O1298" s="36">
        <v>396</v>
      </c>
      <c r="P1298" s="37">
        <v>24.783688331545068</v>
      </c>
      <c r="Q1298" s="31">
        <v>6.0000000000000002E-6</v>
      </c>
    </row>
    <row r="1299" spans="1:17" x14ac:dyDescent="0.2">
      <c r="A1299" t="s">
        <v>1246</v>
      </c>
      <c r="B1299" t="s">
        <v>1247</v>
      </c>
      <c r="C1299" t="s">
        <v>816</v>
      </c>
      <c r="D1299" s="35">
        <v>59000</v>
      </c>
      <c r="E1299" s="35">
        <v>0</v>
      </c>
      <c r="F1299" s="35">
        <v>59000</v>
      </c>
      <c r="G1299">
        <v>1</v>
      </c>
      <c r="I1299" s="47" t="s">
        <v>1320</v>
      </c>
      <c r="J1299" t="s">
        <v>732</v>
      </c>
      <c r="K1299" s="58"/>
      <c r="M1299" t="s">
        <v>1413</v>
      </c>
      <c r="N1299" t="s">
        <v>1333</v>
      </c>
      <c r="O1299" s="36">
        <v>529.08533391583057</v>
      </c>
      <c r="P1299" s="37">
        <v>33.112843476165146</v>
      </c>
      <c r="Q1299" s="31">
        <v>7.9999999999999996E-6</v>
      </c>
    </row>
    <row r="1300" spans="1:17" x14ac:dyDescent="0.2">
      <c r="A1300" t="s">
        <v>1246</v>
      </c>
      <c r="B1300" t="s">
        <v>1247</v>
      </c>
      <c r="C1300" t="s">
        <v>816</v>
      </c>
      <c r="D1300" s="35">
        <v>59000</v>
      </c>
      <c r="E1300" s="35">
        <v>0</v>
      </c>
      <c r="F1300" s="35">
        <v>59000</v>
      </c>
      <c r="G1300">
        <v>1</v>
      </c>
      <c r="I1300" s="47" t="s">
        <v>1320</v>
      </c>
      <c r="J1300" t="s">
        <v>733</v>
      </c>
      <c r="K1300" s="58"/>
      <c r="M1300" t="s">
        <v>1413</v>
      </c>
      <c r="N1300" t="s">
        <v>1333</v>
      </c>
      <c r="O1300" s="36">
        <v>196.26653867788403</v>
      </c>
      <c r="P1300" s="37">
        <v>12.283355364908619</v>
      </c>
      <c r="Q1300" s="31">
        <v>8.2999999999999998E-5</v>
      </c>
    </row>
    <row r="1301" spans="1:17" x14ac:dyDescent="0.2">
      <c r="A1301" t="s">
        <v>1246</v>
      </c>
      <c r="B1301" t="s">
        <v>1247</v>
      </c>
      <c r="C1301" t="s">
        <v>816</v>
      </c>
      <c r="D1301" s="35">
        <v>59000</v>
      </c>
      <c r="E1301" s="35">
        <v>0</v>
      </c>
      <c r="F1301" s="35">
        <v>59000</v>
      </c>
      <c r="G1301">
        <v>1</v>
      </c>
      <c r="I1301" s="47" t="s">
        <v>1320</v>
      </c>
      <c r="J1301" t="s">
        <v>734</v>
      </c>
      <c r="K1301" s="58"/>
      <c r="M1301" t="s">
        <v>1413</v>
      </c>
      <c r="N1301" t="s">
        <v>1333</v>
      </c>
      <c r="O1301" s="36">
        <v>17.600000000000001</v>
      </c>
      <c r="P1301" s="37">
        <v>1.1014972591797809</v>
      </c>
      <c r="Q1301" s="31">
        <v>0</v>
      </c>
    </row>
    <row r="1302" spans="1:17" x14ac:dyDescent="0.2">
      <c r="A1302" t="s">
        <v>1246</v>
      </c>
      <c r="B1302" t="s">
        <v>1247</v>
      </c>
      <c r="C1302" t="s">
        <v>816</v>
      </c>
      <c r="D1302" s="35">
        <v>59000</v>
      </c>
      <c r="E1302" s="35">
        <v>0</v>
      </c>
      <c r="F1302" s="35">
        <v>59000</v>
      </c>
      <c r="G1302">
        <v>1</v>
      </c>
      <c r="I1302" s="47" t="s">
        <v>1320</v>
      </c>
      <c r="J1302" t="s">
        <v>735</v>
      </c>
      <c r="K1302" s="58"/>
      <c r="M1302" t="s">
        <v>1413</v>
      </c>
      <c r="N1302" t="s">
        <v>1333</v>
      </c>
      <c r="O1302" s="36">
        <v>1.76</v>
      </c>
      <c r="P1302" s="37">
        <v>0.11014972591797809</v>
      </c>
      <c r="Q1302" s="31">
        <v>0</v>
      </c>
    </row>
    <row r="1303" spans="1:17" x14ac:dyDescent="0.2">
      <c r="A1303" t="s">
        <v>1246</v>
      </c>
      <c r="B1303" t="s">
        <v>1247</v>
      </c>
      <c r="C1303" t="s">
        <v>816</v>
      </c>
      <c r="D1303" s="35">
        <v>59000</v>
      </c>
      <c r="E1303" s="35">
        <v>0</v>
      </c>
      <c r="F1303" s="35">
        <v>59000</v>
      </c>
      <c r="G1303">
        <v>1</v>
      </c>
      <c r="I1303" s="47" t="s">
        <v>1320</v>
      </c>
      <c r="J1303" t="s">
        <v>736</v>
      </c>
      <c r="K1303" s="58"/>
      <c r="M1303" t="s">
        <v>1413</v>
      </c>
      <c r="N1303" t="s">
        <v>1333</v>
      </c>
      <c r="O1303" s="36">
        <v>17.600000000000001</v>
      </c>
      <c r="P1303" s="37">
        <v>1.1014972591797809</v>
      </c>
      <c r="Q1303" s="31">
        <v>0</v>
      </c>
    </row>
    <row r="1304" spans="1:17" x14ac:dyDescent="0.2">
      <c r="A1304" t="s">
        <v>1246</v>
      </c>
      <c r="B1304" t="s">
        <v>1247</v>
      </c>
      <c r="C1304" t="s">
        <v>816</v>
      </c>
      <c r="D1304" s="35">
        <v>59000</v>
      </c>
      <c r="E1304" s="35">
        <v>0</v>
      </c>
      <c r="F1304" s="35">
        <v>59000</v>
      </c>
      <c r="G1304">
        <v>1</v>
      </c>
      <c r="I1304" s="47" t="s">
        <v>1320</v>
      </c>
      <c r="J1304" t="s">
        <v>737</v>
      </c>
      <c r="K1304" s="58"/>
      <c r="M1304" t="s">
        <v>1414</v>
      </c>
      <c r="N1304" t="s">
        <v>1325</v>
      </c>
      <c r="O1304" s="36">
        <v>2259.0703945956138</v>
      </c>
      <c r="P1304" s="37">
        <v>141.38408226938947</v>
      </c>
      <c r="Q1304" s="31">
        <v>0</v>
      </c>
    </row>
    <row r="1305" spans="1:17" x14ac:dyDescent="0.2">
      <c r="A1305" t="s">
        <v>1246</v>
      </c>
      <c r="B1305" t="s">
        <v>1247</v>
      </c>
      <c r="C1305" t="s">
        <v>816</v>
      </c>
      <c r="D1305" s="35">
        <v>59000</v>
      </c>
      <c r="E1305" s="35">
        <v>0</v>
      </c>
      <c r="F1305" s="35">
        <v>59000</v>
      </c>
      <c r="G1305">
        <v>1</v>
      </c>
      <c r="I1305" s="47" t="s">
        <v>1320</v>
      </c>
      <c r="J1305" t="s">
        <v>738</v>
      </c>
      <c r="K1305" s="58"/>
      <c r="M1305" t="s">
        <v>1414</v>
      </c>
      <c r="N1305" t="s">
        <v>1325</v>
      </c>
      <c r="O1305" s="36">
        <v>8.2999999999999989</v>
      </c>
      <c r="P1305" s="37">
        <v>0.5194560938177375</v>
      </c>
      <c r="Q1305" s="31">
        <v>0</v>
      </c>
    </row>
    <row r="1306" spans="1:17" x14ac:dyDescent="0.2">
      <c r="A1306" t="s">
        <v>1246</v>
      </c>
      <c r="B1306" t="s">
        <v>1247</v>
      </c>
      <c r="C1306" t="s">
        <v>816</v>
      </c>
      <c r="D1306" s="35">
        <v>59000</v>
      </c>
      <c r="E1306" s="35">
        <v>0</v>
      </c>
      <c r="F1306" s="35">
        <v>59000</v>
      </c>
      <c r="G1306">
        <v>1</v>
      </c>
      <c r="I1306" s="47" t="s">
        <v>1320</v>
      </c>
      <c r="J1306" t="s">
        <v>739</v>
      </c>
      <c r="K1306" s="58"/>
      <c r="M1306" t="s">
        <v>1414</v>
      </c>
      <c r="N1306" t="s">
        <v>1325</v>
      </c>
      <c r="O1306" s="36">
        <v>2550.8715440720744</v>
      </c>
      <c r="P1306" s="37">
        <v>159.64647808608441</v>
      </c>
      <c r="Q1306" s="31">
        <v>6.0000000000000002E-5</v>
      </c>
    </row>
    <row r="1307" spans="1:17" x14ac:dyDescent="0.2">
      <c r="A1307" t="s">
        <v>1246</v>
      </c>
      <c r="B1307" t="s">
        <v>1247</v>
      </c>
      <c r="C1307" t="s">
        <v>816</v>
      </c>
      <c r="D1307" s="35">
        <v>59000</v>
      </c>
      <c r="E1307" s="35">
        <v>0</v>
      </c>
      <c r="F1307" s="35">
        <v>59000</v>
      </c>
      <c r="G1307">
        <v>1</v>
      </c>
      <c r="I1307" s="47" t="s">
        <v>1320</v>
      </c>
      <c r="J1307" t="s">
        <v>740</v>
      </c>
      <c r="K1307" s="58"/>
      <c r="M1307" t="s">
        <v>1414</v>
      </c>
      <c r="N1307" t="s">
        <v>1325</v>
      </c>
      <c r="O1307" s="36">
        <v>3037.8035399849359</v>
      </c>
      <c r="P1307" s="37">
        <v>190.12115188750244</v>
      </c>
      <c r="Q1307" s="31">
        <v>6.7000000000000002E-5</v>
      </c>
    </row>
    <row r="1308" spans="1:17" x14ac:dyDescent="0.2">
      <c r="A1308" t="s">
        <v>1246</v>
      </c>
      <c r="B1308" t="s">
        <v>1247</v>
      </c>
      <c r="C1308" t="s">
        <v>816</v>
      </c>
      <c r="D1308" s="35">
        <v>59000</v>
      </c>
      <c r="E1308" s="35">
        <v>0</v>
      </c>
      <c r="F1308" s="35">
        <v>59000</v>
      </c>
      <c r="G1308">
        <v>1</v>
      </c>
      <c r="I1308" s="47" t="s">
        <v>1320</v>
      </c>
      <c r="J1308" t="s">
        <v>741</v>
      </c>
      <c r="K1308" s="58"/>
      <c r="M1308" t="s">
        <v>1415</v>
      </c>
      <c r="N1308" t="s">
        <v>1328</v>
      </c>
      <c r="O1308" s="36">
        <v>5509.0682312845593</v>
      </c>
      <c r="P1308" s="37">
        <v>344.78542939740595</v>
      </c>
      <c r="Q1308" s="31">
        <v>1.1900000000000001E-4</v>
      </c>
    </row>
    <row r="1309" spans="1:17" x14ac:dyDescent="0.2">
      <c r="A1309" t="s">
        <v>1246</v>
      </c>
      <c r="B1309" t="s">
        <v>1247</v>
      </c>
      <c r="C1309" t="s">
        <v>816</v>
      </c>
      <c r="D1309" s="35">
        <v>59000</v>
      </c>
      <c r="E1309" s="35">
        <v>0</v>
      </c>
      <c r="F1309" s="35">
        <v>59000</v>
      </c>
      <c r="G1309">
        <v>1</v>
      </c>
      <c r="I1309" s="47" t="s">
        <v>1320</v>
      </c>
      <c r="J1309" t="s">
        <v>742</v>
      </c>
      <c r="K1309" s="58"/>
      <c r="M1309" t="s">
        <v>1416</v>
      </c>
      <c r="N1309" t="s">
        <v>1294</v>
      </c>
      <c r="O1309" s="36">
        <v>2864.7385465703437</v>
      </c>
      <c r="P1309" s="37">
        <v>179.28986689283536</v>
      </c>
      <c r="Q1309" s="31">
        <v>2.2499999999999999E-4</v>
      </c>
    </row>
    <row r="1310" spans="1:17" x14ac:dyDescent="0.2">
      <c r="A1310" t="s">
        <v>1246</v>
      </c>
      <c r="B1310" t="s">
        <v>1247</v>
      </c>
      <c r="C1310" t="s">
        <v>816</v>
      </c>
      <c r="D1310" s="35">
        <v>59000</v>
      </c>
      <c r="E1310" s="35">
        <v>0</v>
      </c>
      <c r="F1310" s="35">
        <v>59000</v>
      </c>
      <c r="G1310">
        <v>1</v>
      </c>
      <c r="I1310" s="47" t="s">
        <v>1320</v>
      </c>
      <c r="J1310" t="s">
        <v>743</v>
      </c>
      <c r="K1310" s="58"/>
      <c r="M1310" t="s">
        <v>1416</v>
      </c>
      <c r="N1310" t="s">
        <v>1294</v>
      </c>
      <c r="O1310" s="36">
        <v>30</v>
      </c>
      <c r="P1310" s="37">
        <v>1.8775521463291718</v>
      </c>
      <c r="Q1310" s="31">
        <v>0</v>
      </c>
    </row>
    <row r="1311" spans="1:17" x14ac:dyDescent="0.2">
      <c r="A1311" t="s">
        <v>1246</v>
      </c>
      <c r="B1311" t="s">
        <v>1247</v>
      </c>
      <c r="C1311" t="s">
        <v>816</v>
      </c>
      <c r="D1311" s="35">
        <v>59000</v>
      </c>
      <c r="E1311" s="35">
        <v>0</v>
      </c>
      <c r="F1311" s="35">
        <v>59000</v>
      </c>
      <c r="G1311">
        <v>1</v>
      </c>
      <c r="I1311" s="47" t="s">
        <v>1320</v>
      </c>
      <c r="J1311" t="s">
        <v>744</v>
      </c>
      <c r="M1311" t="s">
        <v>1416</v>
      </c>
      <c r="N1311" t="s">
        <v>1294</v>
      </c>
      <c r="O1311" s="36">
        <v>4832.9094432549227</v>
      </c>
      <c r="P1311" s="37">
        <v>302.46798327326007</v>
      </c>
      <c r="Q1311" s="31">
        <v>2.9700000000000001E-4</v>
      </c>
    </row>
    <row r="1312" spans="1:17" x14ac:dyDescent="0.2">
      <c r="A1312" t="s">
        <v>1246</v>
      </c>
      <c r="B1312" t="s">
        <v>1247</v>
      </c>
      <c r="C1312" t="s">
        <v>816</v>
      </c>
      <c r="D1312" s="35">
        <v>59000</v>
      </c>
      <c r="E1312" s="35">
        <v>0</v>
      </c>
      <c r="F1312" s="35">
        <v>59000</v>
      </c>
      <c r="G1312">
        <v>1</v>
      </c>
      <c r="I1312" s="47" t="s">
        <v>1320</v>
      </c>
      <c r="J1312" t="s">
        <v>745</v>
      </c>
      <c r="M1312" t="s">
        <v>1416</v>
      </c>
      <c r="N1312" t="s">
        <v>1294</v>
      </c>
      <c r="O1312" s="36">
        <v>2287.7901530345116</v>
      </c>
      <c r="P1312" s="37">
        <v>143.18151040602308</v>
      </c>
      <c r="Q1312" s="31">
        <v>2.0799999999999999E-4</v>
      </c>
    </row>
    <row r="1313" spans="1:17" x14ac:dyDescent="0.2">
      <c r="A1313" t="s">
        <v>1246</v>
      </c>
      <c r="B1313" t="s">
        <v>1247</v>
      </c>
      <c r="C1313" t="s">
        <v>816</v>
      </c>
      <c r="D1313" s="35">
        <v>59000</v>
      </c>
      <c r="E1313" s="35">
        <v>0</v>
      </c>
      <c r="F1313" s="35">
        <v>59000</v>
      </c>
      <c r="G1313">
        <v>1</v>
      </c>
      <c r="I1313" s="47" t="s">
        <v>1320</v>
      </c>
      <c r="J1313" t="s">
        <v>746</v>
      </c>
      <c r="M1313" t="s">
        <v>1416</v>
      </c>
      <c r="N1313" t="s">
        <v>1294</v>
      </c>
      <c r="O1313" s="36">
        <v>600.78947486909465</v>
      </c>
      <c r="P1313" s="37">
        <v>37.60045226774816</v>
      </c>
      <c r="Q1313" s="31">
        <v>9.0000000000000002E-6</v>
      </c>
    </row>
    <row r="1314" spans="1:17" x14ac:dyDescent="0.2">
      <c r="A1314" t="s">
        <v>1246</v>
      </c>
      <c r="B1314" t="s">
        <v>1247</v>
      </c>
      <c r="C1314" t="s">
        <v>816</v>
      </c>
      <c r="D1314" s="35">
        <v>59000</v>
      </c>
      <c r="E1314" s="35">
        <v>0</v>
      </c>
      <c r="F1314" s="35">
        <v>59000</v>
      </c>
      <c r="G1314">
        <v>1</v>
      </c>
      <c r="I1314" s="47" t="s">
        <v>1320</v>
      </c>
      <c r="J1314" t="s">
        <v>747</v>
      </c>
      <c r="M1314" t="s">
        <v>1416</v>
      </c>
      <c r="N1314" t="s">
        <v>1294</v>
      </c>
      <c r="O1314" s="36">
        <v>304.28601644003118</v>
      </c>
      <c r="P1314" s="37">
        <v>19.043762108831142</v>
      </c>
      <c r="Q1314" s="31">
        <v>6.9999999999999999E-6</v>
      </c>
    </row>
    <row r="1315" spans="1:17" x14ac:dyDescent="0.2">
      <c r="A1315" t="s">
        <v>1246</v>
      </c>
      <c r="B1315" t="s">
        <v>1247</v>
      </c>
      <c r="C1315" t="s">
        <v>816</v>
      </c>
      <c r="D1315" s="35">
        <v>59000</v>
      </c>
      <c r="E1315" s="35">
        <v>0</v>
      </c>
      <c r="F1315" s="35">
        <v>59000</v>
      </c>
      <c r="G1315">
        <v>1</v>
      </c>
      <c r="I1315" s="47" t="s">
        <v>1320</v>
      </c>
      <c r="J1315" t="s">
        <v>748</v>
      </c>
      <c r="M1315" t="s">
        <v>1416</v>
      </c>
      <c r="N1315" t="s">
        <v>1294</v>
      </c>
      <c r="O1315" s="36">
        <v>2474.219595817025</v>
      </c>
      <c r="P1315" s="37">
        <v>154.8492104205317</v>
      </c>
      <c r="Q1315" s="31">
        <v>1.13E-4</v>
      </c>
    </row>
    <row r="1316" spans="1:17" x14ac:dyDescent="0.2">
      <c r="A1316" t="s">
        <v>1246</v>
      </c>
      <c r="B1316" t="s">
        <v>1247</v>
      </c>
      <c r="C1316" t="s">
        <v>816</v>
      </c>
      <c r="D1316" s="35">
        <v>59000</v>
      </c>
      <c r="E1316" s="35">
        <v>0</v>
      </c>
      <c r="F1316" s="35">
        <v>59000</v>
      </c>
      <c r="G1316">
        <v>1</v>
      </c>
      <c r="I1316" s="47" t="s">
        <v>1320</v>
      </c>
      <c r="J1316" t="s">
        <v>749</v>
      </c>
      <c r="M1316" t="s">
        <v>1416</v>
      </c>
      <c r="N1316" t="s">
        <v>1294</v>
      </c>
      <c r="O1316" s="36">
        <v>686.59096162493188</v>
      </c>
      <c r="P1316" s="37">
        <v>42.970344454970032</v>
      </c>
      <c r="Q1316" s="31">
        <v>4.6999999999999997E-5</v>
      </c>
    </row>
    <row r="1317" spans="1:17" x14ac:dyDescent="0.2">
      <c r="A1317" t="s">
        <v>1246</v>
      </c>
      <c r="B1317" t="s">
        <v>1247</v>
      </c>
      <c r="C1317" t="s">
        <v>816</v>
      </c>
      <c r="D1317" s="35">
        <v>59000</v>
      </c>
      <c r="E1317" s="35">
        <v>0</v>
      </c>
      <c r="F1317" s="35">
        <v>59000</v>
      </c>
      <c r="G1317">
        <v>1</v>
      </c>
      <c r="I1317" s="47" t="s">
        <v>1320</v>
      </c>
      <c r="J1317" t="s">
        <v>750</v>
      </c>
      <c r="M1317" t="s">
        <v>1417</v>
      </c>
      <c r="N1317" t="s">
        <v>1328</v>
      </c>
      <c r="O1317" s="36">
        <v>3631.96</v>
      </c>
      <c r="P1317" s="37">
        <v>227.30647644605662</v>
      </c>
      <c r="Q1317" s="31">
        <v>5.5999999999999999E-5</v>
      </c>
    </row>
    <row r="1318" spans="1:17" x14ac:dyDescent="0.2">
      <c r="A1318" t="s">
        <v>1246</v>
      </c>
      <c r="B1318" t="s">
        <v>1247</v>
      </c>
      <c r="C1318" t="s">
        <v>816</v>
      </c>
      <c r="D1318" s="35">
        <v>59000</v>
      </c>
      <c r="E1318" s="35">
        <v>0</v>
      </c>
      <c r="F1318" s="35">
        <v>59000</v>
      </c>
      <c r="G1318">
        <v>1</v>
      </c>
      <c r="I1318" s="47" t="s">
        <v>1320</v>
      </c>
      <c r="J1318" t="s">
        <v>751</v>
      </c>
      <c r="M1318" t="s">
        <v>1418</v>
      </c>
      <c r="N1318" t="s">
        <v>1294</v>
      </c>
      <c r="O1318" s="36">
        <v>2382.5214441982639</v>
      </c>
      <c r="P1318" s="37">
        <v>149.11027504099096</v>
      </c>
      <c r="Q1318" s="31">
        <v>2.81E-4</v>
      </c>
    </row>
    <row r="1319" spans="1:17" x14ac:dyDescent="0.2">
      <c r="A1319" t="s">
        <v>1246</v>
      </c>
      <c r="B1319" t="s">
        <v>1247</v>
      </c>
      <c r="C1319" t="s">
        <v>816</v>
      </c>
      <c r="D1319" s="35">
        <v>59000</v>
      </c>
      <c r="E1319" s="35">
        <v>0</v>
      </c>
      <c r="F1319" s="35">
        <v>59000</v>
      </c>
      <c r="G1319">
        <v>1</v>
      </c>
      <c r="I1319" s="47" t="s">
        <v>1320</v>
      </c>
      <c r="J1319" t="s">
        <v>752</v>
      </c>
      <c r="K1319" s="57"/>
      <c r="M1319" t="s">
        <v>1418</v>
      </c>
      <c r="N1319" t="s">
        <v>1294</v>
      </c>
      <c r="O1319" s="36">
        <v>19.099999999999998</v>
      </c>
      <c r="P1319" s="37">
        <v>1.1953748664962391</v>
      </c>
      <c r="Q1319" s="31">
        <v>0</v>
      </c>
    </row>
    <row r="1320" spans="1:17" x14ac:dyDescent="0.2">
      <c r="A1320" t="s">
        <v>1246</v>
      </c>
      <c r="B1320" t="s">
        <v>1247</v>
      </c>
      <c r="C1320" t="s">
        <v>816</v>
      </c>
      <c r="D1320" s="35">
        <v>59000</v>
      </c>
      <c r="E1320" s="35">
        <v>0</v>
      </c>
      <c r="F1320" s="35">
        <v>59000</v>
      </c>
      <c r="G1320">
        <v>1</v>
      </c>
      <c r="I1320" s="47" t="s">
        <v>1320</v>
      </c>
      <c r="J1320" t="s">
        <v>753</v>
      </c>
      <c r="K1320" s="57"/>
      <c r="M1320" t="s">
        <v>1418</v>
      </c>
      <c r="N1320" t="s">
        <v>1294</v>
      </c>
      <c r="O1320" s="36">
        <v>488.11319690976609</v>
      </c>
      <c r="P1320" s="37">
        <v>30.548599350317499</v>
      </c>
      <c r="Q1320" s="31">
        <v>7.9999999999999996E-6</v>
      </c>
    </row>
    <row r="1321" spans="1:17" x14ac:dyDescent="0.2">
      <c r="A1321" t="s">
        <v>1246</v>
      </c>
      <c r="B1321" t="s">
        <v>1247</v>
      </c>
      <c r="C1321" t="s">
        <v>816</v>
      </c>
      <c r="D1321" s="35">
        <v>59000</v>
      </c>
      <c r="E1321" s="35">
        <v>0</v>
      </c>
      <c r="F1321" s="35">
        <v>59000</v>
      </c>
      <c r="G1321">
        <v>1</v>
      </c>
      <c r="I1321" s="47" t="s">
        <v>1320</v>
      </c>
      <c r="J1321" t="s">
        <v>754</v>
      </c>
      <c r="M1321" t="s">
        <v>1418</v>
      </c>
      <c r="N1321" t="s">
        <v>1294</v>
      </c>
      <c r="O1321" s="36">
        <v>32.367565076927775</v>
      </c>
      <c r="P1321" s="37">
        <v>2.0257263760544966</v>
      </c>
      <c r="Q1321" s="31">
        <v>9.9999999999999995E-7</v>
      </c>
    </row>
    <row r="1322" spans="1:17" x14ac:dyDescent="0.2">
      <c r="A1322" t="s">
        <v>1246</v>
      </c>
      <c r="B1322" t="s">
        <v>1247</v>
      </c>
      <c r="C1322" t="s">
        <v>816</v>
      </c>
      <c r="D1322" s="35">
        <v>59000</v>
      </c>
      <c r="E1322" s="35">
        <v>0</v>
      </c>
      <c r="F1322" s="35">
        <v>59000</v>
      </c>
      <c r="G1322">
        <v>1</v>
      </c>
      <c r="I1322" s="47" t="s">
        <v>1320</v>
      </c>
      <c r="J1322" t="s">
        <v>755</v>
      </c>
      <c r="K1322" s="57"/>
      <c r="M1322" t="s">
        <v>1418</v>
      </c>
      <c r="N1322" t="s">
        <v>1294</v>
      </c>
      <c r="O1322" s="36">
        <v>2950.6268742092748</v>
      </c>
      <c r="P1322" s="37">
        <v>184.66519402293864</v>
      </c>
      <c r="Q1322" s="31">
        <v>9.5000000000000005E-5</v>
      </c>
    </row>
    <row r="1323" spans="1:17" x14ac:dyDescent="0.2">
      <c r="A1323" t="s">
        <v>1246</v>
      </c>
      <c r="B1323" t="s">
        <v>1247</v>
      </c>
      <c r="C1323" t="s">
        <v>816</v>
      </c>
      <c r="D1323" s="35">
        <v>59000</v>
      </c>
      <c r="E1323" s="35">
        <v>0</v>
      </c>
      <c r="F1323" s="35">
        <v>59000</v>
      </c>
      <c r="G1323">
        <v>1</v>
      </c>
      <c r="I1323" s="47" t="s">
        <v>1320</v>
      </c>
      <c r="J1323" t="s">
        <v>756</v>
      </c>
      <c r="K1323" s="57"/>
      <c r="M1323" t="s">
        <v>1419</v>
      </c>
      <c r="N1323" t="s">
        <v>1294</v>
      </c>
      <c r="O1323" s="36">
        <v>6.33</v>
      </c>
      <c r="P1323" s="37">
        <v>0.39616350287545526</v>
      </c>
      <c r="Q1323" s="31">
        <v>0</v>
      </c>
    </row>
    <row r="1324" spans="1:17" x14ac:dyDescent="0.2">
      <c r="A1324" t="s">
        <v>1246</v>
      </c>
      <c r="B1324" t="s">
        <v>1247</v>
      </c>
      <c r="C1324" t="s">
        <v>816</v>
      </c>
      <c r="D1324" s="35">
        <v>59000</v>
      </c>
      <c r="E1324" s="35">
        <v>0</v>
      </c>
      <c r="F1324" s="35">
        <v>59000</v>
      </c>
      <c r="G1324">
        <v>1</v>
      </c>
      <c r="I1324" s="47" t="s">
        <v>1320</v>
      </c>
      <c r="J1324" t="s">
        <v>757</v>
      </c>
      <c r="K1324" s="57"/>
      <c r="M1324" t="s">
        <v>1419</v>
      </c>
      <c r="N1324" t="s">
        <v>1294</v>
      </c>
      <c r="O1324" s="36">
        <v>0</v>
      </c>
      <c r="P1324" s="37">
        <v>0</v>
      </c>
      <c r="Q1324" s="31">
        <v>0</v>
      </c>
    </row>
    <row r="1325" spans="1:17" x14ac:dyDescent="0.2">
      <c r="A1325" t="s">
        <v>1246</v>
      </c>
      <c r="B1325" t="s">
        <v>1247</v>
      </c>
      <c r="C1325" t="s">
        <v>816</v>
      </c>
      <c r="D1325" s="35">
        <v>59000</v>
      </c>
      <c r="E1325" s="35">
        <v>0</v>
      </c>
      <c r="F1325" s="35">
        <v>59000</v>
      </c>
      <c r="G1325">
        <v>1</v>
      </c>
      <c r="I1325" s="47" t="s">
        <v>1320</v>
      </c>
      <c r="J1325" t="s">
        <v>758</v>
      </c>
      <c r="K1325" s="57"/>
      <c r="M1325" t="s">
        <v>1419</v>
      </c>
      <c r="N1325" t="s">
        <v>1294</v>
      </c>
      <c r="O1325" s="36">
        <v>58.995348316126851</v>
      </c>
      <c r="P1325" s="37">
        <v>3.6922280951460356</v>
      </c>
      <c r="Q1325" s="31">
        <v>9.9999999999999995E-7</v>
      </c>
    </row>
    <row r="1326" spans="1:17" x14ac:dyDescent="0.2">
      <c r="A1326" t="s">
        <v>1246</v>
      </c>
      <c r="B1326" t="s">
        <v>1247</v>
      </c>
      <c r="C1326" t="s">
        <v>816</v>
      </c>
      <c r="D1326" s="35">
        <v>59000</v>
      </c>
      <c r="E1326" s="35">
        <v>0</v>
      </c>
      <c r="F1326" s="35">
        <v>59000</v>
      </c>
      <c r="G1326">
        <v>1</v>
      </c>
      <c r="I1326" s="47" t="s">
        <v>1320</v>
      </c>
      <c r="J1326" t="s">
        <v>759</v>
      </c>
      <c r="K1326" s="57"/>
      <c r="M1326" t="s">
        <v>1419</v>
      </c>
      <c r="N1326" t="s">
        <v>1294</v>
      </c>
      <c r="O1326" s="36">
        <v>113.16617389059631</v>
      </c>
      <c r="P1326" s="37">
        <v>7.0825130893383133</v>
      </c>
      <c r="Q1326" s="31">
        <v>1.9999999999999999E-6</v>
      </c>
    </row>
    <row r="1327" spans="1:17" x14ac:dyDescent="0.2">
      <c r="A1327" t="s">
        <v>1246</v>
      </c>
      <c r="B1327" t="s">
        <v>1247</v>
      </c>
      <c r="C1327" t="s">
        <v>816</v>
      </c>
      <c r="D1327" s="35">
        <v>59000</v>
      </c>
      <c r="E1327" s="35">
        <v>0</v>
      </c>
      <c r="F1327" s="35">
        <v>59000</v>
      </c>
      <c r="G1327">
        <v>1</v>
      </c>
      <c r="I1327" s="47" t="s">
        <v>1320</v>
      </c>
      <c r="J1327" t="s">
        <v>760</v>
      </c>
      <c r="K1327" s="57"/>
      <c r="M1327" t="s">
        <v>1419</v>
      </c>
      <c r="N1327" t="s">
        <v>1294</v>
      </c>
      <c r="O1327" s="36">
        <v>177.22102862924081</v>
      </c>
      <c r="P1327" s="37">
        <v>11.091390755916491</v>
      </c>
      <c r="Q1327" s="31">
        <v>3.0000000000000001E-6</v>
      </c>
    </row>
    <row r="1328" spans="1:17" x14ac:dyDescent="0.2">
      <c r="A1328" t="s">
        <v>1246</v>
      </c>
      <c r="B1328" t="s">
        <v>1247</v>
      </c>
      <c r="C1328" t="s">
        <v>816</v>
      </c>
      <c r="D1328" s="35">
        <v>59000</v>
      </c>
      <c r="E1328" s="35">
        <v>0</v>
      </c>
      <c r="F1328" s="35">
        <v>59000</v>
      </c>
      <c r="G1328">
        <v>1</v>
      </c>
      <c r="I1328" s="47" t="s">
        <v>1320</v>
      </c>
      <c r="J1328" t="s">
        <v>761</v>
      </c>
      <c r="K1328" s="57"/>
      <c r="M1328" t="s">
        <v>1419</v>
      </c>
      <c r="N1328" t="s">
        <v>1294</v>
      </c>
      <c r="O1328" s="36">
        <v>64.894883147739534</v>
      </c>
      <c r="P1328" s="37">
        <v>4.0614509046606395</v>
      </c>
      <c r="Q1328" s="31">
        <v>9.9999999999999995E-7</v>
      </c>
    </row>
    <row r="1329" spans="1:17" x14ac:dyDescent="0.2">
      <c r="A1329" t="s">
        <v>1246</v>
      </c>
      <c r="B1329" t="s">
        <v>1247</v>
      </c>
      <c r="C1329" t="s">
        <v>816</v>
      </c>
      <c r="D1329" s="35">
        <v>59000</v>
      </c>
      <c r="E1329" s="35">
        <v>0</v>
      </c>
      <c r="F1329" s="35">
        <v>59000</v>
      </c>
      <c r="G1329">
        <v>1</v>
      </c>
      <c r="I1329" s="47" t="s">
        <v>1320</v>
      </c>
      <c r="J1329" t="s">
        <v>762</v>
      </c>
      <c r="K1329" s="57"/>
      <c r="M1329" t="s">
        <v>1419</v>
      </c>
      <c r="N1329" t="s">
        <v>1294</v>
      </c>
      <c r="O1329" s="36">
        <v>0</v>
      </c>
      <c r="P1329" s="37">
        <v>0</v>
      </c>
      <c r="Q1329" s="31">
        <v>0</v>
      </c>
    </row>
    <row r="1330" spans="1:17" x14ac:dyDescent="0.2">
      <c r="A1330" t="s">
        <v>1246</v>
      </c>
      <c r="B1330" t="s">
        <v>1247</v>
      </c>
      <c r="C1330" t="s">
        <v>816</v>
      </c>
      <c r="D1330" s="35">
        <v>59000</v>
      </c>
      <c r="E1330" s="35">
        <v>0</v>
      </c>
      <c r="F1330" s="35">
        <v>59000</v>
      </c>
      <c r="G1330">
        <v>1</v>
      </c>
      <c r="I1330" s="47" t="s">
        <v>1320</v>
      </c>
      <c r="J1330" t="s">
        <v>763</v>
      </c>
      <c r="K1330" s="57"/>
      <c r="M1330" t="s">
        <v>1419</v>
      </c>
      <c r="N1330" t="s">
        <v>1294</v>
      </c>
      <c r="O1330" s="36">
        <v>11.808979591836733</v>
      </c>
      <c r="P1330" s="37">
        <v>0.7390658326203482</v>
      </c>
      <c r="Q1330" s="31">
        <v>0</v>
      </c>
    </row>
    <row r="1331" spans="1:17" x14ac:dyDescent="0.2">
      <c r="A1331" t="s">
        <v>1246</v>
      </c>
      <c r="B1331" t="s">
        <v>1247</v>
      </c>
      <c r="C1331" t="s">
        <v>816</v>
      </c>
      <c r="D1331" s="35">
        <v>59000</v>
      </c>
      <c r="E1331" s="35">
        <v>0</v>
      </c>
      <c r="F1331" s="35">
        <v>59000</v>
      </c>
      <c r="G1331">
        <v>1</v>
      </c>
      <c r="I1331" s="47" t="s">
        <v>1320</v>
      </c>
      <c r="J1331" t="s">
        <v>764</v>
      </c>
      <c r="K1331" s="57"/>
      <c r="M1331" t="s">
        <v>1419</v>
      </c>
      <c r="N1331" t="s">
        <v>1294</v>
      </c>
      <c r="O1331" s="36">
        <v>2.1406722689075628</v>
      </c>
      <c r="P1331" s="37">
        <v>0.1339741271024911</v>
      </c>
      <c r="Q1331" s="31">
        <v>0</v>
      </c>
    </row>
    <row r="1332" spans="1:17" x14ac:dyDescent="0.2">
      <c r="A1332" t="s">
        <v>1246</v>
      </c>
      <c r="B1332" t="s">
        <v>1247</v>
      </c>
      <c r="C1332" t="s">
        <v>816</v>
      </c>
      <c r="D1332" s="35">
        <v>59000</v>
      </c>
      <c r="E1332" s="35">
        <v>0</v>
      </c>
      <c r="F1332" s="35">
        <v>59000</v>
      </c>
      <c r="G1332">
        <v>1</v>
      </c>
      <c r="I1332" s="47" t="s">
        <v>1320</v>
      </c>
      <c r="J1332" t="s">
        <v>765</v>
      </c>
      <c r="K1332" s="57"/>
      <c r="M1332" t="s">
        <v>1419</v>
      </c>
      <c r="N1332" t="s">
        <v>1294</v>
      </c>
      <c r="O1332" s="36">
        <v>0</v>
      </c>
      <c r="P1332" s="37">
        <v>0</v>
      </c>
      <c r="Q1332" s="31">
        <v>0</v>
      </c>
    </row>
    <row r="1333" spans="1:17" x14ac:dyDescent="0.2">
      <c r="A1333" t="s">
        <v>1246</v>
      </c>
      <c r="B1333" t="s">
        <v>1247</v>
      </c>
      <c r="C1333" t="s">
        <v>816</v>
      </c>
      <c r="D1333" s="35">
        <v>59000</v>
      </c>
      <c r="E1333" s="35">
        <v>0</v>
      </c>
      <c r="F1333" s="35">
        <v>59000</v>
      </c>
      <c r="G1333">
        <v>1</v>
      </c>
      <c r="I1333" s="47" t="s">
        <v>1320</v>
      </c>
      <c r="J1333" t="s">
        <v>766</v>
      </c>
      <c r="K1333" s="57"/>
      <c r="M1333" t="s">
        <v>1420</v>
      </c>
      <c r="N1333" t="s">
        <v>1333</v>
      </c>
      <c r="O1333" s="36">
        <v>0</v>
      </c>
      <c r="P1333" s="37">
        <v>0</v>
      </c>
      <c r="Q1333" s="31">
        <v>0</v>
      </c>
    </row>
    <row r="1334" spans="1:17" x14ac:dyDescent="0.2">
      <c r="A1334" t="s">
        <v>1246</v>
      </c>
      <c r="B1334" t="s">
        <v>1247</v>
      </c>
      <c r="C1334" t="s">
        <v>816</v>
      </c>
      <c r="D1334" s="35">
        <v>59000</v>
      </c>
      <c r="E1334" s="35">
        <v>0</v>
      </c>
      <c r="F1334" s="35">
        <v>59000</v>
      </c>
      <c r="G1334">
        <v>1</v>
      </c>
      <c r="I1334" s="47" t="s">
        <v>1320</v>
      </c>
      <c r="J1334" t="s">
        <v>767</v>
      </c>
      <c r="K1334" s="58"/>
      <c r="M1334" t="s">
        <v>1420</v>
      </c>
      <c r="N1334" t="s">
        <v>1333</v>
      </c>
      <c r="O1334" s="36">
        <v>0</v>
      </c>
      <c r="P1334" s="37">
        <v>0</v>
      </c>
      <c r="Q1334" s="31">
        <v>0</v>
      </c>
    </row>
    <row r="1335" spans="1:17" x14ac:dyDescent="0.2">
      <c r="A1335" t="s">
        <v>1246</v>
      </c>
      <c r="B1335" t="s">
        <v>1247</v>
      </c>
      <c r="C1335" t="s">
        <v>816</v>
      </c>
      <c r="D1335" s="35">
        <v>59000</v>
      </c>
      <c r="E1335" s="35">
        <v>0</v>
      </c>
      <c r="F1335" s="35">
        <v>59000</v>
      </c>
      <c r="G1335">
        <v>1</v>
      </c>
      <c r="I1335" s="47" t="s">
        <v>1320</v>
      </c>
      <c r="J1335" t="s">
        <v>768</v>
      </c>
      <c r="K1335" s="57"/>
      <c r="M1335" t="s">
        <v>1420</v>
      </c>
      <c r="N1335" t="s">
        <v>1333</v>
      </c>
      <c r="O1335" s="36">
        <v>0</v>
      </c>
      <c r="P1335" s="37">
        <v>0</v>
      </c>
      <c r="Q1335" s="31">
        <v>0</v>
      </c>
    </row>
    <row r="1336" spans="1:17" x14ac:dyDescent="0.2">
      <c r="A1336" t="s">
        <v>1246</v>
      </c>
      <c r="B1336" t="s">
        <v>1247</v>
      </c>
      <c r="C1336" t="s">
        <v>816</v>
      </c>
      <c r="D1336" s="35">
        <v>59000</v>
      </c>
      <c r="E1336" s="35">
        <v>0</v>
      </c>
      <c r="F1336" s="35">
        <v>59000</v>
      </c>
      <c r="G1336">
        <v>1</v>
      </c>
      <c r="I1336" s="47" t="s">
        <v>1320</v>
      </c>
      <c r="J1336" t="s">
        <v>769</v>
      </c>
      <c r="K1336" s="57"/>
      <c r="M1336" t="s">
        <v>1420</v>
      </c>
      <c r="N1336" t="s">
        <v>1333</v>
      </c>
      <c r="O1336" s="36">
        <v>0</v>
      </c>
      <c r="P1336" s="37">
        <v>0</v>
      </c>
      <c r="Q1336" s="31">
        <v>0</v>
      </c>
    </row>
    <row r="1337" spans="1:17" x14ac:dyDescent="0.2">
      <c r="A1337" t="s">
        <v>1246</v>
      </c>
      <c r="B1337" t="s">
        <v>1247</v>
      </c>
      <c r="C1337" t="s">
        <v>816</v>
      </c>
      <c r="D1337" s="35">
        <v>59000</v>
      </c>
      <c r="E1337" s="35">
        <v>0</v>
      </c>
      <c r="F1337" s="35">
        <v>59000</v>
      </c>
      <c r="G1337">
        <v>1</v>
      </c>
      <c r="I1337" s="47" t="s">
        <v>1320</v>
      </c>
      <c r="J1337" t="s">
        <v>770</v>
      </c>
      <c r="K1337" s="57"/>
      <c r="M1337" t="s">
        <v>1420</v>
      </c>
      <c r="N1337" t="s">
        <v>1333</v>
      </c>
      <c r="O1337" s="36">
        <v>0</v>
      </c>
      <c r="P1337" s="37">
        <v>0</v>
      </c>
      <c r="Q1337" s="31">
        <v>0</v>
      </c>
    </row>
    <row r="1338" spans="1:17" x14ac:dyDescent="0.2">
      <c r="A1338" t="s">
        <v>1246</v>
      </c>
      <c r="B1338" t="s">
        <v>1247</v>
      </c>
      <c r="C1338" t="s">
        <v>816</v>
      </c>
      <c r="D1338" s="35">
        <v>59000</v>
      </c>
      <c r="E1338" s="35">
        <v>0</v>
      </c>
      <c r="F1338" s="35">
        <v>59000</v>
      </c>
      <c r="G1338">
        <v>1</v>
      </c>
      <c r="I1338" s="47" t="s">
        <v>1320</v>
      </c>
      <c r="J1338" t="s">
        <v>771</v>
      </c>
      <c r="K1338" s="57"/>
      <c r="M1338" t="s">
        <v>1420</v>
      </c>
      <c r="N1338" t="s">
        <v>1333</v>
      </c>
      <c r="O1338" s="36">
        <v>0</v>
      </c>
      <c r="P1338" s="37">
        <v>0</v>
      </c>
      <c r="Q1338" s="31">
        <v>0</v>
      </c>
    </row>
    <row r="1339" spans="1:17" x14ac:dyDescent="0.2">
      <c r="A1339" t="s">
        <v>1246</v>
      </c>
      <c r="B1339" t="s">
        <v>1247</v>
      </c>
      <c r="C1339" t="s">
        <v>816</v>
      </c>
      <c r="D1339" s="35">
        <v>59000</v>
      </c>
      <c r="E1339" s="35">
        <v>0</v>
      </c>
      <c r="F1339" s="35">
        <v>59000</v>
      </c>
      <c r="G1339">
        <v>1</v>
      </c>
      <c r="I1339" s="47" t="s">
        <v>1320</v>
      </c>
      <c r="J1339" t="s">
        <v>772</v>
      </c>
      <c r="K1339" s="58"/>
      <c r="M1339" t="s">
        <v>1420</v>
      </c>
      <c r="N1339" t="s">
        <v>1333</v>
      </c>
      <c r="O1339" s="36">
        <v>0</v>
      </c>
      <c r="P1339" s="37">
        <v>0</v>
      </c>
      <c r="Q1339" s="31">
        <v>0</v>
      </c>
    </row>
    <row r="1340" spans="1:17" x14ac:dyDescent="0.2">
      <c r="A1340" t="s">
        <v>1246</v>
      </c>
      <c r="B1340" t="s">
        <v>1247</v>
      </c>
      <c r="C1340" t="s">
        <v>816</v>
      </c>
      <c r="D1340" s="35">
        <v>59000</v>
      </c>
      <c r="E1340" s="35">
        <v>0</v>
      </c>
      <c r="F1340" s="35">
        <v>59000</v>
      </c>
      <c r="G1340">
        <v>1</v>
      </c>
      <c r="I1340" s="47" t="s">
        <v>1320</v>
      </c>
      <c r="J1340" t="s">
        <v>773</v>
      </c>
      <c r="K1340" s="58"/>
      <c r="M1340" t="s">
        <v>1420</v>
      </c>
      <c r="N1340" t="s">
        <v>1333</v>
      </c>
      <c r="O1340" s="36">
        <v>0</v>
      </c>
      <c r="P1340" s="37">
        <v>0</v>
      </c>
      <c r="Q1340" s="31">
        <v>0</v>
      </c>
    </row>
    <row r="1341" spans="1:17" x14ac:dyDescent="0.2">
      <c r="A1341" t="s">
        <v>1246</v>
      </c>
      <c r="B1341" t="s">
        <v>1247</v>
      </c>
      <c r="C1341" t="s">
        <v>816</v>
      </c>
      <c r="D1341" s="35">
        <v>59000</v>
      </c>
      <c r="E1341" s="35">
        <v>0</v>
      </c>
      <c r="F1341" s="35">
        <v>59000</v>
      </c>
      <c r="G1341">
        <v>1</v>
      </c>
      <c r="I1341" s="47" t="s">
        <v>1320</v>
      </c>
      <c r="J1341" t="s">
        <v>774</v>
      </c>
      <c r="K1341" s="58"/>
      <c r="M1341" t="s">
        <v>1420</v>
      </c>
      <c r="N1341" t="s">
        <v>1333</v>
      </c>
      <c r="O1341" s="36">
        <v>64.930000000000007</v>
      </c>
      <c r="P1341" s="37">
        <v>4.0636486953717714</v>
      </c>
      <c r="Q1341" s="31">
        <v>9.9999999999999995E-7</v>
      </c>
    </row>
    <row r="1342" spans="1:17" x14ac:dyDescent="0.2">
      <c r="A1342" t="s">
        <v>1246</v>
      </c>
      <c r="B1342" t="s">
        <v>1247</v>
      </c>
      <c r="C1342" t="s">
        <v>816</v>
      </c>
      <c r="D1342" s="35">
        <v>59000</v>
      </c>
      <c r="E1342" s="35">
        <v>0</v>
      </c>
      <c r="F1342" s="35">
        <v>59000</v>
      </c>
      <c r="G1342">
        <v>1</v>
      </c>
      <c r="I1342" s="47" t="s">
        <v>1320</v>
      </c>
      <c r="J1342" t="s">
        <v>775</v>
      </c>
      <c r="K1342" s="58"/>
      <c r="M1342" t="s">
        <v>1421</v>
      </c>
      <c r="N1342" t="s">
        <v>1294</v>
      </c>
      <c r="O1342" s="36">
        <v>60.184548717887012</v>
      </c>
      <c r="P1342" s="37">
        <v>3.7666542873707125</v>
      </c>
      <c r="Q1342" s="31">
        <v>9.9999999999999995E-7</v>
      </c>
    </row>
    <row r="1343" spans="1:17" x14ac:dyDescent="0.2">
      <c r="A1343" t="s">
        <v>1246</v>
      </c>
      <c r="B1343" t="s">
        <v>1247</v>
      </c>
      <c r="C1343" t="s">
        <v>816</v>
      </c>
      <c r="D1343" s="35">
        <v>59000</v>
      </c>
      <c r="E1343" s="35">
        <v>0</v>
      </c>
      <c r="F1343" s="35">
        <v>59000</v>
      </c>
      <c r="G1343">
        <v>1</v>
      </c>
      <c r="I1343" s="47" t="s">
        <v>1320</v>
      </c>
      <c r="J1343" t="s">
        <v>776</v>
      </c>
      <c r="K1343" s="57"/>
      <c r="M1343" t="s">
        <v>1421</v>
      </c>
      <c r="N1343" t="s">
        <v>1294</v>
      </c>
      <c r="O1343" s="36">
        <v>10.8</v>
      </c>
      <c r="P1343" s="37">
        <v>0.67591877267850187</v>
      </c>
      <c r="Q1343" s="31">
        <v>0</v>
      </c>
    </row>
    <row r="1344" spans="1:17" x14ac:dyDescent="0.2">
      <c r="A1344" t="s">
        <v>1246</v>
      </c>
      <c r="B1344" t="s">
        <v>1247</v>
      </c>
      <c r="C1344" t="s">
        <v>816</v>
      </c>
      <c r="D1344" s="35">
        <v>59000</v>
      </c>
      <c r="E1344" s="35">
        <v>0</v>
      </c>
      <c r="F1344" s="35">
        <v>59000</v>
      </c>
      <c r="G1344">
        <v>1</v>
      </c>
      <c r="I1344" s="47" t="s">
        <v>1320</v>
      </c>
      <c r="J1344" t="s">
        <v>777</v>
      </c>
      <c r="K1344" s="57"/>
      <c r="M1344" t="s">
        <v>1421</v>
      </c>
      <c r="N1344" t="s">
        <v>1294</v>
      </c>
      <c r="O1344" s="36">
        <v>844.09559971845249</v>
      </c>
      <c r="P1344" s="37">
        <v>52.827783498613002</v>
      </c>
      <c r="Q1344" s="31">
        <v>1.2E-5</v>
      </c>
    </row>
    <row r="1345" spans="1:17" x14ac:dyDescent="0.2">
      <c r="A1345" t="s">
        <v>1246</v>
      </c>
      <c r="B1345" t="s">
        <v>1247</v>
      </c>
      <c r="C1345" t="s">
        <v>816</v>
      </c>
      <c r="D1345" s="35">
        <v>59000</v>
      </c>
      <c r="E1345" s="35">
        <v>0</v>
      </c>
      <c r="F1345" s="35">
        <v>59000</v>
      </c>
      <c r="G1345">
        <v>1</v>
      </c>
      <c r="I1345" s="47" t="s">
        <v>1320</v>
      </c>
      <c r="J1345" t="s">
        <v>778</v>
      </c>
      <c r="K1345" s="58"/>
      <c r="M1345" t="s">
        <v>1421</v>
      </c>
      <c r="N1345" t="s">
        <v>1294</v>
      </c>
      <c r="O1345" s="36">
        <v>3309.4522944457626</v>
      </c>
      <c r="P1345" s="37">
        <v>207.1223086203548</v>
      </c>
      <c r="Q1345" s="31">
        <v>6.2000000000000003E-5</v>
      </c>
    </row>
    <row r="1346" spans="1:17" x14ac:dyDescent="0.2">
      <c r="A1346" t="s">
        <v>1246</v>
      </c>
      <c r="B1346" t="s">
        <v>1247</v>
      </c>
      <c r="C1346" t="s">
        <v>816</v>
      </c>
      <c r="D1346" s="35">
        <v>59000</v>
      </c>
      <c r="E1346" s="35">
        <v>0</v>
      </c>
      <c r="F1346" s="35">
        <v>59000</v>
      </c>
      <c r="G1346">
        <v>1</v>
      </c>
      <c r="I1346" s="47" t="s">
        <v>1320</v>
      </c>
      <c r="J1346" t="s">
        <v>779</v>
      </c>
      <c r="K1346" s="58"/>
      <c r="M1346" t="s">
        <v>1421</v>
      </c>
      <c r="N1346" t="s">
        <v>1294</v>
      </c>
      <c r="O1346" s="36">
        <v>1885.9130058483518</v>
      </c>
      <c r="P1346" s="37">
        <v>118.03000039735576</v>
      </c>
      <c r="Q1346" s="31">
        <v>2.8E-5</v>
      </c>
    </row>
    <row r="1347" spans="1:17" x14ac:dyDescent="0.2">
      <c r="A1347" t="s">
        <v>1246</v>
      </c>
      <c r="B1347" t="s">
        <v>1247</v>
      </c>
      <c r="C1347" t="s">
        <v>816</v>
      </c>
      <c r="D1347" s="35">
        <v>59000</v>
      </c>
      <c r="E1347" s="35">
        <v>0</v>
      </c>
      <c r="F1347" s="35">
        <v>59000</v>
      </c>
      <c r="G1347">
        <v>1</v>
      </c>
      <c r="I1347" s="47" t="s">
        <v>1320</v>
      </c>
      <c r="J1347" t="s">
        <v>780</v>
      </c>
      <c r="K1347" s="58"/>
      <c r="M1347" t="s">
        <v>1421</v>
      </c>
      <c r="N1347" t="s">
        <v>1294</v>
      </c>
      <c r="O1347" s="36">
        <v>340.07191605641009</v>
      </c>
      <c r="P1347" s="37">
        <v>21.283425196599559</v>
      </c>
      <c r="Q1347" s="31">
        <v>6.0000000000000002E-6</v>
      </c>
    </row>
    <row r="1348" spans="1:17" x14ac:dyDescent="0.2">
      <c r="A1348" t="s">
        <v>1246</v>
      </c>
      <c r="B1348" t="s">
        <v>1247</v>
      </c>
      <c r="C1348" t="s">
        <v>816</v>
      </c>
      <c r="D1348" s="35">
        <v>59000</v>
      </c>
      <c r="E1348" s="35">
        <v>0</v>
      </c>
      <c r="F1348" s="35">
        <v>59000</v>
      </c>
      <c r="G1348">
        <v>1</v>
      </c>
      <c r="I1348" s="47" t="s">
        <v>1320</v>
      </c>
      <c r="J1348" t="s">
        <v>785</v>
      </c>
      <c r="M1348" t="s">
        <v>1422</v>
      </c>
      <c r="N1348" t="s">
        <v>1325</v>
      </c>
      <c r="O1348" s="36">
        <v>5.6377731958762896</v>
      </c>
      <c r="P1348" s="37">
        <v>0.35284043881448679</v>
      </c>
      <c r="Q1348" s="31">
        <v>0</v>
      </c>
    </row>
    <row r="1349" spans="1:17" x14ac:dyDescent="0.2">
      <c r="A1349" t="s">
        <v>1246</v>
      </c>
      <c r="B1349" t="s">
        <v>1247</v>
      </c>
      <c r="C1349" t="s">
        <v>816</v>
      </c>
      <c r="D1349" s="35">
        <v>59000</v>
      </c>
      <c r="E1349" s="35">
        <v>0</v>
      </c>
      <c r="F1349" s="35">
        <v>59000</v>
      </c>
      <c r="G1349">
        <v>1</v>
      </c>
      <c r="I1349" s="47" t="s">
        <v>1320</v>
      </c>
      <c r="J1349" t="s">
        <v>786</v>
      </c>
      <c r="M1349" t="s">
        <v>1422</v>
      </c>
      <c r="N1349" t="s">
        <v>1325</v>
      </c>
      <c r="O1349" s="36">
        <v>0</v>
      </c>
      <c r="P1349" s="37">
        <v>0</v>
      </c>
      <c r="Q1349" s="31">
        <v>0</v>
      </c>
    </row>
    <row r="1350" spans="1:17" x14ac:dyDescent="0.2">
      <c r="A1350" t="s">
        <v>1246</v>
      </c>
      <c r="B1350" t="s">
        <v>1247</v>
      </c>
      <c r="C1350" t="s">
        <v>816</v>
      </c>
      <c r="D1350" s="35">
        <v>59000</v>
      </c>
      <c r="E1350" s="35">
        <v>0</v>
      </c>
      <c r="F1350" s="35">
        <v>59000</v>
      </c>
      <c r="G1350">
        <v>1</v>
      </c>
      <c r="I1350" s="47" t="s">
        <v>1320</v>
      </c>
      <c r="J1350" t="s">
        <v>787</v>
      </c>
      <c r="M1350" t="s">
        <v>1422</v>
      </c>
      <c r="N1350" t="s">
        <v>1325</v>
      </c>
      <c r="O1350" s="36">
        <v>141.04445592391139</v>
      </c>
      <c r="P1350" s="37">
        <v>8.8272773649256706</v>
      </c>
      <c r="Q1350" s="31">
        <v>1.9999999999999999E-6</v>
      </c>
    </row>
    <row r="1351" spans="1:17" x14ac:dyDescent="0.2">
      <c r="A1351" t="s">
        <v>1246</v>
      </c>
      <c r="B1351" t="s">
        <v>1247</v>
      </c>
      <c r="C1351" t="s">
        <v>816</v>
      </c>
      <c r="D1351" s="35">
        <v>59000</v>
      </c>
      <c r="E1351" s="35">
        <v>0</v>
      </c>
      <c r="F1351" s="35">
        <v>59000</v>
      </c>
      <c r="G1351">
        <v>1</v>
      </c>
      <c r="I1351" s="47" t="s">
        <v>1320</v>
      </c>
      <c r="J1351" t="s">
        <v>788</v>
      </c>
      <c r="M1351" t="s">
        <v>1422</v>
      </c>
      <c r="N1351" t="s">
        <v>1325</v>
      </c>
      <c r="O1351" s="36">
        <v>1057.0233751959506</v>
      </c>
      <c r="P1351" s="37">
        <v>66.153883560642086</v>
      </c>
      <c r="Q1351" s="31">
        <v>1.5E-5</v>
      </c>
    </row>
    <row r="1352" spans="1:17" x14ac:dyDescent="0.2">
      <c r="A1352" t="s">
        <v>1246</v>
      </c>
      <c r="B1352" t="s">
        <v>1247</v>
      </c>
      <c r="C1352" t="s">
        <v>816</v>
      </c>
      <c r="D1352" s="35">
        <v>59000</v>
      </c>
      <c r="E1352" s="35">
        <v>0</v>
      </c>
      <c r="F1352" s="35">
        <v>59000</v>
      </c>
      <c r="G1352">
        <v>1</v>
      </c>
      <c r="I1352" s="47" t="s">
        <v>1320</v>
      </c>
      <c r="J1352" t="s">
        <v>789</v>
      </c>
      <c r="M1352" t="s">
        <v>1422</v>
      </c>
      <c r="N1352" t="s">
        <v>1325</v>
      </c>
      <c r="O1352" s="36">
        <v>625.27210897520774</v>
      </c>
      <c r="P1352" s="37">
        <v>39.132699674872306</v>
      </c>
      <c r="Q1352" s="31">
        <v>9.0000000000000002E-6</v>
      </c>
    </row>
    <row r="1353" spans="1:17" x14ac:dyDescent="0.2">
      <c r="A1353" t="s">
        <v>1246</v>
      </c>
      <c r="B1353" t="s">
        <v>1247</v>
      </c>
      <c r="C1353" t="s">
        <v>816</v>
      </c>
      <c r="D1353" s="35">
        <v>59000</v>
      </c>
      <c r="E1353" s="35">
        <v>0</v>
      </c>
      <c r="F1353" s="35">
        <v>59000</v>
      </c>
      <c r="G1353">
        <v>1</v>
      </c>
      <c r="I1353" s="47" t="s">
        <v>1320</v>
      </c>
      <c r="J1353" t="s">
        <v>790</v>
      </c>
      <c r="M1353" t="s">
        <v>1422</v>
      </c>
      <c r="N1353" t="s">
        <v>1325</v>
      </c>
      <c r="O1353" s="36">
        <v>5280.0588491784738</v>
      </c>
      <c r="P1353" s="37">
        <v>330.45286083397934</v>
      </c>
      <c r="Q1353" s="31">
        <v>8.8999999999999995E-5</v>
      </c>
    </row>
    <row r="1354" spans="1:17" x14ac:dyDescent="0.2">
      <c r="A1354" t="s">
        <v>1246</v>
      </c>
      <c r="B1354" t="s">
        <v>1247</v>
      </c>
      <c r="C1354" t="s">
        <v>816</v>
      </c>
      <c r="D1354" s="35">
        <v>59000</v>
      </c>
      <c r="E1354" s="35">
        <v>0</v>
      </c>
      <c r="F1354" s="35">
        <v>59000</v>
      </c>
      <c r="G1354">
        <v>1</v>
      </c>
      <c r="I1354" s="47" t="s">
        <v>1320</v>
      </c>
      <c r="J1354" t="s">
        <v>791</v>
      </c>
      <c r="M1354" t="s">
        <v>1422</v>
      </c>
      <c r="N1354" t="s">
        <v>1325</v>
      </c>
      <c r="O1354" s="36">
        <v>256.36294581454746</v>
      </c>
      <c r="P1354" s="37">
        <v>16.044493305112425</v>
      </c>
      <c r="Q1354" s="31">
        <v>3.9999999999999998E-6</v>
      </c>
    </row>
    <row r="1355" spans="1:17" x14ac:dyDescent="0.2">
      <c r="A1355" t="s">
        <v>1246</v>
      </c>
      <c r="B1355" t="s">
        <v>1247</v>
      </c>
      <c r="C1355" t="s">
        <v>816</v>
      </c>
      <c r="D1355" s="35">
        <v>59000</v>
      </c>
      <c r="E1355" s="35">
        <v>0</v>
      </c>
      <c r="F1355" s="35">
        <v>59000</v>
      </c>
      <c r="G1355">
        <v>1</v>
      </c>
      <c r="I1355" s="47" t="s">
        <v>1320</v>
      </c>
      <c r="J1355" t="s">
        <v>792</v>
      </c>
      <c r="M1355" t="s">
        <v>1422</v>
      </c>
      <c r="N1355" t="s">
        <v>1325</v>
      </c>
      <c r="O1355" s="36">
        <v>1.51</v>
      </c>
      <c r="P1355" s="37">
        <v>9.4503458031901647E-2</v>
      </c>
      <c r="Q1355" s="31">
        <v>0</v>
      </c>
    </row>
    <row r="1356" spans="1:17" x14ac:dyDescent="0.2">
      <c r="A1356" t="s">
        <v>1246</v>
      </c>
      <c r="B1356" t="s">
        <v>1247</v>
      </c>
      <c r="C1356" t="s">
        <v>816</v>
      </c>
      <c r="D1356" s="35">
        <v>59000</v>
      </c>
      <c r="E1356" s="35">
        <v>0</v>
      </c>
      <c r="F1356" s="35">
        <v>59000</v>
      </c>
      <c r="G1356">
        <v>1</v>
      </c>
      <c r="I1356" s="47" t="s">
        <v>1320</v>
      </c>
      <c r="J1356" t="s">
        <v>793</v>
      </c>
      <c r="M1356" t="s">
        <v>1422</v>
      </c>
      <c r="N1356" t="s">
        <v>1325</v>
      </c>
      <c r="O1356" s="36">
        <v>0</v>
      </c>
      <c r="P1356" s="37">
        <v>0</v>
      </c>
      <c r="Q1356" s="31">
        <v>0</v>
      </c>
    </row>
    <row r="1357" spans="1:17" x14ac:dyDescent="0.2">
      <c r="A1357" t="s">
        <v>1246</v>
      </c>
      <c r="B1357" t="s">
        <v>1247</v>
      </c>
      <c r="C1357" t="s">
        <v>816</v>
      </c>
      <c r="D1357" s="35">
        <v>59000</v>
      </c>
      <c r="E1357" s="35">
        <v>0</v>
      </c>
      <c r="F1357" s="35">
        <v>59000</v>
      </c>
      <c r="G1357">
        <v>1</v>
      </c>
      <c r="I1357" s="47" t="s">
        <v>1320</v>
      </c>
      <c r="J1357" t="s">
        <v>794</v>
      </c>
      <c r="M1357" t="s">
        <v>1423</v>
      </c>
      <c r="N1357" t="s">
        <v>1294</v>
      </c>
      <c r="O1357" s="36">
        <v>69.472957759115431</v>
      </c>
      <c r="P1357" s="37">
        <v>4.3479700317487691</v>
      </c>
      <c r="Q1357" s="31">
        <v>9.9999999999999995E-7</v>
      </c>
    </row>
    <row r="1358" spans="1:17" x14ac:dyDescent="0.2">
      <c r="A1358" t="s">
        <v>1246</v>
      </c>
      <c r="B1358" t="s">
        <v>1247</v>
      </c>
      <c r="C1358" t="s">
        <v>816</v>
      </c>
      <c r="D1358" s="35">
        <v>59000</v>
      </c>
      <c r="E1358" s="35">
        <v>0</v>
      </c>
      <c r="F1358" s="35">
        <v>59000</v>
      </c>
      <c r="G1358">
        <v>1</v>
      </c>
      <c r="I1358" s="47" t="s">
        <v>1320</v>
      </c>
      <c r="J1358" t="s">
        <v>795</v>
      </c>
      <c r="M1358" t="s">
        <v>1423</v>
      </c>
      <c r="N1358" t="s">
        <v>1294</v>
      </c>
      <c r="O1358" s="36">
        <v>0</v>
      </c>
      <c r="P1358" s="37">
        <v>0</v>
      </c>
      <c r="Q1358" s="31">
        <v>0</v>
      </c>
    </row>
    <row r="1359" spans="1:17" x14ac:dyDescent="0.2">
      <c r="A1359" t="s">
        <v>1246</v>
      </c>
      <c r="B1359" t="s">
        <v>1247</v>
      </c>
      <c r="C1359" t="s">
        <v>816</v>
      </c>
      <c r="D1359" s="35">
        <v>59000</v>
      </c>
      <c r="E1359" s="35">
        <v>0</v>
      </c>
      <c r="F1359" s="35">
        <v>59000</v>
      </c>
      <c r="G1359">
        <v>1</v>
      </c>
      <c r="I1359" s="47" t="s">
        <v>1320</v>
      </c>
      <c r="J1359" t="s">
        <v>796</v>
      </c>
      <c r="M1359" t="s">
        <v>1423</v>
      </c>
      <c r="N1359" t="s">
        <v>1294</v>
      </c>
      <c r="O1359" s="36">
        <v>7.44</v>
      </c>
      <c r="P1359" s="37">
        <v>0.46563293228963465</v>
      </c>
      <c r="Q1359" s="31">
        <v>0</v>
      </c>
    </row>
    <row r="1360" spans="1:17" x14ac:dyDescent="0.2">
      <c r="A1360" t="s">
        <v>1246</v>
      </c>
      <c r="B1360" t="s">
        <v>1247</v>
      </c>
      <c r="C1360" t="s">
        <v>816</v>
      </c>
      <c r="D1360" s="35">
        <v>59000</v>
      </c>
      <c r="E1360" s="35">
        <v>0</v>
      </c>
      <c r="F1360" s="35">
        <v>59000</v>
      </c>
      <c r="G1360">
        <v>1</v>
      </c>
      <c r="I1360" s="47" t="s">
        <v>1320</v>
      </c>
      <c r="J1360" t="s">
        <v>797</v>
      </c>
      <c r="M1360" t="s">
        <v>1423</v>
      </c>
      <c r="N1360" t="s">
        <v>1294</v>
      </c>
      <c r="O1360" s="36">
        <v>29.76</v>
      </c>
      <c r="P1360" s="37">
        <v>1.8625317291585386</v>
      </c>
      <c r="Q1360" s="31">
        <v>0</v>
      </c>
    </row>
    <row r="1361" spans="1:17" x14ac:dyDescent="0.2">
      <c r="A1361" t="s">
        <v>1246</v>
      </c>
      <c r="B1361" t="s">
        <v>1247</v>
      </c>
      <c r="C1361" t="s">
        <v>816</v>
      </c>
      <c r="D1361" s="35">
        <v>59000</v>
      </c>
      <c r="E1361" s="35">
        <v>0</v>
      </c>
      <c r="F1361" s="35">
        <v>59000</v>
      </c>
      <c r="G1361">
        <v>1</v>
      </c>
      <c r="I1361" s="47" t="s">
        <v>1320</v>
      </c>
      <c r="J1361" t="s">
        <v>798</v>
      </c>
      <c r="M1361" t="s">
        <v>1423</v>
      </c>
      <c r="N1361" t="s">
        <v>1294</v>
      </c>
      <c r="O1361" s="36">
        <v>0</v>
      </c>
      <c r="P1361" s="37">
        <v>0</v>
      </c>
      <c r="Q1361" s="31">
        <v>0</v>
      </c>
    </row>
    <row r="1362" spans="1:17" x14ac:dyDescent="0.2">
      <c r="A1362" t="s">
        <v>1246</v>
      </c>
      <c r="B1362" t="s">
        <v>1247</v>
      </c>
      <c r="C1362" t="s">
        <v>816</v>
      </c>
      <c r="D1362" s="35">
        <v>59000</v>
      </c>
      <c r="E1362" s="35">
        <v>0</v>
      </c>
      <c r="F1362" s="35">
        <v>59000</v>
      </c>
      <c r="G1362">
        <v>1</v>
      </c>
      <c r="I1362" s="47" t="s">
        <v>1320</v>
      </c>
      <c r="J1362" t="s">
        <v>799</v>
      </c>
      <c r="M1362" t="s">
        <v>1423</v>
      </c>
      <c r="N1362" t="s">
        <v>1294</v>
      </c>
      <c r="O1362" s="36">
        <v>0</v>
      </c>
      <c r="P1362" s="37">
        <v>0</v>
      </c>
      <c r="Q1362" s="31">
        <v>0</v>
      </c>
    </row>
    <row r="1363" spans="1:17" x14ac:dyDescent="0.2">
      <c r="A1363" t="s">
        <v>1246</v>
      </c>
      <c r="B1363" t="s">
        <v>1247</v>
      </c>
      <c r="C1363" t="s">
        <v>816</v>
      </c>
      <c r="D1363" s="35">
        <v>59000</v>
      </c>
      <c r="E1363" s="35">
        <v>0</v>
      </c>
      <c r="F1363" s="35">
        <v>59000</v>
      </c>
      <c r="G1363">
        <v>1</v>
      </c>
      <c r="I1363" s="47" t="s">
        <v>1320</v>
      </c>
      <c r="J1363" t="s">
        <v>800</v>
      </c>
      <c r="M1363" t="s">
        <v>1423</v>
      </c>
      <c r="N1363" t="s">
        <v>1294</v>
      </c>
      <c r="O1363" s="36">
        <v>0</v>
      </c>
      <c r="P1363" s="37">
        <v>0</v>
      </c>
      <c r="Q1363" s="31">
        <v>0</v>
      </c>
    </row>
    <row r="1364" spans="1:17" x14ac:dyDescent="0.2">
      <c r="A1364" t="s">
        <v>1246</v>
      </c>
      <c r="B1364" t="s">
        <v>1247</v>
      </c>
      <c r="C1364" t="s">
        <v>816</v>
      </c>
      <c r="D1364" s="35">
        <v>59000</v>
      </c>
      <c r="E1364" s="35">
        <v>0</v>
      </c>
      <c r="F1364" s="35">
        <v>59000</v>
      </c>
      <c r="G1364">
        <v>1</v>
      </c>
      <c r="I1364" s="47" t="s">
        <v>1320</v>
      </c>
      <c r="J1364" t="s">
        <v>801</v>
      </c>
      <c r="M1364" t="s">
        <v>1423</v>
      </c>
      <c r="N1364" t="s">
        <v>1294</v>
      </c>
      <c r="O1364" s="36">
        <v>18.100000000000001</v>
      </c>
      <c r="P1364" s="37">
        <v>1.1327897949519337</v>
      </c>
      <c r="Q1364" s="31">
        <v>0</v>
      </c>
    </row>
    <row r="1365" spans="1:17" x14ac:dyDescent="0.2">
      <c r="A1365" t="s">
        <v>1246</v>
      </c>
      <c r="B1365" t="s">
        <v>1247</v>
      </c>
      <c r="C1365" t="s">
        <v>816</v>
      </c>
      <c r="D1365" s="35">
        <v>59000</v>
      </c>
      <c r="E1365" s="35">
        <v>0</v>
      </c>
      <c r="F1365" s="35">
        <v>59000</v>
      </c>
      <c r="G1365">
        <v>1</v>
      </c>
      <c r="I1365" s="47" t="s">
        <v>1320</v>
      </c>
      <c r="J1365" t="s">
        <v>802</v>
      </c>
      <c r="M1365" t="s">
        <v>1423</v>
      </c>
      <c r="N1365" t="s">
        <v>1294</v>
      </c>
      <c r="O1365" s="36">
        <v>11.16</v>
      </c>
      <c r="P1365" s="37">
        <v>0.69844939843445197</v>
      </c>
      <c r="Q1365" s="31">
        <v>0</v>
      </c>
    </row>
    <row r="1366" spans="1:17" x14ac:dyDescent="0.2">
      <c r="A1366" t="s">
        <v>1246</v>
      </c>
      <c r="B1366" t="s">
        <v>1247</v>
      </c>
      <c r="C1366" t="s">
        <v>816</v>
      </c>
      <c r="D1366" s="35">
        <v>59000</v>
      </c>
      <c r="E1366" s="35">
        <v>0</v>
      </c>
      <c r="F1366" s="35">
        <v>59000</v>
      </c>
      <c r="G1366">
        <v>1</v>
      </c>
      <c r="I1366" s="47" t="s">
        <v>1320</v>
      </c>
      <c r="J1366" t="s">
        <v>803</v>
      </c>
      <c r="M1366" t="s">
        <v>1423</v>
      </c>
      <c r="N1366" t="s">
        <v>1294</v>
      </c>
      <c r="O1366" s="36">
        <v>121.66666666666666</v>
      </c>
      <c r="P1366" s="37">
        <v>7.61451703789053</v>
      </c>
      <c r="Q1366" s="31">
        <v>1.9999999999999999E-6</v>
      </c>
    </row>
    <row r="1367" spans="1:17" x14ac:dyDescent="0.2">
      <c r="A1367" t="s">
        <v>1246</v>
      </c>
      <c r="B1367" t="s">
        <v>1247</v>
      </c>
      <c r="C1367" t="s">
        <v>816</v>
      </c>
      <c r="D1367" s="35">
        <v>59000</v>
      </c>
      <c r="E1367" s="35">
        <v>0</v>
      </c>
      <c r="F1367" s="35">
        <v>59000</v>
      </c>
      <c r="G1367">
        <v>1</v>
      </c>
      <c r="I1367" s="47" t="s">
        <v>1320</v>
      </c>
      <c r="J1367" t="s">
        <v>804</v>
      </c>
      <c r="K1367" s="57"/>
      <c r="M1367" t="s">
        <v>1424</v>
      </c>
      <c r="N1367" t="s">
        <v>1328</v>
      </c>
      <c r="O1367" s="36">
        <v>1698.98</v>
      </c>
      <c r="P1367" s="37">
        <v>106.33078485234455</v>
      </c>
      <c r="Q1367" s="31">
        <v>3.6000000000000001E-5</v>
      </c>
    </row>
    <row r="1368" spans="1:17" x14ac:dyDescent="0.2">
      <c r="A1368" t="s">
        <v>1246</v>
      </c>
      <c r="B1368" t="s">
        <v>1247</v>
      </c>
      <c r="C1368" t="s">
        <v>816</v>
      </c>
      <c r="D1368" s="35">
        <v>59000</v>
      </c>
      <c r="E1368" s="35">
        <v>0</v>
      </c>
      <c r="F1368" s="35">
        <v>59000</v>
      </c>
      <c r="G1368">
        <v>1</v>
      </c>
      <c r="I1368" s="47" t="s">
        <v>1320</v>
      </c>
      <c r="J1368" t="s">
        <v>9</v>
      </c>
      <c r="K1368" s="57"/>
      <c r="M1368" t="s">
        <v>1425</v>
      </c>
      <c r="N1368" t="s">
        <v>1328</v>
      </c>
      <c r="O1368" s="36">
        <v>8757.9</v>
      </c>
      <c r="P1368" s="37">
        <v>548.11379807787512</v>
      </c>
      <c r="Q1368" s="31">
        <v>1.37E-4</v>
      </c>
    </row>
    <row r="1369" spans="1:17" x14ac:dyDescent="0.2">
      <c r="A1369" t="s">
        <v>1246</v>
      </c>
      <c r="B1369" t="s">
        <v>1247</v>
      </c>
      <c r="C1369" t="s">
        <v>816</v>
      </c>
      <c r="D1369" s="35">
        <v>59000</v>
      </c>
      <c r="E1369" s="35">
        <v>0</v>
      </c>
      <c r="F1369" s="35">
        <v>59000</v>
      </c>
      <c r="G1369">
        <v>1</v>
      </c>
      <c r="I1369" s="47" t="s">
        <v>1320</v>
      </c>
      <c r="J1369" t="s">
        <v>77</v>
      </c>
      <c r="K1369" s="57"/>
      <c r="M1369" t="s">
        <v>1426</v>
      </c>
      <c r="N1369" t="s">
        <v>1294</v>
      </c>
      <c r="O1369" s="36">
        <v>264.18</v>
      </c>
      <c r="P1369" s="37">
        <v>16.533724200574689</v>
      </c>
      <c r="Q1369" s="31">
        <v>6.9999999999999999E-6</v>
      </c>
    </row>
    <row r="1370" spans="1:17" x14ac:dyDescent="0.2">
      <c r="A1370" t="s">
        <v>1246</v>
      </c>
      <c r="B1370" t="s">
        <v>1247</v>
      </c>
      <c r="C1370" t="s">
        <v>816</v>
      </c>
      <c r="D1370" s="35">
        <v>59000</v>
      </c>
      <c r="E1370" s="35">
        <v>0</v>
      </c>
      <c r="F1370" s="35">
        <v>59000</v>
      </c>
      <c r="G1370">
        <v>1</v>
      </c>
      <c r="I1370" s="47" t="s">
        <v>1320</v>
      </c>
      <c r="J1370" t="s">
        <v>218</v>
      </c>
      <c r="K1370" s="57"/>
      <c r="M1370" t="s">
        <v>1427</v>
      </c>
      <c r="N1370" t="s">
        <v>1294</v>
      </c>
      <c r="O1370" s="36">
        <v>387.84</v>
      </c>
      <c r="P1370" s="37">
        <v>24.272994147743535</v>
      </c>
      <c r="Q1370" s="31">
        <v>6.0000000000000002E-6</v>
      </c>
    </row>
    <row r="1371" spans="1:17" x14ac:dyDescent="0.2">
      <c r="A1371" t="s">
        <v>1246</v>
      </c>
      <c r="B1371" t="s">
        <v>1247</v>
      </c>
      <c r="C1371" t="s">
        <v>816</v>
      </c>
      <c r="D1371" s="35">
        <v>59000</v>
      </c>
      <c r="E1371" s="35">
        <v>0</v>
      </c>
      <c r="F1371" s="35">
        <v>59000</v>
      </c>
      <c r="G1371">
        <v>1</v>
      </c>
      <c r="I1371" s="47" t="s">
        <v>1320</v>
      </c>
      <c r="J1371" t="s">
        <v>220</v>
      </c>
      <c r="M1371" t="s">
        <v>1428</v>
      </c>
      <c r="N1371" t="s">
        <v>1328</v>
      </c>
      <c r="O1371" s="36">
        <v>2651.9</v>
      </c>
      <c r="P1371" s="37">
        <v>165.96935122834435</v>
      </c>
      <c r="Q1371" s="31">
        <v>2.3E-5</v>
      </c>
    </row>
    <row r="1372" spans="1:17" x14ac:dyDescent="0.2">
      <c r="A1372" t="s">
        <v>815</v>
      </c>
      <c r="B1372" t="s">
        <v>1248</v>
      </c>
      <c r="C1372" t="s">
        <v>815</v>
      </c>
      <c r="D1372" s="35">
        <v>3634497.5</v>
      </c>
      <c r="E1372" s="35">
        <v>0</v>
      </c>
      <c r="F1372" s="35">
        <v>3634497.5</v>
      </c>
      <c r="G1372">
        <v>10</v>
      </c>
      <c r="I1372" s="47" t="s">
        <v>1320</v>
      </c>
      <c r="J1372" t="s">
        <v>13</v>
      </c>
      <c r="M1372" t="s">
        <v>1321</v>
      </c>
      <c r="N1372" t="s">
        <v>1294</v>
      </c>
      <c r="O1372" s="36">
        <v>164</v>
      </c>
      <c r="P1372" s="37">
        <v>632.27638838434666</v>
      </c>
      <c r="Q1372" s="31">
        <v>1.9999999999999999E-6</v>
      </c>
    </row>
    <row r="1373" spans="1:17" x14ac:dyDescent="0.2">
      <c r="A1373" t="s">
        <v>815</v>
      </c>
      <c r="B1373" t="s">
        <v>1248</v>
      </c>
      <c r="C1373" t="s">
        <v>815</v>
      </c>
      <c r="D1373" s="35">
        <v>3634497.5</v>
      </c>
      <c r="E1373" s="35">
        <v>0</v>
      </c>
      <c r="F1373" s="35">
        <v>3634497.5</v>
      </c>
      <c r="G1373">
        <v>10</v>
      </c>
      <c r="I1373" s="47" t="s">
        <v>1320</v>
      </c>
      <c r="J1373" t="s">
        <v>15</v>
      </c>
      <c r="M1373" t="s">
        <v>1321</v>
      </c>
      <c r="N1373" t="s">
        <v>1294</v>
      </c>
      <c r="O1373" s="36">
        <v>0</v>
      </c>
      <c r="P1373" s="37">
        <v>0</v>
      </c>
      <c r="Q1373" s="31">
        <v>0</v>
      </c>
    </row>
    <row r="1374" spans="1:17" x14ac:dyDescent="0.2">
      <c r="A1374" t="s">
        <v>815</v>
      </c>
      <c r="B1374" t="s">
        <v>1248</v>
      </c>
      <c r="C1374" t="s">
        <v>815</v>
      </c>
      <c r="D1374" s="35">
        <v>3634497.5</v>
      </c>
      <c r="E1374" s="35">
        <v>0</v>
      </c>
      <c r="F1374" s="35">
        <v>3634497.5</v>
      </c>
      <c r="G1374">
        <v>10</v>
      </c>
      <c r="I1374" s="47" t="s">
        <v>1320</v>
      </c>
      <c r="J1374" t="s">
        <v>17</v>
      </c>
      <c r="M1374" t="s">
        <v>1321</v>
      </c>
      <c r="N1374" t="s">
        <v>1294</v>
      </c>
      <c r="O1374" s="36">
        <v>82</v>
      </c>
      <c r="P1374" s="37">
        <v>316.13819419217333</v>
      </c>
      <c r="Q1374" s="31">
        <v>9.9999999999999995E-7</v>
      </c>
    </row>
    <row r="1375" spans="1:17" x14ac:dyDescent="0.2">
      <c r="A1375" t="s">
        <v>815</v>
      </c>
      <c r="B1375" t="s">
        <v>1248</v>
      </c>
      <c r="C1375" t="s">
        <v>815</v>
      </c>
      <c r="D1375" s="35">
        <v>3634497.5</v>
      </c>
      <c r="E1375" s="35">
        <v>0</v>
      </c>
      <c r="F1375" s="35">
        <v>3634497.5</v>
      </c>
      <c r="G1375">
        <v>10</v>
      </c>
      <c r="I1375" s="47" t="s">
        <v>1320</v>
      </c>
      <c r="J1375" t="s">
        <v>19</v>
      </c>
      <c r="M1375" t="s">
        <v>1321</v>
      </c>
      <c r="N1375" t="s">
        <v>1294</v>
      </c>
      <c r="O1375" s="36">
        <v>41</v>
      </c>
      <c r="P1375" s="37">
        <v>158.06909709608667</v>
      </c>
      <c r="Q1375" s="31">
        <v>9.9999999999999995E-7</v>
      </c>
    </row>
    <row r="1376" spans="1:17" x14ac:dyDescent="0.2">
      <c r="A1376" t="s">
        <v>815</v>
      </c>
      <c r="B1376" t="s">
        <v>1248</v>
      </c>
      <c r="C1376" t="s">
        <v>815</v>
      </c>
      <c r="D1376" s="35">
        <v>3634497.5</v>
      </c>
      <c r="E1376" s="35">
        <v>0</v>
      </c>
      <c r="F1376" s="35">
        <v>3634497.5</v>
      </c>
      <c r="G1376">
        <v>10</v>
      </c>
      <c r="I1376" s="47" t="s">
        <v>1320</v>
      </c>
      <c r="J1376" t="s">
        <v>21</v>
      </c>
      <c r="K1376" s="58"/>
      <c r="M1376" t="s">
        <v>1321</v>
      </c>
      <c r="N1376" t="s">
        <v>1294</v>
      </c>
      <c r="O1376" s="36">
        <v>8.1999999999999993</v>
      </c>
      <c r="P1376" s="37">
        <v>31.613819419217329</v>
      </c>
      <c r="Q1376" s="31">
        <v>0</v>
      </c>
    </row>
    <row r="1377" spans="1:17" x14ac:dyDescent="0.2">
      <c r="A1377" t="s">
        <v>815</v>
      </c>
      <c r="B1377" t="s">
        <v>1248</v>
      </c>
      <c r="C1377" t="s">
        <v>815</v>
      </c>
      <c r="D1377" s="35">
        <v>3634497.5</v>
      </c>
      <c r="E1377" s="35">
        <v>0</v>
      </c>
      <c r="F1377" s="35">
        <v>3634497.5</v>
      </c>
      <c r="G1377">
        <v>10</v>
      </c>
      <c r="I1377" s="47" t="s">
        <v>1320</v>
      </c>
      <c r="J1377" t="s">
        <v>23</v>
      </c>
      <c r="K1377" s="58"/>
      <c r="M1377" t="s">
        <v>1321</v>
      </c>
      <c r="N1377" t="s">
        <v>1294</v>
      </c>
      <c r="O1377" s="36">
        <v>82</v>
      </c>
      <c r="P1377" s="37">
        <v>316.13819419217333</v>
      </c>
      <c r="Q1377" s="31">
        <v>9.9999999999999995E-7</v>
      </c>
    </row>
    <row r="1378" spans="1:17" x14ac:dyDescent="0.2">
      <c r="A1378" t="s">
        <v>815</v>
      </c>
      <c r="B1378" t="s">
        <v>1248</v>
      </c>
      <c r="C1378" t="s">
        <v>815</v>
      </c>
      <c r="D1378" s="35">
        <v>3634497.5</v>
      </c>
      <c r="E1378" s="35">
        <v>0</v>
      </c>
      <c r="F1378" s="35">
        <v>3634497.5</v>
      </c>
      <c r="G1378">
        <v>10</v>
      </c>
      <c r="I1378" s="47" t="s">
        <v>1320</v>
      </c>
      <c r="J1378" t="s">
        <v>25</v>
      </c>
      <c r="M1378" t="s">
        <v>1321</v>
      </c>
      <c r="N1378" t="s">
        <v>1294</v>
      </c>
      <c r="O1378" s="36">
        <v>82</v>
      </c>
      <c r="P1378" s="37">
        <v>316.13819419217333</v>
      </c>
      <c r="Q1378" s="31">
        <v>9.9999999999999995E-7</v>
      </c>
    </row>
    <row r="1379" spans="1:17" x14ac:dyDescent="0.2">
      <c r="A1379" t="s">
        <v>815</v>
      </c>
      <c r="B1379" t="s">
        <v>1248</v>
      </c>
      <c r="C1379" t="s">
        <v>815</v>
      </c>
      <c r="D1379" s="35">
        <v>3634497.5</v>
      </c>
      <c r="E1379" s="35">
        <v>0</v>
      </c>
      <c r="F1379" s="35">
        <v>3634497.5</v>
      </c>
      <c r="G1379">
        <v>10</v>
      </c>
      <c r="I1379" s="47" t="s">
        <v>1320</v>
      </c>
      <c r="J1379" t="s">
        <v>652</v>
      </c>
      <c r="M1379" t="s">
        <v>1322</v>
      </c>
      <c r="N1379" t="s">
        <v>1323</v>
      </c>
      <c r="O1379" s="36">
        <v>102.24896685727842</v>
      </c>
      <c r="P1379" s="37">
        <v>394.20492366189484</v>
      </c>
      <c r="Q1379" s="31">
        <v>3.0000000000000001E-6</v>
      </c>
    </row>
    <row r="1380" spans="1:17" x14ac:dyDescent="0.2">
      <c r="A1380" t="s">
        <v>815</v>
      </c>
      <c r="B1380" t="s">
        <v>1248</v>
      </c>
      <c r="C1380" t="s">
        <v>815</v>
      </c>
      <c r="D1380" s="35">
        <v>3634497.5</v>
      </c>
      <c r="E1380" s="35">
        <v>0</v>
      </c>
      <c r="F1380" s="35">
        <v>3634497.5</v>
      </c>
      <c r="G1380">
        <v>10</v>
      </c>
      <c r="I1380" s="47" t="s">
        <v>1320</v>
      </c>
      <c r="J1380" t="s">
        <v>653</v>
      </c>
      <c r="M1380" t="s">
        <v>1322</v>
      </c>
      <c r="N1380" t="s">
        <v>1323</v>
      </c>
      <c r="O1380" s="36">
        <v>107.4</v>
      </c>
      <c r="P1380" s="37">
        <v>414.06392751511481</v>
      </c>
      <c r="Q1380" s="31">
        <v>3.0000000000000001E-6</v>
      </c>
    </row>
    <row r="1381" spans="1:17" x14ac:dyDescent="0.2">
      <c r="A1381" t="s">
        <v>815</v>
      </c>
      <c r="B1381" t="s">
        <v>1248</v>
      </c>
      <c r="C1381" t="s">
        <v>815</v>
      </c>
      <c r="D1381" s="35">
        <v>3634497.5</v>
      </c>
      <c r="E1381" s="35">
        <v>0</v>
      </c>
      <c r="F1381" s="35">
        <v>3634497.5</v>
      </c>
      <c r="G1381">
        <v>10</v>
      </c>
      <c r="I1381" s="47" t="s">
        <v>1320</v>
      </c>
      <c r="J1381" t="s">
        <v>654</v>
      </c>
      <c r="M1381" t="s">
        <v>1322</v>
      </c>
      <c r="N1381" t="s">
        <v>1323</v>
      </c>
      <c r="O1381" s="36">
        <v>835.72134590476719</v>
      </c>
      <c r="P1381" s="37">
        <v>3221.9931358803142</v>
      </c>
      <c r="Q1381" s="31">
        <v>2.1999999999999999E-5</v>
      </c>
    </row>
    <row r="1382" spans="1:17" x14ac:dyDescent="0.2">
      <c r="A1382" t="s">
        <v>815</v>
      </c>
      <c r="B1382" t="s">
        <v>1248</v>
      </c>
      <c r="C1382" t="s">
        <v>815</v>
      </c>
      <c r="D1382" s="35">
        <v>3634497.5</v>
      </c>
      <c r="E1382" s="35">
        <v>0</v>
      </c>
      <c r="F1382" s="35">
        <v>3634497.5</v>
      </c>
      <c r="G1382">
        <v>10</v>
      </c>
      <c r="I1382" s="47" t="s">
        <v>1320</v>
      </c>
      <c r="J1382" t="s">
        <v>655</v>
      </c>
      <c r="M1382" t="s">
        <v>1322</v>
      </c>
      <c r="N1382" t="s">
        <v>1323</v>
      </c>
      <c r="O1382" s="36">
        <v>53.7</v>
      </c>
      <c r="P1382" s="37">
        <v>207.03196375755741</v>
      </c>
      <c r="Q1382" s="31">
        <v>9.9999999999999995E-7</v>
      </c>
    </row>
    <row r="1383" spans="1:17" x14ac:dyDescent="0.2">
      <c r="A1383" t="s">
        <v>815</v>
      </c>
      <c r="B1383" t="s">
        <v>1248</v>
      </c>
      <c r="C1383" t="s">
        <v>815</v>
      </c>
      <c r="D1383" s="35">
        <v>3634497.5</v>
      </c>
      <c r="E1383" s="35">
        <v>0</v>
      </c>
      <c r="F1383" s="35">
        <v>3634497.5</v>
      </c>
      <c r="G1383">
        <v>10</v>
      </c>
      <c r="I1383" s="47" t="s">
        <v>1320</v>
      </c>
      <c r="J1383" t="s">
        <v>656</v>
      </c>
      <c r="M1383" t="s">
        <v>1322</v>
      </c>
      <c r="N1383" t="s">
        <v>1323</v>
      </c>
      <c r="O1383" s="36">
        <v>155.72999999999999</v>
      </c>
      <c r="P1383" s="37">
        <v>600.3926948969164</v>
      </c>
      <c r="Q1383" s="31">
        <v>3.9999999999999998E-6</v>
      </c>
    </row>
    <row r="1384" spans="1:17" x14ac:dyDescent="0.2">
      <c r="A1384" t="s">
        <v>815</v>
      </c>
      <c r="B1384" t="s">
        <v>1248</v>
      </c>
      <c r="C1384" t="s">
        <v>815</v>
      </c>
      <c r="D1384" s="35">
        <v>3634497.5</v>
      </c>
      <c r="E1384" s="35">
        <v>0</v>
      </c>
      <c r="F1384" s="35">
        <v>3634497.5</v>
      </c>
      <c r="G1384">
        <v>10</v>
      </c>
      <c r="I1384" s="47" t="s">
        <v>1320</v>
      </c>
      <c r="J1384" t="s">
        <v>657</v>
      </c>
      <c r="M1384" t="s">
        <v>1322</v>
      </c>
      <c r="N1384" t="s">
        <v>1323</v>
      </c>
      <c r="O1384" s="36">
        <v>136.12562616638837</v>
      </c>
      <c r="P1384" s="37">
        <v>524.81109316488869</v>
      </c>
      <c r="Q1384" s="31">
        <v>3.9999999999999998E-6</v>
      </c>
    </row>
    <row r="1385" spans="1:17" x14ac:dyDescent="0.2">
      <c r="A1385" t="s">
        <v>815</v>
      </c>
      <c r="B1385" t="s">
        <v>1248</v>
      </c>
      <c r="C1385" t="s">
        <v>815</v>
      </c>
      <c r="D1385" s="35">
        <v>3634497.5</v>
      </c>
      <c r="E1385" s="35">
        <v>0</v>
      </c>
      <c r="F1385" s="35">
        <v>3634497.5</v>
      </c>
      <c r="G1385">
        <v>10</v>
      </c>
      <c r="I1385" s="47" t="s">
        <v>1320</v>
      </c>
      <c r="J1385" t="s">
        <v>28</v>
      </c>
      <c r="M1385" t="s">
        <v>1324</v>
      </c>
      <c r="N1385" t="s">
        <v>1294</v>
      </c>
      <c r="O1385" s="36">
        <v>3310.5160194947125</v>
      </c>
      <c r="P1385" s="37">
        <v>12763.17751521122</v>
      </c>
      <c r="Q1385" s="31">
        <v>5.5000000000000002E-5</v>
      </c>
    </row>
    <row r="1386" spans="1:17" x14ac:dyDescent="0.2">
      <c r="A1386" t="s">
        <v>815</v>
      </c>
      <c r="B1386" t="s">
        <v>1248</v>
      </c>
      <c r="C1386" t="s">
        <v>815</v>
      </c>
      <c r="D1386" s="35">
        <v>3634497.5</v>
      </c>
      <c r="E1386" s="35">
        <v>0</v>
      </c>
      <c r="F1386" s="35">
        <v>3634497.5</v>
      </c>
      <c r="G1386">
        <v>10</v>
      </c>
      <c r="I1386" s="47" t="s">
        <v>1320</v>
      </c>
      <c r="J1386" t="s">
        <v>30</v>
      </c>
      <c r="M1386" t="s">
        <v>1324</v>
      </c>
      <c r="N1386" t="s">
        <v>1325</v>
      </c>
      <c r="O1386" s="36">
        <v>3.9000000000000004</v>
      </c>
      <c r="P1386" s="37">
        <v>15.035840943286294</v>
      </c>
      <c r="Q1386" s="31">
        <v>0</v>
      </c>
    </row>
    <row r="1387" spans="1:17" x14ac:dyDescent="0.2">
      <c r="A1387" t="s">
        <v>815</v>
      </c>
      <c r="B1387" t="s">
        <v>1248</v>
      </c>
      <c r="C1387" t="s">
        <v>815</v>
      </c>
      <c r="D1387" s="35">
        <v>3634497.5</v>
      </c>
      <c r="E1387" s="35">
        <v>0</v>
      </c>
      <c r="F1387" s="35">
        <v>3634497.5</v>
      </c>
      <c r="G1387">
        <v>10</v>
      </c>
      <c r="I1387" s="47" t="s">
        <v>1320</v>
      </c>
      <c r="J1387" t="s">
        <v>32</v>
      </c>
      <c r="M1387" t="s">
        <v>1324</v>
      </c>
      <c r="N1387" t="s">
        <v>1325</v>
      </c>
      <c r="O1387" s="36">
        <v>847.29019394612521</v>
      </c>
      <c r="P1387" s="37">
        <v>3266.5950228154184</v>
      </c>
      <c r="Q1387" s="31">
        <v>2.8E-5</v>
      </c>
    </row>
    <row r="1388" spans="1:17" x14ac:dyDescent="0.2">
      <c r="A1388" t="s">
        <v>815</v>
      </c>
      <c r="B1388" t="s">
        <v>1248</v>
      </c>
      <c r="C1388" t="s">
        <v>815</v>
      </c>
      <c r="D1388" s="35">
        <v>3634497.5</v>
      </c>
      <c r="E1388" s="35">
        <v>0</v>
      </c>
      <c r="F1388" s="35">
        <v>3634497.5</v>
      </c>
      <c r="G1388">
        <v>10</v>
      </c>
      <c r="I1388" s="47" t="s">
        <v>1320</v>
      </c>
      <c r="J1388" t="s">
        <v>34</v>
      </c>
      <c r="M1388" t="s">
        <v>1324</v>
      </c>
      <c r="N1388" t="s">
        <v>1325</v>
      </c>
      <c r="O1388" s="36">
        <v>2189.0911107159804</v>
      </c>
      <c r="P1388" s="37">
        <v>8439.6989105352313</v>
      </c>
      <c r="Q1388" s="31">
        <v>7.1000000000000005E-5</v>
      </c>
    </row>
    <row r="1389" spans="1:17" x14ac:dyDescent="0.2">
      <c r="A1389" t="s">
        <v>815</v>
      </c>
      <c r="B1389" t="s">
        <v>1248</v>
      </c>
      <c r="C1389" t="s">
        <v>815</v>
      </c>
      <c r="D1389" s="35">
        <v>3634497.5</v>
      </c>
      <c r="E1389" s="35">
        <v>0</v>
      </c>
      <c r="F1389" s="35">
        <v>3634497.5</v>
      </c>
      <c r="G1389">
        <v>10</v>
      </c>
      <c r="I1389" s="47" t="s">
        <v>1320</v>
      </c>
      <c r="J1389" t="s">
        <v>36</v>
      </c>
      <c r="K1389" s="58"/>
      <c r="M1389" t="s">
        <v>1324</v>
      </c>
      <c r="N1389" t="s">
        <v>1325</v>
      </c>
      <c r="O1389" s="36">
        <v>3151.6352477146047</v>
      </c>
      <c r="P1389" s="37">
        <v>12150.637511767049</v>
      </c>
      <c r="Q1389" s="31">
        <v>2.6499999999999999E-4</v>
      </c>
    </row>
    <row r="1390" spans="1:17" x14ac:dyDescent="0.2">
      <c r="A1390" t="s">
        <v>815</v>
      </c>
      <c r="B1390" t="s">
        <v>1248</v>
      </c>
      <c r="C1390" t="s">
        <v>815</v>
      </c>
      <c r="D1390" s="35">
        <v>3634497.5</v>
      </c>
      <c r="E1390" s="35">
        <v>0</v>
      </c>
      <c r="F1390" s="35">
        <v>3634497.5</v>
      </c>
      <c r="G1390">
        <v>10</v>
      </c>
      <c r="I1390" s="47" t="s">
        <v>1320</v>
      </c>
      <c r="J1390" t="s">
        <v>39</v>
      </c>
      <c r="K1390" s="58"/>
      <c r="M1390" t="s">
        <v>1326</v>
      </c>
      <c r="N1390" t="s">
        <v>1294</v>
      </c>
      <c r="O1390" s="36">
        <v>278.48846500467511</v>
      </c>
      <c r="P1390" s="37">
        <v>1073.6687857308323</v>
      </c>
      <c r="Q1390" s="31">
        <v>3.9999999999999998E-6</v>
      </c>
    </row>
    <row r="1391" spans="1:17" x14ac:dyDescent="0.2">
      <c r="A1391" t="s">
        <v>815</v>
      </c>
      <c r="B1391" t="s">
        <v>1248</v>
      </c>
      <c r="C1391" t="s">
        <v>815</v>
      </c>
      <c r="D1391" s="35">
        <v>3634497.5</v>
      </c>
      <c r="E1391" s="35">
        <v>0</v>
      </c>
      <c r="F1391" s="35">
        <v>3634497.5</v>
      </c>
      <c r="G1391">
        <v>10</v>
      </c>
      <c r="I1391" s="47" t="s">
        <v>1320</v>
      </c>
      <c r="J1391" t="s">
        <v>40</v>
      </c>
      <c r="M1391" t="s">
        <v>1326</v>
      </c>
      <c r="N1391" t="s">
        <v>1294</v>
      </c>
      <c r="O1391" s="36">
        <v>40.5</v>
      </c>
      <c r="P1391" s="37">
        <v>156.14142518028072</v>
      </c>
      <c r="Q1391" s="31">
        <v>9.9999999999999995E-7</v>
      </c>
    </row>
    <row r="1392" spans="1:17" x14ac:dyDescent="0.2">
      <c r="A1392" t="s">
        <v>815</v>
      </c>
      <c r="B1392" t="s">
        <v>1248</v>
      </c>
      <c r="C1392" t="s">
        <v>815</v>
      </c>
      <c r="D1392" s="35">
        <v>3634497.5</v>
      </c>
      <c r="E1392" s="35">
        <v>0</v>
      </c>
      <c r="F1392" s="35">
        <v>3634497.5</v>
      </c>
      <c r="G1392">
        <v>10</v>
      </c>
      <c r="I1392" s="47" t="s">
        <v>1320</v>
      </c>
      <c r="J1392" t="s">
        <v>42</v>
      </c>
      <c r="M1392" t="s">
        <v>1326</v>
      </c>
      <c r="N1392" t="s">
        <v>1294</v>
      </c>
      <c r="O1392" s="36">
        <v>62.058291494532838</v>
      </c>
      <c r="P1392" s="37">
        <v>239.25605131381855</v>
      </c>
      <c r="Q1392" s="31">
        <v>9.9999999999999995E-7</v>
      </c>
    </row>
    <row r="1393" spans="1:17" x14ac:dyDescent="0.2">
      <c r="A1393" t="s">
        <v>815</v>
      </c>
      <c r="B1393" t="s">
        <v>1248</v>
      </c>
      <c r="C1393" t="s">
        <v>815</v>
      </c>
      <c r="D1393" s="35">
        <v>3634497.5</v>
      </c>
      <c r="E1393" s="35">
        <v>0</v>
      </c>
      <c r="F1393" s="35">
        <v>3634497.5</v>
      </c>
      <c r="G1393">
        <v>10</v>
      </c>
      <c r="I1393" s="47" t="s">
        <v>1320</v>
      </c>
      <c r="J1393" t="s">
        <v>44</v>
      </c>
      <c r="M1393" t="s">
        <v>1326</v>
      </c>
      <c r="N1393" t="s">
        <v>1294</v>
      </c>
      <c r="O1393" s="36">
        <v>1197.630027260695</v>
      </c>
      <c r="P1393" s="37">
        <v>4617.2755381526758</v>
      </c>
      <c r="Q1393" s="31">
        <v>1.9000000000000001E-5</v>
      </c>
    </row>
    <row r="1394" spans="1:17" x14ac:dyDescent="0.2">
      <c r="A1394" t="s">
        <v>815</v>
      </c>
      <c r="B1394" t="s">
        <v>1248</v>
      </c>
      <c r="C1394" t="s">
        <v>815</v>
      </c>
      <c r="D1394" s="35">
        <v>3634497.5</v>
      </c>
      <c r="E1394" s="35">
        <v>0</v>
      </c>
      <c r="F1394" s="35">
        <v>3634497.5</v>
      </c>
      <c r="G1394">
        <v>10</v>
      </c>
      <c r="I1394" s="47" t="s">
        <v>1320</v>
      </c>
      <c r="J1394" t="s">
        <v>46</v>
      </c>
      <c r="M1394" t="s">
        <v>1326</v>
      </c>
      <c r="N1394" t="s">
        <v>1294</v>
      </c>
      <c r="O1394" s="36">
        <v>4148.2294254346052</v>
      </c>
      <c r="P1394" s="37">
        <v>15992.850727460154</v>
      </c>
      <c r="Q1394" s="31">
        <v>6.0000000000000002E-5</v>
      </c>
    </row>
    <row r="1395" spans="1:17" x14ac:dyDescent="0.2">
      <c r="A1395" t="s">
        <v>815</v>
      </c>
      <c r="B1395" t="s">
        <v>1248</v>
      </c>
      <c r="C1395" t="s">
        <v>815</v>
      </c>
      <c r="D1395" s="35">
        <v>3634497.5</v>
      </c>
      <c r="E1395" s="35">
        <v>0</v>
      </c>
      <c r="F1395" s="35">
        <v>3634497.5</v>
      </c>
      <c r="G1395">
        <v>10</v>
      </c>
      <c r="I1395" s="47" t="s">
        <v>1320</v>
      </c>
      <c r="J1395" t="s">
        <v>48</v>
      </c>
      <c r="M1395" t="s">
        <v>1326</v>
      </c>
      <c r="N1395" t="s">
        <v>1294</v>
      </c>
      <c r="O1395" s="36">
        <v>7425.7866606416228</v>
      </c>
      <c r="P1395" s="37">
        <v>28628.960796970383</v>
      </c>
      <c r="Q1395" s="31">
        <v>2.3499999999999999E-4</v>
      </c>
    </row>
    <row r="1396" spans="1:17" x14ac:dyDescent="0.2">
      <c r="A1396" t="s">
        <v>815</v>
      </c>
      <c r="B1396" t="s">
        <v>1248</v>
      </c>
      <c r="C1396" t="s">
        <v>815</v>
      </c>
      <c r="D1396" s="35">
        <v>3634497.5</v>
      </c>
      <c r="E1396" s="35">
        <v>0</v>
      </c>
      <c r="F1396" s="35">
        <v>3634497.5</v>
      </c>
      <c r="G1396">
        <v>10</v>
      </c>
      <c r="I1396" s="47" t="s">
        <v>1320</v>
      </c>
      <c r="J1396" t="s">
        <v>49</v>
      </c>
      <c r="M1396" t="s">
        <v>1326</v>
      </c>
      <c r="N1396" t="s">
        <v>1294</v>
      </c>
      <c r="O1396" s="36">
        <v>485.4682549216069</v>
      </c>
      <c r="P1396" s="37">
        <v>1871.647042055396</v>
      </c>
      <c r="Q1396" s="31">
        <v>6.9999999999999999E-6</v>
      </c>
    </row>
    <row r="1397" spans="1:17" x14ac:dyDescent="0.2">
      <c r="A1397" t="s">
        <v>815</v>
      </c>
      <c r="B1397" t="s">
        <v>1248</v>
      </c>
      <c r="C1397" t="s">
        <v>815</v>
      </c>
      <c r="D1397" s="35">
        <v>3634497.5</v>
      </c>
      <c r="E1397" s="35">
        <v>0</v>
      </c>
      <c r="F1397" s="35">
        <v>3634497.5</v>
      </c>
      <c r="G1397">
        <v>10</v>
      </c>
      <c r="I1397" s="47" t="s">
        <v>1320</v>
      </c>
      <c r="J1397" t="s">
        <v>51</v>
      </c>
      <c r="M1397" t="s">
        <v>1326</v>
      </c>
      <c r="N1397" t="s">
        <v>1294</v>
      </c>
      <c r="O1397" s="36">
        <v>204.75321793441211</v>
      </c>
      <c r="P1397" s="37">
        <v>789.39405576611659</v>
      </c>
      <c r="Q1397" s="31">
        <v>3.0000000000000001E-6</v>
      </c>
    </row>
    <row r="1398" spans="1:17" x14ac:dyDescent="0.2">
      <c r="A1398" t="s">
        <v>815</v>
      </c>
      <c r="B1398" t="s">
        <v>1248</v>
      </c>
      <c r="C1398" t="s">
        <v>815</v>
      </c>
      <c r="D1398" s="35">
        <v>3634497.5</v>
      </c>
      <c r="E1398" s="35">
        <v>0</v>
      </c>
      <c r="F1398" s="35">
        <v>3634497.5</v>
      </c>
      <c r="G1398">
        <v>10</v>
      </c>
      <c r="I1398" s="47" t="s">
        <v>1320</v>
      </c>
      <c r="J1398" t="s">
        <v>54</v>
      </c>
      <c r="M1398" t="s">
        <v>1327</v>
      </c>
      <c r="N1398" t="s">
        <v>1328</v>
      </c>
      <c r="O1398" s="36">
        <v>7122.2005687552883</v>
      </c>
      <c r="P1398" s="37">
        <v>27458.532030253253</v>
      </c>
      <c r="Q1398" s="31">
        <v>1.55E-4</v>
      </c>
    </row>
    <row r="1399" spans="1:17" x14ac:dyDescent="0.2">
      <c r="A1399" t="s">
        <v>815</v>
      </c>
      <c r="B1399" t="s">
        <v>1248</v>
      </c>
      <c r="C1399" t="s">
        <v>815</v>
      </c>
      <c r="D1399" s="35">
        <v>3634497.5</v>
      </c>
      <c r="E1399" s="35">
        <v>0</v>
      </c>
      <c r="F1399" s="35">
        <v>3634497.5</v>
      </c>
      <c r="G1399">
        <v>10</v>
      </c>
      <c r="I1399" s="47" t="s">
        <v>1320</v>
      </c>
      <c r="J1399" t="s">
        <v>57</v>
      </c>
      <c r="M1399" t="s">
        <v>1329</v>
      </c>
      <c r="N1399" t="s">
        <v>1294</v>
      </c>
      <c r="O1399" s="36">
        <v>1761.0179446338191</v>
      </c>
      <c r="P1399" s="37">
        <v>6789.3296702018079</v>
      </c>
      <c r="Q1399" s="31">
        <v>7.6000000000000004E-5</v>
      </c>
    </row>
    <row r="1400" spans="1:17" x14ac:dyDescent="0.2">
      <c r="A1400" t="s">
        <v>815</v>
      </c>
      <c r="B1400" t="s">
        <v>1248</v>
      </c>
      <c r="C1400" t="s">
        <v>815</v>
      </c>
      <c r="D1400" s="35">
        <v>3634497.5</v>
      </c>
      <c r="E1400" s="35">
        <v>0</v>
      </c>
      <c r="F1400" s="35">
        <v>3634497.5</v>
      </c>
      <c r="G1400">
        <v>10</v>
      </c>
      <c r="I1400" s="47" t="s">
        <v>1320</v>
      </c>
      <c r="J1400" t="s">
        <v>59</v>
      </c>
      <c r="M1400" t="s">
        <v>1329</v>
      </c>
      <c r="N1400" t="s">
        <v>1294</v>
      </c>
      <c r="O1400" s="36">
        <v>47.5</v>
      </c>
      <c r="P1400" s="37">
        <v>183.12883200156381</v>
      </c>
      <c r="Q1400" s="31">
        <v>9.9999999999999995E-7</v>
      </c>
    </row>
    <row r="1401" spans="1:17" x14ac:dyDescent="0.2">
      <c r="A1401" t="s">
        <v>815</v>
      </c>
      <c r="B1401" t="s">
        <v>1248</v>
      </c>
      <c r="C1401" t="s">
        <v>815</v>
      </c>
      <c r="D1401" s="35">
        <v>3634497.5</v>
      </c>
      <c r="E1401" s="35">
        <v>0</v>
      </c>
      <c r="F1401" s="35">
        <v>3634497.5</v>
      </c>
      <c r="G1401">
        <v>10</v>
      </c>
      <c r="I1401" s="47" t="s">
        <v>1320</v>
      </c>
      <c r="J1401" t="s">
        <v>61</v>
      </c>
      <c r="M1401" t="s">
        <v>1329</v>
      </c>
      <c r="N1401" t="s">
        <v>1294</v>
      </c>
      <c r="O1401" s="36">
        <v>1287.6535234111202</v>
      </c>
      <c r="P1401" s="37">
        <v>4964.3470687363524</v>
      </c>
      <c r="Q1401" s="31">
        <v>2.0000000000000002E-5</v>
      </c>
    </row>
    <row r="1402" spans="1:17" x14ac:dyDescent="0.2">
      <c r="A1402" t="s">
        <v>815</v>
      </c>
      <c r="B1402" t="s">
        <v>1248</v>
      </c>
      <c r="C1402" t="s">
        <v>815</v>
      </c>
      <c r="D1402" s="35">
        <v>3634497.5</v>
      </c>
      <c r="E1402" s="35">
        <v>0</v>
      </c>
      <c r="F1402" s="35">
        <v>3634497.5</v>
      </c>
      <c r="G1402">
        <v>10</v>
      </c>
      <c r="I1402" s="47" t="s">
        <v>1320</v>
      </c>
      <c r="J1402" t="s">
        <v>63</v>
      </c>
      <c r="M1402" t="s">
        <v>1329</v>
      </c>
      <c r="N1402" t="s">
        <v>1294</v>
      </c>
      <c r="O1402" s="36">
        <v>296.51038529840088</v>
      </c>
      <c r="P1402" s="37">
        <v>1143.1494849690487</v>
      </c>
      <c r="Q1402" s="31">
        <v>5.0000000000000004E-6</v>
      </c>
    </row>
    <row r="1403" spans="1:17" x14ac:dyDescent="0.2">
      <c r="A1403" t="s">
        <v>815</v>
      </c>
      <c r="B1403" t="s">
        <v>1248</v>
      </c>
      <c r="C1403" t="s">
        <v>815</v>
      </c>
      <c r="D1403" s="35">
        <v>3634497.5</v>
      </c>
      <c r="E1403" s="35">
        <v>0</v>
      </c>
      <c r="F1403" s="35">
        <v>3634497.5</v>
      </c>
      <c r="G1403">
        <v>10</v>
      </c>
      <c r="I1403" s="47" t="s">
        <v>1320</v>
      </c>
      <c r="J1403" t="s">
        <v>64</v>
      </c>
      <c r="M1403" t="s">
        <v>1329</v>
      </c>
      <c r="N1403" t="s">
        <v>1294</v>
      </c>
      <c r="O1403" s="36">
        <v>91.01611842940784</v>
      </c>
      <c r="P1403" s="37">
        <v>350.89843076407294</v>
      </c>
      <c r="Q1403" s="31">
        <v>1.9999999999999999E-6</v>
      </c>
    </row>
    <row r="1404" spans="1:17" x14ac:dyDescent="0.2">
      <c r="A1404" t="s">
        <v>815</v>
      </c>
      <c r="B1404" t="s">
        <v>1248</v>
      </c>
      <c r="C1404" t="s">
        <v>815</v>
      </c>
      <c r="D1404" s="35">
        <v>3634497.5</v>
      </c>
      <c r="E1404" s="35">
        <v>0</v>
      </c>
      <c r="F1404" s="35">
        <v>3634497.5</v>
      </c>
      <c r="G1404">
        <v>10</v>
      </c>
      <c r="I1404" s="47" t="s">
        <v>1320</v>
      </c>
      <c r="J1404" t="s">
        <v>66</v>
      </c>
      <c r="M1404" t="s">
        <v>1329</v>
      </c>
      <c r="N1404" t="s">
        <v>1294</v>
      </c>
      <c r="O1404" s="36">
        <v>91.777681729701342</v>
      </c>
      <c r="P1404" s="37">
        <v>353.83451913624145</v>
      </c>
      <c r="Q1404" s="31">
        <v>1.9999999999999999E-6</v>
      </c>
    </row>
    <row r="1405" spans="1:17" x14ac:dyDescent="0.2">
      <c r="A1405" t="s">
        <v>815</v>
      </c>
      <c r="B1405" t="s">
        <v>1248</v>
      </c>
      <c r="C1405" t="s">
        <v>815</v>
      </c>
      <c r="D1405" s="35">
        <v>3634497.5</v>
      </c>
      <c r="E1405" s="35">
        <v>0</v>
      </c>
      <c r="F1405" s="35">
        <v>3634497.5</v>
      </c>
      <c r="G1405">
        <v>10</v>
      </c>
      <c r="I1405" s="47" t="s">
        <v>1320</v>
      </c>
      <c r="J1405" t="s">
        <v>96</v>
      </c>
      <c r="M1405" t="s">
        <v>1330</v>
      </c>
      <c r="N1405" t="s">
        <v>1294</v>
      </c>
      <c r="O1405" s="36">
        <v>14.990541250656857</v>
      </c>
      <c r="P1405" s="37">
        <v>57.793690743243197</v>
      </c>
      <c r="Q1405" s="31">
        <v>0</v>
      </c>
    </row>
    <row r="1406" spans="1:17" x14ac:dyDescent="0.2">
      <c r="A1406" t="s">
        <v>815</v>
      </c>
      <c r="B1406" t="s">
        <v>1248</v>
      </c>
      <c r="C1406" t="s">
        <v>815</v>
      </c>
      <c r="D1406" s="35">
        <v>3634497.5</v>
      </c>
      <c r="E1406" s="35">
        <v>0</v>
      </c>
      <c r="F1406" s="35">
        <v>3634497.5</v>
      </c>
      <c r="G1406">
        <v>10</v>
      </c>
      <c r="I1406" s="47" t="s">
        <v>1320</v>
      </c>
      <c r="J1406" t="s">
        <v>98</v>
      </c>
      <c r="M1406" t="s">
        <v>1330</v>
      </c>
      <c r="N1406" t="s">
        <v>1294</v>
      </c>
      <c r="O1406" s="36">
        <v>0</v>
      </c>
      <c r="P1406" s="37">
        <v>0</v>
      </c>
      <c r="Q1406" s="31">
        <v>0</v>
      </c>
    </row>
    <row r="1407" spans="1:17" x14ac:dyDescent="0.2">
      <c r="A1407" t="s">
        <v>815</v>
      </c>
      <c r="B1407" t="s">
        <v>1248</v>
      </c>
      <c r="C1407" t="s">
        <v>815</v>
      </c>
      <c r="D1407" s="35">
        <v>3634497.5</v>
      </c>
      <c r="E1407" s="35">
        <v>0</v>
      </c>
      <c r="F1407" s="35">
        <v>3634497.5</v>
      </c>
      <c r="G1407">
        <v>10</v>
      </c>
      <c r="I1407" s="47" t="s">
        <v>1320</v>
      </c>
      <c r="J1407" t="s">
        <v>100</v>
      </c>
      <c r="M1407" t="s">
        <v>1330</v>
      </c>
      <c r="N1407" t="s">
        <v>1294</v>
      </c>
      <c r="O1407" s="36">
        <v>274.18668269081422</v>
      </c>
      <c r="P1407" s="37">
        <v>1057.0839358221517</v>
      </c>
      <c r="Q1407" s="31">
        <v>3.9999999999999998E-6</v>
      </c>
    </row>
    <row r="1408" spans="1:17" x14ac:dyDescent="0.2">
      <c r="A1408" t="s">
        <v>815</v>
      </c>
      <c r="B1408" t="s">
        <v>1248</v>
      </c>
      <c r="C1408" t="s">
        <v>815</v>
      </c>
      <c r="D1408" s="35">
        <v>3634497.5</v>
      </c>
      <c r="E1408" s="35">
        <v>0</v>
      </c>
      <c r="F1408" s="35">
        <v>3634497.5</v>
      </c>
      <c r="G1408">
        <v>10</v>
      </c>
      <c r="I1408" s="47" t="s">
        <v>1320</v>
      </c>
      <c r="J1408" t="s">
        <v>102</v>
      </c>
      <c r="M1408" t="s">
        <v>1330</v>
      </c>
      <c r="N1408" t="s">
        <v>1294</v>
      </c>
      <c r="O1408" s="36">
        <v>14.16</v>
      </c>
      <c r="P1408" s="37">
        <v>54.591668655624076</v>
      </c>
      <c r="Q1408" s="31">
        <v>0</v>
      </c>
    </row>
    <row r="1409" spans="1:17" x14ac:dyDescent="0.2">
      <c r="A1409" t="s">
        <v>815</v>
      </c>
      <c r="B1409" t="s">
        <v>1248</v>
      </c>
      <c r="C1409" t="s">
        <v>815</v>
      </c>
      <c r="D1409" s="35">
        <v>3634497.5</v>
      </c>
      <c r="E1409" s="35">
        <v>0</v>
      </c>
      <c r="F1409" s="35">
        <v>3634497.5</v>
      </c>
      <c r="G1409">
        <v>10</v>
      </c>
      <c r="I1409" s="47" t="s">
        <v>1320</v>
      </c>
      <c r="J1409" t="s">
        <v>104</v>
      </c>
      <c r="M1409" t="s">
        <v>1330</v>
      </c>
      <c r="N1409" t="s">
        <v>1294</v>
      </c>
      <c r="O1409" s="36">
        <v>47.199999999999996</v>
      </c>
      <c r="P1409" s="37">
        <v>181.97222885208021</v>
      </c>
      <c r="Q1409" s="31">
        <v>9.9999999999999995E-7</v>
      </c>
    </row>
    <row r="1410" spans="1:17" x14ac:dyDescent="0.2">
      <c r="A1410" t="s">
        <v>815</v>
      </c>
      <c r="B1410" t="s">
        <v>1248</v>
      </c>
      <c r="C1410" t="s">
        <v>815</v>
      </c>
      <c r="D1410" s="35">
        <v>3634497.5</v>
      </c>
      <c r="E1410" s="35">
        <v>0</v>
      </c>
      <c r="F1410" s="35">
        <v>3634497.5</v>
      </c>
      <c r="G1410">
        <v>10</v>
      </c>
      <c r="I1410" s="47" t="s">
        <v>1320</v>
      </c>
      <c r="J1410" t="s">
        <v>106</v>
      </c>
      <c r="M1410" t="s">
        <v>1330</v>
      </c>
      <c r="N1410" t="s">
        <v>1294</v>
      </c>
      <c r="O1410" s="36">
        <v>214.04681964442423</v>
      </c>
      <c r="P1410" s="37">
        <v>825.22408579226931</v>
      </c>
      <c r="Q1410" s="31">
        <v>6.9999999999999999E-6</v>
      </c>
    </row>
    <row r="1411" spans="1:17" x14ac:dyDescent="0.2">
      <c r="A1411" t="s">
        <v>815</v>
      </c>
      <c r="B1411" t="s">
        <v>1248</v>
      </c>
      <c r="C1411" t="s">
        <v>815</v>
      </c>
      <c r="D1411" s="35">
        <v>3634497.5</v>
      </c>
      <c r="E1411" s="35">
        <v>0</v>
      </c>
      <c r="F1411" s="35">
        <v>3634497.5</v>
      </c>
      <c r="G1411">
        <v>10</v>
      </c>
      <c r="I1411" s="47" t="s">
        <v>1320</v>
      </c>
      <c r="J1411" t="s">
        <v>108</v>
      </c>
      <c r="M1411" t="s">
        <v>1330</v>
      </c>
      <c r="N1411" t="s">
        <v>1294</v>
      </c>
      <c r="O1411" s="36">
        <v>0</v>
      </c>
      <c r="P1411" s="37">
        <v>0</v>
      </c>
      <c r="Q1411" s="31">
        <v>0</v>
      </c>
    </row>
    <row r="1412" spans="1:17" x14ac:dyDescent="0.2">
      <c r="A1412" t="s">
        <v>815</v>
      </c>
      <c r="B1412" t="s">
        <v>1248</v>
      </c>
      <c r="C1412" t="s">
        <v>815</v>
      </c>
      <c r="D1412" s="35">
        <v>3634497.5</v>
      </c>
      <c r="E1412" s="35">
        <v>0</v>
      </c>
      <c r="F1412" s="35">
        <v>3634497.5</v>
      </c>
      <c r="G1412">
        <v>10</v>
      </c>
      <c r="I1412" s="47" t="s">
        <v>1320</v>
      </c>
      <c r="J1412" t="s">
        <v>110</v>
      </c>
      <c r="M1412" t="s">
        <v>1330</v>
      </c>
      <c r="N1412" t="s">
        <v>1294</v>
      </c>
      <c r="O1412" s="36">
        <v>209.60943077346698</v>
      </c>
      <c r="P1412" s="37">
        <v>808.11642598016124</v>
      </c>
      <c r="Q1412" s="31">
        <v>3.0000000000000001E-6</v>
      </c>
    </row>
    <row r="1413" spans="1:17" x14ac:dyDescent="0.2">
      <c r="A1413" t="s">
        <v>815</v>
      </c>
      <c r="B1413" t="s">
        <v>1248</v>
      </c>
      <c r="C1413" t="s">
        <v>815</v>
      </c>
      <c r="D1413" s="35">
        <v>3634497.5</v>
      </c>
      <c r="E1413" s="35">
        <v>0</v>
      </c>
      <c r="F1413" s="35">
        <v>3634497.5</v>
      </c>
      <c r="G1413">
        <v>10</v>
      </c>
      <c r="I1413" s="47" t="s">
        <v>1320</v>
      </c>
      <c r="J1413" t="s">
        <v>124</v>
      </c>
      <c r="M1413" t="s">
        <v>1331</v>
      </c>
      <c r="N1413" t="s">
        <v>1328</v>
      </c>
      <c r="O1413" s="36">
        <v>232.83135875345653</v>
      </c>
      <c r="P1413" s="37">
        <v>897.64494277594895</v>
      </c>
      <c r="Q1413" s="31">
        <v>3.9999999999999998E-6</v>
      </c>
    </row>
    <row r="1414" spans="1:17" x14ac:dyDescent="0.2">
      <c r="A1414" t="s">
        <v>815</v>
      </c>
      <c r="B1414" t="s">
        <v>1248</v>
      </c>
      <c r="C1414" t="s">
        <v>815</v>
      </c>
      <c r="D1414" s="35">
        <v>3634497.5</v>
      </c>
      <c r="E1414" s="35">
        <v>0</v>
      </c>
      <c r="F1414" s="35">
        <v>3634497.5</v>
      </c>
      <c r="G1414">
        <v>10</v>
      </c>
      <c r="I1414" s="47" t="s">
        <v>1320</v>
      </c>
      <c r="J1414" t="s">
        <v>127</v>
      </c>
      <c r="M1414" t="s">
        <v>1332</v>
      </c>
      <c r="N1414" t="s">
        <v>1333</v>
      </c>
      <c r="O1414" s="36">
        <v>3.84</v>
      </c>
      <c r="P1414" s="37">
        <v>14.804520313389579</v>
      </c>
      <c r="Q1414" s="31">
        <v>0</v>
      </c>
    </row>
    <row r="1415" spans="1:17" x14ac:dyDescent="0.2">
      <c r="A1415" t="s">
        <v>815</v>
      </c>
      <c r="B1415" t="s">
        <v>1248</v>
      </c>
      <c r="C1415" t="s">
        <v>815</v>
      </c>
      <c r="D1415" s="35">
        <v>3634497.5</v>
      </c>
      <c r="E1415" s="35">
        <v>0</v>
      </c>
      <c r="F1415" s="35">
        <v>3634497.5</v>
      </c>
      <c r="G1415">
        <v>10</v>
      </c>
      <c r="I1415" s="47" t="s">
        <v>1320</v>
      </c>
      <c r="J1415" t="s">
        <v>129</v>
      </c>
      <c r="M1415" t="s">
        <v>1332</v>
      </c>
      <c r="N1415" t="s">
        <v>1333</v>
      </c>
      <c r="O1415" s="36">
        <v>3.84</v>
      </c>
      <c r="P1415" s="37">
        <v>14.804520313389579</v>
      </c>
      <c r="Q1415" s="31">
        <v>0</v>
      </c>
    </row>
    <row r="1416" spans="1:17" x14ac:dyDescent="0.2">
      <c r="A1416" t="s">
        <v>815</v>
      </c>
      <c r="B1416" t="s">
        <v>1248</v>
      </c>
      <c r="C1416" t="s">
        <v>815</v>
      </c>
      <c r="D1416" s="35">
        <v>3634497.5</v>
      </c>
      <c r="E1416" s="35">
        <v>0</v>
      </c>
      <c r="F1416" s="35">
        <v>3634497.5</v>
      </c>
      <c r="G1416">
        <v>10</v>
      </c>
      <c r="I1416" s="47" t="s">
        <v>1320</v>
      </c>
      <c r="J1416" t="s">
        <v>131</v>
      </c>
      <c r="M1416" t="s">
        <v>1332</v>
      </c>
      <c r="N1416" t="s">
        <v>1333</v>
      </c>
      <c r="O1416" s="36">
        <v>3.84</v>
      </c>
      <c r="P1416" s="37">
        <v>14.804520313389579</v>
      </c>
      <c r="Q1416" s="31">
        <v>0</v>
      </c>
    </row>
    <row r="1417" spans="1:17" x14ac:dyDescent="0.2">
      <c r="A1417" t="s">
        <v>815</v>
      </c>
      <c r="B1417" t="s">
        <v>1248</v>
      </c>
      <c r="C1417" t="s">
        <v>815</v>
      </c>
      <c r="D1417" s="35">
        <v>3634497.5</v>
      </c>
      <c r="E1417" s="35">
        <v>0</v>
      </c>
      <c r="F1417" s="35">
        <v>3634497.5</v>
      </c>
      <c r="G1417">
        <v>10</v>
      </c>
      <c r="I1417" s="47" t="s">
        <v>1320</v>
      </c>
      <c r="J1417" t="s">
        <v>133</v>
      </c>
      <c r="M1417" t="s">
        <v>1332</v>
      </c>
      <c r="N1417" t="s">
        <v>1333</v>
      </c>
      <c r="O1417" s="36">
        <v>3.84</v>
      </c>
      <c r="P1417" s="37">
        <v>14.804520313389579</v>
      </c>
      <c r="Q1417" s="31">
        <v>0</v>
      </c>
    </row>
    <row r="1418" spans="1:17" x14ac:dyDescent="0.2">
      <c r="A1418" t="s">
        <v>815</v>
      </c>
      <c r="B1418" t="s">
        <v>1248</v>
      </c>
      <c r="C1418" t="s">
        <v>815</v>
      </c>
      <c r="D1418" s="35">
        <v>3634497.5</v>
      </c>
      <c r="E1418" s="35">
        <v>0</v>
      </c>
      <c r="F1418" s="35">
        <v>3634497.5</v>
      </c>
      <c r="G1418">
        <v>10</v>
      </c>
      <c r="I1418" s="47" t="s">
        <v>1320</v>
      </c>
      <c r="J1418" t="s">
        <v>135</v>
      </c>
      <c r="M1418" t="s">
        <v>1332</v>
      </c>
      <c r="N1418" t="s">
        <v>1333</v>
      </c>
      <c r="O1418" s="36">
        <v>3.84</v>
      </c>
      <c r="P1418" s="37">
        <v>14.804520313389579</v>
      </c>
      <c r="Q1418" s="31">
        <v>0</v>
      </c>
    </row>
    <row r="1419" spans="1:17" x14ac:dyDescent="0.2">
      <c r="A1419" t="s">
        <v>815</v>
      </c>
      <c r="B1419" t="s">
        <v>1248</v>
      </c>
      <c r="C1419" t="s">
        <v>815</v>
      </c>
      <c r="D1419" s="35">
        <v>3634497.5</v>
      </c>
      <c r="E1419" s="35">
        <v>0</v>
      </c>
      <c r="F1419" s="35">
        <v>3634497.5</v>
      </c>
      <c r="G1419">
        <v>10</v>
      </c>
      <c r="I1419" s="47" t="s">
        <v>1320</v>
      </c>
      <c r="J1419" t="s">
        <v>137</v>
      </c>
      <c r="M1419" t="s">
        <v>1332</v>
      </c>
      <c r="N1419" t="s">
        <v>1333</v>
      </c>
      <c r="O1419" s="36">
        <v>34.56</v>
      </c>
      <c r="P1419" s="37">
        <v>133.24068282050624</v>
      </c>
      <c r="Q1419" s="31">
        <v>9.9999999999999995E-7</v>
      </c>
    </row>
    <row r="1420" spans="1:17" x14ac:dyDescent="0.2">
      <c r="A1420" t="s">
        <v>815</v>
      </c>
      <c r="B1420" t="s">
        <v>1248</v>
      </c>
      <c r="C1420" t="s">
        <v>815</v>
      </c>
      <c r="D1420" s="35">
        <v>3634497.5</v>
      </c>
      <c r="E1420" s="35">
        <v>0</v>
      </c>
      <c r="F1420" s="35">
        <v>3634497.5</v>
      </c>
      <c r="G1420">
        <v>10</v>
      </c>
      <c r="I1420" s="47" t="s">
        <v>1320</v>
      </c>
      <c r="J1420" t="s">
        <v>139</v>
      </c>
      <c r="M1420" t="s">
        <v>1332</v>
      </c>
      <c r="N1420" t="s">
        <v>1333</v>
      </c>
      <c r="O1420" s="36">
        <v>3.84</v>
      </c>
      <c r="P1420" s="37">
        <v>14.804520313389579</v>
      </c>
      <c r="Q1420" s="31">
        <v>0</v>
      </c>
    </row>
    <row r="1421" spans="1:17" x14ac:dyDescent="0.2">
      <c r="A1421" t="s">
        <v>815</v>
      </c>
      <c r="B1421" t="s">
        <v>1248</v>
      </c>
      <c r="C1421" t="s">
        <v>815</v>
      </c>
      <c r="D1421" s="35">
        <v>3634497.5</v>
      </c>
      <c r="E1421" s="35">
        <v>0</v>
      </c>
      <c r="F1421" s="35">
        <v>3634497.5</v>
      </c>
      <c r="G1421">
        <v>10</v>
      </c>
      <c r="I1421" s="47" t="s">
        <v>1320</v>
      </c>
      <c r="J1421" t="s">
        <v>141</v>
      </c>
      <c r="M1421" t="s">
        <v>1332</v>
      </c>
      <c r="N1421" t="s">
        <v>1333</v>
      </c>
      <c r="O1421" s="36">
        <v>3.84</v>
      </c>
      <c r="P1421" s="37">
        <v>14.804520313389579</v>
      </c>
      <c r="Q1421" s="31">
        <v>0</v>
      </c>
    </row>
    <row r="1422" spans="1:17" x14ac:dyDescent="0.2">
      <c r="A1422" t="s">
        <v>815</v>
      </c>
      <c r="B1422" t="s">
        <v>1248</v>
      </c>
      <c r="C1422" t="s">
        <v>815</v>
      </c>
      <c r="D1422" s="35">
        <v>3634497.5</v>
      </c>
      <c r="E1422" s="35">
        <v>0</v>
      </c>
      <c r="F1422" s="35">
        <v>3634497.5</v>
      </c>
      <c r="G1422">
        <v>10</v>
      </c>
      <c r="I1422" s="47" t="s">
        <v>1320</v>
      </c>
      <c r="J1422" t="s">
        <v>143</v>
      </c>
      <c r="M1422" t="s">
        <v>1334</v>
      </c>
      <c r="N1422" t="s">
        <v>1325</v>
      </c>
      <c r="O1422" s="36">
        <v>627.45216633751477</v>
      </c>
      <c r="P1422" s="37">
        <v>2419.0438391208427</v>
      </c>
      <c r="Q1422" s="31">
        <v>1.0000000000000001E-5</v>
      </c>
    </row>
    <row r="1423" spans="1:17" x14ac:dyDescent="0.2">
      <c r="A1423" t="s">
        <v>815</v>
      </c>
      <c r="B1423" t="s">
        <v>1248</v>
      </c>
      <c r="C1423" t="s">
        <v>815</v>
      </c>
      <c r="D1423" s="35">
        <v>3634497.5</v>
      </c>
      <c r="E1423" s="35">
        <v>0</v>
      </c>
      <c r="F1423" s="35">
        <v>3634497.5</v>
      </c>
      <c r="G1423">
        <v>10</v>
      </c>
      <c r="I1423" s="47" t="s">
        <v>1320</v>
      </c>
      <c r="J1423" t="s">
        <v>145</v>
      </c>
      <c r="K1423" s="58"/>
      <c r="M1423" t="s">
        <v>1334</v>
      </c>
      <c r="N1423" t="s">
        <v>1325</v>
      </c>
      <c r="O1423" s="36">
        <v>19.5</v>
      </c>
      <c r="P1423" s="37">
        <v>75.179204716431457</v>
      </c>
      <c r="Q1423" s="31">
        <v>0</v>
      </c>
    </row>
    <row r="1424" spans="1:17" x14ac:dyDescent="0.2">
      <c r="A1424" t="s">
        <v>815</v>
      </c>
      <c r="B1424" t="s">
        <v>1248</v>
      </c>
      <c r="C1424" t="s">
        <v>815</v>
      </c>
      <c r="D1424" s="35">
        <v>3634497.5</v>
      </c>
      <c r="E1424" s="35">
        <v>0</v>
      </c>
      <c r="F1424" s="35">
        <v>3634497.5</v>
      </c>
      <c r="G1424">
        <v>10</v>
      </c>
      <c r="I1424" s="47" t="s">
        <v>1320</v>
      </c>
      <c r="J1424" t="s">
        <v>147</v>
      </c>
      <c r="K1424" s="58"/>
      <c r="M1424" t="s">
        <v>1334</v>
      </c>
      <c r="N1424" t="s">
        <v>1325</v>
      </c>
      <c r="O1424" s="36">
        <v>3197.6337116738837</v>
      </c>
      <c r="P1424" s="37">
        <v>12327.977406056076</v>
      </c>
      <c r="Q1424" s="31">
        <v>5.8999999999999998E-5</v>
      </c>
    </row>
    <row r="1425" spans="1:17" x14ac:dyDescent="0.2">
      <c r="A1425" t="s">
        <v>815</v>
      </c>
      <c r="B1425" t="s">
        <v>1248</v>
      </c>
      <c r="C1425" t="s">
        <v>815</v>
      </c>
      <c r="D1425" s="35">
        <v>3634497.5</v>
      </c>
      <c r="E1425" s="35">
        <v>0</v>
      </c>
      <c r="F1425" s="35">
        <v>3634497.5</v>
      </c>
      <c r="G1425">
        <v>10</v>
      </c>
      <c r="I1425" s="47" t="s">
        <v>1320</v>
      </c>
      <c r="J1425" t="s">
        <v>149</v>
      </c>
      <c r="M1425" t="s">
        <v>1334</v>
      </c>
      <c r="N1425" t="s">
        <v>1325</v>
      </c>
      <c r="O1425" s="36">
        <v>2208.4489008143428</v>
      </c>
      <c r="P1425" s="37">
        <v>8514.3298471845901</v>
      </c>
      <c r="Q1425" s="31">
        <v>4.5000000000000003E-5</v>
      </c>
    </row>
    <row r="1426" spans="1:17" x14ac:dyDescent="0.2">
      <c r="A1426" t="s">
        <v>815</v>
      </c>
      <c r="B1426" t="s">
        <v>1248</v>
      </c>
      <c r="C1426" t="s">
        <v>815</v>
      </c>
      <c r="D1426" s="35">
        <v>3634497.5</v>
      </c>
      <c r="E1426" s="35">
        <v>0</v>
      </c>
      <c r="F1426" s="35">
        <v>3634497.5</v>
      </c>
      <c r="G1426">
        <v>10</v>
      </c>
      <c r="I1426" s="47" t="s">
        <v>1320</v>
      </c>
      <c r="J1426" t="s">
        <v>151</v>
      </c>
      <c r="M1426" t="s">
        <v>1334</v>
      </c>
      <c r="N1426" t="s">
        <v>1325</v>
      </c>
      <c r="O1426" s="36">
        <v>168.36633130056649</v>
      </c>
      <c r="P1426" s="37">
        <v>649.11009683075952</v>
      </c>
      <c r="Q1426" s="31">
        <v>3.0000000000000001E-6</v>
      </c>
    </row>
    <row r="1427" spans="1:17" x14ac:dyDescent="0.2">
      <c r="A1427" t="s">
        <v>815</v>
      </c>
      <c r="B1427" t="s">
        <v>1248</v>
      </c>
      <c r="C1427" t="s">
        <v>815</v>
      </c>
      <c r="D1427" s="35">
        <v>3634497.5</v>
      </c>
      <c r="E1427" s="35">
        <v>0</v>
      </c>
      <c r="F1427" s="35">
        <v>3634497.5</v>
      </c>
      <c r="G1427">
        <v>10</v>
      </c>
      <c r="I1427" s="47" t="s">
        <v>1320</v>
      </c>
      <c r="J1427" t="s">
        <v>153</v>
      </c>
      <c r="M1427" t="s">
        <v>1334</v>
      </c>
      <c r="N1427" t="s">
        <v>1325</v>
      </c>
      <c r="O1427" s="36">
        <v>41.830144422500986</v>
      </c>
      <c r="P1427" s="37">
        <v>161.26958927472285</v>
      </c>
      <c r="Q1427" s="31">
        <v>9.9999999999999995E-7</v>
      </c>
    </row>
    <row r="1428" spans="1:17" x14ac:dyDescent="0.2">
      <c r="A1428" t="s">
        <v>815</v>
      </c>
      <c r="B1428" t="s">
        <v>1248</v>
      </c>
      <c r="C1428" t="s">
        <v>815</v>
      </c>
      <c r="D1428" s="35">
        <v>3634497.5</v>
      </c>
      <c r="E1428" s="35">
        <v>0</v>
      </c>
      <c r="F1428" s="35">
        <v>3634497.5</v>
      </c>
      <c r="G1428">
        <v>10</v>
      </c>
      <c r="I1428" s="47" t="s">
        <v>1320</v>
      </c>
      <c r="J1428" t="s">
        <v>154</v>
      </c>
      <c r="M1428" t="s">
        <v>1335</v>
      </c>
      <c r="N1428" t="s">
        <v>1325</v>
      </c>
      <c r="O1428" s="36">
        <v>1110.6516066076131</v>
      </c>
      <c r="P1428" s="37">
        <v>4281.9438206044742</v>
      </c>
      <c r="Q1428" s="31">
        <v>1.5999999999999999E-5</v>
      </c>
    </row>
    <row r="1429" spans="1:17" x14ac:dyDescent="0.2">
      <c r="A1429" t="s">
        <v>815</v>
      </c>
      <c r="B1429" t="s">
        <v>1248</v>
      </c>
      <c r="C1429" t="s">
        <v>815</v>
      </c>
      <c r="D1429" s="35">
        <v>3634497.5</v>
      </c>
      <c r="E1429" s="35">
        <v>0</v>
      </c>
      <c r="F1429" s="35">
        <v>3634497.5</v>
      </c>
      <c r="G1429">
        <v>10</v>
      </c>
      <c r="I1429" s="47" t="s">
        <v>1320</v>
      </c>
      <c r="J1429" t="s">
        <v>156</v>
      </c>
      <c r="M1429" t="s">
        <v>1335</v>
      </c>
      <c r="N1429" t="s">
        <v>1325</v>
      </c>
      <c r="O1429" s="36">
        <v>0</v>
      </c>
      <c r="P1429" s="37">
        <v>0</v>
      </c>
      <c r="Q1429" s="31">
        <v>0</v>
      </c>
    </row>
    <row r="1430" spans="1:17" x14ac:dyDescent="0.2">
      <c r="A1430" t="s">
        <v>815</v>
      </c>
      <c r="B1430" t="s">
        <v>1248</v>
      </c>
      <c r="C1430" t="s">
        <v>815</v>
      </c>
      <c r="D1430" s="35">
        <v>3634497.5</v>
      </c>
      <c r="E1430" s="35">
        <v>0</v>
      </c>
      <c r="F1430" s="35">
        <v>3634497.5</v>
      </c>
      <c r="G1430">
        <v>10</v>
      </c>
      <c r="I1430" s="47" t="s">
        <v>1320</v>
      </c>
      <c r="J1430" t="s">
        <v>158</v>
      </c>
      <c r="M1430" t="s">
        <v>1335</v>
      </c>
      <c r="N1430" t="s">
        <v>1325</v>
      </c>
      <c r="O1430" s="36">
        <v>408.48633960112272</v>
      </c>
      <c r="P1430" s="37">
        <v>1574.8552896788997</v>
      </c>
      <c r="Q1430" s="31">
        <v>6.9999999999999999E-6</v>
      </c>
    </row>
    <row r="1431" spans="1:17" x14ac:dyDescent="0.2">
      <c r="A1431" t="s">
        <v>815</v>
      </c>
      <c r="B1431" t="s">
        <v>1248</v>
      </c>
      <c r="C1431" t="s">
        <v>815</v>
      </c>
      <c r="D1431" s="35">
        <v>3634497.5</v>
      </c>
      <c r="E1431" s="35">
        <v>0</v>
      </c>
      <c r="F1431" s="35">
        <v>3634497.5</v>
      </c>
      <c r="G1431">
        <v>10</v>
      </c>
      <c r="I1431" s="47" t="s">
        <v>1320</v>
      </c>
      <c r="J1431" t="s">
        <v>160</v>
      </c>
      <c r="K1431" s="58"/>
      <c r="M1431" t="s">
        <v>1335</v>
      </c>
      <c r="N1431" t="s">
        <v>1325</v>
      </c>
      <c r="O1431" s="36">
        <v>183.47488796790614</v>
      </c>
      <c r="P1431" s="37">
        <v>707.3587775827458</v>
      </c>
      <c r="Q1431" s="31">
        <v>3.0000000000000001E-6</v>
      </c>
    </row>
    <row r="1432" spans="1:17" x14ac:dyDescent="0.2">
      <c r="A1432" t="s">
        <v>815</v>
      </c>
      <c r="B1432" t="s">
        <v>1248</v>
      </c>
      <c r="C1432" t="s">
        <v>815</v>
      </c>
      <c r="D1432" s="35">
        <v>3634497.5</v>
      </c>
      <c r="E1432" s="35">
        <v>0</v>
      </c>
      <c r="F1432" s="35">
        <v>3634497.5</v>
      </c>
      <c r="G1432">
        <v>10</v>
      </c>
      <c r="I1432" s="47" t="s">
        <v>1320</v>
      </c>
      <c r="J1432" t="s">
        <v>162</v>
      </c>
      <c r="K1432" s="58"/>
      <c r="M1432" t="s">
        <v>1335</v>
      </c>
      <c r="N1432" t="s">
        <v>1325</v>
      </c>
      <c r="O1432" s="36">
        <v>40.691751080096147</v>
      </c>
      <c r="P1432" s="37">
        <v>156.88069152413433</v>
      </c>
      <c r="Q1432" s="31">
        <v>9.9999999999999995E-7</v>
      </c>
    </row>
    <row r="1433" spans="1:17" x14ac:dyDescent="0.2">
      <c r="A1433" t="s">
        <v>815</v>
      </c>
      <c r="B1433" t="s">
        <v>1248</v>
      </c>
      <c r="C1433" t="s">
        <v>815</v>
      </c>
      <c r="D1433" s="35">
        <v>3634497.5</v>
      </c>
      <c r="E1433" s="35">
        <v>0</v>
      </c>
      <c r="F1433" s="35">
        <v>3634497.5</v>
      </c>
      <c r="G1433">
        <v>10</v>
      </c>
      <c r="I1433" s="47" t="s">
        <v>1320</v>
      </c>
      <c r="J1433" t="s">
        <v>164</v>
      </c>
      <c r="K1433" s="58"/>
      <c r="M1433" t="s">
        <v>1335</v>
      </c>
      <c r="N1433" t="s">
        <v>1325</v>
      </c>
      <c r="O1433" s="36">
        <v>12.002232185133259</v>
      </c>
      <c r="P1433" s="37">
        <v>46.272731820526964</v>
      </c>
      <c r="Q1433" s="31">
        <v>0</v>
      </c>
    </row>
    <row r="1434" spans="1:17" x14ac:dyDescent="0.2">
      <c r="A1434" t="s">
        <v>815</v>
      </c>
      <c r="B1434" t="s">
        <v>1248</v>
      </c>
      <c r="C1434" t="s">
        <v>815</v>
      </c>
      <c r="D1434" s="35">
        <v>3634497.5</v>
      </c>
      <c r="E1434" s="35">
        <v>0</v>
      </c>
      <c r="F1434" s="35">
        <v>3634497.5</v>
      </c>
      <c r="G1434">
        <v>10</v>
      </c>
      <c r="I1434" s="47" t="s">
        <v>1320</v>
      </c>
      <c r="J1434" t="s">
        <v>166</v>
      </c>
      <c r="K1434" s="58"/>
      <c r="M1434" t="s">
        <v>1335</v>
      </c>
      <c r="N1434" t="s">
        <v>1325</v>
      </c>
      <c r="O1434" s="36">
        <v>0.94769913847532539</v>
      </c>
      <c r="P1434" s="37">
        <v>3.6537060277447289</v>
      </c>
      <c r="Q1434" s="31">
        <v>0</v>
      </c>
    </row>
    <row r="1435" spans="1:17" x14ac:dyDescent="0.2">
      <c r="A1435" t="s">
        <v>815</v>
      </c>
      <c r="B1435" t="s">
        <v>1248</v>
      </c>
      <c r="C1435" t="s">
        <v>815</v>
      </c>
      <c r="D1435" s="35">
        <v>3634497.5</v>
      </c>
      <c r="E1435" s="35">
        <v>0</v>
      </c>
      <c r="F1435" s="35">
        <v>3634497.5</v>
      </c>
      <c r="G1435">
        <v>10</v>
      </c>
      <c r="I1435" s="47" t="s">
        <v>1320</v>
      </c>
      <c r="J1435" t="s">
        <v>168</v>
      </c>
      <c r="M1435" t="s">
        <v>1335</v>
      </c>
      <c r="N1435" t="s">
        <v>1325</v>
      </c>
      <c r="O1435" s="36">
        <v>27.897304859117114</v>
      </c>
      <c r="P1435" s="37">
        <v>107.553702207193</v>
      </c>
      <c r="Q1435" s="31">
        <v>0</v>
      </c>
    </row>
    <row r="1436" spans="1:17" x14ac:dyDescent="0.2">
      <c r="A1436" t="s">
        <v>815</v>
      </c>
      <c r="B1436" t="s">
        <v>1248</v>
      </c>
      <c r="C1436" t="s">
        <v>815</v>
      </c>
      <c r="D1436" s="35">
        <v>3634497.5</v>
      </c>
      <c r="E1436" s="35">
        <v>0</v>
      </c>
      <c r="F1436" s="35">
        <v>3634497.5</v>
      </c>
      <c r="G1436">
        <v>10</v>
      </c>
      <c r="I1436" s="47" t="s">
        <v>1320</v>
      </c>
      <c r="J1436" t="s">
        <v>169</v>
      </c>
      <c r="M1436" t="s">
        <v>1335</v>
      </c>
      <c r="N1436" t="s">
        <v>1325</v>
      </c>
      <c r="O1436" s="36">
        <v>0</v>
      </c>
      <c r="P1436" s="37">
        <v>0</v>
      </c>
      <c r="Q1436" s="31">
        <v>0</v>
      </c>
    </row>
    <row r="1437" spans="1:17" x14ac:dyDescent="0.2">
      <c r="A1437" t="s">
        <v>815</v>
      </c>
      <c r="B1437" t="s">
        <v>1248</v>
      </c>
      <c r="C1437" t="s">
        <v>815</v>
      </c>
      <c r="D1437" s="35">
        <v>3634497.5</v>
      </c>
      <c r="E1437" s="35">
        <v>0</v>
      </c>
      <c r="F1437" s="35">
        <v>3634497.5</v>
      </c>
      <c r="G1437">
        <v>10</v>
      </c>
      <c r="I1437" s="47" t="s">
        <v>1320</v>
      </c>
      <c r="J1437" t="s">
        <v>171</v>
      </c>
      <c r="M1437" t="s">
        <v>1335</v>
      </c>
      <c r="N1437" t="s">
        <v>1325</v>
      </c>
      <c r="O1437" s="36">
        <v>4.1609415867480379</v>
      </c>
      <c r="P1437" s="37">
        <v>16.041860480166353</v>
      </c>
      <c r="Q1437" s="31">
        <v>0</v>
      </c>
    </row>
    <row r="1438" spans="1:17" x14ac:dyDescent="0.2">
      <c r="A1438" t="s">
        <v>815</v>
      </c>
      <c r="B1438" t="s">
        <v>1248</v>
      </c>
      <c r="C1438" t="s">
        <v>815</v>
      </c>
      <c r="D1438" s="35">
        <v>3634497.5</v>
      </c>
      <c r="E1438" s="35">
        <v>0</v>
      </c>
      <c r="F1438" s="35">
        <v>3634497.5</v>
      </c>
      <c r="G1438">
        <v>10</v>
      </c>
      <c r="I1438" s="47" t="s">
        <v>1320</v>
      </c>
      <c r="J1438" t="s">
        <v>174</v>
      </c>
      <c r="M1438" t="s">
        <v>1336</v>
      </c>
      <c r="N1438" t="s">
        <v>1325</v>
      </c>
      <c r="O1438" s="36">
        <v>2</v>
      </c>
      <c r="P1438" s="37">
        <v>7.7106876632237391</v>
      </c>
      <c r="Q1438" s="31">
        <v>0</v>
      </c>
    </row>
    <row r="1439" spans="1:17" x14ac:dyDescent="0.2">
      <c r="A1439" t="s">
        <v>815</v>
      </c>
      <c r="B1439" t="s">
        <v>1248</v>
      </c>
      <c r="C1439" t="s">
        <v>815</v>
      </c>
      <c r="D1439" s="35">
        <v>3634497.5</v>
      </c>
      <c r="E1439" s="35">
        <v>0</v>
      </c>
      <c r="F1439" s="35">
        <v>3634497.5</v>
      </c>
      <c r="G1439">
        <v>10</v>
      </c>
      <c r="I1439" s="47" t="s">
        <v>1320</v>
      </c>
      <c r="J1439" t="s">
        <v>176</v>
      </c>
      <c r="K1439" s="58"/>
      <c r="M1439" t="s">
        <v>1336</v>
      </c>
      <c r="N1439" t="s">
        <v>1325</v>
      </c>
      <c r="O1439" s="36">
        <v>0</v>
      </c>
      <c r="P1439" s="37">
        <v>0</v>
      </c>
      <c r="Q1439" s="31">
        <v>0</v>
      </c>
    </row>
    <row r="1440" spans="1:17" x14ac:dyDescent="0.2">
      <c r="A1440" t="s">
        <v>815</v>
      </c>
      <c r="B1440" t="s">
        <v>1248</v>
      </c>
      <c r="C1440" t="s">
        <v>815</v>
      </c>
      <c r="D1440" s="35">
        <v>3634497.5</v>
      </c>
      <c r="E1440" s="35">
        <v>0</v>
      </c>
      <c r="F1440" s="35">
        <v>3634497.5</v>
      </c>
      <c r="G1440">
        <v>10</v>
      </c>
      <c r="I1440" s="47" t="s">
        <v>1320</v>
      </c>
      <c r="J1440" t="s">
        <v>178</v>
      </c>
      <c r="K1440" s="58"/>
      <c r="M1440" t="s">
        <v>1336</v>
      </c>
      <c r="N1440" t="s">
        <v>1325</v>
      </c>
      <c r="O1440" s="36">
        <v>2</v>
      </c>
      <c r="P1440" s="37">
        <v>7.7106876632237391</v>
      </c>
      <c r="Q1440" s="31">
        <v>0</v>
      </c>
    </row>
    <row r="1441" spans="1:17" x14ac:dyDescent="0.2">
      <c r="A1441" t="s">
        <v>815</v>
      </c>
      <c r="B1441" t="s">
        <v>1248</v>
      </c>
      <c r="C1441" t="s">
        <v>815</v>
      </c>
      <c r="D1441" s="35">
        <v>3634497.5</v>
      </c>
      <c r="E1441" s="35">
        <v>0</v>
      </c>
      <c r="F1441" s="35">
        <v>3634497.5</v>
      </c>
      <c r="G1441">
        <v>10</v>
      </c>
      <c r="I1441" s="47" t="s">
        <v>1320</v>
      </c>
      <c r="J1441" t="s">
        <v>180</v>
      </c>
      <c r="M1441" t="s">
        <v>1336</v>
      </c>
      <c r="N1441" t="s">
        <v>1325</v>
      </c>
      <c r="O1441" s="36">
        <v>0.8</v>
      </c>
      <c r="P1441" s="37">
        <v>3.0842750652894959</v>
      </c>
      <c r="Q1441" s="31">
        <v>0</v>
      </c>
    </row>
    <row r="1442" spans="1:17" x14ac:dyDescent="0.2">
      <c r="A1442" t="s">
        <v>815</v>
      </c>
      <c r="B1442" t="s">
        <v>1248</v>
      </c>
      <c r="C1442" t="s">
        <v>815</v>
      </c>
      <c r="D1442" s="35">
        <v>3634497.5</v>
      </c>
      <c r="E1442" s="35">
        <v>0</v>
      </c>
      <c r="F1442" s="35">
        <v>3634497.5</v>
      </c>
      <c r="G1442">
        <v>10</v>
      </c>
      <c r="I1442" s="47" t="s">
        <v>1320</v>
      </c>
      <c r="J1442" t="s">
        <v>182</v>
      </c>
      <c r="K1442" s="58"/>
      <c r="M1442" t="s">
        <v>1336</v>
      </c>
      <c r="N1442" t="s">
        <v>1325</v>
      </c>
      <c r="O1442" s="36">
        <v>0.8</v>
      </c>
      <c r="P1442" s="37">
        <v>3.0842750652894959</v>
      </c>
      <c r="Q1442" s="31">
        <v>0</v>
      </c>
    </row>
    <row r="1443" spans="1:17" x14ac:dyDescent="0.2">
      <c r="A1443" t="s">
        <v>815</v>
      </c>
      <c r="B1443" t="s">
        <v>1248</v>
      </c>
      <c r="C1443" t="s">
        <v>815</v>
      </c>
      <c r="D1443" s="35">
        <v>3634497.5</v>
      </c>
      <c r="E1443" s="35">
        <v>0</v>
      </c>
      <c r="F1443" s="35">
        <v>3634497.5</v>
      </c>
      <c r="G1443">
        <v>10</v>
      </c>
      <c r="I1443" s="47" t="s">
        <v>1320</v>
      </c>
      <c r="J1443" t="s">
        <v>183</v>
      </c>
      <c r="K1443" s="58"/>
      <c r="M1443" t="s">
        <v>1336</v>
      </c>
      <c r="N1443" t="s">
        <v>1325</v>
      </c>
      <c r="O1443" s="36">
        <v>0.8</v>
      </c>
      <c r="P1443" s="37">
        <v>3.0842750652894959</v>
      </c>
      <c r="Q1443" s="31">
        <v>0</v>
      </c>
    </row>
    <row r="1444" spans="1:17" x14ac:dyDescent="0.2">
      <c r="A1444" t="s">
        <v>815</v>
      </c>
      <c r="B1444" t="s">
        <v>1248</v>
      </c>
      <c r="C1444" t="s">
        <v>815</v>
      </c>
      <c r="D1444" s="35">
        <v>3634497.5</v>
      </c>
      <c r="E1444" s="35">
        <v>0</v>
      </c>
      <c r="F1444" s="35">
        <v>3634497.5</v>
      </c>
      <c r="G1444">
        <v>10</v>
      </c>
      <c r="I1444" s="47" t="s">
        <v>1320</v>
      </c>
      <c r="J1444" t="s">
        <v>185</v>
      </c>
      <c r="K1444" s="58"/>
      <c r="M1444" t="s">
        <v>1336</v>
      </c>
      <c r="N1444" t="s">
        <v>1325</v>
      </c>
      <c r="O1444" s="36">
        <v>0.8</v>
      </c>
      <c r="P1444" s="37">
        <v>3.0842750652894959</v>
      </c>
      <c r="Q1444" s="31">
        <v>0</v>
      </c>
    </row>
    <row r="1445" spans="1:17" x14ac:dyDescent="0.2">
      <c r="A1445" t="s">
        <v>815</v>
      </c>
      <c r="B1445" t="s">
        <v>1248</v>
      </c>
      <c r="C1445" t="s">
        <v>815</v>
      </c>
      <c r="D1445" s="35">
        <v>3634497.5</v>
      </c>
      <c r="E1445" s="35">
        <v>0</v>
      </c>
      <c r="F1445" s="35">
        <v>3634497.5</v>
      </c>
      <c r="G1445">
        <v>10</v>
      </c>
      <c r="I1445" s="47" t="s">
        <v>1320</v>
      </c>
      <c r="J1445" t="s">
        <v>187</v>
      </c>
      <c r="K1445" s="58"/>
      <c r="M1445" t="s">
        <v>1336</v>
      </c>
      <c r="N1445" t="s">
        <v>1325</v>
      </c>
      <c r="O1445" s="36">
        <v>0.8</v>
      </c>
      <c r="P1445" s="37">
        <v>3.0842750652894959</v>
      </c>
      <c r="Q1445" s="31">
        <v>0</v>
      </c>
    </row>
    <row r="1446" spans="1:17" x14ac:dyDescent="0.2">
      <c r="A1446" t="s">
        <v>815</v>
      </c>
      <c r="B1446" t="s">
        <v>1248</v>
      </c>
      <c r="C1446" t="s">
        <v>815</v>
      </c>
      <c r="D1446" s="35">
        <v>3634497.5</v>
      </c>
      <c r="E1446" s="35">
        <v>0</v>
      </c>
      <c r="F1446" s="35">
        <v>3634497.5</v>
      </c>
      <c r="G1446">
        <v>10</v>
      </c>
      <c r="I1446" s="47" t="s">
        <v>1320</v>
      </c>
      <c r="J1446" t="s">
        <v>189</v>
      </c>
      <c r="K1446" s="58"/>
      <c r="M1446" t="s">
        <v>1336</v>
      </c>
      <c r="N1446" t="s">
        <v>1325</v>
      </c>
      <c r="O1446" s="36">
        <v>0.8</v>
      </c>
      <c r="P1446" s="37">
        <v>3.0842750652894959</v>
      </c>
      <c r="Q1446" s="31">
        <v>0</v>
      </c>
    </row>
    <row r="1447" spans="1:17" x14ac:dyDescent="0.2">
      <c r="A1447" t="s">
        <v>815</v>
      </c>
      <c r="B1447" t="s">
        <v>1248</v>
      </c>
      <c r="C1447" t="s">
        <v>815</v>
      </c>
      <c r="D1447" s="35">
        <v>3634497.5</v>
      </c>
      <c r="E1447" s="35">
        <v>0</v>
      </c>
      <c r="F1447" s="35">
        <v>3634497.5</v>
      </c>
      <c r="G1447">
        <v>10</v>
      </c>
      <c r="I1447" s="47" t="s">
        <v>1320</v>
      </c>
      <c r="J1447" t="s">
        <v>191</v>
      </c>
      <c r="K1447" s="58"/>
      <c r="M1447" t="s">
        <v>1336</v>
      </c>
      <c r="N1447" t="s">
        <v>1325</v>
      </c>
      <c r="O1447" s="36">
        <v>0.8</v>
      </c>
      <c r="P1447" s="37">
        <v>3.0842750652894959</v>
      </c>
      <c r="Q1447" s="31">
        <v>0</v>
      </c>
    </row>
    <row r="1448" spans="1:17" x14ac:dyDescent="0.2">
      <c r="A1448" t="s">
        <v>815</v>
      </c>
      <c r="B1448" t="s">
        <v>1248</v>
      </c>
      <c r="C1448" t="s">
        <v>815</v>
      </c>
      <c r="D1448" s="35">
        <v>3634497.5</v>
      </c>
      <c r="E1448" s="35">
        <v>0</v>
      </c>
      <c r="F1448" s="35">
        <v>3634497.5</v>
      </c>
      <c r="G1448">
        <v>10</v>
      </c>
      <c r="I1448" s="47" t="s">
        <v>1320</v>
      </c>
      <c r="J1448" t="s">
        <v>193</v>
      </c>
      <c r="M1448" t="s">
        <v>1337</v>
      </c>
      <c r="N1448" t="s">
        <v>1333</v>
      </c>
      <c r="O1448" s="36">
        <v>335.62</v>
      </c>
      <c r="P1448" s="37">
        <v>1293.9304967655758</v>
      </c>
      <c r="Q1448" s="31">
        <v>5.0000000000000004E-6</v>
      </c>
    </row>
    <row r="1449" spans="1:17" x14ac:dyDescent="0.2">
      <c r="A1449" t="s">
        <v>815</v>
      </c>
      <c r="B1449" t="s">
        <v>1248</v>
      </c>
      <c r="C1449" t="s">
        <v>815</v>
      </c>
      <c r="D1449" s="35">
        <v>3634497.5</v>
      </c>
      <c r="E1449" s="35">
        <v>0</v>
      </c>
      <c r="F1449" s="35">
        <v>3634497.5</v>
      </c>
      <c r="G1449">
        <v>10</v>
      </c>
      <c r="I1449" s="47" t="s">
        <v>1320</v>
      </c>
      <c r="J1449" t="s">
        <v>195</v>
      </c>
      <c r="M1449" t="s">
        <v>1337</v>
      </c>
      <c r="N1449" t="s">
        <v>1333</v>
      </c>
      <c r="O1449" s="36">
        <v>0</v>
      </c>
      <c r="P1449" s="37">
        <v>0</v>
      </c>
      <c r="Q1449" s="31">
        <v>0</v>
      </c>
    </row>
    <row r="1450" spans="1:17" x14ac:dyDescent="0.2">
      <c r="A1450" t="s">
        <v>815</v>
      </c>
      <c r="B1450" t="s">
        <v>1248</v>
      </c>
      <c r="C1450" t="s">
        <v>815</v>
      </c>
      <c r="D1450" s="35">
        <v>3634497.5</v>
      </c>
      <c r="E1450" s="35">
        <v>0</v>
      </c>
      <c r="F1450" s="35">
        <v>3634497.5</v>
      </c>
      <c r="G1450">
        <v>10</v>
      </c>
      <c r="I1450" s="47" t="s">
        <v>1320</v>
      </c>
      <c r="J1450" t="s">
        <v>196</v>
      </c>
      <c r="M1450" t="s">
        <v>1337</v>
      </c>
      <c r="N1450" t="s">
        <v>1333</v>
      </c>
      <c r="O1450" s="36">
        <v>4.8499999999999996</v>
      </c>
      <c r="P1450" s="37">
        <v>18.698417583317568</v>
      </c>
      <c r="Q1450" s="31">
        <v>0</v>
      </c>
    </row>
    <row r="1451" spans="1:17" x14ac:dyDescent="0.2">
      <c r="A1451" t="s">
        <v>815</v>
      </c>
      <c r="B1451" t="s">
        <v>1248</v>
      </c>
      <c r="C1451" t="s">
        <v>815</v>
      </c>
      <c r="D1451" s="35">
        <v>3634497.5</v>
      </c>
      <c r="E1451" s="35">
        <v>0</v>
      </c>
      <c r="F1451" s="35">
        <v>3634497.5</v>
      </c>
      <c r="G1451">
        <v>10</v>
      </c>
      <c r="I1451" s="47" t="s">
        <v>1320</v>
      </c>
      <c r="J1451" t="s">
        <v>198</v>
      </c>
      <c r="M1451" t="s">
        <v>1337</v>
      </c>
      <c r="N1451" t="s">
        <v>1333</v>
      </c>
      <c r="O1451" s="36">
        <v>0</v>
      </c>
      <c r="P1451" s="37">
        <v>0</v>
      </c>
      <c r="Q1451" s="31">
        <v>0</v>
      </c>
    </row>
    <row r="1452" spans="1:17" x14ac:dyDescent="0.2">
      <c r="A1452" t="s">
        <v>815</v>
      </c>
      <c r="B1452" t="s">
        <v>1248</v>
      </c>
      <c r="C1452" t="s">
        <v>815</v>
      </c>
      <c r="D1452" s="35">
        <v>3634497.5</v>
      </c>
      <c r="E1452" s="35">
        <v>0</v>
      </c>
      <c r="F1452" s="35">
        <v>3634497.5</v>
      </c>
      <c r="G1452">
        <v>10</v>
      </c>
      <c r="I1452" s="47" t="s">
        <v>1320</v>
      </c>
      <c r="J1452" t="s">
        <v>200</v>
      </c>
      <c r="M1452" t="s">
        <v>1337</v>
      </c>
      <c r="N1452" t="s">
        <v>1333</v>
      </c>
      <c r="O1452" s="36">
        <v>1425.8999999999999</v>
      </c>
      <c r="P1452" s="37">
        <v>5497.3347694953636</v>
      </c>
      <c r="Q1452" s="31">
        <v>2.0999999999999999E-5</v>
      </c>
    </row>
    <row r="1453" spans="1:17" x14ac:dyDescent="0.2">
      <c r="A1453" t="s">
        <v>815</v>
      </c>
      <c r="B1453" t="s">
        <v>1248</v>
      </c>
      <c r="C1453" t="s">
        <v>815</v>
      </c>
      <c r="D1453" s="35">
        <v>3634497.5</v>
      </c>
      <c r="E1453" s="35">
        <v>0</v>
      </c>
      <c r="F1453" s="35">
        <v>3634497.5</v>
      </c>
      <c r="G1453">
        <v>10</v>
      </c>
      <c r="I1453" s="47" t="s">
        <v>1320</v>
      </c>
      <c r="J1453" t="s">
        <v>202</v>
      </c>
      <c r="K1453" s="58"/>
      <c r="M1453" t="s">
        <v>1337</v>
      </c>
      <c r="N1453" t="s">
        <v>1333</v>
      </c>
      <c r="O1453" s="36">
        <v>0.97</v>
      </c>
      <c r="P1453" s="37">
        <v>3.7396835166635132</v>
      </c>
      <c r="Q1453" s="31">
        <v>0</v>
      </c>
    </row>
    <row r="1454" spans="1:17" x14ac:dyDescent="0.2">
      <c r="A1454" t="s">
        <v>815</v>
      </c>
      <c r="B1454" t="s">
        <v>1248</v>
      </c>
      <c r="C1454" t="s">
        <v>815</v>
      </c>
      <c r="D1454" s="35">
        <v>3634497.5</v>
      </c>
      <c r="E1454" s="35">
        <v>0</v>
      </c>
      <c r="F1454" s="35">
        <v>3634497.5</v>
      </c>
      <c r="G1454">
        <v>10</v>
      </c>
      <c r="I1454" s="47" t="s">
        <v>1320</v>
      </c>
      <c r="J1454" t="s">
        <v>204</v>
      </c>
      <c r="K1454" s="58"/>
      <c r="M1454" t="s">
        <v>1337</v>
      </c>
      <c r="N1454" t="s">
        <v>1333</v>
      </c>
      <c r="O1454" s="36">
        <v>0</v>
      </c>
      <c r="P1454" s="37">
        <v>0</v>
      </c>
      <c r="Q1454" s="31">
        <v>0</v>
      </c>
    </row>
    <row r="1455" spans="1:17" x14ac:dyDescent="0.2">
      <c r="A1455" t="s">
        <v>815</v>
      </c>
      <c r="B1455" t="s">
        <v>1248</v>
      </c>
      <c r="C1455" t="s">
        <v>815</v>
      </c>
      <c r="D1455" s="35">
        <v>3634497.5</v>
      </c>
      <c r="E1455" s="35">
        <v>0</v>
      </c>
      <c r="F1455" s="35">
        <v>3634497.5</v>
      </c>
      <c r="G1455">
        <v>10</v>
      </c>
      <c r="I1455" s="47" t="s">
        <v>1320</v>
      </c>
      <c r="J1455" t="s">
        <v>206</v>
      </c>
      <c r="K1455" s="58"/>
      <c r="M1455" t="s">
        <v>1337</v>
      </c>
      <c r="N1455" t="s">
        <v>1333</v>
      </c>
      <c r="O1455" s="36">
        <v>1.94</v>
      </c>
      <c r="P1455" s="37">
        <v>7.4793670333270263</v>
      </c>
      <c r="Q1455" s="31">
        <v>0</v>
      </c>
    </row>
    <row r="1456" spans="1:17" x14ac:dyDescent="0.2">
      <c r="A1456" t="s">
        <v>815</v>
      </c>
      <c r="B1456" t="s">
        <v>1248</v>
      </c>
      <c r="C1456" t="s">
        <v>815</v>
      </c>
      <c r="D1456" s="35">
        <v>3634497.5</v>
      </c>
      <c r="E1456" s="35">
        <v>0</v>
      </c>
      <c r="F1456" s="35">
        <v>3634497.5</v>
      </c>
      <c r="G1456">
        <v>10</v>
      </c>
      <c r="I1456" s="47" t="s">
        <v>1320</v>
      </c>
      <c r="J1456" t="s">
        <v>208</v>
      </c>
      <c r="M1456" t="s">
        <v>1337</v>
      </c>
      <c r="N1456" t="s">
        <v>1333</v>
      </c>
      <c r="O1456" s="36">
        <v>1348.3</v>
      </c>
      <c r="P1456" s="37">
        <v>5198.1600881622835</v>
      </c>
      <c r="Q1456" s="31">
        <v>2.0000000000000002E-5</v>
      </c>
    </row>
    <row r="1457" spans="1:17" x14ac:dyDescent="0.2">
      <c r="A1457" t="s">
        <v>815</v>
      </c>
      <c r="B1457" t="s">
        <v>1248</v>
      </c>
      <c r="C1457" t="s">
        <v>815</v>
      </c>
      <c r="D1457" s="35">
        <v>3634497.5</v>
      </c>
      <c r="E1457" s="35">
        <v>0</v>
      </c>
      <c r="F1457" s="35">
        <v>3634497.5</v>
      </c>
      <c r="G1457">
        <v>10</v>
      </c>
      <c r="I1457" s="47" t="s">
        <v>1320</v>
      </c>
      <c r="J1457" t="s">
        <v>209</v>
      </c>
      <c r="M1457" t="s">
        <v>1337</v>
      </c>
      <c r="N1457" t="s">
        <v>1333</v>
      </c>
      <c r="O1457" s="36">
        <v>0</v>
      </c>
      <c r="P1457" s="37">
        <v>0</v>
      </c>
      <c r="Q1457" s="31">
        <v>0</v>
      </c>
    </row>
    <row r="1458" spans="1:17" x14ac:dyDescent="0.2">
      <c r="A1458" t="s">
        <v>815</v>
      </c>
      <c r="B1458" t="s">
        <v>1248</v>
      </c>
      <c r="C1458" t="s">
        <v>815</v>
      </c>
      <c r="D1458" s="35">
        <v>3634497.5</v>
      </c>
      <c r="E1458" s="35">
        <v>0</v>
      </c>
      <c r="F1458" s="35">
        <v>3634497.5</v>
      </c>
      <c r="G1458">
        <v>10</v>
      </c>
      <c r="I1458" s="47" t="s">
        <v>1320</v>
      </c>
      <c r="J1458" t="s">
        <v>211</v>
      </c>
      <c r="M1458" t="s">
        <v>1337</v>
      </c>
      <c r="N1458" t="s">
        <v>1333</v>
      </c>
      <c r="O1458" s="36">
        <v>0</v>
      </c>
      <c r="P1458" s="37">
        <v>0</v>
      </c>
      <c r="Q1458" s="31">
        <v>0</v>
      </c>
    </row>
    <row r="1459" spans="1:17" x14ac:dyDescent="0.2">
      <c r="A1459" t="s">
        <v>815</v>
      </c>
      <c r="B1459" t="s">
        <v>1248</v>
      </c>
      <c r="C1459" t="s">
        <v>815</v>
      </c>
      <c r="D1459" s="35">
        <v>3634497.5</v>
      </c>
      <c r="E1459" s="35">
        <v>0</v>
      </c>
      <c r="F1459" s="35">
        <v>3634497.5</v>
      </c>
      <c r="G1459">
        <v>10</v>
      </c>
      <c r="I1459" s="47" t="s">
        <v>1320</v>
      </c>
      <c r="J1459" t="s">
        <v>212</v>
      </c>
      <c r="M1459" t="s">
        <v>1337</v>
      </c>
      <c r="N1459" t="s">
        <v>1333</v>
      </c>
      <c r="O1459" s="36">
        <v>0</v>
      </c>
      <c r="P1459" s="37">
        <v>0</v>
      </c>
      <c r="Q1459" s="31">
        <v>0</v>
      </c>
    </row>
    <row r="1460" spans="1:17" x14ac:dyDescent="0.2">
      <c r="A1460" t="s">
        <v>815</v>
      </c>
      <c r="B1460" t="s">
        <v>1248</v>
      </c>
      <c r="C1460" t="s">
        <v>815</v>
      </c>
      <c r="D1460" s="35">
        <v>3634497.5</v>
      </c>
      <c r="E1460" s="35">
        <v>0</v>
      </c>
      <c r="F1460" s="35">
        <v>3634497.5</v>
      </c>
      <c r="G1460">
        <v>10</v>
      </c>
      <c r="I1460" s="47" t="s">
        <v>1320</v>
      </c>
      <c r="J1460" t="s">
        <v>213</v>
      </c>
      <c r="M1460" t="s">
        <v>1337</v>
      </c>
      <c r="N1460" t="s">
        <v>1333</v>
      </c>
      <c r="O1460" s="36">
        <v>0</v>
      </c>
      <c r="P1460" s="37">
        <v>0</v>
      </c>
      <c r="Q1460" s="31">
        <v>0</v>
      </c>
    </row>
    <row r="1461" spans="1:17" x14ac:dyDescent="0.2">
      <c r="A1461" t="s">
        <v>815</v>
      </c>
      <c r="B1461" t="s">
        <v>1248</v>
      </c>
      <c r="C1461" t="s">
        <v>815</v>
      </c>
      <c r="D1461" s="35">
        <v>3634497.5</v>
      </c>
      <c r="E1461" s="35">
        <v>0</v>
      </c>
      <c r="F1461" s="35">
        <v>3634497.5</v>
      </c>
      <c r="G1461">
        <v>10</v>
      </c>
      <c r="I1461" s="47" t="s">
        <v>1320</v>
      </c>
      <c r="J1461" t="s">
        <v>214</v>
      </c>
      <c r="M1461" t="s">
        <v>1338</v>
      </c>
      <c r="N1461" t="s">
        <v>1333</v>
      </c>
      <c r="O1461" s="36">
        <v>10475.368389058807</v>
      </c>
      <c r="P1461" s="37">
        <v>40386.146902619847</v>
      </c>
      <c r="Q1461" s="31">
        <v>1.7000000000000001E-4</v>
      </c>
    </row>
    <row r="1462" spans="1:17" x14ac:dyDescent="0.2">
      <c r="A1462" t="s">
        <v>815</v>
      </c>
      <c r="B1462" t="s">
        <v>1248</v>
      </c>
      <c r="C1462" t="s">
        <v>815</v>
      </c>
      <c r="D1462" s="35">
        <v>3634497.5</v>
      </c>
      <c r="E1462" s="35">
        <v>0</v>
      </c>
      <c r="F1462" s="35">
        <v>3634497.5</v>
      </c>
      <c r="G1462">
        <v>10</v>
      </c>
      <c r="I1462" s="47" t="s">
        <v>1320</v>
      </c>
      <c r="J1462" t="s">
        <v>215</v>
      </c>
      <c r="M1462" t="s">
        <v>1338</v>
      </c>
      <c r="N1462" t="s">
        <v>1333</v>
      </c>
      <c r="O1462" s="36">
        <v>6.8737061959916472</v>
      </c>
      <c r="P1462" s="37">
        <v>26.500500783028688</v>
      </c>
      <c r="Q1462" s="31">
        <v>0</v>
      </c>
    </row>
    <row r="1463" spans="1:17" x14ac:dyDescent="0.2">
      <c r="A1463" t="s">
        <v>815</v>
      </c>
      <c r="B1463" t="s">
        <v>1248</v>
      </c>
      <c r="C1463" t="s">
        <v>815</v>
      </c>
      <c r="D1463" s="35">
        <v>3634497.5</v>
      </c>
      <c r="E1463" s="35">
        <v>0</v>
      </c>
      <c r="F1463" s="35">
        <v>3634497.5</v>
      </c>
      <c r="G1463">
        <v>10</v>
      </c>
      <c r="I1463" s="47" t="s">
        <v>1320</v>
      </c>
      <c r="J1463" t="s">
        <v>217</v>
      </c>
      <c r="M1463" t="s">
        <v>1338</v>
      </c>
      <c r="N1463" t="s">
        <v>1333</v>
      </c>
      <c r="O1463" s="36">
        <v>6394.1452985968817</v>
      </c>
      <c r="P1463" s="37">
        <v>24651.628635375524</v>
      </c>
      <c r="Q1463" s="31">
        <v>1.03E-4</v>
      </c>
    </row>
    <row r="1464" spans="1:17" x14ac:dyDescent="0.2">
      <c r="A1464" t="s">
        <v>815</v>
      </c>
      <c r="B1464" t="s">
        <v>1248</v>
      </c>
      <c r="C1464" t="s">
        <v>815</v>
      </c>
      <c r="D1464" s="35">
        <v>3634497.5</v>
      </c>
      <c r="E1464" s="35">
        <v>0</v>
      </c>
      <c r="F1464" s="35">
        <v>3634497.5</v>
      </c>
      <c r="G1464">
        <v>10</v>
      </c>
      <c r="I1464" s="47" t="s">
        <v>1320</v>
      </c>
      <c r="J1464" t="s">
        <v>219</v>
      </c>
      <c r="M1464" t="s">
        <v>1338</v>
      </c>
      <c r="N1464" t="s">
        <v>1333</v>
      </c>
      <c r="O1464" s="36">
        <v>17815.687338215561</v>
      </c>
      <c r="P1464" s="37">
        <v>68685.600285315042</v>
      </c>
      <c r="Q1464" s="31">
        <v>2.9999999999999997E-4</v>
      </c>
    </row>
    <row r="1465" spans="1:17" x14ac:dyDescent="0.2">
      <c r="A1465" t="s">
        <v>815</v>
      </c>
      <c r="B1465" t="s">
        <v>1248</v>
      </c>
      <c r="C1465" t="s">
        <v>815</v>
      </c>
      <c r="D1465" s="35">
        <v>3634497.5</v>
      </c>
      <c r="E1465" s="35">
        <v>0</v>
      </c>
      <c r="F1465" s="35">
        <v>3634497.5</v>
      </c>
      <c r="G1465">
        <v>10</v>
      </c>
      <c r="I1465" s="47" t="s">
        <v>1320</v>
      </c>
      <c r="J1465" t="s">
        <v>221</v>
      </c>
      <c r="M1465" t="s">
        <v>1338</v>
      </c>
      <c r="N1465" t="s">
        <v>1333</v>
      </c>
      <c r="O1465" s="36">
        <v>25480.669014908573</v>
      </c>
      <c r="P1465" s="37">
        <v>98236.740111971478</v>
      </c>
      <c r="Q1465" s="31">
        <v>4.2400000000000001E-4</v>
      </c>
    </row>
    <row r="1466" spans="1:17" x14ac:dyDescent="0.2">
      <c r="A1466" t="s">
        <v>815</v>
      </c>
      <c r="B1466" t="s">
        <v>1248</v>
      </c>
      <c r="C1466" t="s">
        <v>815</v>
      </c>
      <c r="D1466" s="35">
        <v>3634497.5</v>
      </c>
      <c r="E1466" s="35">
        <v>0</v>
      </c>
      <c r="F1466" s="35">
        <v>3634497.5</v>
      </c>
      <c r="G1466">
        <v>10</v>
      </c>
      <c r="I1466" s="47" t="s">
        <v>1320</v>
      </c>
      <c r="J1466" t="s">
        <v>223</v>
      </c>
      <c r="M1466" t="s">
        <v>1338</v>
      </c>
      <c r="N1466" t="s">
        <v>1333</v>
      </c>
      <c r="O1466" s="36">
        <v>27974.385681361357</v>
      </c>
      <c r="P1466" s="37">
        <v>107850.87527976792</v>
      </c>
      <c r="Q1466" s="31">
        <v>4.66E-4</v>
      </c>
    </row>
    <row r="1467" spans="1:17" x14ac:dyDescent="0.2">
      <c r="A1467" t="s">
        <v>815</v>
      </c>
      <c r="B1467" t="s">
        <v>1248</v>
      </c>
      <c r="C1467" t="s">
        <v>815</v>
      </c>
      <c r="D1467" s="35">
        <v>3634497.5</v>
      </c>
      <c r="E1467" s="35">
        <v>0</v>
      </c>
      <c r="F1467" s="35">
        <v>3634497.5</v>
      </c>
      <c r="G1467">
        <v>10</v>
      </c>
      <c r="I1467" s="47" t="s">
        <v>1320</v>
      </c>
      <c r="J1467" t="s">
        <v>225</v>
      </c>
      <c r="M1467" t="s">
        <v>1338</v>
      </c>
      <c r="N1467" t="s">
        <v>1333</v>
      </c>
      <c r="O1467" s="36">
        <v>28773.653843685966</v>
      </c>
      <c r="P1467" s="37">
        <v>110932.32885918986</v>
      </c>
      <c r="Q1467" s="31">
        <v>4.9899999999999999E-4</v>
      </c>
    </row>
    <row r="1468" spans="1:17" x14ac:dyDescent="0.2">
      <c r="A1468" t="s">
        <v>815</v>
      </c>
      <c r="B1468" t="s">
        <v>1248</v>
      </c>
      <c r="C1468" t="s">
        <v>815</v>
      </c>
      <c r="D1468" s="35">
        <v>3634497.5</v>
      </c>
      <c r="E1468" s="35">
        <v>0</v>
      </c>
      <c r="F1468" s="35">
        <v>3634497.5</v>
      </c>
      <c r="G1468">
        <v>10</v>
      </c>
      <c r="I1468" s="47" t="s">
        <v>1320</v>
      </c>
      <c r="J1468" t="s">
        <v>226</v>
      </c>
      <c r="M1468" t="s">
        <v>1338</v>
      </c>
      <c r="N1468" t="s">
        <v>1333</v>
      </c>
      <c r="O1468" s="36">
        <v>7752.9011745487187</v>
      </c>
      <c r="P1468" s="37">
        <v>29890.099720392824</v>
      </c>
      <c r="Q1468" s="31">
        <v>1.3899999999999999E-4</v>
      </c>
    </row>
    <row r="1469" spans="1:17" x14ac:dyDescent="0.2">
      <c r="A1469" t="s">
        <v>815</v>
      </c>
      <c r="B1469" t="s">
        <v>1248</v>
      </c>
      <c r="C1469" t="s">
        <v>815</v>
      </c>
      <c r="D1469" s="35">
        <v>3634497.5</v>
      </c>
      <c r="E1469" s="35">
        <v>0</v>
      </c>
      <c r="F1469" s="35">
        <v>3634497.5</v>
      </c>
      <c r="G1469">
        <v>10</v>
      </c>
      <c r="I1469" s="47" t="s">
        <v>1320</v>
      </c>
      <c r="J1469" t="s">
        <v>227</v>
      </c>
      <c r="M1469" t="s">
        <v>1338</v>
      </c>
      <c r="N1469" t="s">
        <v>1333</v>
      </c>
      <c r="O1469" s="36">
        <v>90285.331616187963</v>
      </c>
      <c r="P1469" s="37">
        <v>348080.99633150239</v>
      </c>
      <c r="Q1469" s="31">
        <v>1.555E-3</v>
      </c>
    </row>
    <row r="1470" spans="1:17" x14ac:dyDescent="0.2">
      <c r="A1470" t="s">
        <v>815</v>
      </c>
      <c r="B1470" t="s">
        <v>1248</v>
      </c>
      <c r="C1470" t="s">
        <v>815</v>
      </c>
      <c r="D1470" s="35">
        <v>3634497.5</v>
      </c>
      <c r="E1470" s="35">
        <v>0</v>
      </c>
      <c r="F1470" s="35">
        <v>3634497.5</v>
      </c>
      <c r="G1470">
        <v>10</v>
      </c>
      <c r="I1470" s="47" t="s">
        <v>1320</v>
      </c>
      <c r="J1470" t="s">
        <v>228</v>
      </c>
      <c r="M1470" t="s">
        <v>1338</v>
      </c>
      <c r="N1470" t="s">
        <v>1333</v>
      </c>
      <c r="O1470" s="36">
        <v>4859.5504269336298</v>
      </c>
      <c r="P1470" s="37">
        <v>18735.237762885397</v>
      </c>
      <c r="Q1470" s="31">
        <v>7.8999999999999996E-5</v>
      </c>
    </row>
    <row r="1471" spans="1:17" x14ac:dyDescent="0.2">
      <c r="A1471" t="s">
        <v>815</v>
      </c>
      <c r="B1471" t="s">
        <v>1248</v>
      </c>
      <c r="C1471" t="s">
        <v>815</v>
      </c>
      <c r="D1471" s="35">
        <v>3634497.5</v>
      </c>
      <c r="E1471" s="35">
        <v>0</v>
      </c>
      <c r="F1471" s="35">
        <v>3634497.5</v>
      </c>
      <c r="G1471">
        <v>10</v>
      </c>
      <c r="I1471" s="47" t="s">
        <v>1320</v>
      </c>
      <c r="J1471" t="s">
        <v>229</v>
      </c>
      <c r="M1471" t="s">
        <v>1339</v>
      </c>
      <c r="N1471" t="s">
        <v>1333</v>
      </c>
      <c r="O1471" s="36">
        <v>21.91</v>
      </c>
      <c r="P1471" s="37">
        <v>84.470583350616053</v>
      </c>
      <c r="Q1471" s="31">
        <v>0</v>
      </c>
    </row>
    <row r="1472" spans="1:17" x14ac:dyDescent="0.2">
      <c r="A1472" t="s">
        <v>815</v>
      </c>
      <c r="B1472" t="s">
        <v>1248</v>
      </c>
      <c r="C1472" t="s">
        <v>815</v>
      </c>
      <c r="D1472" s="35">
        <v>3634497.5</v>
      </c>
      <c r="E1472" s="35">
        <v>0</v>
      </c>
      <c r="F1472" s="35">
        <v>3634497.5</v>
      </c>
      <c r="G1472">
        <v>10</v>
      </c>
      <c r="I1472" s="47" t="s">
        <v>1320</v>
      </c>
      <c r="J1472" t="s">
        <v>230</v>
      </c>
      <c r="M1472" t="s">
        <v>1339</v>
      </c>
      <c r="N1472" t="s">
        <v>1333</v>
      </c>
      <c r="O1472" s="36">
        <v>190.93</v>
      </c>
      <c r="P1472" s="37">
        <v>736.10079776965438</v>
      </c>
      <c r="Q1472" s="31">
        <v>3.0000000000000001E-6</v>
      </c>
    </row>
    <row r="1473" spans="1:17" x14ac:dyDescent="0.2">
      <c r="A1473" t="s">
        <v>815</v>
      </c>
      <c r="B1473" t="s">
        <v>1248</v>
      </c>
      <c r="C1473" t="s">
        <v>815</v>
      </c>
      <c r="D1473" s="35">
        <v>3634497.5</v>
      </c>
      <c r="E1473" s="35">
        <v>0</v>
      </c>
      <c r="F1473" s="35">
        <v>3634497.5</v>
      </c>
      <c r="G1473">
        <v>10</v>
      </c>
      <c r="I1473" s="47" t="s">
        <v>1320</v>
      </c>
      <c r="J1473" t="s">
        <v>231</v>
      </c>
      <c r="M1473" t="s">
        <v>1339</v>
      </c>
      <c r="N1473" t="s">
        <v>1333</v>
      </c>
      <c r="O1473" s="36">
        <v>162.76</v>
      </c>
      <c r="P1473" s="37">
        <v>627.49576203314791</v>
      </c>
      <c r="Q1473" s="31">
        <v>1.9999999999999999E-6</v>
      </c>
    </row>
    <row r="1474" spans="1:17" x14ac:dyDescent="0.2">
      <c r="A1474" t="s">
        <v>815</v>
      </c>
      <c r="B1474" t="s">
        <v>1248</v>
      </c>
      <c r="C1474" t="s">
        <v>815</v>
      </c>
      <c r="D1474" s="35">
        <v>3634497.5</v>
      </c>
      <c r="E1474" s="35">
        <v>0</v>
      </c>
      <c r="F1474" s="35">
        <v>3634497.5</v>
      </c>
      <c r="G1474">
        <v>10</v>
      </c>
      <c r="I1474" s="47" t="s">
        <v>1320</v>
      </c>
      <c r="J1474" t="s">
        <v>232</v>
      </c>
      <c r="M1474" t="s">
        <v>1339</v>
      </c>
      <c r="N1474" t="s">
        <v>1333</v>
      </c>
      <c r="O1474" s="36">
        <v>3.13</v>
      </c>
      <c r="P1474" s="37">
        <v>12.067226192945151</v>
      </c>
      <c r="Q1474" s="31">
        <v>0</v>
      </c>
    </row>
    <row r="1475" spans="1:17" x14ac:dyDescent="0.2">
      <c r="A1475" t="s">
        <v>815</v>
      </c>
      <c r="B1475" t="s">
        <v>1248</v>
      </c>
      <c r="C1475" t="s">
        <v>815</v>
      </c>
      <c r="D1475" s="35">
        <v>3634497.5</v>
      </c>
      <c r="E1475" s="35">
        <v>0</v>
      </c>
      <c r="F1475" s="35">
        <v>3634497.5</v>
      </c>
      <c r="G1475">
        <v>10</v>
      </c>
      <c r="I1475" s="47" t="s">
        <v>1320</v>
      </c>
      <c r="J1475" t="s">
        <v>233</v>
      </c>
      <c r="M1475" t="s">
        <v>1339</v>
      </c>
      <c r="N1475" t="s">
        <v>1333</v>
      </c>
      <c r="O1475" s="36">
        <v>3.13</v>
      </c>
      <c r="P1475" s="37">
        <v>12.067226192945151</v>
      </c>
      <c r="Q1475" s="31">
        <v>0</v>
      </c>
    </row>
    <row r="1476" spans="1:17" x14ac:dyDescent="0.2">
      <c r="A1476" t="s">
        <v>815</v>
      </c>
      <c r="B1476" t="s">
        <v>1248</v>
      </c>
      <c r="C1476" t="s">
        <v>815</v>
      </c>
      <c r="D1476" s="35">
        <v>3634497.5</v>
      </c>
      <c r="E1476" s="35">
        <v>0</v>
      </c>
      <c r="F1476" s="35">
        <v>3634497.5</v>
      </c>
      <c r="G1476">
        <v>10</v>
      </c>
      <c r="I1476" s="47" t="s">
        <v>1320</v>
      </c>
      <c r="J1476" t="s">
        <v>234</v>
      </c>
      <c r="K1476" s="58"/>
      <c r="M1476" t="s">
        <v>1339</v>
      </c>
      <c r="N1476" t="s">
        <v>1333</v>
      </c>
      <c r="O1476" s="36">
        <v>375.59999999999997</v>
      </c>
      <c r="P1476" s="37">
        <v>1448.0671431534181</v>
      </c>
      <c r="Q1476" s="31">
        <v>5.0000000000000004E-6</v>
      </c>
    </row>
    <row r="1477" spans="1:17" x14ac:dyDescent="0.2">
      <c r="A1477" t="s">
        <v>815</v>
      </c>
      <c r="B1477" t="s">
        <v>1248</v>
      </c>
      <c r="C1477" t="s">
        <v>815</v>
      </c>
      <c r="D1477" s="35">
        <v>3634497.5</v>
      </c>
      <c r="E1477" s="35">
        <v>0</v>
      </c>
      <c r="F1477" s="35">
        <v>3634497.5</v>
      </c>
      <c r="G1477">
        <v>10</v>
      </c>
      <c r="I1477" s="47" t="s">
        <v>1320</v>
      </c>
      <c r="J1477" t="s">
        <v>235</v>
      </c>
      <c r="K1477" s="58"/>
      <c r="M1477" t="s">
        <v>1339</v>
      </c>
      <c r="N1477" t="s">
        <v>1333</v>
      </c>
      <c r="O1477" s="36">
        <v>669.81999999999994</v>
      </c>
      <c r="P1477" s="37">
        <v>2582.3864052902622</v>
      </c>
      <c r="Q1477" s="31">
        <v>1.0000000000000001E-5</v>
      </c>
    </row>
    <row r="1478" spans="1:17" x14ac:dyDescent="0.2">
      <c r="A1478" t="s">
        <v>815</v>
      </c>
      <c r="B1478" t="s">
        <v>1248</v>
      </c>
      <c r="C1478" t="s">
        <v>815</v>
      </c>
      <c r="D1478" s="35">
        <v>3634497.5</v>
      </c>
      <c r="E1478" s="35">
        <v>0</v>
      </c>
      <c r="F1478" s="35">
        <v>3634497.5</v>
      </c>
      <c r="G1478">
        <v>10</v>
      </c>
      <c r="I1478" s="47" t="s">
        <v>1320</v>
      </c>
      <c r="J1478" t="s">
        <v>236</v>
      </c>
      <c r="K1478" s="58"/>
      <c r="M1478" t="s">
        <v>1339</v>
      </c>
      <c r="N1478" t="s">
        <v>1333</v>
      </c>
      <c r="O1478" s="36">
        <v>103.28999999999999</v>
      </c>
      <c r="P1478" s="37">
        <v>398.21846436718999</v>
      </c>
      <c r="Q1478" s="31">
        <v>1.9999999999999999E-6</v>
      </c>
    </row>
    <row r="1479" spans="1:17" x14ac:dyDescent="0.2">
      <c r="A1479" t="s">
        <v>815</v>
      </c>
      <c r="B1479" t="s">
        <v>1248</v>
      </c>
      <c r="C1479" t="s">
        <v>815</v>
      </c>
      <c r="D1479" s="35">
        <v>3634497.5</v>
      </c>
      <c r="E1479" s="35">
        <v>0</v>
      </c>
      <c r="F1479" s="35">
        <v>3634497.5</v>
      </c>
      <c r="G1479">
        <v>10</v>
      </c>
      <c r="I1479" s="47" t="s">
        <v>1320</v>
      </c>
      <c r="J1479" t="s">
        <v>237</v>
      </c>
      <c r="K1479" s="58"/>
      <c r="M1479" t="s">
        <v>1340</v>
      </c>
      <c r="N1479" t="s">
        <v>1333</v>
      </c>
      <c r="O1479" s="36">
        <v>2.89</v>
      </c>
      <c r="P1479" s="37">
        <v>11.141943673358304</v>
      </c>
      <c r="Q1479" s="31">
        <v>0</v>
      </c>
    </row>
    <row r="1480" spans="1:17" x14ac:dyDescent="0.2">
      <c r="A1480" t="s">
        <v>815</v>
      </c>
      <c r="B1480" t="s">
        <v>1248</v>
      </c>
      <c r="C1480" t="s">
        <v>815</v>
      </c>
      <c r="D1480" s="35">
        <v>3634497.5</v>
      </c>
      <c r="E1480" s="35">
        <v>0</v>
      </c>
      <c r="F1480" s="35">
        <v>3634497.5</v>
      </c>
      <c r="G1480">
        <v>10</v>
      </c>
      <c r="I1480" s="47" t="s">
        <v>1320</v>
      </c>
      <c r="J1480" t="s">
        <v>238</v>
      </c>
      <c r="K1480" s="58"/>
      <c r="M1480" t="s">
        <v>1340</v>
      </c>
      <c r="N1480" t="s">
        <v>1333</v>
      </c>
      <c r="O1480" s="36">
        <v>2.89</v>
      </c>
      <c r="P1480" s="37">
        <v>11.141943673358304</v>
      </c>
      <c r="Q1480" s="31">
        <v>0</v>
      </c>
    </row>
    <row r="1481" spans="1:17" x14ac:dyDescent="0.2">
      <c r="A1481" t="s">
        <v>815</v>
      </c>
      <c r="B1481" t="s">
        <v>1248</v>
      </c>
      <c r="C1481" t="s">
        <v>815</v>
      </c>
      <c r="D1481" s="35">
        <v>3634497.5</v>
      </c>
      <c r="E1481" s="35">
        <v>0</v>
      </c>
      <c r="F1481" s="35">
        <v>3634497.5</v>
      </c>
      <c r="G1481">
        <v>10</v>
      </c>
      <c r="I1481" s="47" t="s">
        <v>1320</v>
      </c>
      <c r="J1481" t="s">
        <v>239</v>
      </c>
      <c r="K1481" s="58"/>
      <c r="M1481" t="s">
        <v>1340</v>
      </c>
      <c r="N1481" t="s">
        <v>1333</v>
      </c>
      <c r="O1481" s="36">
        <v>2.89</v>
      </c>
      <c r="P1481" s="37">
        <v>11.141943673358304</v>
      </c>
      <c r="Q1481" s="31">
        <v>0</v>
      </c>
    </row>
    <row r="1482" spans="1:17" x14ac:dyDescent="0.2">
      <c r="A1482" t="s">
        <v>815</v>
      </c>
      <c r="B1482" t="s">
        <v>1248</v>
      </c>
      <c r="C1482" t="s">
        <v>815</v>
      </c>
      <c r="D1482" s="35">
        <v>3634497.5</v>
      </c>
      <c r="E1482" s="35">
        <v>0</v>
      </c>
      <c r="F1482" s="35">
        <v>3634497.5</v>
      </c>
      <c r="G1482">
        <v>10</v>
      </c>
      <c r="I1482" s="47" t="s">
        <v>1320</v>
      </c>
      <c r="J1482" t="s">
        <v>240</v>
      </c>
      <c r="K1482" s="58"/>
      <c r="M1482" t="s">
        <v>1340</v>
      </c>
      <c r="N1482" t="s">
        <v>1333</v>
      </c>
      <c r="O1482" s="36">
        <v>2.89</v>
      </c>
      <c r="P1482" s="37">
        <v>11.141943673358304</v>
      </c>
      <c r="Q1482" s="31">
        <v>0</v>
      </c>
    </row>
    <row r="1483" spans="1:17" x14ac:dyDescent="0.2">
      <c r="A1483" t="s">
        <v>815</v>
      </c>
      <c r="B1483" t="s">
        <v>1248</v>
      </c>
      <c r="C1483" t="s">
        <v>815</v>
      </c>
      <c r="D1483" s="35">
        <v>3634497.5</v>
      </c>
      <c r="E1483" s="35">
        <v>0</v>
      </c>
      <c r="F1483" s="35">
        <v>3634497.5</v>
      </c>
      <c r="G1483">
        <v>10</v>
      </c>
      <c r="I1483" s="47" t="s">
        <v>1320</v>
      </c>
      <c r="J1483" t="s">
        <v>241</v>
      </c>
      <c r="K1483" s="58"/>
      <c r="M1483" t="s">
        <v>1340</v>
      </c>
      <c r="N1483" t="s">
        <v>1333</v>
      </c>
      <c r="O1483" s="36">
        <v>2.89</v>
      </c>
      <c r="P1483" s="37">
        <v>11.141943673358304</v>
      </c>
      <c r="Q1483" s="31">
        <v>0</v>
      </c>
    </row>
    <row r="1484" spans="1:17" x14ac:dyDescent="0.2">
      <c r="A1484" t="s">
        <v>815</v>
      </c>
      <c r="B1484" t="s">
        <v>1248</v>
      </c>
      <c r="C1484" t="s">
        <v>815</v>
      </c>
      <c r="D1484" s="35">
        <v>3634497.5</v>
      </c>
      <c r="E1484" s="35">
        <v>0</v>
      </c>
      <c r="F1484" s="35">
        <v>3634497.5</v>
      </c>
      <c r="G1484">
        <v>10</v>
      </c>
      <c r="I1484" s="47" t="s">
        <v>1320</v>
      </c>
      <c r="J1484" t="s">
        <v>242</v>
      </c>
      <c r="K1484" s="58"/>
      <c r="M1484" t="s">
        <v>1340</v>
      </c>
      <c r="N1484" t="s">
        <v>1333</v>
      </c>
      <c r="O1484" s="36">
        <v>2.89</v>
      </c>
      <c r="P1484" s="37">
        <v>11.141943673358304</v>
      </c>
      <c r="Q1484" s="31">
        <v>0</v>
      </c>
    </row>
    <row r="1485" spans="1:17" x14ac:dyDescent="0.2">
      <c r="A1485" t="s">
        <v>815</v>
      </c>
      <c r="B1485" t="s">
        <v>1248</v>
      </c>
      <c r="C1485" t="s">
        <v>815</v>
      </c>
      <c r="D1485" s="35">
        <v>3634497.5</v>
      </c>
      <c r="E1485" s="35">
        <v>0</v>
      </c>
      <c r="F1485" s="35">
        <v>3634497.5</v>
      </c>
      <c r="G1485">
        <v>10</v>
      </c>
      <c r="I1485" s="47" t="s">
        <v>1320</v>
      </c>
      <c r="J1485" t="s">
        <v>243</v>
      </c>
      <c r="K1485" s="58"/>
      <c r="M1485" t="s">
        <v>1340</v>
      </c>
      <c r="N1485" t="s">
        <v>1333</v>
      </c>
      <c r="O1485" s="36">
        <v>2.89</v>
      </c>
      <c r="P1485" s="37">
        <v>11.141943673358304</v>
      </c>
      <c r="Q1485" s="31">
        <v>0</v>
      </c>
    </row>
    <row r="1486" spans="1:17" x14ac:dyDescent="0.2">
      <c r="A1486" t="s">
        <v>815</v>
      </c>
      <c r="B1486" t="s">
        <v>1248</v>
      </c>
      <c r="C1486" t="s">
        <v>815</v>
      </c>
      <c r="D1486" s="35">
        <v>3634497.5</v>
      </c>
      <c r="E1486" s="35">
        <v>0</v>
      </c>
      <c r="F1486" s="35">
        <v>3634497.5</v>
      </c>
      <c r="G1486">
        <v>10</v>
      </c>
      <c r="I1486" s="47" t="s">
        <v>1320</v>
      </c>
      <c r="J1486" t="s">
        <v>244</v>
      </c>
      <c r="K1486" s="58"/>
      <c r="M1486" t="s">
        <v>1340</v>
      </c>
      <c r="N1486" t="s">
        <v>1333</v>
      </c>
      <c r="O1486" s="36">
        <v>2.89</v>
      </c>
      <c r="P1486" s="37">
        <v>11.141943673358304</v>
      </c>
      <c r="Q1486" s="31">
        <v>0</v>
      </c>
    </row>
    <row r="1487" spans="1:17" x14ac:dyDescent="0.2">
      <c r="A1487" t="s">
        <v>815</v>
      </c>
      <c r="B1487" t="s">
        <v>1248</v>
      </c>
      <c r="C1487" t="s">
        <v>815</v>
      </c>
      <c r="D1487" s="35">
        <v>3634497.5</v>
      </c>
      <c r="E1487" s="35">
        <v>0</v>
      </c>
      <c r="F1487" s="35">
        <v>3634497.5</v>
      </c>
      <c r="G1487">
        <v>10</v>
      </c>
      <c r="I1487" s="47" t="s">
        <v>1320</v>
      </c>
      <c r="J1487" t="s">
        <v>245</v>
      </c>
      <c r="K1487" s="58"/>
      <c r="M1487" t="s">
        <v>1341</v>
      </c>
      <c r="N1487" t="s">
        <v>1294</v>
      </c>
      <c r="O1487" s="36">
        <v>16.122755891657899</v>
      </c>
      <c r="P1487" s="37">
        <v>62.158767475487217</v>
      </c>
      <c r="Q1487" s="31">
        <v>0</v>
      </c>
    </row>
    <row r="1488" spans="1:17" x14ac:dyDescent="0.2">
      <c r="A1488" t="s">
        <v>815</v>
      </c>
      <c r="B1488" t="s">
        <v>1248</v>
      </c>
      <c r="C1488" t="s">
        <v>815</v>
      </c>
      <c r="D1488" s="35">
        <v>3634497.5</v>
      </c>
      <c r="E1488" s="35">
        <v>0</v>
      </c>
      <c r="F1488" s="35">
        <v>3634497.5</v>
      </c>
      <c r="G1488">
        <v>10</v>
      </c>
      <c r="I1488" s="47" t="s">
        <v>1320</v>
      </c>
      <c r="J1488" t="s">
        <v>246</v>
      </c>
      <c r="M1488" t="s">
        <v>1341</v>
      </c>
      <c r="N1488" t="s">
        <v>1294</v>
      </c>
      <c r="O1488" s="36">
        <v>24</v>
      </c>
      <c r="P1488" s="37">
        <v>92.528251958684876</v>
      </c>
      <c r="Q1488" s="31">
        <v>0</v>
      </c>
    </row>
    <row r="1489" spans="1:17" x14ac:dyDescent="0.2">
      <c r="A1489" t="s">
        <v>815</v>
      </c>
      <c r="B1489" t="s">
        <v>1248</v>
      </c>
      <c r="C1489" t="s">
        <v>815</v>
      </c>
      <c r="D1489" s="35">
        <v>3634497.5</v>
      </c>
      <c r="E1489" s="35">
        <v>0</v>
      </c>
      <c r="F1489" s="35">
        <v>3634497.5</v>
      </c>
      <c r="G1489">
        <v>10</v>
      </c>
      <c r="I1489" s="47" t="s">
        <v>1320</v>
      </c>
      <c r="J1489" t="s">
        <v>247</v>
      </c>
      <c r="K1489" s="57"/>
      <c r="M1489" t="s">
        <v>1341</v>
      </c>
      <c r="N1489" t="s">
        <v>1294</v>
      </c>
      <c r="O1489" s="36">
        <v>22.58749257065471</v>
      </c>
      <c r="P1489" s="37">
        <v>87.082550153852566</v>
      </c>
      <c r="Q1489" s="31">
        <v>0</v>
      </c>
    </row>
    <row r="1490" spans="1:17" x14ac:dyDescent="0.2">
      <c r="A1490" t="s">
        <v>815</v>
      </c>
      <c r="B1490" t="s">
        <v>1248</v>
      </c>
      <c r="C1490" t="s">
        <v>815</v>
      </c>
      <c r="D1490" s="35">
        <v>3634497.5</v>
      </c>
      <c r="E1490" s="35">
        <v>0</v>
      </c>
      <c r="F1490" s="35">
        <v>3634497.5</v>
      </c>
      <c r="G1490">
        <v>10</v>
      </c>
      <c r="I1490" s="47" t="s">
        <v>1320</v>
      </c>
      <c r="J1490" t="s">
        <v>248</v>
      </c>
      <c r="K1490" s="57"/>
      <c r="M1490" t="s">
        <v>1341</v>
      </c>
      <c r="N1490" t="s">
        <v>1294</v>
      </c>
      <c r="O1490" s="36">
        <v>2949.0829503692189</v>
      </c>
      <c r="P1490" s="37">
        <v>11369.728761617702</v>
      </c>
      <c r="Q1490" s="31">
        <v>1.83E-4</v>
      </c>
    </row>
    <row r="1491" spans="1:17" x14ac:dyDescent="0.2">
      <c r="A1491" t="s">
        <v>815</v>
      </c>
      <c r="B1491" t="s">
        <v>1248</v>
      </c>
      <c r="C1491" t="s">
        <v>815</v>
      </c>
      <c r="D1491" s="35">
        <v>3634497.5</v>
      </c>
      <c r="E1491" s="35">
        <v>0</v>
      </c>
      <c r="F1491" s="35">
        <v>3634497.5</v>
      </c>
      <c r="G1491">
        <v>10</v>
      </c>
      <c r="I1491" s="47" t="s">
        <v>1320</v>
      </c>
      <c r="J1491" t="s">
        <v>249</v>
      </c>
      <c r="K1491" s="58"/>
      <c r="M1491" t="s">
        <v>1341</v>
      </c>
      <c r="N1491" t="s">
        <v>1294</v>
      </c>
      <c r="O1491" s="36">
        <v>399.60111703554639</v>
      </c>
      <c r="P1491" s="37">
        <v>1540.5997016682065</v>
      </c>
      <c r="Q1491" s="31">
        <v>6.0000000000000002E-6</v>
      </c>
    </row>
    <row r="1492" spans="1:17" x14ac:dyDescent="0.2">
      <c r="A1492" t="s">
        <v>815</v>
      </c>
      <c r="B1492" t="s">
        <v>1248</v>
      </c>
      <c r="C1492" t="s">
        <v>815</v>
      </c>
      <c r="D1492" s="35">
        <v>3634497.5</v>
      </c>
      <c r="E1492" s="35">
        <v>0</v>
      </c>
      <c r="F1492" s="35">
        <v>3634497.5</v>
      </c>
      <c r="G1492">
        <v>10</v>
      </c>
      <c r="I1492" s="47" t="s">
        <v>1320</v>
      </c>
      <c r="J1492" t="s">
        <v>250</v>
      </c>
      <c r="K1492" s="58"/>
      <c r="M1492" t="s">
        <v>1341</v>
      </c>
      <c r="N1492" t="s">
        <v>1294</v>
      </c>
      <c r="O1492" s="36">
        <v>249.43435621009181</v>
      </c>
      <c r="P1492" s="37">
        <v>961.65520660665527</v>
      </c>
      <c r="Q1492" s="31">
        <v>7.9999999999999996E-6</v>
      </c>
    </row>
    <row r="1493" spans="1:17" x14ac:dyDescent="0.2">
      <c r="A1493" t="s">
        <v>815</v>
      </c>
      <c r="B1493" t="s">
        <v>1248</v>
      </c>
      <c r="C1493" t="s">
        <v>815</v>
      </c>
      <c r="D1493" s="35">
        <v>3634497.5</v>
      </c>
      <c r="E1493" s="35">
        <v>0</v>
      </c>
      <c r="F1493" s="35">
        <v>3634497.5</v>
      </c>
      <c r="G1493">
        <v>10</v>
      </c>
      <c r="I1493" s="47" t="s">
        <v>1320</v>
      </c>
      <c r="J1493" t="s">
        <v>251</v>
      </c>
      <c r="K1493" s="58"/>
      <c r="M1493" t="s">
        <v>1342</v>
      </c>
      <c r="N1493" t="s">
        <v>1294</v>
      </c>
      <c r="O1493" s="36">
        <v>3453.7459593685298</v>
      </c>
      <c r="P1493" s="37">
        <v>13315.378180405882</v>
      </c>
      <c r="Q1493" s="31">
        <v>6.7000000000000002E-5</v>
      </c>
    </row>
    <row r="1494" spans="1:17" x14ac:dyDescent="0.2">
      <c r="A1494" t="s">
        <v>815</v>
      </c>
      <c r="B1494" t="s">
        <v>1248</v>
      </c>
      <c r="C1494" t="s">
        <v>815</v>
      </c>
      <c r="D1494" s="35">
        <v>3634497.5</v>
      </c>
      <c r="E1494" s="35">
        <v>0</v>
      </c>
      <c r="F1494" s="35">
        <v>3634497.5</v>
      </c>
      <c r="G1494">
        <v>10</v>
      </c>
      <c r="I1494" s="47" t="s">
        <v>1320</v>
      </c>
      <c r="J1494" t="s">
        <v>252</v>
      </c>
      <c r="K1494" s="58"/>
      <c r="M1494" t="s">
        <v>1342</v>
      </c>
      <c r="N1494" t="s">
        <v>1294</v>
      </c>
      <c r="O1494" s="36">
        <v>0</v>
      </c>
      <c r="P1494" s="37">
        <v>0</v>
      </c>
      <c r="Q1494" s="31">
        <v>0</v>
      </c>
    </row>
    <row r="1495" spans="1:17" x14ac:dyDescent="0.2">
      <c r="A1495" t="s">
        <v>815</v>
      </c>
      <c r="B1495" t="s">
        <v>1248</v>
      </c>
      <c r="C1495" t="s">
        <v>815</v>
      </c>
      <c r="D1495" s="35">
        <v>3634497.5</v>
      </c>
      <c r="E1495" s="35">
        <v>0</v>
      </c>
      <c r="F1495" s="35">
        <v>3634497.5</v>
      </c>
      <c r="G1495">
        <v>10</v>
      </c>
      <c r="I1495" s="47" t="s">
        <v>1320</v>
      </c>
      <c r="J1495" t="s">
        <v>253</v>
      </c>
      <c r="K1495" s="58"/>
      <c r="M1495" t="s">
        <v>1342</v>
      </c>
      <c r="N1495" t="s">
        <v>1294</v>
      </c>
      <c r="O1495" s="36">
        <v>75.430507046280212</v>
      </c>
      <c r="P1495" s="37">
        <v>290.81054005623207</v>
      </c>
      <c r="Q1495" s="31">
        <v>9.9999999999999995E-7</v>
      </c>
    </row>
    <row r="1496" spans="1:17" x14ac:dyDescent="0.2">
      <c r="A1496" t="s">
        <v>815</v>
      </c>
      <c r="B1496" t="s">
        <v>1248</v>
      </c>
      <c r="C1496" t="s">
        <v>815</v>
      </c>
      <c r="D1496" s="35">
        <v>3634497.5</v>
      </c>
      <c r="E1496" s="35">
        <v>0</v>
      </c>
      <c r="F1496" s="35">
        <v>3634497.5</v>
      </c>
      <c r="G1496">
        <v>10</v>
      </c>
      <c r="I1496" s="47" t="s">
        <v>1320</v>
      </c>
      <c r="J1496" t="s">
        <v>254</v>
      </c>
      <c r="K1496" s="57"/>
      <c r="M1496" t="s">
        <v>1342</v>
      </c>
      <c r="N1496" t="s">
        <v>1325</v>
      </c>
      <c r="O1496" s="36">
        <v>163.43276526694044</v>
      </c>
      <c r="P1496" s="37">
        <v>630.08950345516951</v>
      </c>
      <c r="Q1496" s="31">
        <v>1.9999999999999999E-6</v>
      </c>
    </row>
    <row r="1497" spans="1:17" x14ac:dyDescent="0.2">
      <c r="A1497" t="s">
        <v>815</v>
      </c>
      <c r="B1497" t="s">
        <v>1248</v>
      </c>
      <c r="C1497" t="s">
        <v>815</v>
      </c>
      <c r="D1497" s="35">
        <v>3634497.5</v>
      </c>
      <c r="E1497" s="35">
        <v>0</v>
      </c>
      <c r="F1497" s="35">
        <v>3634497.5</v>
      </c>
      <c r="G1497">
        <v>10</v>
      </c>
      <c r="I1497" s="47" t="s">
        <v>1320</v>
      </c>
      <c r="J1497" t="s">
        <v>255</v>
      </c>
      <c r="K1497" s="57"/>
      <c r="M1497" t="s">
        <v>1342</v>
      </c>
      <c r="N1497" t="s">
        <v>1325</v>
      </c>
      <c r="O1497" s="36">
        <v>1049.7841741434829</v>
      </c>
      <c r="P1497" s="37">
        <v>4047.2789403078377</v>
      </c>
      <c r="Q1497" s="31">
        <v>5.3999999999999998E-5</v>
      </c>
    </row>
    <row r="1498" spans="1:17" x14ac:dyDescent="0.2">
      <c r="A1498" t="s">
        <v>815</v>
      </c>
      <c r="B1498" t="s">
        <v>1248</v>
      </c>
      <c r="C1498" t="s">
        <v>815</v>
      </c>
      <c r="D1498" s="35">
        <v>3634497.5</v>
      </c>
      <c r="E1498" s="35">
        <v>0</v>
      </c>
      <c r="F1498" s="35">
        <v>3634497.5</v>
      </c>
      <c r="G1498">
        <v>10</v>
      </c>
      <c r="I1498" s="47" t="s">
        <v>1320</v>
      </c>
      <c r="J1498" t="s">
        <v>256</v>
      </c>
      <c r="K1498" s="58"/>
      <c r="M1498" t="s">
        <v>1343</v>
      </c>
      <c r="N1498" t="s">
        <v>1294</v>
      </c>
      <c r="O1498" s="36">
        <v>8753.4863094392767</v>
      </c>
      <c r="P1498" s="37">
        <v>33747.699448195664</v>
      </c>
      <c r="Q1498" s="31">
        <v>1.3999999999999999E-4</v>
      </c>
    </row>
    <row r="1499" spans="1:17" x14ac:dyDescent="0.2">
      <c r="A1499" t="s">
        <v>815</v>
      </c>
      <c r="B1499" t="s">
        <v>1248</v>
      </c>
      <c r="C1499" t="s">
        <v>815</v>
      </c>
      <c r="D1499" s="35">
        <v>3634497.5</v>
      </c>
      <c r="E1499" s="35">
        <v>0</v>
      </c>
      <c r="F1499" s="35">
        <v>3634497.5</v>
      </c>
      <c r="G1499">
        <v>10</v>
      </c>
      <c r="I1499" s="47" t="s">
        <v>1320</v>
      </c>
      <c r="J1499" t="s">
        <v>257</v>
      </c>
      <c r="K1499" s="58"/>
      <c r="M1499" t="s">
        <v>1343</v>
      </c>
      <c r="N1499" t="s">
        <v>1294</v>
      </c>
      <c r="O1499" s="36">
        <v>51.798166209579023</v>
      </c>
      <c r="P1499" s="37">
        <v>199.69974058490689</v>
      </c>
      <c r="Q1499" s="31">
        <v>9.9999999999999995E-7</v>
      </c>
    </row>
    <row r="1500" spans="1:17" x14ac:dyDescent="0.2">
      <c r="A1500" t="s">
        <v>815</v>
      </c>
      <c r="B1500" t="s">
        <v>1248</v>
      </c>
      <c r="C1500" t="s">
        <v>815</v>
      </c>
      <c r="D1500" s="35">
        <v>3634497.5</v>
      </c>
      <c r="E1500" s="35">
        <v>0</v>
      </c>
      <c r="F1500" s="35">
        <v>3634497.5</v>
      </c>
      <c r="G1500">
        <v>10</v>
      </c>
      <c r="I1500" s="47" t="s">
        <v>1320</v>
      </c>
      <c r="J1500" t="s">
        <v>258</v>
      </c>
      <c r="K1500" s="58"/>
      <c r="M1500" t="s">
        <v>1343</v>
      </c>
      <c r="N1500" t="s">
        <v>1294</v>
      </c>
      <c r="O1500" s="36">
        <v>3006.0553377287429</v>
      </c>
      <c r="P1500" s="37">
        <v>11589.376903796443</v>
      </c>
      <c r="Q1500" s="31">
        <v>5.0000000000000002E-5</v>
      </c>
    </row>
    <row r="1501" spans="1:17" x14ac:dyDescent="0.2">
      <c r="A1501" t="s">
        <v>815</v>
      </c>
      <c r="B1501" t="s">
        <v>1248</v>
      </c>
      <c r="C1501" t="s">
        <v>815</v>
      </c>
      <c r="D1501" s="35">
        <v>3634497.5</v>
      </c>
      <c r="E1501" s="35">
        <v>0</v>
      </c>
      <c r="F1501" s="35">
        <v>3634497.5</v>
      </c>
      <c r="G1501">
        <v>10</v>
      </c>
      <c r="I1501" s="47" t="s">
        <v>1320</v>
      </c>
      <c r="J1501" t="s">
        <v>259</v>
      </c>
      <c r="K1501" s="58"/>
      <c r="M1501" t="s">
        <v>1343</v>
      </c>
      <c r="N1501" t="s">
        <v>1294</v>
      </c>
      <c r="O1501" s="36">
        <v>4709.7634361584514</v>
      </c>
      <c r="P1501" s="37">
        <v>18157.757411944611</v>
      </c>
      <c r="Q1501" s="31">
        <v>1.83E-4</v>
      </c>
    </row>
    <row r="1502" spans="1:17" x14ac:dyDescent="0.2">
      <c r="A1502" t="s">
        <v>815</v>
      </c>
      <c r="B1502" t="s">
        <v>1248</v>
      </c>
      <c r="C1502" t="s">
        <v>815</v>
      </c>
      <c r="D1502" s="35">
        <v>3634497.5</v>
      </c>
      <c r="E1502" s="35">
        <v>0</v>
      </c>
      <c r="F1502" s="35">
        <v>3634497.5</v>
      </c>
      <c r="G1502">
        <v>10</v>
      </c>
      <c r="I1502" s="47" t="s">
        <v>1320</v>
      </c>
      <c r="J1502" t="s">
        <v>260</v>
      </c>
      <c r="K1502" s="58"/>
      <c r="M1502" t="s">
        <v>1343</v>
      </c>
      <c r="N1502" t="s">
        <v>1294</v>
      </c>
      <c r="O1502" s="36">
        <v>6840.9179008242054</v>
      </c>
      <c r="P1502" s="37">
        <v>26374.090631505824</v>
      </c>
      <c r="Q1502" s="31">
        <v>1.18E-4</v>
      </c>
    </row>
    <row r="1503" spans="1:17" x14ac:dyDescent="0.2">
      <c r="A1503" t="s">
        <v>815</v>
      </c>
      <c r="B1503" t="s">
        <v>1248</v>
      </c>
      <c r="C1503" t="s">
        <v>815</v>
      </c>
      <c r="D1503" s="35">
        <v>3634497.5</v>
      </c>
      <c r="E1503" s="35">
        <v>0</v>
      </c>
      <c r="F1503" s="35">
        <v>3634497.5</v>
      </c>
      <c r="G1503">
        <v>10</v>
      </c>
      <c r="I1503" s="47" t="s">
        <v>1320</v>
      </c>
      <c r="J1503" t="s">
        <v>261</v>
      </c>
      <c r="K1503" s="58"/>
      <c r="M1503" t="s">
        <v>1344</v>
      </c>
      <c r="N1503" t="s">
        <v>1294</v>
      </c>
      <c r="O1503" s="36">
        <v>74.433225089712082</v>
      </c>
      <c r="P1503" s="37">
        <v>286.96567521659932</v>
      </c>
      <c r="Q1503" s="31">
        <v>9.9999999999999995E-7</v>
      </c>
    </row>
    <row r="1504" spans="1:17" x14ac:dyDescent="0.2">
      <c r="A1504" t="s">
        <v>815</v>
      </c>
      <c r="B1504" t="s">
        <v>1248</v>
      </c>
      <c r="C1504" t="s">
        <v>815</v>
      </c>
      <c r="D1504" s="35">
        <v>3634497.5</v>
      </c>
      <c r="E1504" s="35">
        <v>0</v>
      </c>
      <c r="F1504" s="35">
        <v>3634497.5</v>
      </c>
      <c r="G1504">
        <v>10</v>
      </c>
      <c r="I1504" s="47" t="s">
        <v>1320</v>
      </c>
      <c r="J1504" t="s">
        <v>262</v>
      </c>
      <c r="K1504" s="58"/>
      <c r="M1504" t="s">
        <v>1344</v>
      </c>
      <c r="N1504" t="s">
        <v>1325</v>
      </c>
      <c r="O1504" s="36">
        <v>0</v>
      </c>
      <c r="P1504" s="37">
        <v>0</v>
      </c>
      <c r="Q1504" s="31">
        <v>0</v>
      </c>
    </row>
    <row r="1505" spans="1:17" x14ac:dyDescent="0.2">
      <c r="A1505" t="s">
        <v>815</v>
      </c>
      <c r="B1505" t="s">
        <v>1248</v>
      </c>
      <c r="C1505" t="s">
        <v>815</v>
      </c>
      <c r="D1505" s="35">
        <v>3634497.5</v>
      </c>
      <c r="E1505" s="35">
        <v>0</v>
      </c>
      <c r="F1505" s="35">
        <v>3634497.5</v>
      </c>
      <c r="G1505">
        <v>10</v>
      </c>
      <c r="I1505" s="47" t="s">
        <v>1320</v>
      </c>
      <c r="J1505" t="s">
        <v>263</v>
      </c>
      <c r="K1505" s="58"/>
      <c r="M1505" t="s">
        <v>1344</v>
      </c>
      <c r="N1505" t="s">
        <v>1294</v>
      </c>
      <c r="O1505" s="36">
        <v>30.232521043631721</v>
      </c>
      <c r="P1505" s="37">
        <v>116.55676351964161</v>
      </c>
      <c r="Q1505" s="31">
        <v>0</v>
      </c>
    </row>
    <row r="1506" spans="1:17" x14ac:dyDescent="0.2">
      <c r="A1506" t="s">
        <v>815</v>
      </c>
      <c r="B1506" t="s">
        <v>1248</v>
      </c>
      <c r="C1506" t="s">
        <v>815</v>
      </c>
      <c r="D1506" s="35">
        <v>3634497.5</v>
      </c>
      <c r="E1506" s="35">
        <v>0</v>
      </c>
      <c r="F1506" s="35">
        <v>3634497.5</v>
      </c>
      <c r="G1506">
        <v>10</v>
      </c>
      <c r="I1506" s="47" t="s">
        <v>1320</v>
      </c>
      <c r="J1506" t="s">
        <v>264</v>
      </c>
      <c r="K1506" s="58"/>
      <c r="M1506" t="s">
        <v>1344</v>
      </c>
      <c r="N1506" t="s">
        <v>1325</v>
      </c>
      <c r="O1506" s="36">
        <v>288.64</v>
      </c>
      <c r="P1506" s="37">
        <v>1112.8064435564499</v>
      </c>
      <c r="Q1506" s="31">
        <v>3.9999999999999998E-6</v>
      </c>
    </row>
    <row r="1507" spans="1:17" x14ac:dyDescent="0.2">
      <c r="A1507" t="s">
        <v>815</v>
      </c>
      <c r="B1507" t="s">
        <v>1248</v>
      </c>
      <c r="C1507" t="s">
        <v>815</v>
      </c>
      <c r="D1507" s="35">
        <v>3634497.5</v>
      </c>
      <c r="E1507" s="35">
        <v>0</v>
      </c>
      <c r="F1507" s="35">
        <v>3634497.5</v>
      </c>
      <c r="G1507">
        <v>10</v>
      </c>
      <c r="I1507" s="47" t="s">
        <v>1320</v>
      </c>
      <c r="J1507" t="s">
        <v>265</v>
      </c>
      <c r="K1507" s="58"/>
      <c r="M1507" t="s">
        <v>1344</v>
      </c>
      <c r="N1507" t="s">
        <v>1325</v>
      </c>
      <c r="O1507" s="36">
        <v>8.9596224302869949</v>
      </c>
      <c r="P1507" s="37">
        <v>34.542425070178311</v>
      </c>
      <c r="Q1507" s="31">
        <v>0</v>
      </c>
    </row>
    <row r="1508" spans="1:17" x14ac:dyDescent="0.2">
      <c r="A1508" t="s">
        <v>815</v>
      </c>
      <c r="B1508" t="s">
        <v>1248</v>
      </c>
      <c r="C1508" t="s">
        <v>815</v>
      </c>
      <c r="D1508" s="35">
        <v>3634497.5</v>
      </c>
      <c r="E1508" s="35">
        <v>0</v>
      </c>
      <c r="F1508" s="35">
        <v>3634497.5</v>
      </c>
      <c r="G1508">
        <v>10</v>
      </c>
      <c r="I1508" s="47" t="s">
        <v>1320</v>
      </c>
      <c r="J1508" t="s">
        <v>266</v>
      </c>
      <c r="K1508" s="58"/>
      <c r="M1508" t="s">
        <v>1344</v>
      </c>
      <c r="N1508" t="s">
        <v>1325</v>
      </c>
      <c r="O1508" s="36">
        <v>36.554117965947619</v>
      </c>
      <c r="P1508" s="37">
        <v>140.92869322002878</v>
      </c>
      <c r="Q1508" s="31">
        <v>9.9999999999999995E-7</v>
      </c>
    </row>
    <row r="1509" spans="1:17" x14ac:dyDescent="0.2">
      <c r="A1509" t="s">
        <v>815</v>
      </c>
      <c r="B1509" t="s">
        <v>1248</v>
      </c>
      <c r="C1509" t="s">
        <v>815</v>
      </c>
      <c r="D1509" s="35">
        <v>3634497.5</v>
      </c>
      <c r="E1509" s="35">
        <v>0</v>
      </c>
      <c r="F1509" s="35">
        <v>3634497.5</v>
      </c>
      <c r="G1509">
        <v>10</v>
      </c>
      <c r="I1509" s="47" t="s">
        <v>1320</v>
      </c>
      <c r="J1509" t="s">
        <v>267</v>
      </c>
      <c r="K1509" s="58"/>
      <c r="M1509" t="s">
        <v>1344</v>
      </c>
      <c r="N1509" t="s">
        <v>1325</v>
      </c>
      <c r="O1509" s="36">
        <v>5.39</v>
      </c>
      <c r="P1509" s="37">
        <v>20.780303252387977</v>
      </c>
      <c r="Q1509" s="31">
        <v>0</v>
      </c>
    </row>
    <row r="1510" spans="1:17" x14ac:dyDescent="0.2">
      <c r="A1510" t="s">
        <v>815</v>
      </c>
      <c r="B1510" t="s">
        <v>1248</v>
      </c>
      <c r="C1510" t="s">
        <v>815</v>
      </c>
      <c r="D1510" s="35">
        <v>3634497.5</v>
      </c>
      <c r="E1510" s="35">
        <v>0</v>
      </c>
      <c r="F1510" s="35">
        <v>3634497.5</v>
      </c>
      <c r="G1510">
        <v>10</v>
      </c>
      <c r="I1510" s="47" t="s">
        <v>1320</v>
      </c>
      <c r="J1510" t="s">
        <v>268</v>
      </c>
      <c r="K1510" s="58"/>
      <c r="M1510" t="s">
        <v>1344</v>
      </c>
      <c r="N1510" t="s">
        <v>1325</v>
      </c>
      <c r="O1510" s="36">
        <v>2360.7000000000003</v>
      </c>
      <c r="P1510" s="37">
        <v>9101.3101832861412</v>
      </c>
      <c r="Q1510" s="31">
        <v>3.4999999999999997E-5</v>
      </c>
    </row>
    <row r="1511" spans="1:17" x14ac:dyDescent="0.2">
      <c r="A1511" t="s">
        <v>815</v>
      </c>
      <c r="B1511" t="s">
        <v>1248</v>
      </c>
      <c r="C1511" t="s">
        <v>815</v>
      </c>
      <c r="D1511" s="35">
        <v>3634497.5</v>
      </c>
      <c r="E1511" s="35">
        <v>0</v>
      </c>
      <c r="F1511" s="35">
        <v>3634497.5</v>
      </c>
      <c r="G1511">
        <v>10</v>
      </c>
      <c r="I1511" s="47" t="s">
        <v>1320</v>
      </c>
      <c r="J1511" t="s">
        <v>269</v>
      </c>
      <c r="K1511" s="58"/>
      <c r="M1511" t="s">
        <v>1344</v>
      </c>
      <c r="N1511" t="s">
        <v>1325</v>
      </c>
      <c r="O1511" s="36">
        <v>230.17632431135848</v>
      </c>
      <c r="P1511" s="37">
        <v>887.40887211688914</v>
      </c>
      <c r="Q1511" s="31">
        <v>3.0000000000000001E-6</v>
      </c>
    </row>
    <row r="1512" spans="1:17" x14ac:dyDescent="0.2">
      <c r="A1512" t="s">
        <v>815</v>
      </c>
      <c r="B1512" t="s">
        <v>1248</v>
      </c>
      <c r="C1512" t="s">
        <v>815</v>
      </c>
      <c r="D1512" s="35">
        <v>3634497.5</v>
      </c>
      <c r="E1512" s="35">
        <v>0</v>
      </c>
      <c r="F1512" s="35">
        <v>3634497.5</v>
      </c>
      <c r="G1512">
        <v>10</v>
      </c>
      <c r="I1512" s="47" t="s">
        <v>1320</v>
      </c>
      <c r="J1512" t="s">
        <v>270</v>
      </c>
      <c r="K1512" s="58"/>
      <c r="M1512" t="s">
        <v>1344</v>
      </c>
      <c r="N1512" t="s">
        <v>1325</v>
      </c>
      <c r="O1512" s="36">
        <v>46.495220776471918</v>
      </c>
      <c r="P1512" s="37">
        <v>179.25506262000306</v>
      </c>
      <c r="Q1512" s="31">
        <v>9.9999999999999995E-7</v>
      </c>
    </row>
    <row r="1513" spans="1:17" x14ac:dyDescent="0.2">
      <c r="A1513" t="s">
        <v>815</v>
      </c>
      <c r="B1513" t="s">
        <v>1248</v>
      </c>
      <c r="C1513" t="s">
        <v>815</v>
      </c>
      <c r="D1513" s="35">
        <v>3634497.5</v>
      </c>
      <c r="E1513" s="35">
        <v>0</v>
      </c>
      <c r="F1513" s="35">
        <v>3634497.5</v>
      </c>
      <c r="G1513">
        <v>10</v>
      </c>
      <c r="I1513" s="47" t="s">
        <v>1320</v>
      </c>
      <c r="J1513" t="s">
        <v>271</v>
      </c>
      <c r="K1513" s="58"/>
      <c r="M1513" t="s">
        <v>1345</v>
      </c>
      <c r="N1513" t="s">
        <v>1294</v>
      </c>
      <c r="O1513" s="36">
        <v>266.11361098114969</v>
      </c>
      <c r="P1513" s="37">
        <v>1025.9594686041362</v>
      </c>
      <c r="Q1513" s="31">
        <v>3.9999999999999998E-6</v>
      </c>
    </row>
    <row r="1514" spans="1:17" x14ac:dyDescent="0.2">
      <c r="A1514" t="s">
        <v>815</v>
      </c>
      <c r="B1514" t="s">
        <v>1248</v>
      </c>
      <c r="C1514" t="s">
        <v>815</v>
      </c>
      <c r="D1514" s="35">
        <v>3634497.5</v>
      </c>
      <c r="E1514" s="35">
        <v>0</v>
      </c>
      <c r="F1514" s="35">
        <v>3634497.5</v>
      </c>
      <c r="G1514">
        <v>10</v>
      </c>
      <c r="I1514" s="47" t="s">
        <v>1320</v>
      </c>
      <c r="J1514" t="s">
        <v>272</v>
      </c>
      <c r="K1514" s="58"/>
      <c r="M1514" t="s">
        <v>1345</v>
      </c>
      <c r="N1514" t="s">
        <v>1294</v>
      </c>
      <c r="O1514" s="36">
        <v>0</v>
      </c>
      <c r="P1514" s="37">
        <v>0</v>
      </c>
      <c r="Q1514" s="31">
        <v>0</v>
      </c>
    </row>
    <row r="1515" spans="1:17" x14ac:dyDescent="0.2">
      <c r="A1515" t="s">
        <v>815</v>
      </c>
      <c r="B1515" t="s">
        <v>1248</v>
      </c>
      <c r="C1515" t="s">
        <v>815</v>
      </c>
      <c r="D1515" s="35">
        <v>3634497.5</v>
      </c>
      <c r="E1515" s="35">
        <v>0</v>
      </c>
      <c r="F1515" s="35">
        <v>3634497.5</v>
      </c>
      <c r="G1515">
        <v>10</v>
      </c>
      <c r="I1515" s="47" t="s">
        <v>1320</v>
      </c>
      <c r="J1515" t="s">
        <v>273</v>
      </c>
      <c r="K1515" s="58"/>
      <c r="M1515" t="s">
        <v>1345</v>
      </c>
      <c r="N1515" t="s">
        <v>1294</v>
      </c>
      <c r="O1515" s="36">
        <v>38.450000000000003</v>
      </c>
      <c r="P1515" s="37">
        <v>148.2379703254764</v>
      </c>
      <c r="Q1515" s="31">
        <v>9.9999999999999995E-7</v>
      </c>
    </row>
    <row r="1516" spans="1:17" x14ac:dyDescent="0.2">
      <c r="A1516" t="s">
        <v>815</v>
      </c>
      <c r="B1516" t="s">
        <v>1248</v>
      </c>
      <c r="C1516" t="s">
        <v>815</v>
      </c>
      <c r="D1516" s="35">
        <v>3634497.5</v>
      </c>
      <c r="E1516" s="35">
        <v>0</v>
      </c>
      <c r="F1516" s="35">
        <v>3634497.5</v>
      </c>
      <c r="G1516">
        <v>10</v>
      </c>
      <c r="I1516" s="47" t="s">
        <v>1320</v>
      </c>
      <c r="J1516" t="s">
        <v>274</v>
      </c>
      <c r="K1516" s="58"/>
      <c r="M1516" t="s">
        <v>1345</v>
      </c>
      <c r="N1516" t="s">
        <v>1294</v>
      </c>
      <c r="O1516" s="36">
        <v>38.450000000000003</v>
      </c>
      <c r="P1516" s="37">
        <v>148.2379703254764</v>
      </c>
      <c r="Q1516" s="31">
        <v>9.9999999999999995E-7</v>
      </c>
    </row>
    <row r="1517" spans="1:17" x14ac:dyDescent="0.2">
      <c r="A1517" t="s">
        <v>815</v>
      </c>
      <c r="B1517" t="s">
        <v>1248</v>
      </c>
      <c r="C1517" t="s">
        <v>815</v>
      </c>
      <c r="D1517" s="35">
        <v>3634497.5</v>
      </c>
      <c r="E1517" s="35">
        <v>0</v>
      </c>
      <c r="F1517" s="35">
        <v>3634497.5</v>
      </c>
      <c r="G1517">
        <v>10</v>
      </c>
      <c r="I1517" s="47" t="s">
        <v>1320</v>
      </c>
      <c r="J1517" t="s">
        <v>275</v>
      </c>
      <c r="K1517" s="57"/>
      <c r="M1517" t="s">
        <v>1345</v>
      </c>
      <c r="N1517" t="s">
        <v>1294</v>
      </c>
      <c r="O1517" s="36">
        <v>15.38</v>
      </c>
      <c r="P1517" s="37">
        <v>59.29518813019056</v>
      </c>
      <c r="Q1517" s="31">
        <v>0</v>
      </c>
    </row>
    <row r="1518" spans="1:17" x14ac:dyDescent="0.2">
      <c r="A1518" t="s">
        <v>815</v>
      </c>
      <c r="B1518" t="s">
        <v>1248</v>
      </c>
      <c r="C1518" t="s">
        <v>815</v>
      </c>
      <c r="D1518" s="35">
        <v>3634497.5</v>
      </c>
      <c r="E1518" s="35">
        <v>0</v>
      </c>
      <c r="F1518" s="35">
        <v>3634497.5</v>
      </c>
      <c r="G1518">
        <v>10</v>
      </c>
      <c r="I1518" s="47" t="s">
        <v>1320</v>
      </c>
      <c r="J1518" t="s">
        <v>276</v>
      </c>
      <c r="K1518" s="57"/>
      <c r="M1518" t="s">
        <v>1345</v>
      </c>
      <c r="N1518" t="s">
        <v>1294</v>
      </c>
      <c r="O1518" s="36">
        <v>61.52</v>
      </c>
      <c r="P1518" s="37">
        <v>237.18075252076224</v>
      </c>
      <c r="Q1518" s="31">
        <v>9.9999999999999995E-7</v>
      </c>
    </row>
    <row r="1519" spans="1:17" x14ac:dyDescent="0.2">
      <c r="A1519" t="s">
        <v>815</v>
      </c>
      <c r="B1519" t="s">
        <v>1248</v>
      </c>
      <c r="C1519" t="s">
        <v>815</v>
      </c>
      <c r="D1519" s="35">
        <v>3634497.5</v>
      </c>
      <c r="E1519" s="35">
        <v>0</v>
      </c>
      <c r="F1519" s="35">
        <v>3634497.5</v>
      </c>
      <c r="G1519">
        <v>10</v>
      </c>
      <c r="I1519" s="47" t="s">
        <v>1320</v>
      </c>
      <c r="J1519" t="s">
        <v>277</v>
      </c>
      <c r="K1519" s="57"/>
      <c r="M1519" t="s">
        <v>1345</v>
      </c>
      <c r="N1519" t="s">
        <v>1294</v>
      </c>
      <c r="O1519" s="36">
        <v>38.450000000000003</v>
      </c>
      <c r="P1519" s="37">
        <v>148.2379703254764</v>
      </c>
      <c r="Q1519" s="31">
        <v>9.9999999999999995E-7</v>
      </c>
    </row>
    <row r="1520" spans="1:17" x14ac:dyDescent="0.2">
      <c r="A1520" t="s">
        <v>815</v>
      </c>
      <c r="B1520" t="s">
        <v>1248</v>
      </c>
      <c r="C1520" t="s">
        <v>815</v>
      </c>
      <c r="D1520" s="35">
        <v>3634497.5</v>
      </c>
      <c r="E1520" s="35">
        <v>0</v>
      </c>
      <c r="F1520" s="35">
        <v>3634497.5</v>
      </c>
      <c r="G1520">
        <v>10</v>
      </c>
      <c r="I1520" s="47" t="s">
        <v>1320</v>
      </c>
      <c r="J1520" t="s">
        <v>278</v>
      </c>
      <c r="K1520" s="57"/>
      <c r="M1520" t="s">
        <v>1346</v>
      </c>
      <c r="N1520" t="s">
        <v>1333</v>
      </c>
      <c r="O1520" s="36">
        <v>2.4</v>
      </c>
      <c r="P1520" s="37">
        <v>9.2528251958684873</v>
      </c>
      <c r="Q1520" s="31">
        <v>0</v>
      </c>
    </row>
    <row r="1521" spans="1:17" x14ac:dyDescent="0.2">
      <c r="A1521" t="s">
        <v>815</v>
      </c>
      <c r="B1521" t="s">
        <v>1248</v>
      </c>
      <c r="C1521" t="s">
        <v>815</v>
      </c>
      <c r="D1521" s="35">
        <v>3634497.5</v>
      </c>
      <c r="E1521" s="35">
        <v>0</v>
      </c>
      <c r="F1521" s="35">
        <v>3634497.5</v>
      </c>
      <c r="G1521">
        <v>10</v>
      </c>
      <c r="I1521" s="47" t="s">
        <v>1320</v>
      </c>
      <c r="J1521" t="s">
        <v>279</v>
      </c>
      <c r="K1521" s="57"/>
      <c r="M1521" t="s">
        <v>1346</v>
      </c>
      <c r="N1521" t="s">
        <v>1333</v>
      </c>
      <c r="O1521" s="36">
        <v>0</v>
      </c>
      <c r="P1521" s="37">
        <v>0</v>
      </c>
      <c r="Q1521" s="31">
        <v>0</v>
      </c>
    </row>
    <row r="1522" spans="1:17" x14ac:dyDescent="0.2">
      <c r="A1522" t="s">
        <v>815</v>
      </c>
      <c r="B1522" t="s">
        <v>1248</v>
      </c>
      <c r="C1522" t="s">
        <v>815</v>
      </c>
      <c r="D1522" s="35">
        <v>3634497.5</v>
      </c>
      <c r="E1522" s="35">
        <v>0</v>
      </c>
      <c r="F1522" s="35">
        <v>3634497.5</v>
      </c>
      <c r="G1522">
        <v>10</v>
      </c>
      <c r="I1522" s="47" t="s">
        <v>1320</v>
      </c>
      <c r="J1522" t="s">
        <v>280</v>
      </c>
      <c r="K1522" s="57"/>
      <c r="M1522" t="s">
        <v>1346</v>
      </c>
      <c r="N1522" t="s">
        <v>1333</v>
      </c>
      <c r="O1522" s="36">
        <v>2.4</v>
      </c>
      <c r="P1522" s="37">
        <v>9.2528251958684873</v>
      </c>
      <c r="Q1522" s="31">
        <v>0</v>
      </c>
    </row>
    <row r="1523" spans="1:17" x14ac:dyDescent="0.2">
      <c r="A1523" t="s">
        <v>815</v>
      </c>
      <c r="B1523" t="s">
        <v>1248</v>
      </c>
      <c r="C1523" t="s">
        <v>815</v>
      </c>
      <c r="D1523" s="35">
        <v>3634497.5</v>
      </c>
      <c r="E1523" s="35">
        <v>0</v>
      </c>
      <c r="F1523" s="35">
        <v>3634497.5</v>
      </c>
      <c r="G1523">
        <v>10</v>
      </c>
      <c r="I1523" s="47" t="s">
        <v>1320</v>
      </c>
      <c r="J1523" t="s">
        <v>281</v>
      </c>
      <c r="K1523" s="58"/>
      <c r="M1523" t="s">
        <v>1346</v>
      </c>
      <c r="N1523" t="s">
        <v>1333</v>
      </c>
      <c r="O1523" s="36">
        <v>2.4</v>
      </c>
      <c r="P1523" s="37">
        <v>9.2528251958684873</v>
      </c>
      <c r="Q1523" s="31">
        <v>0</v>
      </c>
    </row>
    <row r="1524" spans="1:17" x14ac:dyDescent="0.2">
      <c r="A1524" t="s">
        <v>815</v>
      </c>
      <c r="B1524" t="s">
        <v>1248</v>
      </c>
      <c r="C1524" t="s">
        <v>815</v>
      </c>
      <c r="D1524" s="35">
        <v>3634497.5</v>
      </c>
      <c r="E1524" s="35">
        <v>0</v>
      </c>
      <c r="F1524" s="35">
        <v>3634497.5</v>
      </c>
      <c r="G1524">
        <v>10</v>
      </c>
      <c r="I1524" s="47" t="s">
        <v>1320</v>
      </c>
      <c r="J1524" t="s">
        <v>282</v>
      </c>
      <c r="K1524" s="58"/>
      <c r="M1524" t="s">
        <v>1346</v>
      </c>
      <c r="N1524" t="s">
        <v>1333</v>
      </c>
      <c r="O1524" s="36">
        <v>360</v>
      </c>
      <c r="P1524" s="37">
        <v>1387.9237793802731</v>
      </c>
      <c r="Q1524" s="31">
        <v>6.0000000000000002E-6</v>
      </c>
    </row>
    <row r="1525" spans="1:17" x14ac:dyDescent="0.2">
      <c r="A1525" t="s">
        <v>815</v>
      </c>
      <c r="B1525" t="s">
        <v>1248</v>
      </c>
      <c r="C1525" t="s">
        <v>815</v>
      </c>
      <c r="D1525" s="35">
        <v>3634497.5</v>
      </c>
      <c r="E1525" s="35">
        <v>0</v>
      </c>
      <c r="F1525" s="35">
        <v>3634497.5</v>
      </c>
      <c r="G1525">
        <v>10</v>
      </c>
      <c r="I1525" s="47" t="s">
        <v>1320</v>
      </c>
      <c r="J1525" t="s">
        <v>283</v>
      </c>
      <c r="K1525" s="58"/>
      <c r="M1525" t="s">
        <v>1346</v>
      </c>
      <c r="N1525" t="s">
        <v>1333</v>
      </c>
      <c r="O1525" s="36">
        <v>2.4</v>
      </c>
      <c r="P1525" s="37">
        <v>9.2528251958684873</v>
      </c>
      <c r="Q1525" s="31">
        <v>0</v>
      </c>
    </row>
    <row r="1526" spans="1:17" x14ac:dyDescent="0.2">
      <c r="A1526" t="s">
        <v>815</v>
      </c>
      <c r="B1526" t="s">
        <v>1248</v>
      </c>
      <c r="C1526" t="s">
        <v>815</v>
      </c>
      <c r="D1526" s="35">
        <v>3634497.5</v>
      </c>
      <c r="E1526" s="35">
        <v>0</v>
      </c>
      <c r="F1526" s="35">
        <v>3634497.5</v>
      </c>
      <c r="G1526">
        <v>10</v>
      </c>
      <c r="I1526" s="47" t="s">
        <v>1320</v>
      </c>
      <c r="J1526" t="s">
        <v>284</v>
      </c>
      <c r="K1526" s="58"/>
      <c r="M1526" t="s">
        <v>1346</v>
      </c>
      <c r="N1526" t="s">
        <v>1333</v>
      </c>
      <c r="O1526" s="36">
        <v>0</v>
      </c>
      <c r="P1526" s="37">
        <v>0</v>
      </c>
      <c r="Q1526" s="31">
        <v>0</v>
      </c>
    </row>
    <row r="1527" spans="1:17" x14ac:dyDescent="0.2">
      <c r="A1527" t="s">
        <v>815</v>
      </c>
      <c r="B1527" t="s">
        <v>1248</v>
      </c>
      <c r="C1527" t="s">
        <v>815</v>
      </c>
      <c r="D1527" s="35">
        <v>3634497.5</v>
      </c>
      <c r="E1527" s="35">
        <v>0</v>
      </c>
      <c r="F1527" s="35">
        <v>3634497.5</v>
      </c>
      <c r="G1527">
        <v>10</v>
      </c>
      <c r="I1527" s="47" t="s">
        <v>1320</v>
      </c>
      <c r="J1527" t="s">
        <v>285</v>
      </c>
      <c r="K1527" s="58"/>
      <c r="M1527" t="s">
        <v>1346</v>
      </c>
      <c r="N1527" t="s">
        <v>1333</v>
      </c>
      <c r="O1527" s="36">
        <v>706.05000000000007</v>
      </c>
      <c r="P1527" s="37">
        <v>2722.0655123095612</v>
      </c>
      <c r="Q1527" s="31">
        <v>1.0000000000000001E-5</v>
      </c>
    </row>
    <row r="1528" spans="1:17" x14ac:dyDescent="0.2">
      <c r="A1528" t="s">
        <v>815</v>
      </c>
      <c r="B1528" t="s">
        <v>1248</v>
      </c>
      <c r="C1528" t="s">
        <v>815</v>
      </c>
      <c r="D1528" s="35">
        <v>3634497.5</v>
      </c>
      <c r="E1528" s="35">
        <v>0</v>
      </c>
      <c r="F1528" s="35">
        <v>3634497.5</v>
      </c>
      <c r="G1528">
        <v>10</v>
      </c>
      <c r="I1528" s="47" t="s">
        <v>1320</v>
      </c>
      <c r="J1528" t="s">
        <v>286</v>
      </c>
      <c r="K1528" s="58"/>
      <c r="M1528" t="s">
        <v>1347</v>
      </c>
      <c r="N1528" t="s">
        <v>1294</v>
      </c>
      <c r="O1528" s="36">
        <v>4413.798751916107</v>
      </c>
      <c r="P1528" s="37">
        <v>17016.711792175931</v>
      </c>
      <c r="Q1528" s="31">
        <v>6.8999999999999997E-5</v>
      </c>
    </row>
    <row r="1529" spans="1:17" x14ac:dyDescent="0.2">
      <c r="A1529" t="s">
        <v>815</v>
      </c>
      <c r="B1529" t="s">
        <v>1248</v>
      </c>
      <c r="C1529" t="s">
        <v>815</v>
      </c>
      <c r="D1529" s="35">
        <v>3634497.5</v>
      </c>
      <c r="E1529" s="35">
        <v>0</v>
      </c>
      <c r="F1529" s="35">
        <v>3634497.5</v>
      </c>
      <c r="G1529">
        <v>10</v>
      </c>
      <c r="I1529" s="47" t="s">
        <v>1320</v>
      </c>
      <c r="J1529" t="s">
        <v>287</v>
      </c>
      <c r="K1529" s="58"/>
      <c r="M1529" t="s">
        <v>1347</v>
      </c>
      <c r="N1529" t="s">
        <v>1294</v>
      </c>
      <c r="O1529" s="36">
        <v>36</v>
      </c>
      <c r="P1529" s="37">
        <v>138.7923779380273</v>
      </c>
      <c r="Q1529" s="31">
        <v>9.9999999999999995E-7</v>
      </c>
    </row>
    <row r="1530" spans="1:17" x14ac:dyDescent="0.2">
      <c r="A1530" t="s">
        <v>815</v>
      </c>
      <c r="B1530" t="s">
        <v>1248</v>
      </c>
      <c r="C1530" t="s">
        <v>815</v>
      </c>
      <c r="D1530" s="35">
        <v>3634497.5</v>
      </c>
      <c r="E1530" s="35">
        <v>0</v>
      </c>
      <c r="F1530" s="35">
        <v>3634497.5</v>
      </c>
      <c r="G1530">
        <v>10</v>
      </c>
      <c r="I1530" s="47" t="s">
        <v>1320</v>
      </c>
      <c r="J1530" t="s">
        <v>288</v>
      </c>
      <c r="K1530" s="58"/>
      <c r="M1530" t="s">
        <v>1347</v>
      </c>
      <c r="N1530" t="s">
        <v>1294</v>
      </c>
      <c r="O1530" s="36">
        <v>72.360000000000014</v>
      </c>
      <c r="P1530" s="37">
        <v>278.97267965543494</v>
      </c>
      <c r="Q1530" s="31">
        <v>9.9999999999999995E-7</v>
      </c>
    </row>
    <row r="1531" spans="1:17" x14ac:dyDescent="0.2">
      <c r="A1531" t="s">
        <v>815</v>
      </c>
      <c r="B1531" t="s">
        <v>1248</v>
      </c>
      <c r="C1531" t="s">
        <v>815</v>
      </c>
      <c r="D1531" s="35">
        <v>3634497.5</v>
      </c>
      <c r="E1531" s="35">
        <v>0</v>
      </c>
      <c r="F1531" s="35">
        <v>3634497.5</v>
      </c>
      <c r="G1531">
        <v>10</v>
      </c>
      <c r="I1531" s="47" t="s">
        <v>1320</v>
      </c>
      <c r="J1531" t="s">
        <v>289</v>
      </c>
      <c r="K1531" s="58"/>
      <c r="M1531" t="s">
        <v>1347</v>
      </c>
      <c r="N1531" t="s">
        <v>1294</v>
      </c>
      <c r="O1531" s="36">
        <v>108</v>
      </c>
      <c r="P1531" s="37">
        <v>416.3771338140819</v>
      </c>
      <c r="Q1531" s="31">
        <v>1.9999999999999999E-6</v>
      </c>
    </row>
    <row r="1532" spans="1:17" x14ac:dyDescent="0.2">
      <c r="A1532" t="s">
        <v>815</v>
      </c>
      <c r="B1532" t="s">
        <v>1248</v>
      </c>
      <c r="C1532" t="s">
        <v>815</v>
      </c>
      <c r="D1532" s="35">
        <v>3634497.5</v>
      </c>
      <c r="E1532" s="35">
        <v>0</v>
      </c>
      <c r="F1532" s="35">
        <v>3634497.5</v>
      </c>
      <c r="G1532">
        <v>10</v>
      </c>
      <c r="I1532" s="47" t="s">
        <v>1320</v>
      </c>
      <c r="J1532" t="s">
        <v>290</v>
      </c>
      <c r="K1532" s="58"/>
      <c r="M1532" t="s">
        <v>1347</v>
      </c>
      <c r="N1532" t="s">
        <v>1294</v>
      </c>
      <c r="O1532" s="36">
        <v>72</v>
      </c>
      <c r="P1532" s="37">
        <v>277.5847558760546</v>
      </c>
      <c r="Q1532" s="31">
        <v>9.9999999999999995E-7</v>
      </c>
    </row>
    <row r="1533" spans="1:17" x14ac:dyDescent="0.2">
      <c r="A1533" t="s">
        <v>815</v>
      </c>
      <c r="B1533" t="s">
        <v>1248</v>
      </c>
      <c r="C1533" t="s">
        <v>815</v>
      </c>
      <c r="D1533" s="35">
        <v>3634497.5</v>
      </c>
      <c r="E1533" s="35">
        <v>0</v>
      </c>
      <c r="F1533" s="35">
        <v>3634497.5</v>
      </c>
      <c r="G1533">
        <v>10</v>
      </c>
      <c r="I1533" s="47" t="s">
        <v>1320</v>
      </c>
      <c r="J1533" t="s">
        <v>291</v>
      </c>
      <c r="K1533" s="57"/>
      <c r="M1533" t="s">
        <v>1348</v>
      </c>
      <c r="N1533" t="s">
        <v>1325</v>
      </c>
      <c r="O1533" s="36">
        <v>0.2</v>
      </c>
      <c r="P1533" s="37">
        <v>0.77106876632237398</v>
      </c>
      <c r="Q1533" s="31">
        <v>0</v>
      </c>
    </row>
    <row r="1534" spans="1:17" x14ac:dyDescent="0.2">
      <c r="A1534" t="s">
        <v>815</v>
      </c>
      <c r="B1534" t="s">
        <v>1248</v>
      </c>
      <c r="C1534" t="s">
        <v>815</v>
      </c>
      <c r="D1534" s="35">
        <v>3634497.5</v>
      </c>
      <c r="E1534" s="35">
        <v>0</v>
      </c>
      <c r="F1534" s="35">
        <v>3634497.5</v>
      </c>
      <c r="G1534">
        <v>10</v>
      </c>
      <c r="I1534" s="47" t="s">
        <v>1320</v>
      </c>
      <c r="J1534" t="s">
        <v>292</v>
      </c>
      <c r="K1534" s="57"/>
      <c r="M1534" t="s">
        <v>1348</v>
      </c>
      <c r="N1534" t="s">
        <v>1325</v>
      </c>
      <c r="O1534" s="36">
        <v>0</v>
      </c>
      <c r="P1534" s="37">
        <v>0</v>
      </c>
      <c r="Q1534" s="31">
        <v>0</v>
      </c>
    </row>
    <row r="1535" spans="1:17" x14ac:dyDescent="0.2">
      <c r="A1535" t="s">
        <v>815</v>
      </c>
      <c r="B1535" t="s">
        <v>1248</v>
      </c>
      <c r="C1535" t="s">
        <v>815</v>
      </c>
      <c r="D1535" s="35">
        <v>3634497.5</v>
      </c>
      <c r="E1535" s="35">
        <v>0</v>
      </c>
      <c r="F1535" s="35">
        <v>3634497.5</v>
      </c>
      <c r="G1535">
        <v>10</v>
      </c>
      <c r="I1535" s="47" t="s">
        <v>1320</v>
      </c>
      <c r="J1535" t="s">
        <v>293</v>
      </c>
      <c r="K1535" s="57"/>
      <c r="M1535" t="s">
        <v>1348</v>
      </c>
      <c r="N1535" t="s">
        <v>1325</v>
      </c>
      <c r="O1535" s="36">
        <v>2.8000000000000003</v>
      </c>
      <c r="P1535" s="37">
        <v>10.794962728513237</v>
      </c>
      <c r="Q1535" s="31">
        <v>0</v>
      </c>
    </row>
    <row r="1536" spans="1:17" x14ac:dyDescent="0.2">
      <c r="A1536" t="s">
        <v>815</v>
      </c>
      <c r="B1536" t="s">
        <v>1248</v>
      </c>
      <c r="C1536" t="s">
        <v>815</v>
      </c>
      <c r="D1536" s="35">
        <v>3634497.5</v>
      </c>
      <c r="E1536" s="35">
        <v>0</v>
      </c>
      <c r="F1536" s="35">
        <v>3634497.5</v>
      </c>
      <c r="G1536">
        <v>10</v>
      </c>
      <c r="I1536" s="47" t="s">
        <v>1320</v>
      </c>
      <c r="J1536" t="s">
        <v>294</v>
      </c>
      <c r="K1536" s="57"/>
      <c r="M1536" t="s">
        <v>1348</v>
      </c>
      <c r="N1536" t="s">
        <v>1325</v>
      </c>
      <c r="O1536" s="36">
        <v>3.8000000000000003</v>
      </c>
      <c r="P1536" s="37">
        <v>14.650306560125106</v>
      </c>
      <c r="Q1536" s="31">
        <v>0</v>
      </c>
    </row>
    <row r="1537" spans="1:17" x14ac:dyDescent="0.2">
      <c r="A1537" t="s">
        <v>815</v>
      </c>
      <c r="B1537" t="s">
        <v>1248</v>
      </c>
      <c r="C1537" t="s">
        <v>815</v>
      </c>
      <c r="D1537" s="35">
        <v>3634497.5</v>
      </c>
      <c r="E1537" s="35">
        <v>0</v>
      </c>
      <c r="F1537" s="35">
        <v>3634497.5</v>
      </c>
      <c r="G1537">
        <v>10</v>
      </c>
      <c r="I1537" s="47" t="s">
        <v>1320</v>
      </c>
      <c r="J1537" t="s">
        <v>295</v>
      </c>
      <c r="M1537" t="s">
        <v>1348</v>
      </c>
      <c r="N1537" t="s">
        <v>1325</v>
      </c>
      <c r="O1537" s="36">
        <v>4.4095014787423903</v>
      </c>
      <c r="P1537" s="37">
        <v>17.000144326552892</v>
      </c>
      <c r="Q1537" s="31">
        <v>0</v>
      </c>
    </row>
    <row r="1538" spans="1:17" x14ac:dyDescent="0.2">
      <c r="A1538" t="s">
        <v>815</v>
      </c>
      <c r="B1538" t="s">
        <v>1248</v>
      </c>
      <c r="C1538" t="s">
        <v>815</v>
      </c>
      <c r="D1538" s="35">
        <v>3634497.5</v>
      </c>
      <c r="E1538" s="35">
        <v>0</v>
      </c>
      <c r="F1538" s="35">
        <v>3634497.5</v>
      </c>
      <c r="G1538">
        <v>10</v>
      </c>
      <c r="I1538" s="47" t="s">
        <v>1320</v>
      </c>
      <c r="J1538" t="s">
        <v>296</v>
      </c>
      <c r="K1538" s="57"/>
      <c r="M1538" t="s">
        <v>1348</v>
      </c>
      <c r="N1538" t="s">
        <v>1325</v>
      </c>
      <c r="O1538" s="36">
        <v>47.400000000000006</v>
      </c>
      <c r="P1538" s="37">
        <v>182.74329761840266</v>
      </c>
      <c r="Q1538" s="31">
        <v>9.9999999999999995E-7</v>
      </c>
    </row>
    <row r="1539" spans="1:17" x14ac:dyDescent="0.2">
      <c r="A1539" t="s">
        <v>815</v>
      </c>
      <c r="B1539" t="s">
        <v>1248</v>
      </c>
      <c r="C1539" t="s">
        <v>815</v>
      </c>
      <c r="D1539" s="35">
        <v>3634497.5</v>
      </c>
      <c r="E1539" s="35">
        <v>0</v>
      </c>
      <c r="F1539" s="35">
        <v>3634497.5</v>
      </c>
      <c r="G1539">
        <v>10</v>
      </c>
      <c r="I1539" s="47" t="s">
        <v>1320</v>
      </c>
      <c r="J1539" t="s">
        <v>297</v>
      </c>
      <c r="K1539" s="57"/>
      <c r="M1539" t="s">
        <v>1349</v>
      </c>
      <c r="N1539" t="s">
        <v>1294</v>
      </c>
      <c r="O1539" s="36">
        <v>11.702867313636519</v>
      </c>
      <c r="P1539" s="37">
        <v>45.118577309800727</v>
      </c>
      <c r="Q1539" s="31">
        <v>0</v>
      </c>
    </row>
    <row r="1540" spans="1:17" x14ac:dyDescent="0.2">
      <c r="A1540" t="s">
        <v>815</v>
      </c>
      <c r="B1540" t="s">
        <v>1248</v>
      </c>
      <c r="C1540" t="s">
        <v>815</v>
      </c>
      <c r="D1540" s="35">
        <v>3634497.5</v>
      </c>
      <c r="E1540" s="35">
        <v>0</v>
      </c>
      <c r="F1540" s="35">
        <v>3634497.5</v>
      </c>
      <c r="G1540">
        <v>10</v>
      </c>
      <c r="I1540" s="47" t="s">
        <v>1320</v>
      </c>
      <c r="J1540" t="s">
        <v>298</v>
      </c>
      <c r="K1540" s="57"/>
      <c r="M1540" t="s">
        <v>1349</v>
      </c>
      <c r="N1540" t="s">
        <v>1294</v>
      </c>
      <c r="O1540" s="36">
        <v>0</v>
      </c>
      <c r="P1540" s="37">
        <v>0</v>
      </c>
      <c r="Q1540" s="31">
        <v>0</v>
      </c>
    </row>
    <row r="1541" spans="1:17" x14ac:dyDescent="0.2">
      <c r="A1541" t="s">
        <v>815</v>
      </c>
      <c r="B1541" t="s">
        <v>1248</v>
      </c>
      <c r="C1541" t="s">
        <v>815</v>
      </c>
      <c r="D1541" s="35">
        <v>3634497.5</v>
      </c>
      <c r="E1541" s="35">
        <v>0</v>
      </c>
      <c r="F1541" s="35">
        <v>3634497.5</v>
      </c>
      <c r="G1541">
        <v>10</v>
      </c>
      <c r="I1541" s="47" t="s">
        <v>1320</v>
      </c>
      <c r="J1541" t="s">
        <v>299</v>
      </c>
      <c r="K1541" s="57"/>
      <c r="M1541" t="s">
        <v>1349</v>
      </c>
      <c r="N1541" t="s">
        <v>1294</v>
      </c>
      <c r="O1541" s="36">
        <v>39.838064493419054</v>
      </c>
      <c r="P1541" s="37">
        <v>153.589436208059</v>
      </c>
      <c r="Q1541" s="31">
        <v>9.9999999999999995E-7</v>
      </c>
    </row>
    <row r="1542" spans="1:17" x14ac:dyDescent="0.2">
      <c r="A1542" t="s">
        <v>815</v>
      </c>
      <c r="B1542" t="s">
        <v>1248</v>
      </c>
      <c r="C1542" t="s">
        <v>815</v>
      </c>
      <c r="D1542" s="35">
        <v>3634497.5</v>
      </c>
      <c r="E1542" s="35">
        <v>0</v>
      </c>
      <c r="F1542" s="35">
        <v>3634497.5</v>
      </c>
      <c r="G1542">
        <v>10</v>
      </c>
      <c r="I1542" s="47" t="s">
        <v>1320</v>
      </c>
      <c r="J1542" t="s">
        <v>300</v>
      </c>
      <c r="K1542" s="57"/>
      <c r="M1542" t="s">
        <v>1349</v>
      </c>
      <c r="N1542" t="s">
        <v>1294</v>
      </c>
      <c r="O1542" s="36">
        <v>545.66924959424693</v>
      </c>
      <c r="P1542" s="37">
        <v>2103.7425755234576</v>
      </c>
      <c r="Q1542" s="31">
        <v>1.9000000000000001E-5</v>
      </c>
    </row>
    <row r="1543" spans="1:17" x14ac:dyDescent="0.2">
      <c r="A1543" t="s">
        <v>815</v>
      </c>
      <c r="B1543" t="s">
        <v>1248</v>
      </c>
      <c r="C1543" t="s">
        <v>815</v>
      </c>
      <c r="D1543" s="35">
        <v>3634497.5</v>
      </c>
      <c r="E1543" s="35">
        <v>0</v>
      </c>
      <c r="F1543" s="35">
        <v>3634497.5</v>
      </c>
      <c r="G1543">
        <v>10</v>
      </c>
      <c r="I1543" s="47" t="s">
        <v>1320</v>
      </c>
      <c r="J1543" t="s">
        <v>301</v>
      </c>
      <c r="K1543" s="57"/>
      <c r="M1543" t="s">
        <v>1349</v>
      </c>
      <c r="N1543" t="s">
        <v>1325</v>
      </c>
      <c r="O1543" s="36">
        <v>190.96179046757698</v>
      </c>
      <c r="P1543" s="37">
        <v>736.22336095273124</v>
      </c>
      <c r="Q1543" s="31">
        <v>3.0000000000000001E-6</v>
      </c>
    </row>
    <row r="1544" spans="1:17" x14ac:dyDescent="0.2">
      <c r="A1544" t="s">
        <v>815</v>
      </c>
      <c r="B1544" t="s">
        <v>1248</v>
      </c>
      <c r="C1544" t="s">
        <v>815</v>
      </c>
      <c r="D1544" s="35">
        <v>3634497.5</v>
      </c>
      <c r="E1544" s="35">
        <v>0</v>
      </c>
      <c r="F1544" s="35">
        <v>3634497.5</v>
      </c>
      <c r="G1544">
        <v>10</v>
      </c>
      <c r="I1544" s="47" t="s">
        <v>1320</v>
      </c>
      <c r="J1544" t="s">
        <v>302</v>
      </c>
      <c r="M1544" t="s">
        <v>1349</v>
      </c>
      <c r="N1544" t="s">
        <v>1325</v>
      </c>
      <c r="O1544" s="36">
        <v>28.128527426227038</v>
      </c>
      <c r="P1544" s="37">
        <v>108.44514470502972</v>
      </c>
      <c r="Q1544" s="31">
        <v>0</v>
      </c>
    </row>
    <row r="1545" spans="1:17" x14ac:dyDescent="0.2">
      <c r="A1545" t="s">
        <v>815</v>
      </c>
      <c r="B1545" t="s">
        <v>1248</v>
      </c>
      <c r="C1545" t="s">
        <v>815</v>
      </c>
      <c r="D1545" s="35">
        <v>3634497.5</v>
      </c>
      <c r="E1545" s="35">
        <v>0</v>
      </c>
      <c r="F1545" s="35">
        <v>3634497.5</v>
      </c>
      <c r="G1545">
        <v>10</v>
      </c>
      <c r="I1545" s="47" t="s">
        <v>1320</v>
      </c>
      <c r="J1545" t="s">
        <v>303</v>
      </c>
      <c r="M1545" t="s">
        <v>1349</v>
      </c>
      <c r="N1545" t="s">
        <v>1325</v>
      </c>
      <c r="O1545" s="36">
        <v>26.104598896490934</v>
      </c>
      <c r="P1545" s="37">
        <v>100.64220433228834</v>
      </c>
      <c r="Q1545" s="31">
        <v>0</v>
      </c>
    </row>
    <row r="1546" spans="1:17" x14ac:dyDescent="0.2">
      <c r="A1546" t="s">
        <v>815</v>
      </c>
      <c r="B1546" t="s">
        <v>1248</v>
      </c>
      <c r="C1546" t="s">
        <v>815</v>
      </c>
      <c r="D1546" s="35">
        <v>3634497.5</v>
      </c>
      <c r="E1546" s="35">
        <v>0</v>
      </c>
      <c r="F1546" s="35">
        <v>3634497.5</v>
      </c>
      <c r="G1546">
        <v>10</v>
      </c>
      <c r="I1546" s="47" t="s">
        <v>1320</v>
      </c>
      <c r="J1546" t="s">
        <v>304</v>
      </c>
      <c r="M1546" t="s">
        <v>1349</v>
      </c>
      <c r="N1546" t="s">
        <v>1294</v>
      </c>
      <c r="O1546" s="36">
        <v>503.74599840663649</v>
      </c>
      <c r="P1546" s="37">
        <v>1942.1140276561887</v>
      </c>
      <c r="Q1546" s="31">
        <v>1.27E-4</v>
      </c>
    </row>
    <row r="1547" spans="1:17" x14ac:dyDescent="0.2">
      <c r="A1547" t="s">
        <v>815</v>
      </c>
      <c r="B1547" t="s">
        <v>1248</v>
      </c>
      <c r="C1547" t="s">
        <v>815</v>
      </c>
      <c r="D1547" s="35">
        <v>3634497.5</v>
      </c>
      <c r="E1547" s="35">
        <v>0</v>
      </c>
      <c r="F1547" s="35">
        <v>3634497.5</v>
      </c>
      <c r="G1547">
        <v>10</v>
      </c>
      <c r="I1547" s="47" t="s">
        <v>1320</v>
      </c>
      <c r="J1547" t="s">
        <v>305</v>
      </c>
      <c r="M1547" t="s">
        <v>1349</v>
      </c>
      <c r="N1547" t="s">
        <v>1294</v>
      </c>
      <c r="O1547" s="36">
        <v>14.715744357018586</v>
      </c>
      <c r="P1547" s="37">
        <v>56.73425423440878</v>
      </c>
      <c r="Q1547" s="31">
        <v>0</v>
      </c>
    </row>
    <row r="1548" spans="1:17" x14ac:dyDescent="0.2">
      <c r="A1548" t="s">
        <v>815</v>
      </c>
      <c r="B1548" t="s">
        <v>1248</v>
      </c>
      <c r="C1548" t="s">
        <v>815</v>
      </c>
      <c r="D1548" s="35">
        <v>3634497.5</v>
      </c>
      <c r="E1548" s="35">
        <v>0</v>
      </c>
      <c r="F1548" s="35">
        <v>3634497.5</v>
      </c>
      <c r="G1548">
        <v>10</v>
      </c>
      <c r="I1548" s="47" t="s">
        <v>1320</v>
      </c>
      <c r="J1548" t="s">
        <v>306</v>
      </c>
      <c r="M1548" t="s">
        <v>1349</v>
      </c>
      <c r="N1548" t="s">
        <v>1294</v>
      </c>
      <c r="O1548" s="36">
        <v>5.9425314042771369</v>
      </c>
      <c r="P1548" s="37">
        <v>22.910501793639682</v>
      </c>
      <c r="Q1548" s="31">
        <v>0</v>
      </c>
    </row>
    <row r="1549" spans="1:17" x14ac:dyDescent="0.2">
      <c r="A1549" t="s">
        <v>815</v>
      </c>
      <c r="B1549" t="s">
        <v>1248</v>
      </c>
      <c r="C1549" t="s">
        <v>815</v>
      </c>
      <c r="D1549" s="35">
        <v>3634497.5</v>
      </c>
      <c r="E1549" s="35">
        <v>0</v>
      </c>
      <c r="F1549" s="35">
        <v>3634497.5</v>
      </c>
      <c r="G1549">
        <v>10</v>
      </c>
      <c r="I1549" s="47" t="s">
        <v>1320</v>
      </c>
      <c r="J1549" t="s">
        <v>307</v>
      </c>
      <c r="M1549" t="s">
        <v>1350</v>
      </c>
      <c r="N1549" t="s">
        <v>1325</v>
      </c>
      <c r="O1549" s="36">
        <v>508.7130592888409</v>
      </c>
      <c r="P1549" s="37">
        <v>1961.2637551896362</v>
      </c>
      <c r="Q1549" s="31">
        <v>7.9999999999999996E-6</v>
      </c>
    </row>
    <row r="1550" spans="1:17" x14ac:dyDescent="0.2">
      <c r="A1550" t="s">
        <v>815</v>
      </c>
      <c r="B1550" t="s">
        <v>1248</v>
      </c>
      <c r="C1550" t="s">
        <v>815</v>
      </c>
      <c r="D1550" s="35">
        <v>3634497.5</v>
      </c>
      <c r="E1550" s="35">
        <v>0</v>
      </c>
      <c r="F1550" s="35">
        <v>3634497.5</v>
      </c>
      <c r="G1550">
        <v>10</v>
      </c>
      <c r="I1550" s="47" t="s">
        <v>1320</v>
      </c>
      <c r="J1550" t="s">
        <v>308</v>
      </c>
      <c r="M1550" t="s">
        <v>1350</v>
      </c>
      <c r="N1550" t="s">
        <v>1325</v>
      </c>
      <c r="O1550" s="36">
        <v>197.77768799352523</v>
      </c>
      <c r="P1550" s="37">
        <v>762.50098943629439</v>
      </c>
      <c r="Q1550" s="31">
        <v>3.0000000000000001E-6</v>
      </c>
    </row>
    <row r="1551" spans="1:17" x14ac:dyDescent="0.2">
      <c r="A1551" t="s">
        <v>815</v>
      </c>
      <c r="B1551" t="s">
        <v>1248</v>
      </c>
      <c r="C1551" t="s">
        <v>815</v>
      </c>
      <c r="D1551" s="35">
        <v>3634497.5</v>
      </c>
      <c r="E1551" s="35">
        <v>0</v>
      </c>
      <c r="F1551" s="35">
        <v>3634497.5</v>
      </c>
      <c r="G1551">
        <v>10</v>
      </c>
      <c r="I1551" s="47" t="s">
        <v>1320</v>
      </c>
      <c r="J1551" t="s">
        <v>309</v>
      </c>
      <c r="M1551" t="s">
        <v>1350</v>
      </c>
      <c r="N1551" t="s">
        <v>1325</v>
      </c>
      <c r="O1551" s="36">
        <v>64.532096570116437</v>
      </c>
      <c r="P1551" s="37">
        <v>248.79342045257991</v>
      </c>
      <c r="Q1551" s="31">
        <v>9.9999999999999995E-7</v>
      </c>
    </row>
    <row r="1552" spans="1:17" x14ac:dyDescent="0.2">
      <c r="A1552" t="s">
        <v>815</v>
      </c>
      <c r="B1552" t="s">
        <v>1248</v>
      </c>
      <c r="C1552" t="s">
        <v>815</v>
      </c>
      <c r="D1552" s="35">
        <v>3634497.5</v>
      </c>
      <c r="E1552" s="35">
        <v>0</v>
      </c>
      <c r="F1552" s="35">
        <v>3634497.5</v>
      </c>
      <c r="G1552">
        <v>10</v>
      </c>
      <c r="I1552" s="47" t="s">
        <v>1320</v>
      </c>
      <c r="J1552" t="s">
        <v>310</v>
      </c>
      <c r="M1552" t="s">
        <v>1351</v>
      </c>
      <c r="N1552" t="s">
        <v>1294</v>
      </c>
      <c r="O1552" s="36">
        <v>6701.7698190156016</v>
      </c>
      <c r="P1552" s="37">
        <v>25837.626932624393</v>
      </c>
      <c r="Q1552" s="31">
        <v>3.7300000000000001E-4</v>
      </c>
    </row>
    <row r="1553" spans="1:17" x14ac:dyDescent="0.2">
      <c r="A1553" t="s">
        <v>815</v>
      </c>
      <c r="B1553" t="s">
        <v>1248</v>
      </c>
      <c r="C1553" t="s">
        <v>815</v>
      </c>
      <c r="D1553" s="35">
        <v>3634497.5</v>
      </c>
      <c r="E1553" s="35">
        <v>0</v>
      </c>
      <c r="F1553" s="35">
        <v>3634497.5</v>
      </c>
      <c r="G1553">
        <v>10</v>
      </c>
      <c r="I1553" s="47" t="s">
        <v>1320</v>
      </c>
      <c r="J1553" t="s">
        <v>311</v>
      </c>
      <c r="K1553" s="58"/>
      <c r="M1553" t="s">
        <v>1351</v>
      </c>
      <c r="N1553" t="s">
        <v>1294</v>
      </c>
      <c r="O1553" s="36">
        <v>22.7</v>
      </c>
      <c r="P1553" s="37">
        <v>87.516304977589442</v>
      </c>
      <c r="Q1553" s="31">
        <v>0</v>
      </c>
    </row>
    <row r="1554" spans="1:17" x14ac:dyDescent="0.2">
      <c r="A1554" t="s">
        <v>815</v>
      </c>
      <c r="B1554" t="s">
        <v>1248</v>
      </c>
      <c r="C1554" t="s">
        <v>815</v>
      </c>
      <c r="D1554" s="35">
        <v>3634497.5</v>
      </c>
      <c r="E1554" s="35">
        <v>0</v>
      </c>
      <c r="F1554" s="35">
        <v>3634497.5</v>
      </c>
      <c r="G1554">
        <v>10</v>
      </c>
      <c r="I1554" s="47" t="s">
        <v>1320</v>
      </c>
      <c r="J1554" t="s">
        <v>312</v>
      </c>
      <c r="K1554" s="58"/>
      <c r="M1554" t="s">
        <v>1351</v>
      </c>
      <c r="N1554" t="s">
        <v>1294</v>
      </c>
      <c r="O1554" s="36">
        <v>2446.4916057330552</v>
      </c>
      <c r="P1554" s="37">
        <v>9432.0663212531526</v>
      </c>
      <c r="Q1554" s="31">
        <v>3.8000000000000002E-5</v>
      </c>
    </row>
    <row r="1555" spans="1:17" x14ac:dyDescent="0.2">
      <c r="A1555" t="s">
        <v>815</v>
      </c>
      <c r="B1555" t="s">
        <v>1248</v>
      </c>
      <c r="C1555" t="s">
        <v>815</v>
      </c>
      <c r="D1555" s="35">
        <v>3634497.5</v>
      </c>
      <c r="E1555" s="35">
        <v>0</v>
      </c>
      <c r="F1555" s="35">
        <v>3634497.5</v>
      </c>
      <c r="G1555">
        <v>10</v>
      </c>
      <c r="I1555" s="47" t="s">
        <v>1320</v>
      </c>
      <c r="J1555" t="s">
        <v>313</v>
      </c>
      <c r="M1555" t="s">
        <v>1351</v>
      </c>
      <c r="N1555" t="s">
        <v>1294</v>
      </c>
      <c r="O1555" s="36">
        <v>3188.4660589608652</v>
      </c>
      <c r="P1555" s="37">
        <v>12292.632952718579</v>
      </c>
      <c r="Q1555" s="31">
        <v>1.7000000000000001E-4</v>
      </c>
    </row>
    <row r="1556" spans="1:17" x14ac:dyDescent="0.2">
      <c r="A1556" t="s">
        <v>815</v>
      </c>
      <c r="B1556" t="s">
        <v>1248</v>
      </c>
      <c r="C1556" t="s">
        <v>815</v>
      </c>
      <c r="D1556" s="35">
        <v>3634497.5</v>
      </c>
      <c r="E1556" s="35">
        <v>0</v>
      </c>
      <c r="F1556" s="35">
        <v>3634497.5</v>
      </c>
      <c r="G1556">
        <v>10</v>
      </c>
      <c r="I1556" s="47" t="s">
        <v>1320</v>
      </c>
      <c r="J1556" t="s">
        <v>314</v>
      </c>
      <c r="M1556" t="s">
        <v>1351</v>
      </c>
      <c r="N1556" t="s">
        <v>1294</v>
      </c>
      <c r="O1556" s="36">
        <v>2377.3254968618517</v>
      </c>
      <c r="P1556" s="37">
        <v>9165.4071900599629</v>
      </c>
      <c r="Q1556" s="31">
        <v>9.8999999999999994E-5</v>
      </c>
    </row>
    <row r="1557" spans="1:17" x14ac:dyDescent="0.2">
      <c r="A1557" t="s">
        <v>815</v>
      </c>
      <c r="B1557" t="s">
        <v>1248</v>
      </c>
      <c r="C1557" t="s">
        <v>815</v>
      </c>
      <c r="D1557" s="35">
        <v>3634497.5</v>
      </c>
      <c r="E1557" s="35">
        <v>0</v>
      </c>
      <c r="F1557" s="35">
        <v>3634497.5</v>
      </c>
      <c r="G1557">
        <v>10</v>
      </c>
      <c r="I1557" s="47" t="s">
        <v>1320</v>
      </c>
      <c r="J1557" t="s">
        <v>315</v>
      </c>
      <c r="M1557" t="s">
        <v>1351</v>
      </c>
      <c r="N1557" t="s">
        <v>1294</v>
      </c>
      <c r="O1557" s="36">
        <v>1403.7146244375608</v>
      </c>
      <c r="P1557" s="37">
        <v>5411.8025186687219</v>
      </c>
      <c r="Q1557" s="31">
        <v>6.3999999999999997E-5</v>
      </c>
    </row>
    <row r="1558" spans="1:17" x14ac:dyDescent="0.2">
      <c r="A1558" t="s">
        <v>815</v>
      </c>
      <c r="B1558" t="s">
        <v>1248</v>
      </c>
      <c r="C1558" t="s">
        <v>815</v>
      </c>
      <c r="D1558" s="35">
        <v>3634497.5</v>
      </c>
      <c r="E1558" s="35">
        <v>0</v>
      </c>
      <c r="F1558" s="35">
        <v>3634497.5</v>
      </c>
      <c r="G1558">
        <v>10</v>
      </c>
      <c r="I1558" s="47" t="s">
        <v>1320</v>
      </c>
      <c r="J1558" t="s">
        <v>316</v>
      </c>
      <c r="M1558" t="s">
        <v>1352</v>
      </c>
      <c r="N1558" t="s">
        <v>1325</v>
      </c>
      <c r="O1558" s="36">
        <v>5454.3838744023078</v>
      </c>
      <c r="P1558" s="37">
        <v>21028.525225420188</v>
      </c>
      <c r="Q1558" s="31">
        <v>2.7E-4</v>
      </c>
    </row>
    <row r="1559" spans="1:17" x14ac:dyDescent="0.2">
      <c r="A1559" t="s">
        <v>815</v>
      </c>
      <c r="B1559" t="s">
        <v>1248</v>
      </c>
      <c r="C1559" t="s">
        <v>815</v>
      </c>
      <c r="D1559" s="35">
        <v>3634497.5</v>
      </c>
      <c r="E1559" s="35">
        <v>0</v>
      </c>
      <c r="F1559" s="35">
        <v>3634497.5</v>
      </c>
      <c r="G1559">
        <v>10</v>
      </c>
      <c r="I1559" s="47" t="s">
        <v>1320</v>
      </c>
      <c r="J1559" t="s">
        <v>317</v>
      </c>
      <c r="M1559" t="s">
        <v>1352</v>
      </c>
      <c r="N1559" t="s">
        <v>1325</v>
      </c>
      <c r="O1559" s="36">
        <v>11.799999999999999</v>
      </c>
      <c r="P1559" s="37">
        <v>45.493057213020052</v>
      </c>
      <c r="Q1559" s="31">
        <v>0</v>
      </c>
    </row>
    <row r="1560" spans="1:17" x14ac:dyDescent="0.2">
      <c r="A1560" t="s">
        <v>815</v>
      </c>
      <c r="B1560" t="s">
        <v>1248</v>
      </c>
      <c r="C1560" t="s">
        <v>815</v>
      </c>
      <c r="D1560" s="35">
        <v>3634497.5</v>
      </c>
      <c r="E1560" s="35">
        <v>0</v>
      </c>
      <c r="F1560" s="35">
        <v>3634497.5</v>
      </c>
      <c r="G1560">
        <v>10</v>
      </c>
      <c r="I1560" s="47" t="s">
        <v>1320</v>
      </c>
      <c r="J1560" t="s">
        <v>318</v>
      </c>
      <c r="M1560" t="s">
        <v>1352</v>
      </c>
      <c r="N1560" t="s">
        <v>1325</v>
      </c>
      <c r="O1560" s="36">
        <v>2635.3412972515926</v>
      </c>
      <c r="P1560" s="37">
        <v>10160.14681455095</v>
      </c>
      <c r="Q1560" s="31">
        <v>2.5300000000000002E-4</v>
      </c>
    </row>
    <row r="1561" spans="1:17" x14ac:dyDescent="0.2">
      <c r="A1561" t="s">
        <v>815</v>
      </c>
      <c r="B1561" t="s">
        <v>1248</v>
      </c>
      <c r="C1561" t="s">
        <v>815</v>
      </c>
      <c r="D1561" s="35">
        <v>3634497.5</v>
      </c>
      <c r="E1561" s="35">
        <v>0</v>
      </c>
      <c r="F1561" s="35">
        <v>3634497.5</v>
      </c>
      <c r="G1561">
        <v>10</v>
      </c>
      <c r="I1561" s="47" t="s">
        <v>1320</v>
      </c>
      <c r="J1561" t="s">
        <v>319</v>
      </c>
      <c r="M1561" t="s">
        <v>1352</v>
      </c>
      <c r="N1561" t="s">
        <v>1325</v>
      </c>
      <c r="O1561" s="36">
        <v>3105.6409394293473</v>
      </c>
      <c r="P1561" s="37">
        <v>11973.313639030226</v>
      </c>
      <c r="Q1561" s="31">
        <v>3.6400000000000001E-4</v>
      </c>
    </row>
    <row r="1562" spans="1:17" x14ac:dyDescent="0.2">
      <c r="A1562" t="s">
        <v>815</v>
      </c>
      <c r="B1562" t="s">
        <v>1248</v>
      </c>
      <c r="C1562" t="s">
        <v>815</v>
      </c>
      <c r="D1562" s="35">
        <v>3634497.5</v>
      </c>
      <c r="E1562" s="35">
        <v>0</v>
      </c>
      <c r="F1562" s="35">
        <v>3634497.5</v>
      </c>
      <c r="G1562">
        <v>10</v>
      </c>
      <c r="I1562" s="47" t="s">
        <v>1320</v>
      </c>
      <c r="J1562" t="s">
        <v>320</v>
      </c>
      <c r="M1562" t="s">
        <v>1353</v>
      </c>
      <c r="N1562" t="s">
        <v>1325</v>
      </c>
      <c r="O1562" s="36">
        <v>74157.33999578697</v>
      </c>
      <c r="P1562" s="37">
        <v>285902.04332150146</v>
      </c>
      <c r="Q1562" s="31">
        <v>2.271E-3</v>
      </c>
    </row>
    <row r="1563" spans="1:17" x14ac:dyDescent="0.2">
      <c r="A1563" t="s">
        <v>815</v>
      </c>
      <c r="B1563" t="s">
        <v>1248</v>
      </c>
      <c r="C1563" t="s">
        <v>815</v>
      </c>
      <c r="D1563" s="35">
        <v>3634497.5</v>
      </c>
      <c r="E1563" s="35">
        <v>0</v>
      </c>
      <c r="F1563" s="35">
        <v>3634497.5</v>
      </c>
      <c r="G1563">
        <v>10</v>
      </c>
      <c r="I1563" s="47" t="s">
        <v>1320</v>
      </c>
      <c r="J1563" t="s">
        <v>321</v>
      </c>
      <c r="K1563" s="57"/>
      <c r="M1563" t="s">
        <v>1353</v>
      </c>
      <c r="N1563" t="s">
        <v>1325</v>
      </c>
      <c r="O1563" s="36">
        <v>8</v>
      </c>
      <c r="P1563" s="37">
        <v>30.842750652894956</v>
      </c>
      <c r="Q1563" s="31">
        <v>0</v>
      </c>
    </row>
    <row r="1564" spans="1:17" x14ac:dyDescent="0.2">
      <c r="A1564" t="s">
        <v>815</v>
      </c>
      <c r="B1564" t="s">
        <v>1248</v>
      </c>
      <c r="C1564" t="s">
        <v>815</v>
      </c>
      <c r="D1564" s="35">
        <v>3634497.5</v>
      </c>
      <c r="E1564" s="35">
        <v>0</v>
      </c>
      <c r="F1564" s="35">
        <v>3634497.5</v>
      </c>
      <c r="G1564">
        <v>10</v>
      </c>
      <c r="I1564" s="47" t="s">
        <v>1320</v>
      </c>
      <c r="J1564" t="s">
        <v>322</v>
      </c>
      <c r="K1564" s="57"/>
      <c r="M1564" t="s">
        <v>1354</v>
      </c>
      <c r="N1564" t="s">
        <v>1333</v>
      </c>
      <c r="O1564" s="36">
        <v>0.48</v>
      </c>
      <c r="P1564" s="37">
        <v>1.8505650391736974</v>
      </c>
      <c r="Q1564" s="31">
        <v>0</v>
      </c>
    </row>
    <row r="1565" spans="1:17" x14ac:dyDescent="0.2">
      <c r="A1565" t="s">
        <v>815</v>
      </c>
      <c r="B1565" t="s">
        <v>1248</v>
      </c>
      <c r="C1565" t="s">
        <v>815</v>
      </c>
      <c r="D1565" s="35">
        <v>3634497.5</v>
      </c>
      <c r="E1565" s="35">
        <v>0</v>
      </c>
      <c r="F1565" s="35">
        <v>3634497.5</v>
      </c>
      <c r="G1565">
        <v>10</v>
      </c>
      <c r="I1565" s="47" t="s">
        <v>1320</v>
      </c>
      <c r="J1565" t="s">
        <v>323</v>
      </c>
      <c r="K1565" s="57"/>
      <c r="M1565" t="s">
        <v>1354</v>
      </c>
      <c r="N1565" t="s">
        <v>1333</v>
      </c>
      <c r="O1565" s="36">
        <v>0</v>
      </c>
      <c r="P1565" s="37">
        <v>0</v>
      </c>
      <c r="Q1565" s="31">
        <v>0</v>
      </c>
    </row>
    <row r="1566" spans="1:17" x14ac:dyDescent="0.2">
      <c r="A1566" t="s">
        <v>815</v>
      </c>
      <c r="B1566" t="s">
        <v>1248</v>
      </c>
      <c r="C1566" t="s">
        <v>815</v>
      </c>
      <c r="D1566" s="35">
        <v>3634497.5</v>
      </c>
      <c r="E1566" s="35">
        <v>0</v>
      </c>
      <c r="F1566" s="35">
        <v>3634497.5</v>
      </c>
      <c r="G1566">
        <v>10</v>
      </c>
      <c r="I1566" s="47" t="s">
        <v>1320</v>
      </c>
      <c r="J1566" t="s">
        <v>324</v>
      </c>
      <c r="K1566" s="57"/>
      <c r="M1566" t="s">
        <v>1354</v>
      </c>
      <c r="N1566" t="s">
        <v>1333</v>
      </c>
      <c r="O1566" s="36">
        <v>0.24</v>
      </c>
      <c r="P1566" s="37">
        <v>0.92528251958684871</v>
      </c>
      <c r="Q1566" s="31">
        <v>0</v>
      </c>
    </row>
    <row r="1567" spans="1:17" x14ac:dyDescent="0.2">
      <c r="A1567" t="s">
        <v>815</v>
      </c>
      <c r="B1567" t="s">
        <v>1248</v>
      </c>
      <c r="C1567" t="s">
        <v>815</v>
      </c>
      <c r="D1567" s="35">
        <v>3634497.5</v>
      </c>
      <c r="E1567" s="35">
        <v>0</v>
      </c>
      <c r="F1567" s="35">
        <v>3634497.5</v>
      </c>
      <c r="G1567">
        <v>10</v>
      </c>
      <c r="I1567" s="47" t="s">
        <v>1320</v>
      </c>
      <c r="J1567" t="s">
        <v>325</v>
      </c>
      <c r="K1567" s="57"/>
      <c r="M1567" t="s">
        <v>1354</v>
      </c>
      <c r="N1567" t="s">
        <v>1333</v>
      </c>
      <c r="O1567" s="36">
        <v>0.24</v>
      </c>
      <c r="P1567" s="37">
        <v>0.92528251958684871</v>
      </c>
      <c r="Q1567" s="31">
        <v>0</v>
      </c>
    </row>
    <row r="1568" spans="1:17" x14ac:dyDescent="0.2">
      <c r="A1568" t="s">
        <v>815</v>
      </c>
      <c r="B1568" t="s">
        <v>1248</v>
      </c>
      <c r="C1568" t="s">
        <v>815</v>
      </c>
      <c r="D1568" s="35">
        <v>3634497.5</v>
      </c>
      <c r="E1568" s="35">
        <v>0</v>
      </c>
      <c r="F1568" s="35">
        <v>3634497.5</v>
      </c>
      <c r="G1568">
        <v>10</v>
      </c>
      <c r="I1568" s="47" t="s">
        <v>1320</v>
      </c>
      <c r="J1568" t="s">
        <v>326</v>
      </c>
      <c r="K1568" s="57"/>
      <c r="M1568" t="s">
        <v>1354</v>
      </c>
      <c r="N1568" t="s">
        <v>1333</v>
      </c>
      <c r="O1568" s="36">
        <v>0.12</v>
      </c>
      <c r="P1568" s="37">
        <v>0.46264125979342435</v>
      </c>
      <c r="Q1568" s="31">
        <v>0</v>
      </c>
    </row>
    <row r="1569" spans="1:17" x14ac:dyDescent="0.2">
      <c r="A1569" t="s">
        <v>815</v>
      </c>
      <c r="B1569" t="s">
        <v>1248</v>
      </c>
      <c r="C1569" t="s">
        <v>815</v>
      </c>
      <c r="D1569" s="35">
        <v>3634497.5</v>
      </c>
      <c r="E1569" s="35">
        <v>0</v>
      </c>
      <c r="F1569" s="35">
        <v>3634497.5</v>
      </c>
      <c r="G1569">
        <v>10</v>
      </c>
      <c r="I1569" s="47" t="s">
        <v>1320</v>
      </c>
      <c r="J1569" t="s">
        <v>327</v>
      </c>
      <c r="K1569" s="57"/>
      <c r="M1569" t="s">
        <v>1354</v>
      </c>
      <c r="N1569" t="s">
        <v>1333</v>
      </c>
      <c r="O1569" s="36">
        <v>0.12</v>
      </c>
      <c r="P1569" s="37">
        <v>0.46264125979342435</v>
      </c>
      <c r="Q1569" s="31">
        <v>0</v>
      </c>
    </row>
    <row r="1570" spans="1:17" x14ac:dyDescent="0.2">
      <c r="A1570" t="s">
        <v>815</v>
      </c>
      <c r="B1570" t="s">
        <v>1248</v>
      </c>
      <c r="C1570" t="s">
        <v>815</v>
      </c>
      <c r="D1570" s="35">
        <v>3634497.5</v>
      </c>
      <c r="E1570" s="35">
        <v>0</v>
      </c>
      <c r="F1570" s="35">
        <v>3634497.5</v>
      </c>
      <c r="G1570">
        <v>10</v>
      </c>
      <c r="I1570" s="47" t="s">
        <v>1320</v>
      </c>
      <c r="J1570" t="s">
        <v>328</v>
      </c>
      <c r="K1570" s="57"/>
      <c r="M1570" t="s">
        <v>1354</v>
      </c>
      <c r="N1570" t="s">
        <v>1333</v>
      </c>
      <c r="O1570" s="36">
        <v>0.12</v>
      </c>
      <c r="P1570" s="37">
        <v>0.46264125979342435</v>
      </c>
      <c r="Q1570" s="31">
        <v>0</v>
      </c>
    </row>
    <row r="1571" spans="1:17" x14ac:dyDescent="0.2">
      <c r="A1571" t="s">
        <v>815</v>
      </c>
      <c r="B1571" t="s">
        <v>1248</v>
      </c>
      <c r="C1571" t="s">
        <v>815</v>
      </c>
      <c r="D1571" s="35">
        <v>3634497.5</v>
      </c>
      <c r="E1571" s="35">
        <v>0</v>
      </c>
      <c r="F1571" s="35">
        <v>3634497.5</v>
      </c>
      <c r="G1571">
        <v>10</v>
      </c>
      <c r="I1571" s="47" t="s">
        <v>1320</v>
      </c>
      <c r="J1571" t="s">
        <v>329</v>
      </c>
      <c r="K1571" s="58"/>
      <c r="M1571" t="s">
        <v>1354</v>
      </c>
      <c r="N1571" t="s">
        <v>1333</v>
      </c>
      <c r="O1571" s="36">
        <v>1.92</v>
      </c>
      <c r="P1571" s="37">
        <v>7.4022601566947897</v>
      </c>
      <c r="Q1571" s="31">
        <v>0</v>
      </c>
    </row>
    <row r="1572" spans="1:17" x14ac:dyDescent="0.2">
      <c r="A1572" t="s">
        <v>815</v>
      </c>
      <c r="B1572" t="s">
        <v>1248</v>
      </c>
      <c r="C1572" t="s">
        <v>815</v>
      </c>
      <c r="D1572" s="35">
        <v>3634497.5</v>
      </c>
      <c r="E1572" s="35">
        <v>0</v>
      </c>
      <c r="F1572" s="35">
        <v>3634497.5</v>
      </c>
      <c r="G1572">
        <v>10</v>
      </c>
      <c r="I1572" s="47" t="s">
        <v>1320</v>
      </c>
      <c r="J1572" t="s">
        <v>330</v>
      </c>
      <c r="K1572" s="58"/>
      <c r="M1572" t="s">
        <v>1354</v>
      </c>
      <c r="N1572" t="s">
        <v>1333</v>
      </c>
      <c r="O1572" s="36">
        <v>0.12</v>
      </c>
      <c r="P1572" s="37">
        <v>0.46264125979342435</v>
      </c>
      <c r="Q1572" s="31">
        <v>0</v>
      </c>
    </row>
    <row r="1573" spans="1:17" x14ac:dyDescent="0.2">
      <c r="A1573" t="s">
        <v>815</v>
      </c>
      <c r="B1573" t="s">
        <v>1248</v>
      </c>
      <c r="C1573" t="s">
        <v>815</v>
      </c>
      <c r="D1573" s="35">
        <v>3634497.5</v>
      </c>
      <c r="E1573" s="35">
        <v>0</v>
      </c>
      <c r="F1573" s="35">
        <v>3634497.5</v>
      </c>
      <c r="G1573">
        <v>10</v>
      </c>
      <c r="I1573" s="47" t="s">
        <v>1320</v>
      </c>
      <c r="J1573" t="s">
        <v>331</v>
      </c>
      <c r="K1573" s="58"/>
      <c r="M1573" t="s">
        <v>1354</v>
      </c>
      <c r="N1573" t="s">
        <v>1333</v>
      </c>
      <c r="O1573" s="36">
        <v>0.12</v>
      </c>
      <c r="P1573" s="37">
        <v>0.46264125979342435</v>
      </c>
      <c r="Q1573" s="31">
        <v>0</v>
      </c>
    </row>
    <row r="1574" spans="1:17" x14ac:dyDescent="0.2">
      <c r="A1574" t="s">
        <v>815</v>
      </c>
      <c r="B1574" t="s">
        <v>1248</v>
      </c>
      <c r="C1574" t="s">
        <v>815</v>
      </c>
      <c r="D1574" s="35">
        <v>3634497.5</v>
      </c>
      <c r="E1574" s="35">
        <v>0</v>
      </c>
      <c r="F1574" s="35">
        <v>3634497.5</v>
      </c>
      <c r="G1574">
        <v>10</v>
      </c>
      <c r="I1574" s="47" t="s">
        <v>1320</v>
      </c>
      <c r="J1574" t="s">
        <v>332</v>
      </c>
      <c r="K1574" s="58"/>
      <c r="M1574" t="s">
        <v>1355</v>
      </c>
      <c r="N1574" t="s">
        <v>1294</v>
      </c>
      <c r="O1574" s="36">
        <v>3916.0931676266819</v>
      </c>
      <c r="P1574" s="37">
        <v>15097.885637826916</v>
      </c>
      <c r="Q1574" s="31">
        <v>7.1000000000000005E-5</v>
      </c>
    </row>
    <row r="1575" spans="1:17" x14ac:dyDescent="0.2">
      <c r="A1575" t="s">
        <v>815</v>
      </c>
      <c r="B1575" t="s">
        <v>1248</v>
      </c>
      <c r="C1575" t="s">
        <v>815</v>
      </c>
      <c r="D1575" s="35">
        <v>3634497.5</v>
      </c>
      <c r="E1575" s="35">
        <v>0</v>
      </c>
      <c r="F1575" s="35">
        <v>3634497.5</v>
      </c>
      <c r="G1575">
        <v>10</v>
      </c>
      <c r="I1575" s="47" t="s">
        <v>1320</v>
      </c>
      <c r="J1575" t="s">
        <v>333</v>
      </c>
      <c r="K1575" s="58"/>
      <c r="M1575" t="s">
        <v>1355</v>
      </c>
      <c r="N1575" t="s">
        <v>1294</v>
      </c>
      <c r="O1575" s="36">
        <v>44.400000000000006</v>
      </c>
      <c r="P1575" s="37">
        <v>171.17726612356705</v>
      </c>
      <c r="Q1575" s="31">
        <v>9.9999999999999995E-7</v>
      </c>
    </row>
    <row r="1576" spans="1:17" x14ac:dyDescent="0.2">
      <c r="A1576" t="s">
        <v>815</v>
      </c>
      <c r="B1576" t="s">
        <v>1248</v>
      </c>
      <c r="C1576" t="s">
        <v>815</v>
      </c>
      <c r="D1576" s="35">
        <v>3634497.5</v>
      </c>
      <c r="E1576" s="35">
        <v>0</v>
      </c>
      <c r="F1576" s="35">
        <v>3634497.5</v>
      </c>
      <c r="G1576">
        <v>10</v>
      </c>
      <c r="I1576" s="47" t="s">
        <v>1320</v>
      </c>
      <c r="J1576" t="s">
        <v>334</v>
      </c>
      <c r="K1576" s="58"/>
      <c r="M1576" t="s">
        <v>1355</v>
      </c>
      <c r="N1576" t="s">
        <v>1294</v>
      </c>
      <c r="O1576" s="36">
        <v>1815.7473861585074</v>
      </c>
      <c r="P1576" s="37">
        <v>7000.3304849915776</v>
      </c>
      <c r="Q1576" s="31">
        <v>2.6999999999999999E-5</v>
      </c>
    </row>
    <row r="1577" spans="1:17" x14ac:dyDescent="0.2">
      <c r="A1577" t="s">
        <v>815</v>
      </c>
      <c r="B1577" t="s">
        <v>1248</v>
      </c>
      <c r="C1577" t="s">
        <v>815</v>
      </c>
      <c r="D1577" s="35">
        <v>3634497.5</v>
      </c>
      <c r="E1577" s="35">
        <v>0</v>
      </c>
      <c r="F1577" s="35">
        <v>3634497.5</v>
      </c>
      <c r="G1577">
        <v>10</v>
      </c>
      <c r="I1577" s="47" t="s">
        <v>1320</v>
      </c>
      <c r="J1577" t="s">
        <v>335</v>
      </c>
      <c r="K1577" s="57"/>
      <c r="M1577" t="s">
        <v>1355</v>
      </c>
      <c r="N1577" t="s">
        <v>1294</v>
      </c>
      <c r="O1577" s="36">
        <v>1797.4747566072649</v>
      </c>
      <c r="P1577" s="37">
        <v>6929.883215363865</v>
      </c>
      <c r="Q1577" s="31">
        <v>4.1E-5</v>
      </c>
    </row>
    <row r="1578" spans="1:17" x14ac:dyDescent="0.2">
      <c r="A1578" t="s">
        <v>815</v>
      </c>
      <c r="B1578" t="s">
        <v>1248</v>
      </c>
      <c r="C1578" t="s">
        <v>815</v>
      </c>
      <c r="D1578" s="35">
        <v>3634497.5</v>
      </c>
      <c r="E1578" s="35">
        <v>0</v>
      </c>
      <c r="F1578" s="35">
        <v>3634497.5</v>
      </c>
      <c r="G1578">
        <v>10</v>
      </c>
      <c r="I1578" s="47" t="s">
        <v>1320</v>
      </c>
      <c r="J1578" t="s">
        <v>336</v>
      </c>
      <c r="K1578" s="58"/>
      <c r="M1578" t="s">
        <v>1355</v>
      </c>
      <c r="N1578" t="s">
        <v>1294</v>
      </c>
      <c r="O1578" s="36">
        <v>1942.2174561655272</v>
      </c>
      <c r="P1578" s="37">
        <v>7487.9160892766622</v>
      </c>
      <c r="Q1578" s="31">
        <v>2.8E-5</v>
      </c>
    </row>
    <row r="1579" spans="1:17" x14ac:dyDescent="0.2">
      <c r="A1579" t="s">
        <v>815</v>
      </c>
      <c r="B1579" t="s">
        <v>1248</v>
      </c>
      <c r="C1579" t="s">
        <v>815</v>
      </c>
      <c r="D1579" s="35">
        <v>3634497.5</v>
      </c>
      <c r="E1579" s="35">
        <v>0</v>
      </c>
      <c r="F1579" s="35">
        <v>3634497.5</v>
      </c>
      <c r="G1579">
        <v>10</v>
      </c>
      <c r="I1579" s="47" t="s">
        <v>1320</v>
      </c>
      <c r="J1579" t="s">
        <v>337</v>
      </c>
      <c r="K1579" s="58"/>
      <c r="M1579" t="s">
        <v>1355</v>
      </c>
      <c r="N1579" t="s">
        <v>1294</v>
      </c>
      <c r="O1579" s="36">
        <v>1898.1564300667637</v>
      </c>
      <c r="P1579" s="37">
        <v>7318.0456840923052</v>
      </c>
      <c r="Q1579" s="31">
        <v>2.8E-5</v>
      </c>
    </row>
    <row r="1580" spans="1:17" x14ac:dyDescent="0.2">
      <c r="A1580" t="s">
        <v>815</v>
      </c>
      <c r="B1580" t="s">
        <v>1248</v>
      </c>
      <c r="C1580" t="s">
        <v>815</v>
      </c>
      <c r="D1580" s="35">
        <v>3634497.5</v>
      </c>
      <c r="E1580" s="35">
        <v>0</v>
      </c>
      <c r="F1580" s="35">
        <v>3634497.5</v>
      </c>
      <c r="G1580">
        <v>10</v>
      </c>
      <c r="I1580" s="47" t="s">
        <v>1320</v>
      </c>
      <c r="J1580" t="s">
        <v>338</v>
      </c>
      <c r="K1580" s="58"/>
      <c r="M1580" t="s">
        <v>1355</v>
      </c>
      <c r="N1580" t="s">
        <v>1294</v>
      </c>
      <c r="O1580" s="36">
        <v>1014.4031188474552</v>
      </c>
      <c r="P1580" s="37">
        <v>3910.8728070163788</v>
      </c>
      <c r="Q1580" s="31">
        <v>1.5E-5</v>
      </c>
    </row>
    <row r="1581" spans="1:17" x14ac:dyDescent="0.2">
      <c r="A1581" t="s">
        <v>815</v>
      </c>
      <c r="B1581" t="s">
        <v>1248</v>
      </c>
      <c r="C1581" t="s">
        <v>815</v>
      </c>
      <c r="D1581" s="35">
        <v>3634497.5</v>
      </c>
      <c r="E1581" s="35">
        <v>0</v>
      </c>
      <c r="F1581" s="35">
        <v>3634497.5</v>
      </c>
      <c r="G1581">
        <v>10</v>
      </c>
      <c r="I1581" s="47" t="s">
        <v>1320</v>
      </c>
      <c r="J1581" t="s">
        <v>339</v>
      </c>
      <c r="K1581" s="58"/>
      <c r="M1581" t="s">
        <v>1355</v>
      </c>
      <c r="N1581" t="s">
        <v>1294</v>
      </c>
      <c r="O1581" s="36">
        <v>506.31374305231321</v>
      </c>
      <c r="P1581" s="37">
        <v>1952.0135661370527</v>
      </c>
      <c r="Q1581" s="31">
        <v>7.9999999999999996E-6</v>
      </c>
    </row>
    <row r="1582" spans="1:17" x14ac:dyDescent="0.2">
      <c r="A1582" t="s">
        <v>815</v>
      </c>
      <c r="B1582" t="s">
        <v>1248</v>
      </c>
      <c r="C1582" t="s">
        <v>815</v>
      </c>
      <c r="D1582" s="35">
        <v>3634497.5</v>
      </c>
      <c r="E1582" s="35">
        <v>0</v>
      </c>
      <c r="F1582" s="35">
        <v>3634497.5</v>
      </c>
      <c r="G1582">
        <v>10</v>
      </c>
      <c r="I1582" s="47" t="s">
        <v>1320</v>
      </c>
      <c r="J1582" t="s">
        <v>340</v>
      </c>
      <c r="K1582" s="58"/>
      <c r="M1582" t="s">
        <v>1356</v>
      </c>
      <c r="N1582" t="s">
        <v>1294</v>
      </c>
      <c r="O1582" s="36">
        <v>2055.7732838506481</v>
      </c>
      <c r="P1582" s="37">
        <v>7925.7128490860732</v>
      </c>
      <c r="Q1582" s="31">
        <v>1.0399999999999999E-4</v>
      </c>
    </row>
    <row r="1583" spans="1:17" x14ac:dyDescent="0.2">
      <c r="A1583" t="s">
        <v>815</v>
      </c>
      <c r="B1583" t="s">
        <v>1248</v>
      </c>
      <c r="C1583" t="s">
        <v>815</v>
      </c>
      <c r="D1583" s="35">
        <v>3634497.5</v>
      </c>
      <c r="E1583" s="35">
        <v>0</v>
      </c>
      <c r="F1583" s="35">
        <v>3634497.5</v>
      </c>
      <c r="G1583">
        <v>10</v>
      </c>
      <c r="I1583" s="47" t="s">
        <v>1320</v>
      </c>
      <c r="J1583" t="s">
        <v>341</v>
      </c>
      <c r="K1583" s="58"/>
      <c r="M1583" t="s">
        <v>1356</v>
      </c>
      <c r="N1583" t="s">
        <v>1294</v>
      </c>
      <c r="O1583" s="36">
        <v>64.599999999999994</v>
      </c>
      <c r="P1583" s="37">
        <v>249.05521152212674</v>
      </c>
      <c r="Q1583" s="31">
        <v>9.9999999999999995E-7</v>
      </c>
    </row>
    <row r="1584" spans="1:17" x14ac:dyDescent="0.2">
      <c r="A1584" t="s">
        <v>815</v>
      </c>
      <c r="B1584" t="s">
        <v>1248</v>
      </c>
      <c r="C1584" t="s">
        <v>815</v>
      </c>
      <c r="D1584" s="35">
        <v>3634497.5</v>
      </c>
      <c r="E1584" s="35">
        <v>0</v>
      </c>
      <c r="F1584" s="35">
        <v>3634497.5</v>
      </c>
      <c r="G1584">
        <v>10</v>
      </c>
      <c r="I1584" s="47" t="s">
        <v>1320</v>
      </c>
      <c r="J1584" t="s">
        <v>342</v>
      </c>
      <c r="K1584" s="58"/>
      <c r="M1584" t="s">
        <v>1356</v>
      </c>
      <c r="N1584" t="s">
        <v>1294</v>
      </c>
      <c r="O1584" s="36">
        <v>1700.7543681902491</v>
      </c>
      <c r="P1584" s="37">
        <v>6556.99286248922</v>
      </c>
      <c r="Q1584" s="31">
        <v>2.9E-5</v>
      </c>
    </row>
    <row r="1585" spans="1:17" x14ac:dyDescent="0.2">
      <c r="A1585" t="s">
        <v>815</v>
      </c>
      <c r="B1585" t="s">
        <v>1248</v>
      </c>
      <c r="C1585" t="s">
        <v>815</v>
      </c>
      <c r="D1585" s="35">
        <v>3634497.5</v>
      </c>
      <c r="E1585" s="35">
        <v>0</v>
      </c>
      <c r="F1585" s="35">
        <v>3634497.5</v>
      </c>
      <c r="G1585">
        <v>10</v>
      </c>
      <c r="I1585" s="47" t="s">
        <v>1320</v>
      </c>
      <c r="J1585" t="s">
        <v>343</v>
      </c>
      <c r="K1585" s="58"/>
      <c r="M1585" t="s">
        <v>1356</v>
      </c>
      <c r="N1585" t="s">
        <v>1294</v>
      </c>
      <c r="O1585" s="36">
        <v>191.16152693784639</v>
      </c>
      <c r="P1585" s="37">
        <v>736.99341372133233</v>
      </c>
      <c r="Q1585" s="31">
        <v>3.9999999999999998E-6</v>
      </c>
    </row>
    <row r="1586" spans="1:17" x14ac:dyDescent="0.2">
      <c r="A1586" t="s">
        <v>815</v>
      </c>
      <c r="B1586" t="s">
        <v>1248</v>
      </c>
      <c r="C1586" t="s">
        <v>815</v>
      </c>
      <c r="D1586" s="35">
        <v>3634497.5</v>
      </c>
      <c r="E1586" s="35">
        <v>0</v>
      </c>
      <c r="F1586" s="35">
        <v>3634497.5</v>
      </c>
      <c r="G1586">
        <v>10</v>
      </c>
      <c r="I1586" s="47" t="s">
        <v>1320</v>
      </c>
      <c r="J1586" t="s">
        <v>344</v>
      </c>
      <c r="K1586" s="58"/>
      <c r="M1586" t="s">
        <v>1356</v>
      </c>
      <c r="N1586" t="s">
        <v>1294</v>
      </c>
      <c r="O1586" s="36">
        <v>1406.2859468869567</v>
      </c>
      <c r="P1586" s="37">
        <v>5421.715850813086</v>
      </c>
      <c r="Q1586" s="31">
        <v>2.3E-5</v>
      </c>
    </row>
    <row r="1587" spans="1:17" x14ac:dyDescent="0.2">
      <c r="A1587" t="s">
        <v>815</v>
      </c>
      <c r="B1587" t="s">
        <v>1248</v>
      </c>
      <c r="C1587" t="s">
        <v>815</v>
      </c>
      <c r="D1587" s="35">
        <v>3634497.5</v>
      </c>
      <c r="E1587" s="35">
        <v>0</v>
      </c>
      <c r="F1587" s="35">
        <v>3634497.5</v>
      </c>
      <c r="G1587">
        <v>10</v>
      </c>
      <c r="I1587" s="47" t="s">
        <v>1320</v>
      </c>
      <c r="J1587" t="s">
        <v>345</v>
      </c>
      <c r="K1587" s="58"/>
      <c r="M1587" t="s">
        <v>1357</v>
      </c>
      <c r="N1587" t="s">
        <v>1294</v>
      </c>
      <c r="O1587" s="36">
        <v>2233.5199069010409</v>
      </c>
      <c r="P1587" s="37">
        <v>8610.9871958532458</v>
      </c>
      <c r="Q1587" s="31">
        <v>5.1999999999999997E-5</v>
      </c>
    </row>
    <row r="1588" spans="1:17" x14ac:dyDescent="0.2">
      <c r="A1588" t="s">
        <v>815</v>
      </c>
      <c r="B1588" t="s">
        <v>1248</v>
      </c>
      <c r="C1588" t="s">
        <v>815</v>
      </c>
      <c r="D1588" s="35">
        <v>3634497.5</v>
      </c>
      <c r="E1588" s="35">
        <v>0</v>
      </c>
      <c r="F1588" s="35">
        <v>3634497.5</v>
      </c>
      <c r="G1588">
        <v>10</v>
      </c>
      <c r="I1588" s="47" t="s">
        <v>1320</v>
      </c>
      <c r="J1588" t="s">
        <v>346</v>
      </c>
      <c r="K1588" s="58"/>
      <c r="M1588" t="s">
        <v>1357</v>
      </c>
      <c r="N1588" t="s">
        <v>1325</v>
      </c>
      <c r="O1588" s="36">
        <v>4.4000000000000004</v>
      </c>
      <c r="P1588" s="37">
        <v>16.96351285909223</v>
      </c>
      <c r="Q1588" s="31">
        <v>0</v>
      </c>
    </row>
    <row r="1589" spans="1:17" x14ac:dyDescent="0.2">
      <c r="A1589" t="s">
        <v>815</v>
      </c>
      <c r="B1589" t="s">
        <v>1248</v>
      </c>
      <c r="C1589" t="s">
        <v>815</v>
      </c>
      <c r="D1589" s="35">
        <v>3634497.5</v>
      </c>
      <c r="E1589" s="35">
        <v>0</v>
      </c>
      <c r="F1589" s="35">
        <v>3634497.5</v>
      </c>
      <c r="G1589">
        <v>10</v>
      </c>
      <c r="I1589" s="47" t="s">
        <v>1320</v>
      </c>
      <c r="J1589" t="s">
        <v>347</v>
      </c>
      <c r="K1589" s="58"/>
      <c r="M1589" t="s">
        <v>1357</v>
      </c>
      <c r="N1589" t="s">
        <v>1325</v>
      </c>
      <c r="O1589" s="36">
        <v>1960.9420397731203</v>
      </c>
      <c r="P1589" s="37">
        <v>7560.1057971876962</v>
      </c>
      <c r="Q1589" s="31">
        <v>0</v>
      </c>
    </row>
    <row r="1590" spans="1:17" x14ac:dyDescent="0.2">
      <c r="A1590" t="s">
        <v>815</v>
      </c>
      <c r="B1590" t="s">
        <v>1248</v>
      </c>
      <c r="C1590" t="s">
        <v>815</v>
      </c>
      <c r="D1590" s="35">
        <v>3634497.5</v>
      </c>
      <c r="E1590" s="35">
        <v>0</v>
      </c>
      <c r="F1590" s="35">
        <v>3634497.5</v>
      </c>
      <c r="G1590">
        <v>10</v>
      </c>
      <c r="I1590" s="47" t="s">
        <v>1320</v>
      </c>
      <c r="J1590" t="s">
        <v>348</v>
      </c>
      <c r="K1590" s="58"/>
      <c r="M1590" t="s">
        <v>1357</v>
      </c>
      <c r="N1590" t="s">
        <v>1325</v>
      </c>
      <c r="O1590" s="36">
        <v>6761.1885246750298</v>
      </c>
      <c r="P1590" s="37">
        <v>26066.706472970833</v>
      </c>
      <c r="Q1590" s="31">
        <v>4.1399999999999998E-4</v>
      </c>
    </row>
    <row r="1591" spans="1:17" x14ac:dyDescent="0.2">
      <c r="A1591" t="s">
        <v>815</v>
      </c>
      <c r="B1591" t="s">
        <v>1248</v>
      </c>
      <c r="C1591" t="s">
        <v>815</v>
      </c>
      <c r="D1591" s="35">
        <v>3634497.5</v>
      </c>
      <c r="E1591" s="35">
        <v>0</v>
      </c>
      <c r="F1591" s="35">
        <v>3634497.5</v>
      </c>
      <c r="G1591">
        <v>10</v>
      </c>
      <c r="I1591" s="47" t="s">
        <v>1320</v>
      </c>
      <c r="J1591" t="s">
        <v>349</v>
      </c>
      <c r="K1591" s="58"/>
      <c r="M1591" t="s">
        <v>1358</v>
      </c>
      <c r="N1591" t="s">
        <v>1294</v>
      </c>
      <c r="O1591" s="36">
        <v>1596.1086303245168</v>
      </c>
      <c r="P1591" s="37">
        <v>6153.5475625040954</v>
      </c>
      <c r="Q1591" s="31">
        <v>9.3999999999999994E-5</v>
      </c>
    </row>
    <row r="1592" spans="1:17" x14ac:dyDescent="0.2">
      <c r="A1592" t="s">
        <v>815</v>
      </c>
      <c r="B1592" t="s">
        <v>1248</v>
      </c>
      <c r="C1592" t="s">
        <v>815</v>
      </c>
      <c r="D1592" s="35">
        <v>3634497.5</v>
      </c>
      <c r="E1592" s="35">
        <v>0</v>
      </c>
      <c r="F1592" s="35">
        <v>3634497.5</v>
      </c>
      <c r="G1592">
        <v>10</v>
      </c>
      <c r="I1592" s="47" t="s">
        <v>1320</v>
      </c>
      <c r="J1592" t="s">
        <v>350</v>
      </c>
      <c r="K1592" s="58"/>
      <c r="M1592" t="s">
        <v>1358</v>
      </c>
      <c r="N1592" t="s">
        <v>1294</v>
      </c>
      <c r="O1592" s="36">
        <v>6.39</v>
      </c>
      <c r="P1592" s="37">
        <v>24.635647083999846</v>
      </c>
      <c r="Q1592" s="31">
        <v>0</v>
      </c>
    </row>
    <row r="1593" spans="1:17" x14ac:dyDescent="0.2">
      <c r="A1593" t="s">
        <v>815</v>
      </c>
      <c r="B1593" t="s">
        <v>1248</v>
      </c>
      <c r="C1593" t="s">
        <v>815</v>
      </c>
      <c r="D1593" s="35">
        <v>3634497.5</v>
      </c>
      <c r="E1593" s="35">
        <v>0</v>
      </c>
      <c r="F1593" s="35">
        <v>3634497.5</v>
      </c>
      <c r="G1593">
        <v>10</v>
      </c>
      <c r="I1593" s="47" t="s">
        <v>1320</v>
      </c>
      <c r="J1593" t="s">
        <v>351</v>
      </c>
      <c r="K1593" s="58"/>
      <c r="M1593" t="s">
        <v>1358</v>
      </c>
      <c r="N1593" t="s">
        <v>1294</v>
      </c>
      <c r="O1593" s="36">
        <v>855.03317909968916</v>
      </c>
      <c r="P1593" s="37">
        <v>3296.4468928654737</v>
      </c>
      <c r="Q1593" s="31">
        <v>1.2999999999999999E-5</v>
      </c>
    </row>
    <row r="1594" spans="1:17" x14ac:dyDescent="0.2">
      <c r="A1594" t="s">
        <v>815</v>
      </c>
      <c r="B1594" t="s">
        <v>1248</v>
      </c>
      <c r="C1594" t="s">
        <v>815</v>
      </c>
      <c r="D1594" s="35">
        <v>3634497.5</v>
      </c>
      <c r="E1594" s="35">
        <v>0</v>
      </c>
      <c r="F1594" s="35">
        <v>3634497.5</v>
      </c>
      <c r="G1594">
        <v>10</v>
      </c>
      <c r="I1594" s="47" t="s">
        <v>1320</v>
      </c>
      <c r="J1594" t="s">
        <v>352</v>
      </c>
      <c r="K1594" s="58"/>
      <c r="M1594" t="s">
        <v>1358</v>
      </c>
      <c r="N1594" t="s">
        <v>1294</v>
      </c>
      <c r="O1594" s="36">
        <v>497.25333819981921</v>
      </c>
      <c r="P1594" s="37">
        <v>1917.0825901770838</v>
      </c>
      <c r="Q1594" s="31">
        <v>6.9999999999999999E-6</v>
      </c>
    </row>
    <row r="1595" spans="1:17" x14ac:dyDescent="0.2">
      <c r="A1595" t="s">
        <v>815</v>
      </c>
      <c r="B1595" t="s">
        <v>1248</v>
      </c>
      <c r="C1595" t="s">
        <v>815</v>
      </c>
      <c r="D1595" s="35">
        <v>3634497.5</v>
      </c>
      <c r="E1595" s="35">
        <v>0</v>
      </c>
      <c r="F1595" s="35">
        <v>3634497.5</v>
      </c>
      <c r="G1595">
        <v>10</v>
      </c>
      <c r="I1595" s="47" t="s">
        <v>1320</v>
      </c>
      <c r="J1595" t="s">
        <v>353</v>
      </c>
      <c r="K1595" s="58"/>
      <c r="M1595" t="s">
        <v>1358</v>
      </c>
      <c r="N1595" t="s">
        <v>1294</v>
      </c>
      <c r="O1595" s="36">
        <v>6.39</v>
      </c>
      <c r="P1595" s="37">
        <v>24.635647083999846</v>
      </c>
      <c r="Q1595" s="31">
        <v>0</v>
      </c>
    </row>
    <row r="1596" spans="1:17" x14ac:dyDescent="0.2">
      <c r="A1596" t="s">
        <v>815</v>
      </c>
      <c r="B1596" t="s">
        <v>1248</v>
      </c>
      <c r="C1596" t="s">
        <v>815</v>
      </c>
      <c r="D1596" s="35">
        <v>3634497.5</v>
      </c>
      <c r="E1596" s="35">
        <v>0</v>
      </c>
      <c r="F1596" s="35">
        <v>3634497.5</v>
      </c>
      <c r="G1596">
        <v>10</v>
      </c>
      <c r="I1596" s="47" t="s">
        <v>1320</v>
      </c>
      <c r="J1596" t="s">
        <v>354</v>
      </c>
      <c r="K1596" s="57"/>
      <c r="M1596" t="s">
        <v>1358</v>
      </c>
      <c r="N1596" t="s">
        <v>1294</v>
      </c>
      <c r="O1596" s="36">
        <v>444.96486140173914</v>
      </c>
      <c r="P1596" s="37">
        <v>1715.4925336892254</v>
      </c>
      <c r="Q1596" s="31">
        <v>7.9999999999999996E-6</v>
      </c>
    </row>
    <row r="1597" spans="1:17" x14ac:dyDescent="0.2">
      <c r="A1597" t="s">
        <v>815</v>
      </c>
      <c r="B1597" t="s">
        <v>1248</v>
      </c>
      <c r="C1597" t="s">
        <v>815</v>
      </c>
      <c r="D1597" s="35">
        <v>3634497.5</v>
      </c>
      <c r="E1597" s="35">
        <v>0</v>
      </c>
      <c r="F1597" s="35">
        <v>3634497.5</v>
      </c>
      <c r="G1597">
        <v>10</v>
      </c>
      <c r="I1597" s="47" t="s">
        <v>1320</v>
      </c>
      <c r="J1597" t="s">
        <v>355</v>
      </c>
      <c r="K1597" s="57"/>
      <c r="M1597" t="s">
        <v>1359</v>
      </c>
      <c r="N1597" t="s">
        <v>1294</v>
      </c>
      <c r="O1597" s="36">
        <v>185.51999999999998</v>
      </c>
      <c r="P1597" s="37">
        <v>715.24338764063396</v>
      </c>
      <c r="Q1597" s="31">
        <v>3.0000000000000001E-6</v>
      </c>
    </row>
    <row r="1598" spans="1:17" x14ac:dyDescent="0.2">
      <c r="A1598" t="s">
        <v>815</v>
      </c>
      <c r="B1598" t="s">
        <v>1248</v>
      </c>
      <c r="C1598" t="s">
        <v>815</v>
      </c>
      <c r="D1598" s="35">
        <v>3634497.5</v>
      </c>
      <c r="E1598" s="35">
        <v>0</v>
      </c>
      <c r="F1598" s="35">
        <v>3634497.5</v>
      </c>
      <c r="G1598">
        <v>10</v>
      </c>
      <c r="I1598" s="47" t="s">
        <v>1320</v>
      </c>
      <c r="J1598" t="s">
        <v>356</v>
      </c>
      <c r="K1598" s="57"/>
      <c r="M1598" t="s">
        <v>1359</v>
      </c>
      <c r="N1598" t="s">
        <v>1294</v>
      </c>
      <c r="O1598" s="36">
        <v>40.92</v>
      </c>
      <c r="P1598" s="37">
        <v>157.76066958955772</v>
      </c>
      <c r="Q1598" s="31">
        <v>9.9999999999999995E-7</v>
      </c>
    </row>
    <row r="1599" spans="1:17" x14ac:dyDescent="0.2">
      <c r="A1599" t="s">
        <v>815</v>
      </c>
      <c r="B1599" t="s">
        <v>1248</v>
      </c>
      <c r="C1599" t="s">
        <v>815</v>
      </c>
      <c r="D1599" s="35">
        <v>3634497.5</v>
      </c>
      <c r="E1599" s="35">
        <v>0</v>
      </c>
      <c r="F1599" s="35">
        <v>3634497.5</v>
      </c>
      <c r="G1599">
        <v>10</v>
      </c>
      <c r="I1599" s="47" t="s">
        <v>1320</v>
      </c>
      <c r="J1599" t="s">
        <v>357</v>
      </c>
      <c r="K1599" s="58"/>
      <c r="M1599" t="s">
        <v>1360</v>
      </c>
      <c r="N1599" t="s">
        <v>1325</v>
      </c>
      <c r="O1599" s="36">
        <v>2</v>
      </c>
      <c r="P1599" s="37">
        <v>7.7106876632237391</v>
      </c>
      <c r="Q1599" s="31">
        <v>0</v>
      </c>
    </row>
    <row r="1600" spans="1:17" x14ac:dyDescent="0.2">
      <c r="A1600" t="s">
        <v>815</v>
      </c>
      <c r="B1600" t="s">
        <v>1248</v>
      </c>
      <c r="C1600" t="s">
        <v>815</v>
      </c>
      <c r="D1600" s="35">
        <v>3634497.5</v>
      </c>
      <c r="E1600" s="35">
        <v>0</v>
      </c>
      <c r="F1600" s="35">
        <v>3634497.5</v>
      </c>
      <c r="G1600">
        <v>10</v>
      </c>
      <c r="I1600" s="47" t="s">
        <v>1320</v>
      </c>
      <c r="J1600" t="s">
        <v>358</v>
      </c>
      <c r="K1600" s="58"/>
      <c r="M1600" t="s">
        <v>1360</v>
      </c>
      <c r="N1600" t="s">
        <v>1325</v>
      </c>
      <c r="O1600" s="36">
        <v>0</v>
      </c>
      <c r="P1600" s="37">
        <v>0</v>
      </c>
      <c r="Q1600" s="31">
        <v>0</v>
      </c>
    </row>
    <row r="1601" spans="1:17" x14ac:dyDescent="0.2">
      <c r="A1601" t="s">
        <v>815</v>
      </c>
      <c r="B1601" t="s">
        <v>1248</v>
      </c>
      <c r="C1601" t="s">
        <v>815</v>
      </c>
      <c r="D1601" s="35">
        <v>3634497.5</v>
      </c>
      <c r="E1601" s="35">
        <v>0</v>
      </c>
      <c r="F1601" s="35">
        <v>3634497.5</v>
      </c>
      <c r="G1601">
        <v>10</v>
      </c>
      <c r="I1601" s="47" t="s">
        <v>1320</v>
      </c>
      <c r="J1601" t="s">
        <v>359</v>
      </c>
      <c r="K1601" s="58"/>
      <c r="M1601" t="s">
        <v>1360</v>
      </c>
      <c r="N1601" t="s">
        <v>1325</v>
      </c>
      <c r="O1601" s="36">
        <v>2</v>
      </c>
      <c r="P1601" s="37">
        <v>7.7106876632237391</v>
      </c>
      <c r="Q1601" s="31">
        <v>0</v>
      </c>
    </row>
    <row r="1602" spans="1:17" x14ac:dyDescent="0.2">
      <c r="A1602" t="s">
        <v>815</v>
      </c>
      <c r="B1602" t="s">
        <v>1248</v>
      </c>
      <c r="C1602" t="s">
        <v>815</v>
      </c>
      <c r="D1602" s="35">
        <v>3634497.5</v>
      </c>
      <c r="E1602" s="35">
        <v>0</v>
      </c>
      <c r="F1602" s="35">
        <v>3634497.5</v>
      </c>
      <c r="G1602">
        <v>10</v>
      </c>
      <c r="I1602" s="47" t="s">
        <v>1320</v>
      </c>
      <c r="J1602" t="s">
        <v>360</v>
      </c>
      <c r="K1602" s="58"/>
      <c r="M1602" t="s">
        <v>1360</v>
      </c>
      <c r="N1602" t="s">
        <v>1325</v>
      </c>
      <c r="O1602" s="36">
        <v>2</v>
      </c>
      <c r="P1602" s="37">
        <v>7.7106876632237391</v>
      </c>
      <c r="Q1602" s="31">
        <v>0</v>
      </c>
    </row>
    <row r="1603" spans="1:17" x14ac:dyDescent="0.2">
      <c r="A1603" t="s">
        <v>815</v>
      </c>
      <c r="B1603" t="s">
        <v>1248</v>
      </c>
      <c r="C1603" t="s">
        <v>815</v>
      </c>
      <c r="D1603" s="35">
        <v>3634497.5</v>
      </c>
      <c r="E1603" s="35">
        <v>0</v>
      </c>
      <c r="F1603" s="35">
        <v>3634497.5</v>
      </c>
      <c r="G1603">
        <v>10</v>
      </c>
      <c r="I1603" s="47" t="s">
        <v>1320</v>
      </c>
      <c r="J1603" t="s">
        <v>361</v>
      </c>
      <c r="K1603" s="57"/>
      <c r="M1603" t="s">
        <v>1360</v>
      </c>
      <c r="N1603" t="s">
        <v>1325</v>
      </c>
      <c r="O1603" s="36">
        <v>2</v>
      </c>
      <c r="P1603" s="37">
        <v>7.7106876632237391</v>
      </c>
      <c r="Q1603" s="31">
        <v>0</v>
      </c>
    </row>
    <row r="1604" spans="1:17" x14ac:dyDescent="0.2">
      <c r="A1604" t="s">
        <v>815</v>
      </c>
      <c r="B1604" t="s">
        <v>1248</v>
      </c>
      <c r="C1604" t="s">
        <v>815</v>
      </c>
      <c r="D1604" s="35">
        <v>3634497.5</v>
      </c>
      <c r="E1604" s="35">
        <v>0</v>
      </c>
      <c r="F1604" s="35">
        <v>3634497.5</v>
      </c>
      <c r="G1604">
        <v>10</v>
      </c>
      <c r="I1604" s="47" t="s">
        <v>1320</v>
      </c>
      <c r="J1604" t="s">
        <v>362</v>
      </c>
      <c r="K1604" s="57"/>
      <c r="M1604" t="s">
        <v>1360</v>
      </c>
      <c r="N1604" t="s">
        <v>1325</v>
      </c>
      <c r="O1604" s="36">
        <v>2</v>
      </c>
      <c r="P1604" s="37">
        <v>7.7106876632237391</v>
      </c>
      <c r="Q1604" s="31">
        <v>0</v>
      </c>
    </row>
    <row r="1605" spans="1:17" x14ac:dyDescent="0.2">
      <c r="A1605" t="s">
        <v>815</v>
      </c>
      <c r="B1605" t="s">
        <v>1248</v>
      </c>
      <c r="C1605" t="s">
        <v>815</v>
      </c>
      <c r="D1605" s="35">
        <v>3634497.5</v>
      </c>
      <c r="E1605" s="35">
        <v>0</v>
      </c>
      <c r="F1605" s="35">
        <v>3634497.5</v>
      </c>
      <c r="G1605">
        <v>10</v>
      </c>
      <c r="I1605" s="47" t="s">
        <v>1320</v>
      </c>
      <c r="J1605" t="s">
        <v>363</v>
      </c>
      <c r="K1605" s="57"/>
      <c r="M1605" t="s">
        <v>1360</v>
      </c>
      <c r="N1605" t="s">
        <v>1325</v>
      </c>
      <c r="O1605" s="36">
        <v>2</v>
      </c>
      <c r="P1605" s="37">
        <v>7.7106876632237391</v>
      </c>
      <c r="Q1605" s="31">
        <v>0</v>
      </c>
    </row>
    <row r="1606" spans="1:17" x14ac:dyDescent="0.2">
      <c r="A1606" t="s">
        <v>815</v>
      </c>
      <c r="B1606" t="s">
        <v>1248</v>
      </c>
      <c r="C1606" t="s">
        <v>815</v>
      </c>
      <c r="D1606" s="35">
        <v>3634497.5</v>
      </c>
      <c r="E1606" s="35">
        <v>0</v>
      </c>
      <c r="F1606" s="35">
        <v>3634497.5</v>
      </c>
      <c r="G1606">
        <v>10</v>
      </c>
      <c r="I1606" s="47" t="s">
        <v>1320</v>
      </c>
      <c r="J1606" t="s">
        <v>364</v>
      </c>
      <c r="K1606" s="57"/>
      <c r="M1606" t="s">
        <v>1360</v>
      </c>
      <c r="N1606" t="s">
        <v>1325</v>
      </c>
      <c r="O1606" s="36">
        <v>2</v>
      </c>
      <c r="P1606" s="37">
        <v>7.7106876632237391</v>
      </c>
      <c r="Q1606" s="31">
        <v>0</v>
      </c>
    </row>
    <row r="1607" spans="1:17" x14ac:dyDescent="0.2">
      <c r="A1607" t="s">
        <v>815</v>
      </c>
      <c r="B1607" t="s">
        <v>1248</v>
      </c>
      <c r="C1607" t="s">
        <v>815</v>
      </c>
      <c r="D1607" s="35">
        <v>3634497.5</v>
      </c>
      <c r="E1607" s="35">
        <v>0</v>
      </c>
      <c r="F1607" s="35">
        <v>3634497.5</v>
      </c>
      <c r="G1607">
        <v>10</v>
      </c>
      <c r="I1607" s="47" t="s">
        <v>1320</v>
      </c>
      <c r="J1607" t="s">
        <v>365</v>
      </c>
      <c r="K1607" s="57"/>
      <c r="M1607" t="s">
        <v>1360</v>
      </c>
      <c r="N1607" t="s">
        <v>1325</v>
      </c>
      <c r="O1607" s="36">
        <v>2</v>
      </c>
      <c r="P1607" s="37">
        <v>7.7106876632237391</v>
      </c>
      <c r="Q1607" s="31">
        <v>0</v>
      </c>
    </row>
    <row r="1608" spans="1:17" x14ac:dyDescent="0.2">
      <c r="A1608" t="s">
        <v>815</v>
      </c>
      <c r="B1608" t="s">
        <v>1248</v>
      </c>
      <c r="C1608" t="s">
        <v>815</v>
      </c>
      <c r="D1608" s="35">
        <v>3634497.5</v>
      </c>
      <c r="E1608" s="35">
        <v>0</v>
      </c>
      <c r="F1608" s="35">
        <v>3634497.5</v>
      </c>
      <c r="G1608">
        <v>10</v>
      </c>
      <c r="I1608" s="47" t="s">
        <v>1320</v>
      </c>
      <c r="J1608" t="s">
        <v>366</v>
      </c>
      <c r="K1608" s="58"/>
      <c r="M1608" t="s">
        <v>1360</v>
      </c>
      <c r="N1608" t="s">
        <v>1325</v>
      </c>
      <c r="O1608" s="36">
        <v>2</v>
      </c>
      <c r="P1608" s="37">
        <v>7.7106876632237391</v>
      </c>
      <c r="Q1608" s="31">
        <v>0</v>
      </c>
    </row>
    <row r="1609" spans="1:17" x14ac:dyDescent="0.2">
      <c r="A1609" t="s">
        <v>815</v>
      </c>
      <c r="B1609" t="s">
        <v>1248</v>
      </c>
      <c r="C1609" t="s">
        <v>815</v>
      </c>
      <c r="D1609" s="35">
        <v>3634497.5</v>
      </c>
      <c r="E1609" s="35">
        <v>0</v>
      </c>
      <c r="F1609" s="35">
        <v>3634497.5</v>
      </c>
      <c r="G1609">
        <v>10</v>
      </c>
      <c r="I1609" s="47" t="s">
        <v>1320</v>
      </c>
      <c r="J1609" t="s">
        <v>367</v>
      </c>
      <c r="K1609" s="57"/>
      <c r="M1609" t="s">
        <v>1361</v>
      </c>
      <c r="N1609" t="s">
        <v>1294</v>
      </c>
      <c r="O1609" s="36">
        <v>557.64949472849787</v>
      </c>
      <c r="P1609" s="37">
        <v>2149.9305397029902</v>
      </c>
      <c r="Q1609" s="31">
        <v>7.9999999999999996E-6</v>
      </c>
    </row>
    <row r="1610" spans="1:17" x14ac:dyDescent="0.2">
      <c r="A1610" t="s">
        <v>815</v>
      </c>
      <c r="B1610" t="s">
        <v>1248</v>
      </c>
      <c r="C1610" t="s">
        <v>815</v>
      </c>
      <c r="D1610" s="35">
        <v>3634497.5</v>
      </c>
      <c r="E1610" s="35">
        <v>0</v>
      </c>
      <c r="F1610" s="35">
        <v>3634497.5</v>
      </c>
      <c r="G1610">
        <v>10</v>
      </c>
      <c r="I1610" s="47" t="s">
        <v>1320</v>
      </c>
      <c r="J1610" t="s">
        <v>368</v>
      </c>
      <c r="K1610" s="57"/>
      <c r="M1610" t="s">
        <v>1361</v>
      </c>
      <c r="N1610" t="s">
        <v>1294</v>
      </c>
      <c r="O1610" s="36">
        <v>5.0999999999999996</v>
      </c>
      <c r="P1610" s="37">
        <v>19.662253541220537</v>
      </c>
      <c r="Q1610" s="31">
        <v>0</v>
      </c>
    </row>
    <row r="1611" spans="1:17" x14ac:dyDescent="0.2">
      <c r="A1611" t="s">
        <v>815</v>
      </c>
      <c r="B1611" t="s">
        <v>1248</v>
      </c>
      <c r="C1611" t="s">
        <v>815</v>
      </c>
      <c r="D1611" s="35">
        <v>3634497.5</v>
      </c>
      <c r="E1611" s="35">
        <v>0</v>
      </c>
      <c r="F1611" s="35">
        <v>3634497.5</v>
      </c>
      <c r="G1611">
        <v>10</v>
      </c>
      <c r="I1611" s="47" t="s">
        <v>1320</v>
      </c>
      <c r="J1611" t="s">
        <v>369</v>
      </c>
      <c r="K1611" s="57"/>
      <c r="M1611" t="s">
        <v>1361</v>
      </c>
      <c r="N1611" t="s">
        <v>1294</v>
      </c>
      <c r="O1611" s="36">
        <v>306.75728687830377</v>
      </c>
      <c r="P1611" s="37">
        <v>1182.6548137682612</v>
      </c>
      <c r="Q1611" s="31">
        <v>3.9999999999999998E-6</v>
      </c>
    </row>
    <row r="1612" spans="1:17" x14ac:dyDescent="0.2">
      <c r="A1612" t="s">
        <v>815</v>
      </c>
      <c r="B1612" t="s">
        <v>1248</v>
      </c>
      <c r="C1612" t="s">
        <v>815</v>
      </c>
      <c r="D1612" s="35">
        <v>3634497.5</v>
      </c>
      <c r="E1612" s="35">
        <v>0</v>
      </c>
      <c r="F1612" s="35">
        <v>3634497.5</v>
      </c>
      <c r="G1612">
        <v>10</v>
      </c>
      <c r="I1612" s="47" t="s">
        <v>1320</v>
      </c>
      <c r="J1612" t="s">
        <v>370</v>
      </c>
      <c r="K1612" s="57"/>
      <c r="M1612" t="s">
        <v>1361</v>
      </c>
      <c r="N1612" t="s">
        <v>1294</v>
      </c>
      <c r="O1612" s="36">
        <v>20.32849589902348</v>
      </c>
      <c r="P1612" s="37">
        <v>78.373341270247366</v>
      </c>
      <c r="Q1612" s="31">
        <v>0</v>
      </c>
    </row>
    <row r="1613" spans="1:17" x14ac:dyDescent="0.2">
      <c r="A1613" t="s">
        <v>815</v>
      </c>
      <c r="B1613" t="s">
        <v>1248</v>
      </c>
      <c r="C1613" t="s">
        <v>815</v>
      </c>
      <c r="D1613" s="35">
        <v>3634497.5</v>
      </c>
      <c r="E1613" s="35">
        <v>0</v>
      </c>
      <c r="F1613" s="35">
        <v>3634497.5</v>
      </c>
      <c r="G1613">
        <v>10</v>
      </c>
      <c r="I1613" s="47" t="s">
        <v>1320</v>
      </c>
      <c r="J1613" t="s">
        <v>371</v>
      </c>
      <c r="K1613" s="57"/>
      <c r="M1613" t="s">
        <v>1361</v>
      </c>
      <c r="N1613" t="s">
        <v>1294</v>
      </c>
      <c r="O1613" s="36">
        <v>3.009336443111291</v>
      </c>
      <c r="P1613" s="37">
        <v>11.60202669319392</v>
      </c>
      <c r="Q1613" s="31">
        <v>0</v>
      </c>
    </row>
    <row r="1614" spans="1:17" x14ac:dyDescent="0.2">
      <c r="A1614" t="s">
        <v>815</v>
      </c>
      <c r="B1614" t="s">
        <v>1248</v>
      </c>
      <c r="C1614" t="s">
        <v>815</v>
      </c>
      <c r="D1614" s="35">
        <v>3634497.5</v>
      </c>
      <c r="E1614" s="35">
        <v>0</v>
      </c>
      <c r="F1614" s="35">
        <v>3634497.5</v>
      </c>
      <c r="G1614">
        <v>10</v>
      </c>
      <c r="I1614" s="47" t="s">
        <v>1320</v>
      </c>
      <c r="J1614" t="s">
        <v>372</v>
      </c>
      <c r="K1614" s="57"/>
      <c r="M1614" t="s">
        <v>1361</v>
      </c>
      <c r="N1614" t="s">
        <v>1294</v>
      </c>
      <c r="O1614" s="36">
        <v>29.467327628739575</v>
      </c>
      <c r="P1614" s="37">
        <v>113.60667980754714</v>
      </c>
      <c r="Q1614" s="31">
        <v>0</v>
      </c>
    </row>
    <row r="1615" spans="1:17" x14ac:dyDescent="0.2">
      <c r="A1615" t="s">
        <v>815</v>
      </c>
      <c r="B1615" t="s">
        <v>1248</v>
      </c>
      <c r="C1615" t="s">
        <v>815</v>
      </c>
      <c r="D1615" s="35">
        <v>3634497.5</v>
      </c>
      <c r="E1615" s="35">
        <v>0</v>
      </c>
      <c r="F1615" s="35">
        <v>3634497.5</v>
      </c>
      <c r="G1615">
        <v>10</v>
      </c>
      <c r="I1615" s="47" t="s">
        <v>1320</v>
      </c>
      <c r="J1615" t="s">
        <v>373</v>
      </c>
      <c r="K1615" s="57"/>
      <c r="M1615" t="s">
        <v>1361</v>
      </c>
      <c r="N1615" t="s">
        <v>1294</v>
      </c>
      <c r="O1615" s="36">
        <v>193.27518607625768</v>
      </c>
      <c r="P1615" s="37">
        <v>745.14229644273632</v>
      </c>
      <c r="Q1615" s="31">
        <v>3.0000000000000001E-6</v>
      </c>
    </row>
    <row r="1616" spans="1:17" x14ac:dyDescent="0.2">
      <c r="A1616" t="s">
        <v>815</v>
      </c>
      <c r="B1616" t="s">
        <v>1248</v>
      </c>
      <c r="C1616" t="s">
        <v>815</v>
      </c>
      <c r="D1616" s="35">
        <v>3634497.5</v>
      </c>
      <c r="E1616" s="35">
        <v>0</v>
      </c>
      <c r="F1616" s="35">
        <v>3634497.5</v>
      </c>
      <c r="G1616">
        <v>10</v>
      </c>
      <c r="I1616" s="47" t="s">
        <v>1320</v>
      </c>
      <c r="J1616" t="s">
        <v>374</v>
      </c>
      <c r="K1616" s="57"/>
      <c r="M1616" t="s">
        <v>1362</v>
      </c>
      <c r="N1616" t="s">
        <v>1333</v>
      </c>
      <c r="O1616" s="36">
        <v>0.71</v>
      </c>
      <c r="P1616" s="37">
        <v>2.7372941204444277</v>
      </c>
      <c r="Q1616" s="31">
        <v>0</v>
      </c>
    </row>
    <row r="1617" spans="1:17" x14ac:dyDescent="0.2">
      <c r="A1617" t="s">
        <v>815</v>
      </c>
      <c r="B1617" t="s">
        <v>1248</v>
      </c>
      <c r="C1617" t="s">
        <v>815</v>
      </c>
      <c r="D1617" s="35">
        <v>3634497.5</v>
      </c>
      <c r="E1617" s="35">
        <v>0</v>
      </c>
      <c r="F1617" s="35">
        <v>3634497.5</v>
      </c>
      <c r="G1617">
        <v>10</v>
      </c>
      <c r="I1617" s="47" t="s">
        <v>1320</v>
      </c>
      <c r="J1617" t="s">
        <v>375</v>
      </c>
      <c r="K1617" s="57"/>
      <c r="M1617" t="s">
        <v>1362</v>
      </c>
      <c r="N1617" t="s">
        <v>1333</v>
      </c>
      <c r="O1617" s="36">
        <v>0.71</v>
      </c>
      <c r="P1617" s="37">
        <v>2.7372941204444277</v>
      </c>
      <c r="Q1617" s="31">
        <v>0</v>
      </c>
    </row>
    <row r="1618" spans="1:17" x14ac:dyDescent="0.2">
      <c r="A1618" t="s">
        <v>815</v>
      </c>
      <c r="B1618" t="s">
        <v>1248</v>
      </c>
      <c r="C1618" t="s">
        <v>815</v>
      </c>
      <c r="D1618" s="35">
        <v>3634497.5</v>
      </c>
      <c r="E1618" s="35">
        <v>0</v>
      </c>
      <c r="F1618" s="35">
        <v>3634497.5</v>
      </c>
      <c r="G1618">
        <v>10</v>
      </c>
      <c r="I1618" s="47" t="s">
        <v>1320</v>
      </c>
      <c r="J1618" t="s">
        <v>376</v>
      </c>
      <c r="K1618" s="57"/>
      <c r="M1618" t="s">
        <v>1362</v>
      </c>
      <c r="N1618" t="s">
        <v>1333</v>
      </c>
      <c r="O1618" s="36">
        <v>2.13</v>
      </c>
      <c r="P1618" s="37">
        <v>8.2118823613332825</v>
      </c>
      <c r="Q1618" s="31">
        <v>0</v>
      </c>
    </row>
    <row r="1619" spans="1:17" x14ac:dyDescent="0.2">
      <c r="A1619" t="s">
        <v>815</v>
      </c>
      <c r="B1619" t="s">
        <v>1248</v>
      </c>
      <c r="C1619" t="s">
        <v>815</v>
      </c>
      <c r="D1619" s="35">
        <v>3634497.5</v>
      </c>
      <c r="E1619" s="35">
        <v>0</v>
      </c>
      <c r="F1619" s="35">
        <v>3634497.5</v>
      </c>
      <c r="G1619">
        <v>10</v>
      </c>
      <c r="I1619" s="47" t="s">
        <v>1320</v>
      </c>
      <c r="J1619" t="s">
        <v>377</v>
      </c>
      <c r="K1619" s="57"/>
      <c r="M1619" t="s">
        <v>1362</v>
      </c>
      <c r="N1619" t="s">
        <v>1333</v>
      </c>
      <c r="O1619" s="36">
        <v>4.26</v>
      </c>
      <c r="P1619" s="37">
        <v>16.423764722666565</v>
      </c>
      <c r="Q1619" s="31">
        <v>0</v>
      </c>
    </row>
    <row r="1620" spans="1:17" x14ac:dyDescent="0.2">
      <c r="A1620" t="s">
        <v>815</v>
      </c>
      <c r="B1620" t="s">
        <v>1248</v>
      </c>
      <c r="C1620" t="s">
        <v>815</v>
      </c>
      <c r="D1620" s="35">
        <v>3634497.5</v>
      </c>
      <c r="E1620" s="35">
        <v>0</v>
      </c>
      <c r="F1620" s="35">
        <v>3634497.5</v>
      </c>
      <c r="G1620">
        <v>10</v>
      </c>
      <c r="I1620" s="47" t="s">
        <v>1320</v>
      </c>
      <c r="J1620" t="s">
        <v>378</v>
      </c>
      <c r="K1620" s="58"/>
      <c r="M1620" t="s">
        <v>1362</v>
      </c>
      <c r="N1620" t="s">
        <v>1333</v>
      </c>
      <c r="O1620" s="36">
        <v>0.71</v>
      </c>
      <c r="P1620" s="37">
        <v>2.7372941204444277</v>
      </c>
      <c r="Q1620" s="31">
        <v>0</v>
      </c>
    </row>
    <row r="1621" spans="1:17" x14ac:dyDescent="0.2">
      <c r="A1621" t="s">
        <v>815</v>
      </c>
      <c r="B1621" t="s">
        <v>1248</v>
      </c>
      <c r="C1621" t="s">
        <v>815</v>
      </c>
      <c r="D1621" s="35">
        <v>3634497.5</v>
      </c>
      <c r="E1621" s="35">
        <v>0</v>
      </c>
      <c r="F1621" s="35">
        <v>3634497.5</v>
      </c>
      <c r="G1621">
        <v>10</v>
      </c>
      <c r="I1621" s="47" t="s">
        <v>1320</v>
      </c>
      <c r="J1621" t="s">
        <v>379</v>
      </c>
      <c r="K1621" s="57"/>
      <c r="M1621" t="s">
        <v>1362</v>
      </c>
      <c r="N1621" t="s">
        <v>1333</v>
      </c>
      <c r="O1621" s="36">
        <v>1.42</v>
      </c>
      <c r="P1621" s="37">
        <v>5.4745882408888553</v>
      </c>
      <c r="Q1621" s="31">
        <v>0</v>
      </c>
    </row>
    <row r="1622" spans="1:17" x14ac:dyDescent="0.2">
      <c r="A1622" t="s">
        <v>815</v>
      </c>
      <c r="B1622" t="s">
        <v>1248</v>
      </c>
      <c r="C1622" t="s">
        <v>815</v>
      </c>
      <c r="D1622" s="35">
        <v>3634497.5</v>
      </c>
      <c r="E1622" s="35">
        <v>0</v>
      </c>
      <c r="F1622" s="35">
        <v>3634497.5</v>
      </c>
      <c r="G1622">
        <v>10</v>
      </c>
      <c r="I1622" s="47" t="s">
        <v>1320</v>
      </c>
      <c r="J1622" t="s">
        <v>380</v>
      </c>
      <c r="K1622" s="57"/>
      <c r="M1622" t="s">
        <v>1362</v>
      </c>
      <c r="N1622" t="s">
        <v>1333</v>
      </c>
      <c r="O1622" s="36">
        <v>35.5</v>
      </c>
      <c r="P1622" s="37">
        <v>136.86470602222138</v>
      </c>
      <c r="Q1622" s="31">
        <v>9.9999999999999995E-7</v>
      </c>
    </row>
    <row r="1623" spans="1:17" x14ac:dyDescent="0.2">
      <c r="A1623" t="s">
        <v>815</v>
      </c>
      <c r="B1623" t="s">
        <v>1248</v>
      </c>
      <c r="C1623" t="s">
        <v>815</v>
      </c>
      <c r="D1623" s="35">
        <v>3634497.5</v>
      </c>
      <c r="E1623" s="35">
        <v>0</v>
      </c>
      <c r="F1623" s="35">
        <v>3634497.5</v>
      </c>
      <c r="G1623">
        <v>10</v>
      </c>
      <c r="I1623" s="47" t="s">
        <v>1320</v>
      </c>
      <c r="J1623" t="s">
        <v>381</v>
      </c>
      <c r="K1623" s="57"/>
      <c r="M1623" t="s">
        <v>1362</v>
      </c>
      <c r="N1623" t="s">
        <v>1333</v>
      </c>
      <c r="O1623" s="36">
        <v>0.71</v>
      </c>
      <c r="P1623" s="37">
        <v>2.7372941204444277</v>
      </c>
      <c r="Q1623" s="31">
        <v>0</v>
      </c>
    </row>
    <row r="1624" spans="1:17" x14ac:dyDescent="0.2">
      <c r="A1624" t="s">
        <v>815</v>
      </c>
      <c r="B1624" t="s">
        <v>1248</v>
      </c>
      <c r="C1624" t="s">
        <v>815</v>
      </c>
      <c r="D1624" s="35">
        <v>3634497.5</v>
      </c>
      <c r="E1624" s="35">
        <v>0</v>
      </c>
      <c r="F1624" s="35">
        <v>3634497.5</v>
      </c>
      <c r="G1624">
        <v>10</v>
      </c>
      <c r="I1624" s="47" t="s">
        <v>1320</v>
      </c>
      <c r="J1624" t="s">
        <v>382</v>
      </c>
      <c r="K1624" s="57"/>
      <c r="M1624" t="s">
        <v>1362</v>
      </c>
      <c r="N1624" t="s">
        <v>1333</v>
      </c>
      <c r="O1624" s="36">
        <v>0.71</v>
      </c>
      <c r="P1624" s="37">
        <v>2.7372941204444277</v>
      </c>
      <c r="Q1624" s="31">
        <v>0</v>
      </c>
    </row>
    <row r="1625" spans="1:17" x14ac:dyDescent="0.2">
      <c r="A1625" t="s">
        <v>815</v>
      </c>
      <c r="B1625" t="s">
        <v>1248</v>
      </c>
      <c r="C1625" t="s">
        <v>815</v>
      </c>
      <c r="D1625" s="35">
        <v>3634497.5</v>
      </c>
      <c r="E1625" s="35">
        <v>0</v>
      </c>
      <c r="F1625" s="35">
        <v>3634497.5</v>
      </c>
      <c r="G1625">
        <v>10</v>
      </c>
      <c r="I1625" s="47" t="s">
        <v>1320</v>
      </c>
      <c r="J1625" t="s">
        <v>383</v>
      </c>
      <c r="K1625" s="57"/>
      <c r="M1625" t="s">
        <v>1362</v>
      </c>
      <c r="N1625" t="s">
        <v>1333</v>
      </c>
      <c r="O1625" s="36">
        <v>0.71</v>
      </c>
      <c r="P1625" s="37">
        <v>2.7372941204444277</v>
      </c>
      <c r="Q1625" s="31">
        <v>0</v>
      </c>
    </row>
    <row r="1626" spans="1:17" x14ac:dyDescent="0.2">
      <c r="A1626" t="s">
        <v>815</v>
      </c>
      <c r="B1626" t="s">
        <v>1248</v>
      </c>
      <c r="C1626" t="s">
        <v>815</v>
      </c>
      <c r="D1626" s="35">
        <v>3634497.5</v>
      </c>
      <c r="E1626" s="35">
        <v>0</v>
      </c>
      <c r="F1626" s="35">
        <v>3634497.5</v>
      </c>
      <c r="G1626">
        <v>10</v>
      </c>
      <c r="I1626" s="47" t="s">
        <v>1320</v>
      </c>
      <c r="J1626" t="s">
        <v>384</v>
      </c>
      <c r="M1626" t="s">
        <v>1363</v>
      </c>
      <c r="N1626" t="s">
        <v>1325</v>
      </c>
      <c r="O1626" s="36">
        <v>275.67248587081406</v>
      </c>
      <c r="P1626" s="37">
        <v>1062.8122179471532</v>
      </c>
      <c r="Q1626" s="31">
        <v>3.9999999999999998E-6</v>
      </c>
    </row>
    <row r="1627" spans="1:17" x14ac:dyDescent="0.2">
      <c r="A1627" t="s">
        <v>815</v>
      </c>
      <c r="B1627" t="s">
        <v>1248</v>
      </c>
      <c r="C1627" t="s">
        <v>815</v>
      </c>
      <c r="D1627" s="35">
        <v>3634497.5</v>
      </c>
      <c r="E1627" s="35">
        <v>0</v>
      </c>
      <c r="F1627" s="35">
        <v>3634497.5</v>
      </c>
      <c r="G1627">
        <v>10</v>
      </c>
      <c r="I1627" s="47" t="s">
        <v>1320</v>
      </c>
      <c r="J1627" t="s">
        <v>385</v>
      </c>
      <c r="M1627" t="s">
        <v>1363</v>
      </c>
      <c r="N1627" t="s">
        <v>1325</v>
      </c>
      <c r="O1627" s="36">
        <v>1.5</v>
      </c>
      <c r="P1627" s="37">
        <v>5.7830157474178048</v>
      </c>
      <c r="Q1627" s="31">
        <v>0</v>
      </c>
    </row>
    <row r="1628" spans="1:17" x14ac:dyDescent="0.2">
      <c r="A1628" t="s">
        <v>815</v>
      </c>
      <c r="B1628" t="s">
        <v>1248</v>
      </c>
      <c r="C1628" t="s">
        <v>815</v>
      </c>
      <c r="D1628" s="35">
        <v>3634497.5</v>
      </c>
      <c r="E1628" s="35">
        <v>0</v>
      </c>
      <c r="F1628" s="35">
        <v>3634497.5</v>
      </c>
      <c r="G1628">
        <v>10</v>
      </c>
      <c r="I1628" s="47" t="s">
        <v>1320</v>
      </c>
      <c r="J1628" t="s">
        <v>386</v>
      </c>
      <c r="M1628" t="s">
        <v>1363</v>
      </c>
      <c r="N1628" t="s">
        <v>1325</v>
      </c>
      <c r="O1628" s="36">
        <v>914.19290453923588</v>
      </c>
      <c r="P1628" s="37">
        <v>3524.5279754186818</v>
      </c>
      <c r="Q1628" s="31">
        <v>1.5999999999999999E-5</v>
      </c>
    </row>
    <row r="1629" spans="1:17" x14ac:dyDescent="0.2">
      <c r="A1629" t="s">
        <v>815</v>
      </c>
      <c r="B1629" t="s">
        <v>1248</v>
      </c>
      <c r="C1629" t="s">
        <v>815</v>
      </c>
      <c r="D1629" s="35">
        <v>3634497.5</v>
      </c>
      <c r="E1629" s="35">
        <v>0</v>
      </c>
      <c r="F1629" s="35">
        <v>3634497.5</v>
      </c>
      <c r="G1629">
        <v>10</v>
      </c>
      <c r="I1629" s="47" t="s">
        <v>1320</v>
      </c>
      <c r="J1629" t="s">
        <v>388</v>
      </c>
      <c r="M1629" t="s">
        <v>1364</v>
      </c>
      <c r="N1629" t="s">
        <v>1294</v>
      </c>
      <c r="O1629" s="36">
        <v>143.09794543446517</v>
      </c>
      <c r="P1629" s="37">
        <v>551.6917812470972</v>
      </c>
      <c r="Q1629" s="31">
        <v>1.9999999999999999E-6</v>
      </c>
    </row>
    <row r="1630" spans="1:17" x14ac:dyDescent="0.2">
      <c r="A1630" t="s">
        <v>815</v>
      </c>
      <c r="B1630" t="s">
        <v>1248</v>
      </c>
      <c r="C1630" t="s">
        <v>815</v>
      </c>
      <c r="D1630" s="35">
        <v>3634497.5</v>
      </c>
      <c r="E1630" s="35">
        <v>0</v>
      </c>
      <c r="F1630" s="35">
        <v>3634497.5</v>
      </c>
      <c r="G1630">
        <v>10</v>
      </c>
      <c r="I1630" s="47" t="s">
        <v>1320</v>
      </c>
      <c r="J1630" t="s">
        <v>389</v>
      </c>
      <c r="M1630" t="s">
        <v>1364</v>
      </c>
      <c r="N1630" t="s">
        <v>1294</v>
      </c>
      <c r="O1630" s="36">
        <v>0</v>
      </c>
      <c r="P1630" s="37">
        <v>0</v>
      </c>
      <c r="Q1630" s="31">
        <v>0</v>
      </c>
    </row>
    <row r="1631" spans="1:17" x14ac:dyDescent="0.2">
      <c r="A1631" t="s">
        <v>815</v>
      </c>
      <c r="B1631" t="s">
        <v>1248</v>
      </c>
      <c r="C1631" t="s">
        <v>815</v>
      </c>
      <c r="D1631" s="35">
        <v>3634497.5</v>
      </c>
      <c r="E1631" s="35">
        <v>0</v>
      </c>
      <c r="F1631" s="35">
        <v>3634497.5</v>
      </c>
      <c r="G1631">
        <v>10</v>
      </c>
      <c r="I1631" s="47" t="s">
        <v>1320</v>
      </c>
      <c r="J1631" t="s">
        <v>390</v>
      </c>
      <c r="M1631" t="s">
        <v>1364</v>
      </c>
      <c r="N1631" t="s">
        <v>1294</v>
      </c>
      <c r="O1631" s="36">
        <v>837.65486891317403</v>
      </c>
      <c r="P1631" s="37">
        <v>3229.4475318840546</v>
      </c>
      <c r="Q1631" s="31">
        <v>1.2E-5</v>
      </c>
    </row>
    <row r="1632" spans="1:17" x14ac:dyDescent="0.2">
      <c r="A1632" t="s">
        <v>815</v>
      </c>
      <c r="B1632" t="s">
        <v>1248</v>
      </c>
      <c r="C1632" t="s">
        <v>815</v>
      </c>
      <c r="D1632" s="35">
        <v>3634497.5</v>
      </c>
      <c r="E1632" s="35">
        <v>0</v>
      </c>
      <c r="F1632" s="35">
        <v>3634497.5</v>
      </c>
      <c r="G1632">
        <v>10</v>
      </c>
      <c r="I1632" s="47" t="s">
        <v>1320</v>
      </c>
      <c r="J1632" t="s">
        <v>391</v>
      </c>
      <c r="M1632" t="s">
        <v>1364</v>
      </c>
      <c r="N1632" t="s">
        <v>1294</v>
      </c>
      <c r="O1632" s="36">
        <v>85.238426884233547</v>
      </c>
      <c r="P1632" s="37">
        <v>328.6234433044292</v>
      </c>
      <c r="Q1632" s="31">
        <v>9.9999999999999995E-7</v>
      </c>
    </row>
    <row r="1633" spans="1:17" x14ac:dyDescent="0.2">
      <c r="A1633" t="s">
        <v>815</v>
      </c>
      <c r="B1633" t="s">
        <v>1248</v>
      </c>
      <c r="C1633" t="s">
        <v>815</v>
      </c>
      <c r="D1633" s="35">
        <v>3634497.5</v>
      </c>
      <c r="E1633" s="35">
        <v>0</v>
      </c>
      <c r="F1633" s="35">
        <v>3634497.5</v>
      </c>
      <c r="G1633">
        <v>10</v>
      </c>
      <c r="I1633" s="47" t="s">
        <v>1320</v>
      </c>
      <c r="J1633" t="s">
        <v>392</v>
      </c>
      <c r="M1633" t="s">
        <v>1364</v>
      </c>
      <c r="N1633" t="s">
        <v>1294</v>
      </c>
      <c r="O1633" s="36">
        <v>5.18</v>
      </c>
      <c r="P1633" s="37">
        <v>19.970681047749487</v>
      </c>
      <c r="Q1633" s="31">
        <v>0</v>
      </c>
    </row>
    <row r="1634" spans="1:17" x14ac:dyDescent="0.2">
      <c r="A1634" t="s">
        <v>815</v>
      </c>
      <c r="B1634" t="s">
        <v>1248</v>
      </c>
      <c r="C1634" t="s">
        <v>815</v>
      </c>
      <c r="D1634" s="35">
        <v>3634497.5</v>
      </c>
      <c r="E1634" s="35">
        <v>0</v>
      </c>
      <c r="F1634" s="35">
        <v>3634497.5</v>
      </c>
      <c r="G1634">
        <v>10</v>
      </c>
      <c r="I1634" s="47" t="s">
        <v>1320</v>
      </c>
      <c r="J1634" t="s">
        <v>397</v>
      </c>
      <c r="M1634" t="s">
        <v>1365</v>
      </c>
      <c r="N1634" t="s">
        <v>1323</v>
      </c>
      <c r="O1634" s="36">
        <v>112.5</v>
      </c>
      <c r="P1634" s="37">
        <v>433.72618105633535</v>
      </c>
      <c r="Q1634" s="31">
        <v>3.0000000000000001E-6</v>
      </c>
    </row>
    <row r="1635" spans="1:17" x14ac:dyDescent="0.2">
      <c r="A1635" t="s">
        <v>815</v>
      </c>
      <c r="B1635" t="s">
        <v>1248</v>
      </c>
      <c r="C1635" t="s">
        <v>815</v>
      </c>
      <c r="D1635" s="35">
        <v>3634497.5</v>
      </c>
      <c r="E1635" s="35">
        <v>0</v>
      </c>
      <c r="F1635" s="35">
        <v>3634497.5</v>
      </c>
      <c r="G1635">
        <v>10</v>
      </c>
      <c r="I1635" s="47" t="s">
        <v>1320</v>
      </c>
      <c r="J1635" t="s">
        <v>399</v>
      </c>
      <c r="M1635" t="s">
        <v>1365</v>
      </c>
      <c r="N1635" t="s">
        <v>1323</v>
      </c>
      <c r="O1635" s="36">
        <v>52.099959382615765</v>
      </c>
      <c r="P1635" s="37">
        <v>200.86325703299664</v>
      </c>
      <c r="Q1635" s="31">
        <v>9.9999999999999995E-7</v>
      </c>
    </row>
    <row r="1636" spans="1:17" x14ac:dyDescent="0.2">
      <c r="A1636" t="s">
        <v>815</v>
      </c>
      <c r="B1636" t="s">
        <v>1248</v>
      </c>
      <c r="C1636" t="s">
        <v>815</v>
      </c>
      <c r="D1636" s="35">
        <v>3634497.5</v>
      </c>
      <c r="E1636" s="35">
        <v>0</v>
      </c>
      <c r="F1636" s="35">
        <v>3634497.5</v>
      </c>
      <c r="G1636">
        <v>10</v>
      </c>
      <c r="I1636" s="47" t="s">
        <v>1320</v>
      </c>
      <c r="J1636" t="s">
        <v>400</v>
      </c>
      <c r="M1636" t="s">
        <v>1365</v>
      </c>
      <c r="N1636" t="s">
        <v>1323</v>
      </c>
      <c r="O1636" s="36">
        <v>92.014389989572479</v>
      </c>
      <c r="P1636" s="37">
        <v>354.74711086582727</v>
      </c>
      <c r="Q1636" s="31">
        <v>1.9999999999999999E-6</v>
      </c>
    </row>
    <row r="1637" spans="1:17" x14ac:dyDescent="0.2">
      <c r="A1637" t="s">
        <v>815</v>
      </c>
      <c r="B1637" t="s">
        <v>1248</v>
      </c>
      <c r="C1637" t="s">
        <v>815</v>
      </c>
      <c r="D1637" s="35">
        <v>3634497.5</v>
      </c>
      <c r="E1637" s="35">
        <v>0</v>
      </c>
      <c r="F1637" s="35">
        <v>3634497.5</v>
      </c>
      <c r="G1637">
        <v>10</v>
      </c>
      <c r="I1637" s="47" t="s">
        <v>1320</v>
      </c>
      <c r="J1637" t="s">
        <v>401</v>
      </c>
      <c r="M1637" t="s">
        <v>1365</v>
      </c>
      <c r="N1637" t="s">
        <v>1323</v>
      </c>
      <c r="O1637" s="36">
        <v>62.483814958717829</v>
      </c>
      <c r="P1637" s="37">
        <v>240.89659057667026</v>
      </c>
      <c r="Q1637" s="31">
        <v>9.9999999999999995E-7</v>
      </c>
    </row>
    <row r="1638" spans="1:17" x14ac:dyDescent="0.2">
      <c r="A1638" t="s">
        <v>815</v>
      </c>
      <c r="B1638" t="s">
        <v>1248</v>
      </c>
      <c r="C1638" t="s">
        <v>815</v>
      </c>
      <c r="D1638" s="35">
        <v>3634497.5</v>
      </c>
      <c r="E1638" s="35">
        <v>0</v>
      </c>
      <c r="F1638" s="35">
        <v>3634497.5</v>
      </c>
      <c r="G1638">
        <v>10</v>
      </c>
      <c r="I1638" s="47" t="s">
        <v>1320</v>
      </c>
      <c r="J1638" t="s">
        <v>402</v>
      </c>
      <c r="M1638" t="s">
        <v>1365</v>
      </c>
      <c r="N1638" t="s">
        <v>1323</v>
      </c>
      <c r="O1638" s="36">
        <v>24.30250507786053</v>
      </c>
      <c r="P1638" s="37">
        <v>93.694513044645731</v>
      </c>
      <c r="Q1638" s="31">
        <v>0</v>
      </c>
    </row>
    <row r="1639" spans="1:17" x14ac:dyDescent="0.2">
      <c r="A1639" t="s">
        <v>815</v>
      </c>
      <c r="B1639" t="s">
        <v>1248</v>
      </c>
      <c r="C1639" t="s">
        <v>815</v>
      </c>
      <c r="D1639" s="35">
        <v>3634497.5</v>
      </c>
      <c r="E1639" s="35">
        <v>0</v>
      </c>
      <c r="F1639" s="35">
        <v>3634497.5</v>
      </c>
      <c r="G1639">
        <v>10</v>
      </c>
      <c r="I1639" s="47" t="s">
        <v>1320</v>
      </c>
      <c r="J1639" t="s">
        <v>403</v>
      </c>
      <c r="M1639" t="s">
        <v>1366</v>
      </c>
      <c r="N1639" t="s">
        <v>1294</v>
      </c>
      <c r="O1639" s="36">
        <v>1257.339673432499</v>
      </c>
      <c r="P1639" s="37">
        <v>4847.4767542088675</v>
      </c>
      <c r="Q1639" s="31">
        <v>1.8E-5</v>
      </c>
    </row>
    <row r="1640" spans="1:17" x14ac:dyDescent="0.2">
      <c r="A1640" t="s">
        <v>815</v>
      </c>
      <c r="B1640" t="s">
        <v>1248</v>
      </c>
      <c r="C1640" t="s">
        <v>815</v>
      </c>
      <c r="D1640" s="35">
        <v>3634497.5</v>
      </c>
      <c r="E1640" s="35">
        <v>0</v>
      </c>
      <c r="F1640" s="35">
        <v>3634497.5</v>
      </c>
      <c r="G1640">
        <v>10</v>
      </c>
      <c r="I1640" s="47" t="s">
        <v>1320</v>
      </c>
      <c r="J1640" t="s">
        <v>404</v>
      </c>
      <c r="M1640" t="s">
        <v>1366</v>
      </c>
      <c r="N1640" t="s">
        <v>1325</v>
      </c>
      <c r="O1640" s="36">
        <v>25.4</v>
      </c>
      <c r="P1640" s="37">
        <v>97.925733322941483</v>
      </c>
      <c r="Q1640" s="31">
        <v>0</v>
      </c>
    </row>
    <row r="1641" spans="1:17" x14ac:dyDescent="0.2">
      <c r="A1641" t="s">
        <v>815</v>
      </c>
      <c r="B1641" t="s">
        <v>1248</v>
      </c>
      <c r="C1641" t="s">
        <v>815</v>
      </c>
      <c r="D1641" s="35">
        <v>3634497.5</v>
      </c>
      <c r="E1641" s="35">
        <v>0</v>
      </c>
      <c r="F1641" s="35">
        <v>3634497.5</v>
      </c>
      <c r="G1641">
        <v>10</v>
      </c>
      <c r="I1641" s="47" t="s">
        <v>1320</v>
      </c>
      <c r="J1641" t="s">
        <v>405</v>
      </c>
      <c r="M1641" t="s">
        <v>1366</v>
      </c>
      <c r="N1641" t="s">
        <v>1294</v>
      </c>
      <c r="O1641" s="36">
        <v>3087.9154667969119</v>
      </c>
      <c r="P1641" s="37">
        <v>11904.975847454361</v>
      </c>
      <c r="Q1641" s="31">
        <v>5.1E-5</v>
      </c>
    </row>
    <row r="1642" spans="1:17" x14ac:dyDescent="0.2">
      <c r="A1642" t="s">
        <v>815</v>
      </c>
      <c r="B1642" t="s">
        <v>1248</v>
      </c>
      <c r="C1642" t="s">
        <v>815</v>
      </c>
      <c r="D1642" s="35">
        <v>3634497.5</v>
      </c>
      <c r="E1642" s="35">
        <v>0</v>
      </c>
      <c r="F1642" s="35">
        <v>3634497.5</v>
      </c>
      <c r="G1642">
        <v>10</v>
      </c>
      <c r="I1642" s="47" t="s">
        <v>1320</v>
      </c>
      <c r="J1642" t="s">
        <v>406</v>
      </c>
      <c r="M1642" t="s">
        <v>1366</v>
      </c>
      <c r="N1642" t="s">
        <v>1325</v>
      </c>
      <c r="O1642" s="36">
        <v>5886.2493831897482</v>
      </c>
      <c r="P1642" s="37">
        <v>22693.515250809767</v>
      </c>
      <c r="Q1642" s="31">
        <v>3.2299999999999999E-4</v>
      </c>
    </row>
    <row r="1643" spans="1:17" x14ac:dyDescent="0.2">
      <c r="A1643" t="s">
        <v>815</v>
      </c>
      <c r="B1643" t="s">
        <v>1248</v>
      </c>
      <c r="C1643" t="s">
        <v>815</v>
      </c>
      <c r="D1643" s="35">
        <v>3634497.5</v>
      </c>
      <c r="E1643" s="35">
        <v>0</v>
      </c>
      <c r="F1643" s="35">
        <v>3634497.5</v>
      </c>
      <c r="G1643">
        <v>10</v>
      </c>
      <c r="I1643" s="47" t="s">
        <v>1320</v>
      </c>
      <c r="J1643" t="s">
        <v>407</v>
      </c>
      <c r="K1643" s="58"/>
      <c r="M1643" t="s">
        <v>1366</v>
      </c>
      <c r="N1643" t="s">
        <v>1325</v>
      </c>
      <c r="O1643" s="36">
        <v>11434.717413794324</v>
      </c>
      <c r="P1643" s="37">
        <v>44084.767247496777</v>
      </c>
      <c r="Q1643" s="31">
        <v>4.0499999999999998E-4</v>
      </c>
    </row>
    <row r="1644" spans="1:17" x14ac:dyDescent="0.2">
      <c r="A1644" t="s">
        <v>815</v>
      </c>
      <c r="B1644" t="s">
        <v>1248</v>
      </c>
      <c r="C1644" t="s">
        <v>815</v>
      </c>
      <c r="D1644" s="35">
        <v>3634497.5</v>
      </c>
      <c r="E1644" s="35">
        <v>0</v>
      </c>
      <c r="F1644" s="35">
        <v>3634497.5</v>
      </c>
      <c r="G1644">
        <v>10</v>
      </c>
      <c r="I1644" s="47" t="s">
        <v>1320</v>
      </c>
      <c r="J1644" t="s">
        <v>408</v>
      </c>
      <c r="K1644" s="58"/>
      <c r="M1644" t="s">
        <v>1366</v>
      </c>
      <c r="N1644" t="s">
        <v>1325</v>
      </c>
      <c r="O1644" s="36">
        <v>13494.448218078351</v>
      </c>
      <c r="P1644" s="37">
        <v>52025.737698574158</v>
      </c>
      <c r="Q1644" s="31">
        <v>3.3100000000000002E-4</v>
      </c>
    </row>
    <row r="1645" spans="1:17" x14ac:dyDescent="0.2">
      <c r="A1645" t="s">
        <v>815</v>
      </c>
      <c r="B1645" t="s">
        <v>1248</v>
      </c>
      <c r="C1645" t="s">
        <v>815</v>
      </c>
      <c r="D1645" s="35">
        <v>3634497.5</v>
      </c>
      <c r="E1645" s="35">
        <v>0</v>
      </c>
      <c r="F1645" s="35">
        <v>3634497.5</v>
      </c>
      <c r="G1645">
        <v>10</v>
      </c>
      <c r="I1645" s="47" t="s">
        <v>1320</v>
      </c>
      <c r="J1645" t="s">
        <v>409</v>
      </c>
      <c r="K1645" s="58"/>
      <c r="M1645" t="s">
        <v>1366</v>
      </c>
      <c r="N1645" t="s">
        <v>1325</v>
      </c>
      <c r="O1645" s="36">
        <v>22654.287901645508</v>
      </c>
      <c r="P1645" s="37">
        <v>87340.069121168417</v>
      </c>
      <c r="Q1645" s="31">
        <v>5.2400000000000005E-4</v>
      </c>
    </row>
    <row r="1646" spans="1:17" x14ac:dyDescent="0.2">
      <c r="A1646" t="s">
        <v>815</v>
      </c>
      <c r="B1646" t="s">
        <v>1248</v>
      </c>
      <c r="C1646" t="s">
        <v>815</v>
      </c>
      <c r="D1646" s="35">
        <v>3634497.5</v>
      </c>
      <c r="E1646" s="35">
        <v>0</v>
      </c>
      <c r="F1646" s="35">
        <v>3634497.5</v>
      </c>
      <c r="G1646">
        <v>10</v>
      </c>
      <c r="I1646" s="47" t="s">
        <v>1320</v>
      </c>
      <c r="J1646" t="s">
        <v>410</v>
      </c>
      <c r="K1646" s="58"/>
      <c r="M1646" t="s">
        <v>1366</v>
      </c>
      <c r="N1646" t="s">
        <v>1325</v>
      </c>
      <c r="O1646" s="36">
        <v>10120.942896730847</v>
      </c>
      <c r="P1646" s="37">
        <v>39019.714767007237</v>
      </c>
      <c r="Q1646" s="31">
        <v>5.0799999999999999E-4</v>
      </c>
    </row>
    <row r="1647" spans="1:17" x14ac:dyDescent="0.2">
      <c r="A1647" t="s">
        <v>815</v>
      </c>
      <c r="B1647" t="s">
        <v>1248</v>
      </c>
      <c r="C1647" t="s">
        <v>815</v>
      </c>
      <c r="D1647" s="35">
        <v>3634497.5</v>
      </c>
      <c r="E1647" s="35">
        <v>0</v>
      </c>
      <c r="F1647" s="35">
        <v>3634497.5</v>
      </c>
      <c r="G1647">
        <v>10</v>
      </c>
      <c r="I1647" s="47" t="s">
        <v>1320</v>
      </c>
      <c r="J1647" t="s">
        <v>411</v>
      </c>
      <c r="K1647" s="58"/>
      <c r="M1647" t="s">
        <v>1367</v>
      </c>
      <c r="N1647" t="s">
        <v>1328</v>
      </c>
      <c r="O1647" s="36">
        <v>58.399603067023357</v>
      </c>
      <c r="P1647" s="37">
        <v>225.15054945303012</v>
      </c>
      <c r="Q1647" s="31">
        <v>0</v>
      </c>
    </row>
    <row r="1648" spans="1:17" x14ac:dyDescent="0.2">
      <c r="A1648" t="s">
        <v>815</v>
      </c>
      <c r="B1648" t="s">
        <v>1248</v>
      </c>
      <c r="C1648" t="s">
        <v>815</v>
      </c>
      <c r="D1648" s="35">
        <v>3634497.5</v>
      </c>
      <c r="E1648" s="35">
        <v>0</v>
      </c>
      <c r="F1648" s="35">
        <v>3634497.5</v>
      </c>
      <c r="G1648">
        <v>10</v>
      </c>
      <c r="I1648" s="47" t="s">
        <v>1320</v>
      </c>
      <c r="J1648" t="s">
        <v>412</v>
      </c>
      <c r="K1648" s="58"/>
      <c r="M1648" t="s">
        <v>1368</v>
      </c>
      <c r="N1648" t="s">
        <v>1333</v>
      </c>
      <c r="O1648" s="36">
        <v>2.04</v>
      </c>
      <c r="P1648" s="37">
        <v>7.8649014164882143</v>
      </c>
      <c r="Q1648" s="31">
        <v>0</v>
      </c>
    </row>
    <row r="1649" spans="1:17" x14ac:dyDescent="0.2">
      <c r="A1649" t="s">
        <v>815</v>
      </c>
      <c r="B1649" t="s">
        <v>1248</v>
      </c>
      <c r="C1649" t="s">
        <v>815</v>
      </c>
      <c r="D1649" s="35">
        <v>3634497.5</v>
      </c>
      <c r="E1649" s="35">
        <v>0</v>
      </c>
      <c r="F1649" s="35">
        <v>3634497.5</v>
      </c>
      <c r="G1649">
        <v>10</v>
      </c>
      <c r="I1649" s="47" t="s">
        <v>1320</v>
      </c>
      <c r="J1649" t="s">
        <v>413</v>
      </c>
      <c r="K1649" s="58"/>
      <c r="M1649" t="s">
        <v>1368</v>
      </c>
      <c r="N1649" t="s">
        <v>1333</v>
      </c>
      <c r="O1649" s="36">
        <v>128.52000000000001</v>
      </c>
      <c r="P1649" s="37">
        <v>495.48878923875753</v>
      </c>
      <c r="Q1649" s="31">
        <v>1.9999999999999999E-6</v>
      </c>
    </row>
    <row r="1650" spans="1:17" x14ac:dyDescent="0.2">
      <c r="A1650" t="s">
        <v>815</v>
      </c>
      <c r="B1650" t="s">
        <v>1248</v>
      </c>
      <c r="C1650" t="s">
        <v>815</v>
      </c>
      <c r="D1650" s="35">
        <v>3634497.5</v>
      </c>
      <c r="E1650" s="35">
        <v>0</v>
      </c>
      <c r="F1650" s="35">
        <v>3634497.5</v>
      </c>
      <c r="G1650">
        <v>10</v>
      </c>
      <c r="I1650" s="47" t="s">
        <v>1320</v>
      </c>
      <c r="J1650" t="s">
        <v>414</v>
      </c>
      <c r="K1650" s="58"/>
      <c r="M1650" t="s">
        <v>1368</v>
      </c>
      <c r="N1650" t="s">
        <v>1333</v>
      </c>
      <c r="O1650" s="36">
        <v>2.04</v>
      </c>
      <c r="P1650" s="37">
        <v>7.8649014164882143</v>
      </c>
      <c r="Q1650" s="31">
        <v>0</v>
      </c>
    </row>
    <row r="1651" spans="1:17" x14ac:dyDescent="0.2">
      <c r="A1651" t="s">
        <v>815</v>
      </c>
      <c r="B1651" t="s">
        <v>1248</v>
      </c>
      <c r="C1651" t="s">
        <v>815</v>
      </c>
      <c r="D1651" s="35">
        <v>3634497.5</v>
      </c>
      <c r="E1651" s="35">
        <v>0</v>
      </c>
      <c r="F1651" s="35">
        <v>3634497.5</v>
      </c>
      <c r="G1651">
        <v>10</v>
      </c>
      <c r="I1651" s="47" t="s">
        <v>1320</v>
      </c>
      <c r="J1651" t="s">
        <v>415</v>
      </c>
      <c r="M1651" t="s">
        <v>1368</v>
      </c>
      <c r="N1651" t="s">
        <v>1333</v>
      </c>
      <c r="O1651" s="36">
        <v>2.04</v>
      </c>
      <c r="P1651" s="37">
        <v>7.8649014164882143</v>
      </c>
      <c r="Q1651" s="31">
        <v>0</v>
      </c>
    </row>
    <row r="1652" spans="1:17" x14ac:dyDescent="0.2">
      <c r="A1652" t="s">
        <v>815</v>
      </c>
      <c r="B1652" t="s">
        <v>1248</v>
      </c>
      <c r="C1652" t="s">
        <v>815</v>
      </c>
      <c r="D1652" s="35">
        <v>3634497.5</v>
      </c>
      <c r="E1652" s="35">
        <v>0</v>
      </c>
      <c r="F1652" s="35">
        <v>3634497.5</v>
      </c>
      <c r="G1652">
        <v>10</v>
      </c>
      <c r="I1652" s="47" t="s">
        <v>1320</v>
      </c>
      <c r="J1652" t="s">
        <v>416</v>
      </c>
      <c r="M1652" t="s">
        <v>1368</v>
      </c>
      <c r="N1652" t="s">
        <v>1333</v>
      </c>
      <c r="O1652" s="36">
        <v>28.560000000000002</v>
      </c>
      <c r="P1652" s="37">
        <v>110.10861983083501</v>
      </c>
      <c r="Q1652" s="31">
        <v>0</v>
      </c>
    </row>
    <row r="1653" spans="1:17" x14ac:dyDescent="0.2">
      <c r="A1653" t="s">
        <v>815</v>
      </c>
      <c r="B1653" t="s">
        <v>1248</v>
      </c>
      <c r="C1653" t="s">
        <v>815</v>
      </c>
      <c r="D1653" s="35">
        <v>3634497.5</v>
      </c>
      <c r="E1653" s="35">
        <v>0</v>
      </c>
      <c r="F1653" s="35">
        <v>3634497.5</v>
      </c>
      <c r="G1653">
        <v>10</v>
      </c>
      <c r="I1653" s="47" t="s">
        <v>1320</v>
      </c>
      <c r="J1653" t="s">
        <v>417</v>
      </c>
      <c r="M1653" t="s">
        <v>1368</v>
      </c>
      <c r="N1653" t="s">
        <v>1333</v>
      </c>
      <c r="O1653" s="36">
        <v>53.04</v>
      </c>
      <c r="P1653" s="37">
        <v>204.48743682869357</v>
      </c>
      <c r="Q1653" s="31">
        <v>9.9999999999999995E-7</v>
      </c>
    </row>
    <row r="1654" spans="1:17" x14ac:dyDescent="0.2">
      <c r="A1654" t="s">
        <v>815</v>
      </c>
      <c r="B1654" t="s">
        <v>1248</v>
      </c>
      <c r="C1654" t="s">
        <v>815</v>
      </c>
      <c r="D1654" s="35">
        <v>3634497.5</v>
      </c>
      <c r="E1654" s="35">
        <v>0</v>
      </c>
      <c r="F1654" s="35">
        <v>3634497.5</v>
      </c>
      <c r="G1654">
        <v>10</v>
      </c>
      <c r="I1654" s="47" t="s">
        <v>1320</v>
      </c>
      <c r="J1654" t="s">
        <v>418</v>
      </c>
      <c r="M1654" t="s">
        <v>1368</v>
      </c>
      <c r="N1654" t="s">
        <v>1333</v>
      </c>
      <c r="O1654" s="36">
        <v>55.08</v>
      </c>
      <c r="P1654" s="37">
        <v>212.35233824518176</v>
      </c>
      <c r="Q1654" s="31">
        <v>9.9999999999999995E-7</v>
      </c>
    </row>
    <row r="1655" spans="1:17" x14ac:dyDescent="0.2">
      <c r="A1655" t="s">
        <v>815</v>
      </c>
      <c r="B1655" t="s">
        <v>1248</v>
      </c>
      <c r="C1655" t="s">
        <v>815</v>
      </c>
      <c r="D1655" s="35">
        <v>3634497.5</v>
      </c>
      <c r="E1655" s="35">
        <v>0</v>
      </c>
      <c r="F1655" s="35">
        <v>3634497.5</v>
      </c>
      <c r="G1655">
        <v>10</v>
      </c>
      <c r="I1655" s="47" t="s">
        <v>1320</v>
      </c>
      <c r="J1655" t="s">
        <v>419</v>
      </c>
      <c r="M1655" t="s">
        <v>1368</v>
      </c>
      <c r="N1655" t="s">
        <v>1333</v>
      </c>
      <c r="O1655" s="36">
        <v>55.08</v>
      </c>
      <c r="P1655" s="37">
        <v>212.35233824518176</v>
      </c>
      <c r="Q1655" s="31">
        <v>9.9999999999999995E-7</v>
      </c>
    </row>
    <row r="1656" spans="1:17" x14ac:dyDescent="0.2">
      <c r="A1656" t="s">
        <v>815</v>
      </c>
      <c r="B1656" t="s">
        <v>1248</v>
      </c>
      <c r="C1656" t="s">
        <v>815</v>
      </c>
      <c r="D1656" s="35">
        <v>3634497.5</v>
      </c>
      <c r="E1656" s="35">
        <v>0</v>
      </c>
      <c r="F1656" s="35">
        <v>3634497.5</v>
      </c>
      <c r="G1656">
        <v>10</v>
      </c>
      <c r="I1656" s="47" t="s">
        <v>1320</v>
      </c>
      <c r="J1656" t="s">
        <v>420</v>
      </c>
      <c r="M1656" t="s">
        <v>1369</v>
      </c>
      <c r="N1656" t="s">
        <v>1333</v>
      </c>
      <c r="O1656" s="36">
        <v>1.66</v>
      </c>
      <c r="P1656" s="37">
        <v>6.3998707604757037</v>
      </c>
      <c r="Q1656" s="31">
        <v>0</v>
      </c>
    </row>
    <row r="1657" spans="1:17" x14ac:dyDescent="0.2">
      <c r="A1657" t="s">
        <v>815</v>
      </c>
      <c r="B1657" t="s">
        <v>1248</v>
      </c>
      <c r="C1657" t="s">
        <v>815</v>
      </c>
      <c r="D1657" s="35">
        <v>3634497.5</v>
      </c>
      <c r="E1657" s="35">
        <v>0</v>
      </c>
      <c r="F1657" s="35">
        <v>3634497.5</v>
      </c>
      <c r="G1657">
        <v>10</v>
      </c>
      <c r="I1657" s="47" t="s">
        <v>1320</v>
      </c>
      <c r="J1657" t="s">
        <v>421</v>
      </c>
      <c r="M1657" t="s">
        <v>1369</v>
      </c>
      <c r="N1657" t="s">
        <v>1333</v>
      </c>
      <c r="O1657" s="36">
        <v>2.4899999999999998</v>
      </c>
      <c r="P1657" s="37">
        <v>9.5998061407135538</v>
      </c>
      <c r="Q1657" s="31">
        <v>0</v>
      </c>
    </row>
    <row r="1658" spans="1:17" x14ac:dyDescent="0.2">
      <c r="A1658" t="s">
        <v>815</v>
      </c>
      <c r="B1658" t="s">
        <v>1248</v>
      </c>
      <c r="C1658" t="s">
        <v>815</v>
      </c>
      <c r="D1658" s="35">
        <v>3634497.5</v>
      </c>
      <c r="E1658" s="35">
        <v>0</v>
      </c>
      <c r="F1658" s="35">
        <v>3634497.5</v>
      </c>
      <c r="G1658">
        <v>10</v>
      </c>
      <c r="I1658" s="47" t="s">
        <v>1320</v>
      </c>
      <c r="J1658" t="s">
        <v>422</v>
      </c>
      <c r="M1658" t="s">
        <v>1369</v>
      </c>
      <c r="N1658" t="s">
        <v>1333</v>
      </c>
      <c r="O1658" s="36">
        <v>170.73538332256436</v>
      </c>
      <c r="P1658" s="37">
        <v>658.24360693053654</v>
      </c>
      <c r="Q1658" s="31">
        <v>1.9999999999999999E-6</v>
      </c>
    </row>
    <row r="1659" spans="1:17" x14ac:dyDescent="0.2">
      <c r="A1659" t="s">
        <v>815</v>
      </c>
      <c r="B1659" t="s">
        <v>1248</v>
      </c>
      <c r="C1659" t="s">
        <v>815</v>
      </c>
      <c r="D1659" s="35">
        <v>3634497.5</v>
      </c>
      <c r="E1659" s="35">
        <v>0</v>
      </c>
      <c r="F1659" s="35">
        <v>3634497.5</v>
      </c>
      <c r="G1659">
        <v>10</v>
      </c>
      <c r="I1659" s="47" t="s">
        <v>1320</v>
      </c>
      <c r="J1659" t="s">
        <v>423</v>
      </c>
      <c r="M1659" t="s">
        <v>1369</v>
      </c>
      <c r="N1659" t="s">
        <v>1333</v>
      </c>
      <c r="O1659" s="36">
        <v>0.83</v>
      </c>
      <c r="P1659" s="37">
        <v>3.1999353802378518</v>
      </c>
      <c r="Q1659" s="31">
        <v>0</v>
      </c>
    </row>
    <row r="1660" spans="1:17" x14ac:dyDescent="0.2">
      <c r="A1660" t="s">
        <v>815</v>
      </c>
      <c r="B1660" t="s">
        <v>1248</v>
      </c>
      <c r="C1660" t="s">
        <v>815</v>
      </c>
      <c r="D1660" s="35">
        <v>3634497.5</v>
      </c>
      <c r="E1660" s="35">
        <v>0</v>
      </c>
      <c r="F1660" s="35">
        <v>3634497.5</v>
      </c>
      <c r="G1660">
        <v>10</v>
      </c>
      <c r="I1660" s="47" t="s">
        <v>1320</v>
      </c>
      <c r="J1660" t="s">
        <v>424</v>
      </c>
      <c r="M1660" t="s">
        <v>1369</v>
      </c>
      <c r="N1660" t="s">
        <v>1333</v>
      </c>
      <c r="O1660" s="36">
        <v>0.83</v>
      </c>
      <c r="P1660" s="37">
        <v>3.1999353802378518</v>
      </c>
      <c r="Q1660" s="31">
        <v>0</v>
      </c>
    </row>
    <row r="1661" spans="1:17" x14ac:dyDescent="0.2">
      <c r="A1661" t="s">
        <v>815</v>
      </c>
      <c r="B1661" t="s">
        <v>1248</v>
      </c>
      <c r="C1661" t="s">
        <v>815</v>
      </c>
      <c r="D1661" s="35">
        <v>3634497.5</v>
      </c>
      <c r="E1661" s="35">
        <v>0</v>
      </c>
      <c r="F1661" s="35">
        <v>3634497.5</v>
      </c>
      <c r="G1661">
        <v>10</v>
      </c>
      <c r="I1661" s="47" t="s">
        <v>1320</v>
      </c>
      <c r="J1661" t="s">
        <v>425</v>
      </c>
      <c r="M1661" t="s">
        <v>1369</v>
      </c>
      <c r="N1661" t="s">
        <v>1333</v>
      </c>
      <c r="O1661" s="36">
        <v>108.72999999999999</v>
      </c>
      <c r="P1661" s="37">
        <v>419.19153481115853</v>
      </c>
      <c r="Q1661" s="31">
        <v>1.9999999999999999E-6</v>
      </c>
    </row>
    <row r="1662" spans="1:17" x14ac:dyDescent="0.2">
      <c r="A1662" t="s">
        <v>815</v>
      </c>
      <c r="B1662" t="s">
        <v>1248</v>
      </c>
      <c r="C1662" t="s">
        <v>815</v>
      </c>
      <c r="D1662" s="35">
        <v>3634497.5</v>
      </c>
      <c r="E1662" s="35">
        <v>0</v>
      </c>
      <c r="F1662" s="35">
        <v>3634497.5</v>
      </c>
      <c r="G1662">
        <v>10</v>
      </c>
      <c r="I1662" s="47" t="s">
        <v>1320</v>
      </c>
      <c r="J1662" t="s">
        <v>426</v>
      </c>
      <c r="K1662" s="58"/>
      <c r="M1662" t="s">
        <v>1369</v>
      </c>
      <c r="N1662" t="s">
        <v>1333</v>
      </c>
      <c r="O1662" s="36">
        <v>488.87</v>
      </c>
      <c r="P1662" s="37">
        <v>1884.7619389600948</v>
      </c>
      <c r="Q1662" s="31">
        <v>6.9999999999999999E-6</v>
      </c>
    </row>
    <row r="1663" spans="1:17" x14ac:dyDescent="0.2">
      <c r="A1663" t="s">
        <v>815</v>
      </c>
      <c r="B1663" t="s">
        <v>1248</v>
      </c>
      <c r="C1663" t="s">
        <v>815</v>
      </c>
      <c r="D1663" s="35">
        <v>3634497.5</v>
      </c>
      <c r="E1663" s="35">
        <v>0</v>
      </c>
      <c r="F1663" s="35">
        <v>3634497.5</v>
      </c>
      <c r="G1663">
        <v>10</v>
      </c>
      <c r="I1663" s="47" t="s">
        <v>1320</v>
      </c>
      <c r="J1663" t="s">
        <v>427</v>
      </c>
      <c r="K1663" s="58"/>
      <c r="M1663" t="s">
        <v>1369</v>
      </c>
      <c r="N1663" t="s">
        <v>1333</v>
      </c>
      <c r="O1663" s="36">
        <v>20.75</v>
      </c>
      <c r="P1663" s="37">
        <v>79.998384505946291</v>
      </c>
      <c r="Q1663" s="31">
        <v>0</v>
      </c>
    </row>
    <row r="1664" spans="1:17" x14ac:dyDescent="0.2">
      <c r="A1664" t="s">
        <v>815</v>
      </c>
      <c r="B1664" t="s">
        <v>1248</v>
      </c>
      <c r="C1664" t="s">
        <v>815</v>
      </c>
      <c r="D1664" s="35">
        <v>3634497.5</v>
      </c>
      <c r="E1664" s="35">
        <v>0</v>
      </c>
      <c r="F1664" s="35">
        <v>3634497.5</v>
      </c>
      <c r="G1664">
        <v>10</v>
      </c>
      <c r="I1664" s="47" t="s">
        <v>1320</v>
      </c>
      <c r="J1664" t="s">
        <v>428</v>
      </c>
      <c r="K1664" s="58"/>
      <c r="M1664" t="s">
        <v>1370</v>
      </c>
      <c r="N1664" t="s">
        <v>1294</v>
      </c>
      <c r="O1664" s="36">
        <v>954.69388774478909</v>
      </c>
      <c r="P1664" s="37">
        <v>3680.6731911944271</v>
      </c>
      <c r="Q1664" s="31">
        <v>1.4E-5</v>
      </c>
    </row>
    <row r="1665" spans="1:17" x14ac:dyDescent="0.2">
      <c r="A1665" t="s">
        <v>815</v>
      </c>
      <c r="B1665" t="s">
        <v>1248</v>
      </c>
      <c r="C1665" t="s">
        <v>815</v>
      </c>
      <c r="D1665" s="35">
        <v>3634497.5</v>
      </c>
      <c r="E1665" s="35">
        <v>0</v>
      </c>
      <c r="F1665" s="35">
        <v>3634497.5</v>
      </c>
      <c r="G1665">
        <v>10</v>
      </c>
      <c r="I1665" s="47" t="s">
        <v>1320</v>
      </c>
      <c r="J1665" t="s">
        <v>429</v>
      </c>
      <c r="M1665" t="s">
        <v>1370</v>
      </c>
      <c r="N1665" t="s">
        <v>1294</v>
      </c>
      <c r="O1665" s="36">
        <v>15.2</v>
      </c>
      <c r="P1665" s="37">
        <v>58.601226240500417</v>
      </c>
      <c r="Q1665" s="31">
        <v>0</v>
      </c>
    </row>
    <row r="1666" spans="1:17" x14ac:dyDescent="0.2">
      <c r="A1666" t="s">
        <v>815</v>
      </c>
      <c r="B1666" t="s">
        <v>1248</v>
      </c>
      <c r="C1666" t="s">
        <v>815</v>
      </c>
      <c r="D1666" s="35">
        <v>3634497.5</v>
      </c>
      <c r="E1666" s="35">
        <v>0</v>
      </c>
      <c r="F1666" s="35">
        <v>3634497.5</v>
      </c>
      <c r="G1666">
        <v>10</v>
      </c>
      <c r="I1666" s="47" t="s">
        <v>1320</v>
      </c>
      <c r="J1666" t="s">
        <v>430</v>
      </c>
      <c r="M1666" t="s">
        <v>1370</v>
      </c>
      <c r="N1666" t="s">
        <v>1294</v>
      </c>
      <c r="O1666" s="36">
        <v>220.7797831656552</v>
      </c>
      <c r="P1666" s="37">
        <v>851.18197517231488</v>
      </c>
      <c r="Q1666" s="31">
        <v>6.0000000000000002E-6</v>
      </c>
    </row>
    <row r="1667" spans="1:17" x14ac:dyDescent="0.2">
      <c r="A1667" t="s">
        <v>815</v>
      </c>
      <c r="B1667" t="s">
        <v>1248</v>
      </c>
      <c r="C1667" t="s">
        <v>815</v>
      </c>
      <c r="D1667" s="35">
        <v>3634497.5</v>
      </c>
      <c r="E1667" s="35">
        <v>0</v>
      </c>
      <c r="F1667" s="35">
        <v>3634497.5</v>
      </c>
      <c r="G1667">
        <v>10</v>
      </c>
      <c r="I1667" s="47" t="s">
        <v>1320</v>
      </c>
      <c r="J1667" t="s">
        <v>431</v>
      </c>
      <c r="M1667" t="s">
        <v>1370</v>
      </c>
      <c r="N1667" t="s">
        <v>1294</v>
      </c>
      <c r="O1667" s="36">
        <v>37.308400000000006</v>
      </c>
      <c r="P1667" s="37">
        <v>143.8367098073083</v>
      </c>
      <c r="Q1667" s="31">
        <v>9.9999999999999995E-7</v>
      </c>
    </row>
    <row r="1668" spans="1:17" x14ac:dyDescent="0.2">
      <c r="A1668" t="s">
        <v>815</v>
      </c>
      <c r="B1668" t="s">
        <v>1248</v>
      </c>
      <c r="C1668" t="s">
        <v>815</v>
      </c>
      <c r="D1668" s="35">
        <v>3634497.5</v>
      </c>
      <c r="E1668" s="35">
        <v>0</v>
      </c>
      <c r="F1668" s="35">
        <v>3634497.5</v>
      </c>
      <c r="G1668">
        <v>10</v>
      </c>
      <c r="I1668" s="47" t="s">
        <v>1320</v>
      </c>
      <c r="J1668" t="s">
        <v>432</v>
      </c>
      <c r="M1668" t="s">
        <v>1370</v>
      </c>
      <c r="N1668" t="s">
        <v>1294</v>
      </c>
      <c r="O1668" s="36">
        <v>87.774314110873206</v>
      </c>
      <c r="P1668" s="37">
        <v>338.4001604813177</v>
      </c>
      <c r="Q1668" s="31">
        <v>1.9999999999999999E-6</v>
      </c>
    </row>
    <row r="1669" spans="1:17" x14ac:dyDescent="0.2">
      <c r="A1669" t="s">
        <v>815</v>
      </c>
      <c r="B1669" t="s">
        <v>1248</v>
      </c>
      <c r="C1669" t="s">
        <v>815</v>
      </c>
      <c r="D1669" s="35">
        <v>3634497.5</v>
      </c>
      <c r="E1669" s="35">
        <v>0</v>
      </c>
      <c r="F1669" s="35">
        <v>3634497.5</v>
      </c>
      <c r="G1669">
        <v>10</v>
      </c>
      <c r="I1669" s="47" t="s">
        <v>1320</v>
      </c>
      <c r="J1669" t="s">
        <v>433</v>
      </c>
      <c r="M1669" t="s">
        <v>1371</v>
      </c>
      <c r="N1669" t="s">
        <v>1328</v>
      </c>
      <c r="O1669" s="36">
        <v>1072.4211812871458</v>
      </c>
      <c r="P1669" s="37">
        <v>4134.5523861653128</v>
      </c>
      <c r="Q1669" s="31">
        <v>1.5999999999999999E-5</v>
      </c>
    </row>
    <row r="1670" spans="1:17" x14ac:dyDescent="0.2">
      <c r="A1670" t="s">
        <v>815</v>
      </c>
      <c r="B1670" t="s">
        <v>1248</v>
      </c>
      <c r="C1670" t="s">
        <v>815</v>
      </c>
      <c r="D1670" s="35">
        <v>3634497.5</v>
      </c>
      <c r="E1670" s="35">
        <v>0</v>
      </c>
      <c r="F1670" s="35">
        <v>3634497.5</v>
      </c>
      <c r="G1670">
        <v>10</v>
      </c>
      <c r="I1670" s="47" t="s">
        <v>1320</v>
      </c>
      <c r="J1670" t="s">
        <v>450</v>
      </c>
      <c r="M1670" t="s">
        <v>1372</v>
      </c>
      <c r="N1670" t="s">
        <v>1325</v>
      </c>
      <c r="O1670" s="36">
        <v>1783.3161553464247</v>
      </c>
      <c r="P1670" s="37">
        <v>6875.2969393286339</v>
      </c>
      <c r="Q1670" s="31">
        <v>0</v>
      </c>
    </row>
    <row r="1671" spans="1:17" x14ac:dyDescent="0.2">
      <c r="A1671" t="s">
        <v>815</v>
      </c>
      <c r="B1671" t="s">
        <v>1248</v>
      </c>
      <c r="C1671" t="s">
        <v>815</v>
      </c>
      <c r="D1671" s="35">
        <v>3634497.5</v>
      </c>
      <c r="E1671" s="35">
        <v>0</v>
      </c>
      <c r="F1671" s="35">
        <v>3634497.5</v>
      </c>
      <c r="G1671">
        <v>10</v>
      </c>
      <c r="I1671" s="47" t="s">
        <v>1320</v>
      </c>
      <c r="J1671" t="s">
        <v>451</v>
      </c>
      <c r="M1671" t="s">
        <v>1372</v>
      </c>
      <c r="N1671" t="s">
        <v>1325</v>
      </c>
      <c r="O1671" s="36">
        <v>7.1332646213856989</v>
      </c>
      <c r="P1671" s="37">
        <v>27.501187757314533</v>
      </c>
      <c r="Q1671" s="31">
        <v>0</v>
      </c>
    </row>
    <row r="1672" spans="1:17" x14ac:dyDescent="0.2">
      <c r="A1672" t="s">
        <v>815</v>
      </c>
      <c r="B1672" t="s">
        <v>1248</v>
      </c>
      <c r="C1672" t="s">
        <v>815</v>
      </c>
      <c r="D1672" s="35">
        <v>3634497.5</v>
      </c>
      <c r="E1672" s="35">
        <v>0</v>
      </c>
      <c r="F1672" s="35">
        <v>3634497.5</v>
      </c>
      <c r="G1672">
        <v>10</v>
      </c>
      <c r="I1672" s="47" t="s">
        <v>1320</v>
      </c>
      <c r="J1672" t="s">
        <v>452</v>
      </c>
      <c r="M1672" t="s">
        <v>1372</v>
      </c>
      <c r="N1672" t="s">
        <v>1325</v>
      </c>
      <c r="O1672" s="36">
        <v>2389.643648164209</v>
      </c>
      <c r="P1672" s="37">
        <v>9212.8978987003684</v>
      </c>
      <c r="Q1672" s="31">
        <v>1.6000000000000001E-4</v>
      </c>
    </row>
    <row r="1673" spans="1:17" x14ac:dyDescent="0.2">
      <c r="A1673" t="s">
        <v>815</v>
      </c>
      <c r="B1673" t="s">
        <v>1248</v>
      </c>
      <c r="C1673" t="s">
        <v>815</v>
      </c>
      <c r="D1673" s="35">
        <v>3634497.5</v>
      </c>
      <c r="E1673" s="35">
        <v>0</v>
      </c>
      <c r="F1673" s="35">
        <v>3634497.5</v>
      </c>
      <c r="G1673">
        <v>10</v>
      </c>
      <c r="I1673" s="47" t="s">
        <v>1320</v>
      </c>
      <c r="J1673" t="s">
        <v>453</v>
      </c>
      <c r="M1673" t="s">
        <v>1372</v>
      </c>
      <c r="N1673" t="s">
        <v>1325</v>
      </c>
      <c r="O1673" s="36">
        <v>2567.9752636988514</v>
      </c>
      <c r="P1673" s="37">
        <v>9900.4275926332321</v>
      </c>
      <c r="Q1673" s="31">
        <v>2.8E-5</v>
      </c>
    </row>
    <row r="1674" spans="1:17" x14ac:dyDescent="0.2">
      <c r="A1674" t="s">
        <v>815</v>
      </c>
      <c r="B1674" t="s">
        <v>1248</v>
      </c>
      <c r="C1674" t="s">
        <v>815</v>
      </c>
      <c r="D1674" s="35">
        <v>3634497.5</v>
      </c>
      <c r="E1674" s="35">
        <v>0</v>
      </c>
      <c r="F1674" s="35">
        <v>3634497.5</v>
      </c>
      <c r="G1674">
        <v>10</v>
      </c>
      <c r="I1674" s="47" t="s">
        <v>1320</v>
      </c>
      <c r="J1674" t="s">
        <v>454</v>
      </c>
      <c r="M1674" t="s">
        <v>1372</v>
      </c>
      <c r="N1674" t="s">
        <v>1325</v>
      </c>
      <c r="O1674" s="36">
        <v>4279.9587728314191</v>
      </c>
      <c r="P1674" s="37">
        <v>16500.712654388717</v>
      </c>
      <c r="Q1674" s="31">
        <v>1.1400000000000001E-4</v>
      </c>
    </row>
    <row r="1675" spans="1:17" x14ac:dyDescent="0.2">
      <c r="A1675" t="s">
        <v>815</v>
      </c>
      <c r="B1675" t="s">
        <v>1248</v>
      </c>
      <c r="C1675" t="s">
        <v>815</v>
      </c>
      <c r="D1675" s="35">
        <v>3634497.5</v>
      </c>
      <c r="E1675" s="35">
        <v>0</v>
      </c>
      <c r="F1675" s="35">
        <v>3634497.5</v>
      </c>
      <c r="G1675">
        <v>10</v>
      </c>
      <c r="I1675" s="47" t="s">
        <v>1320</v>
      </c>
      <c r="J1675" t="s">
        <v>455</v>
      </c>
      <c r="M1675" t="s">
        <v>1373</v>
      </c>
      <c r="N1675" t="s">
        <v>1325</v>
      </c>
      <c r="O1675" s="36">
        <v>3502.8542609035103</v>
      </c>
      <c r="P1675" s="37">
        <v>13504.707567809704</v>
      </c>
      <c r="Q1675" s="31">
        <v>7.1000000000000005E-5</v>
      </c>
    </row>
    <row r="1676" spans="1:17" x14ac:dyDescent="0.2">
      <c r="A1676" t="s">
        <v>815</v>
      </c>
      <c r="B1676" t="s">
        <v>1248</v>
      </c>
      <c r="C1676" t="s">
        <v>815</v>
      </c>
      <c r="D1676" s="35">
        <v>3634497.5</v>
      </c>
      <c r="E1676" s="35">
        <v>0</v>
      </c>
      <c r="F1676" s="35">
        <v>3634497.5</v>
      </c>
      <c r="G1676">
        <v>10</v>
      </c>
      <c r="I1676" s="47" t="s">
        <v>1320</v>
      </c>
      <c r="J1676" t="s">
        <v>456</v>
      </c>
      <c r="M1676" t="s">
        <v>1373</v>
      </c>
      <c r="N1676" t="s">
        <v>1325</v>
      </c>
      <c r="O1676" s="36">
        <v>24.8</v>
      </c>
      <c r="P1676" s="37">
        <v>95.612527023974366</v>
      </c>
      <c r="Q1676" s="31">
        <v>0</v>
      </c>
    </row>
    <row r="1677" spans="1:17" x14ac:dyDescent="0.2">
      <c r="A1677" t="s">
        <v>815</v>
      </c>
      <c r="B1677" t="s">
        <v>1248</v>
      </c>
      <c r="C1677" t="s">
        <v>815</v>
      </c>
      <c r="D1677" s="35">
        <v>3634497.5</v>
      </c>
      <c r="E1677" s="35">
        <v>0</v>
      </c>
      <c r="F1677" s="35">
        <v>3634497.5</v>
      </c>
      <c r="G1677">
        <v>10</v>
      </c>
      <c r="I1677" s="47" t="s">
        <v>1320</v>
      </c>
      <c r="J1677" t="s">
        <v>457</v>
      </c>
      <c r="M1677" t="s">
        <v>1373</v>
      </c>
      <c r="N1677" t="s">
        <v>1325</v>
      </c>
      <c r="O1677" s="36">
        <v>1284.3150327180197</v>
      </c>
      <c r="P1677" s="37">
        <v>4951.4760392358139</v>
      </c>
      <c r="Q1677" s="31">
        <v>5.7000000000000003E-5</v>
      </c>
    </row>
    <row r="1678" spans="1:17" x14ac:dyDescent="0.2">
      <c r="A1678" t="s">
        <v>815</v>
      </c>
      <c r="B1678" t="s">
        <v>1248</v>
      </c>
      <c r="C1678" t="s">
        <v>815</v>
      </c>
      <c r="D1678" s="35">
        <v>3634497.5</v>
      </c>
      <c r="E1678" s="35">
        <v>0</v>
      </c>
      <c r="F1678" s="35">
        <v>3634497.5</v>
      </c>
      <c r="G1678">
        <v>10</v>
      </c>
      <c r="I1678" s="47" t="s">
        <v>1320</v>
      </c>
      <c r="J1678" t="s">
        <v>458</v>
      </c>
      <c r="M1678" t="s">
        <v>1373</v>
      </c>
      <c r="N1678" t="s">
        <v>1325</v>
      </c>
      <c r="O1678" s="36">
        <v>138.80505600317656</v>
      </c>
      <c r="P1678" s="37">
        <v>535.14121645838691</v>
      </c>
      <c r="Q1678" s="31">
        <v>6.0000000000000002E-6</v>
      </c>
    </row>
    <row r="1679" spans="1:17" x14ac:dyDescent="0.2">
      <c r="A1679" t="s">
        <v>815</v>
      </c>
      <c r="B1679" t="s">
        <v>1248</v>
      </c>
      <c r="C1679" t="s">
        <v>815</v>
      </c>
      <c r="D1679" s="35">
        <v>3634497.5</v>
      </c>
      <c r="E1679" s="35">
        <v>0</v>
      </c>
      <c r="F1679" s="35">
        <v>3634497.5</v>
      </c>
      <c r="G1679">
        <v>10</v>
      </c>
      <c r="I1679" s="47" t="s">
        <v>1320</v>
      </c>
      <c r="J1679" t="s">
        <v>459</v>
      </c>
      <c r="M1679" t="s">
        <v>1373</v>
      </c>
      <c r="N1679" t="s">
        <v>1325</v>
      </c>
      <c r="O1679" s="36">
        <v>403.82691814459525</v>
      </c>
      <c r="P1679" s="37">
        <v>1556.8916179075968</v>
      </c>
      <c r="Q1679" s="31">
        <v>3.0000000000000001E-5</v>
      </c>
    </row>
    <row r="1680" spans="1:17" x14ac:dyDescent="0.2">
      <c r="A1680" t="s">
        <v>815</v>
      </c>
      <c r="B1680" t="s">
        <v>1248</v>
      </c>
      <c r="C1680" t="s">
        <v>815</v>
      </c>
      <c r="D1680" s="35">
        <v>3634497.5</v>
      </c>
      <c r="E1680" s="35">
        <v>0</v>
      </c>
      <c r="F1680" s="35">
        <v>3634497.5</v>
      </c>
      <c r="G1680">
        <v>10</v>
      </c>
      <c r="I1680" s="47" t="s">
        <v>1320</v>
      </c>
      <c r="J1680" t="s">
        <v>460</v>
      </c>
      <c r="M1680" t="s">
        <v>1373</v>
      </c>
      <c r="N1680" t="s">
        <v>1325</v>
      </c>
      <c r="O1680" s="36">
        <v>15784.390091433366</v>
      </c>
      <c r="P1680" s="37">
        <v>60854.250974763141</v>
      </c>
      <c r="Q1680" s="31">
        <v>5.1999999999999995E-4</v>
      </c>
    </row>
    <row r="1681" spans="1:17" x14ac:dyDescent="0.2">
      <c r="A1681" t="s">
        <v>815</v>
      </c>
      <c r="B1681" t="s">
        <v>1248</v>
      </c>
      <c r="C1681" t="s">
        <v>815</v>
      </c>
      <c r="D1681" s="35">
        <v>3634497.5</v>
      </c>
      <c r="E1681" s="35">
        <v>0</v>
      </c>
      <c r="F1681" s="35">
        <v>3634497.5</v>
      </c>
      <c r="G1681">
        <v>10</v>
      </c>
      <c r="I1681" s="47" t="s">
        <v>1320</v>
      </c>
      <c r="J1681" t="s">
        <v>461</v>
      </c>
      <c r="M1681" t="s">
        <v>1373</v>
      </c>
      <c r="N1681" t="s">
        <v>1325</v>
      </c>
      <c r="O1681" s="36">
        <v>4814.0552172089874</v>
      </c>
      <c r="P1681" s="37">
        <v>18559.838086705608</v>
      </c>
      <c r="Q1681" s="31">
        <v>9.7999999999999997E-5</v>
      </c>
    </row>
    <row r="1682" spans="1:17" x14ac:dyDescent="0.2">
      <c r="A1682" t="s">
        <v>815</v>
      </c>
      <c r="B1682" t="s">
        <v>1248</v>
      </c>
      <c r="C1682" t="s">
        <v>815</v>
      </c>
      <c r="D1682" s="35">
        <v>3634497.5</v>
      </c>
      <c r="E1682" s="35">
        <v>0</v>
      </c>
      <c r="F1682" s="35">
        <v>3634497.5</v>
      </c>
      <c r="G1682">
        <v>10</v>
      </c>
      <c r="I1682" s="47" t="s">
        <v>1320</v>
      </c>
      <c r="J1682" t="s">
        <v>462</v>
      </c>
      <c r="M1682" t="s">
        <v>1373</v>
      </c>
      <c r="N1682" t="s">
        <v>1325</v>
      </c>
      <c r="O1682" s="36">
        <v>1.2745686485177732</v>
      </c>
      <c r="P1682" s="37">
        <v>4.9139003770288738</v>
      </c>
      <c r="Q1682" s="31">
        <v>0</v>
      </c>
    </row>
    <row r="1683" spans="1:17" x14ac:dyDescent="0.2">
      <c r="A1683" t="s">
        <v>815</v>
      </c>
      <c r="B1683" t="s">
        <v>1248</v>
      </c>
      <c r="C1683" t="s">
        <v>815</v>
      </c>
      <c r="D1683" s="35">
        <v>3634497.5</v>
      </c>
      <c r="E1683" s="35">
        <v>0</v>
      </c>
      <c r="F1683" s="35">
        <v>3634497.5</v>
      </c>
      <c r="G1683">
        <v>10</v>
      </c>
      <c r="I1683" s="47" t="s">
        <v>1320</v>
      </c>
      <c r="J1683" t="s">
        <v>463</v>
      </c>
      <c r="M1683" t="s">
        <v>1374</v>
      </c>
      <c r="N1683" t="s">
        <v>1333</v>
      </c>
      <c r="O1683" s="36">
        <v>4.8099999999999996</v>
      </c>
      <c r="P1683" s="37">
        <v>18.544203830053092</v>
      </c>
      <c r="Q1683" s="31">
        <v>0</v>
      </c>
    </row>
    <row r="1684" spans="1:17" x14ac:dyDescent="0.2">
      <c r="A1684" t="s">
        <v>815</v>
      </c>
      <c r="B1684" t="s">
        <v>1248</v>
      </c>
      <c r="C1684" t="s">
        <v>815</v>
      </c>
      <c r="D1684" s="35">
        <v>3634497.5</v>
      </c>
      <c r="E1684" s="35">
        <v>0</v>
      </c>
      <c r="F1684" s="35">
        <v>3634497.5</v>
      </c>
      <c r="G1684">
        <v>10</v>
      </c>
      <c r="I1684" s="47" t="s">
        <v>1320</v>
      </c>
      <c r="J1684" t="s">
        <v>464</v>
      </c>
      <c r="M1684" t="s">
        <v>1374</v>
      </c>
      <c r="N1684" t="s">
        <v>1333</v>
      </c>
      <c r="O1684" s="36">
        <v>4.8099999999999996</v>
      </c>
      <c r="P1684" s="37">
        <v>18.544203830053092</v>
      </c>
      <c r="Q1684" s="31">
        <v>0</v>
      </c>
    </row>
    <row r="1685" spans="1:17" x14ac:dyDescent="0.2">
      <c r="A1685" t="s">
        <v>815</v>
      </c>
      <c r="B1685" t="s">
        <v>1248</v>
      </c>
      <c r="C1685" t="s">
        <v>815</v>
      </c>
      <c r="D1685" s="35">
        <v>3634497.5</v>
      </c>
      <c r="E1685" s="35">
        <v>0</v>
      </c>
      <c r="F1685" s="35">
        <v>3634497.5</v>
      </c>
      <c r="G1685">
        <v>10</v>
      </c>
      <c r="I1685" s="47" t="s">
        <v>1320</v>
      </c>
      <c r="J1685" t="s">
        <v>465</v>
      </c>
      <c r="M1685" t="s">
        <v>1374</v>
      </c>
      <c r="N1685" t="s">
        <v>1333</v>
      </c>
      <c r="O1685" s="36">
        <v>9.6199999999999992</v>
      </c>
      <c r="P1685" s="37">
        <v>37.088407660106185</v>
      </c>
      <c r="Q1685" s="31">
        <v>0</v>
      </c>
    </row>
    <row r="1686" spans="1:17" x14ac:dyDescent="0.2">
      <c r="A1686" t="s">
        <v>815</v>
      </c>
      <c r="B1686" t="s">
        <v>1248</v>
      </c>
      <c r="C1686" t="s">
        <v>815</v>
      </c>
      <c r="D1686" s="35">
        <v>3634497.5</v>
      </c>
      <c r="E1686" s="35">
        <v>0</v>
      </c>
      <c r="F1686" s="35">
        <v>3634497.5</v>
      </c>
      <c r="G1686">
        <v>10</v>
      </c>
      <c r="I1686" s="47" t="s">
        <v>1320</v>
      </c>
      <c r="J1686" t="s">
        <v>466</v>
      </c>
      <c r="M1686" t="s">
        <v>1374</v>
      </c>
      <c r="N1686" t="s">
        <v>1333</v>
      </c>
      <c r="O1686" s="36">
        <v>209.23499999999999</v>
      </c>
      <c r="P1686" s="37">
        <v>806.6728666073094</v>
      </c>
      <c r="Q1686" s="31">
        <v>3.0000000000000001E-6</v>
      </c>
    </row>
    <row r="1687" spans="1:17" x14ac:dyDescent="0.2">
      <c r="A1687" t="s">
        <v>815</v>
      </c>
      <c r="B1687" t="s">
        <v>1248</v>
      </c>
      <c r="C1687" t="s">
        <v>815</v>
      </c>
      <c r="D1687" s="35">
        <v>3634497.5</v>
      </c>
      <c r="E1687" s="35">
        <v>0</v>
      </c>
      <c r="F1687" s="35">
        <v>3634497.5</v>
      </c>
      <c r="G1687">
        <v>10</v>
      </c>
      <c r="I1687" s="47" t="s">
        <v>1320</v>
      </c>
      <c r="J1687" t="s">
        <v>467</v>
      </c>
      <c r="M1687" t="s">
        <v>1374</v>
      </c>
      <c r="N1687" t="s">
        <v>1333</v>
      </c>
      <c r="O1687" s="36">
        <v>14.43</v>
      </c>
      <c r="P1687" s="37">
        <v>55.632611490159277</v>
      </c>
      <c r="Q1687" s="31">
        <v>0</v>
      </c>
    </row>
    <row r="1688" spans="1:17" x14ac:dyDescent="0.2">
      <c r="A1688" t="s">
        <v>815</v>
      </c>
      <c r="B1688" t="s">
        <v>1248</v>
      </c>
      <c r="C1688" t="s">
        <v>815</v>
      </c>
      <c r="D1688" s="35">
        <v>3634497.5</v>
      </c>
      <c r="E1688" s="35">
        <v>0</v>
      </c>
      <c r="F1688" s="35">
        <v>3634497.5</v>
      </c>
      <c r="G1688">
        <v>10</v>
      </c>
      <c r="I1688" s="47" t="s">
        <v>1320</v>
      </c>
      <c r="J1688" t="s">
        <v>468</v>
      </c>
      <c r="M1688" t="s">
        <v>1374</v>
      </c>
      <c r="N1688" t="s">
        <v>1333</v>
      </c>
      <c r="O1688" s="36">
        <v>2227.0500000000002</v>
      </c>
      <c r="P1688" s="37">
        <v>8586.0434801912161</v>
      </c>
      <c r="Q1688" s="31">
        <v>3.3000000000000003E-5</v>
      </c>
    </row>
    <row r="1689" spans="1:17" x14ac:dyDescent="0.2">
      <c r="A1689" t="s">
        <v>815</v>
      </c>
      <c r="B1689" t="s">
        <v>1248</v>
      </c>
      <c r="C1689" t="s">
        <v>815</v>
      </c>
      <c r="D1689" s="35">
        <v>3634497.5</v>
      </c>
      <c r="E1689" s="35">
        <v>0</v>
      </c>
      <c r="F1689" s="35">
        <v>3634497.5</v>
      </c>
      <c r="G1689">
        <v>10</v>
      </c>
      <c r="I1689" s="47" t="s">
        <v>1320</v>
      </c>
      <c r="J1689" t="s">
        <v>469</v>
      </c>
      <c r="M1689" t="s">
        <v>1374</v>
      </c>
      <c r="N1689" t="s">
        <v>1333</v>
      </c>
      <c r="O1689" s="36">
        <v>4.8099999999999996</v>
      </c>
      <c r="P1689" s="37">
        <v>18.544203830053092</v>
      </c>
      <c r="Q1689" s="31">
        <v>0</v>
      </c>
    </row>
    <row r="1690" spans="1:17" x14ac:dyDescent="0.2">
      <c r="A1690" t="s">
        <v>815</v>
      </c>
      <c r="B1690" t="s">
        <v>1248</v>
      </c>
      <c r="C1690" t="s">
        <v>815</v>
      </c>
      <c r="D1690" s="35">
        <v>3634497.5</v>
      </c>
      <c r="E1690" s="35">
        <v>0</v>
      </c>
      <c r="F1690" s="35">
        <v>3634497.5</v>
      </c>
      <c r="G1690">
        <v>10</v>
      </c>
      <c r="I1690" s="47" t="s">
        <v>1320</v>
      </c>
      <c r="J1690" t="s">
        <v>470</v>
      </c>
      <c r="M1690" t="s">
        <v>1374</v>
      </c>
      <c r="N1690" t="s">
        <v>1333</v>
      </c>
      <c r="O1690" s="36">
        <v>4.8099999999999996</v>
      </c>
      <c r="P1690" s="37">
        <v>18.544203830053092</v>
      </c>
      <c r="Q1690" s="31">
        <v>0</v>
      </c>
    </row>
    <row r="1691" spans="1:17" x14ac:dyDescent="0.2">
      <c r="A1691" t="s">
        <v>815</v>
      </c>
      <c r="B1691" t="s">
        <v>1248</v>
      </c>
      <c r="C1691" t="s">
        <v>815</v>
      </c>
      <c r="D1691" s="35">
        <v>3634497.5</v>
      </c>
      <c r="E1691" s="35">
        <v>0</v>
      </c>
      <c r="F1691" s="35">
        <v>3634497.5</v>
      </c>
      <c r="G1691">
        <v>10</v>
      </c>
      <c r="I1691" s="47" t="s">
        <v>1320</v>
      </c>
      <c r="J1691" t="s">
        <v>471</v>
      </c>
      <c r="M1691" t="s">
        <v>1374</v>
      </c>
      <c r="N1691" t="s">
        <v>1333</v>
      </c>
      <c r="O1691" s="36">
        <v>303.02999999999997</v>
      </c>
      <c r="P1691" s="37">
        <v>1168.2848412933449</v>
      </c>
      <c r="Q1691" s="31">
        <v>5.0000000000000004E-6</v>
      </c>
    </row>
    <row r="1692" spans="1:17" x14ac:dyDescent="0.2">
      <c r="A1692" t="s">
        <v>815</v>
      </c>
      <c r="B1692" t="s">
        <v>1248</v>
      </c>
      <c r="C1692" t="s">
        <v>815</v>
      </c>
      <c r="D1692" s="35">
        <v>3634497.5</v>
      </c>
      <c r="E1692" s="35">
        <v>0</v>
      </c>
      <c r="F1692" s="35">
        <v>3634497.5</v>
      </c>
      <c r="G1692">
        <v>10</v>
      </c>
      <c r="I1692" s="47" t="s">
        <v>1320</v>
      </c>
      <c r="J1692" t="s">
        <v>472</v>
      </c>
      <c r="M1692" t="s">
        <v>1374</v>
      </c>
      <c r="N1692" t="s">
        <v>1333</v>
      </c>
      <c r="O1692" s="36">
        <v>4.8099999999999996</v>
      </c>
      <c r="P1692" s="37">
        <v>18.544203830053092</v>
      </c>
      <c r="Q1692" s="31">
        <v>0</v>
      </c>
    </row>
    <row r="1693" spans="1:17" x14ac:dyDescent="0.2">
      <c r="A1693" t="s">
        <v>815</v>
      </c>
      <c r="B1693" t="s">
        <v>1248</v>
      </c>
      <c r="C1693" t="s">
        <v>815</v>
      </c>
      <c r="D1693" s="35">
        <v>3634497.5</v>
      </c>
      <c r="E1693" s="35">
        <v>0</v>
      </c>
      <c r="F1693" s="35">
        <v>3634497.5</v>
      </c>
      <c r="G1693">
        <v>10</v>
      </c>
      <c r="I1693" s="47" t="s">
        <v>1320</v>
      </c>
      <c r="J1693" t="s">
        <v>473</v>
      </c>
      <c r="M1693" t="s">
        <v>1374</v>
      </c>
      <c r="N1693" t="s">
        <v>1333</v>
      </c>
      <c r="O1693" s="36">
        <v>4.8099999999999996</v>
      </c>
      <c r="P1693" s="37">
        <v>18.544203830053092</v>
      </c>
      <c r="Q1693" s="31">
        <v>0</v>
      </c>
    </row>
    <row r="1694" spans="1:17" x14ac:dyDescent="0.2">
      <c r="A1694" t="s">
        <v>815</v>
      </c>
      <c r="B1694" t="s">
        <v>1248</v>
      </c>
      <c r="C1694" t="s">
        <v>815</v>
      </c>
      <c r="D1694" s="35">
        <v>3634497.5</v>
      </c>
      <c r="E1694" s="35">
        <v>0</v>
      </c>
      <c r="F1694" s="35">
        <v>3634497.5</v>
      </c>
      <c r="G1694">
        <v>10</v>
      </c>
      <c r="I1694" s="47" t="s">
        <v>1320</v>
      </c>
      <c r="J1694" t="s">
        <v>474</v>
      </c>
      <c r="M1694" t="s">
        <v>1375</v>
      </c>
      <c r="N1694" t="s">
        <v>1333</v>
      </c>
      <c r="O1694" s="36">
        <v>8924.2346938775518</v>
      </c>
      <c r="P1694" s="37">
        <v>34405.993178897457</v>
      </c>
      <c r="Q1694" s="31">
        <v>3.1599999999999998E-4</v>
      </c>
    </row>
    <row r="1695" spans="1:17" x14ac:dyDescent="0.2">
      <c r="A1695" t="s">
        <v>815</v>
      </c>
      <c r="B1695" t="s">
        <v>1248</v>
      </c>
      <c r="C1695" t="s">
        <v>815</v>
      </c>
      <c r="D1695" s="35">
        <v>3634497.5</v>
      </c>
      <c r="E1695" s="35">
        <v>0</v>
      </c>
      <c r="F1695" s="35">
        <v>3634497.5</v>
      </c>
      <c r="G1695">
        <v>10</v>
      </c>
      <c r="I1695" s="47" t="s">
        <v>1320</v>
      </c>
      <c r="J1695" t="s">
        <v>475</v>
      </c>
      <c r="M1695" t="s">
        <v>1376</v>
      </c>
      <c r="N1695" t="s">
        <v>1333</v>
      </c>
      <c r="O1695" s="36">
        <v>1091.2</v>
      </c>
      <c r="P1695" s="37">
        <v>4206.951189054872</v>
      </c>
      <c r="Q1695" s="31">
        <v>1.5999999999999999E-5</v>
      </c>
    </row>
    <row r="1696" spans="1:17" x14ac:dyDescent="0.2">
      <c r="A1696" t="s">
        <v>815</v>
      </c>
      <c r="B1696" t="s">
        <v>1248</v>
      </c>
      <c r="C1696" t="s">
        <v>815</v>
      </c>
      <c r="D1696" s="35">
        <v>3634497.5</v>
      </c>
      <c r="E1696" s="35">
        <v>0</v>
      </c>
      <c r="F1696" s="35">
        <v>3634497.5</v>
      </c>
      <c r="G1696">
        <v>10</v>
      </c>
      <c r="I1696" s="47" t="s">
        <v>1320</v>
      </c>
      <c r="J1696" t="s">
        <v>476</v>
      </c>
      <c r="M1696" t="s">
        <v>1376</v>
      </c>
      <c r="N1696" t="s">
        <v>1333</v>
      </c>
      <c r="O1696" s="36">
        <v>0</v>
      </c>
      <c r="P1696" s="37">
        <v>0</v>
      </c>
      <c r="Q1696" s="31">
        <v>0</v>
      </c>
    </row>
    <row r="1697" spans="1:17" x14ac:dyDescent="0.2">
      <c r="A1697" t="s">
        <v>815</v>
      </c>
      <c r="B1697" t="s">
        <v>1248</v>
      </c>
      <c r="C1697" t="s">
        <v>815</v>
      </c>
      <c r="D1697" s="35">
        <v>3634497.5</v>
      </c>
      <c r="E1697" s="35">
        <v>0</v>
      </c>
      <c r="F1697" s="35">
        <v>3634497.5</v>
      </c>
      <c r="G1697">
        <v>10</v>
      </c>
      <c r="I1697" s="47" t="s">
        <v>1320</v>
      </c>
      <c r="J1697" t="s">
        <v>477</v>
      </c>
      <c r="M1697" t="s">
        <v>1376</v>
      </c>
      <c r="N1697" t="s">
        <v>1333</v>
      </c>
      <c r="O1697" s="36">
        <v>621.5</v>
      </c>
      <c r="P1697" s="37">
        <v>2396.0961913467768</v>
      </c>
      <c r="Q1697" s="31">
        <v>9.0000000000000002E-6</v>
      </c>
    </row>
    <row r="1698" spans="1:17" x14ac:dyDescent="0.2">
      <c r="A1698" t="s">
        <v>815</v>
      </c>
      <c r="B1698" t="s">
        <v>1248</v>
      </c>
      <c r="C1698" t="s">
        <v>815</v>
      </c>
      <c r="D1698" s="35">
        <v>3634497.5</v>
      </c>
      <c r="E1698" s="35">
        <v>0</v>
      </c>
      <c r="F1698" s="35">
        <v>3634497.5</v>
      </c>
      <c r="G1698">
        <v>10</v>
      </c>
      <c r="I1698" s="47" t="s">
        <v>1320</v>
      </c>
      <c r="J1698" t="s">
        <v>478</v>
      </c>
      <c r="M1698" t="s">
        <v>1376</v>
      </c>
      <c r="N1698" t="s">
        <v>1333</v>
      </c>
      <c r="O1698" s="36">
        <v>496</v>
      </c>
      <c r="P1698" s="37">
        <v>1912.2505404794874</v>
      </c>
      <c r="Q1698" s="31">
        <v>6.9999999999999999E-6</v>
      </c>
    </row>
    <row r="1699" spans="1:17" x14ac:dyDescent="0.2">
      <c r="A1699" t="s">
        <v>815</v>
      </c>
      <c r="B1699" t="s">
        <v>1248</v>
      </c>
      <c r="C1699" t="s">
        <v>815</v>
      </c>
      <c r="D1699" s="35">
        <v>3634497.5</v>
      </c>
      <c r="E1699" s="35">
        <v>0</v>
      </c>
      <c r="F1699" s="35">
        <v>3634497.5</v>
      </c>
      <c r="G1699">
        <v>10</v>
      </c>
      <c r="I1699" s="47" t="s">
        <v>1320</v>
      </c>
      <c r="J1699" t="s">
        <v>479</v>
      </c>
      <c r="M1699" t="s">
        <v>1376</v>
      </c>
      <c r="N1699" t="s">
        <v>1333</v>
      </c>
      <c r="O1699" s="36">
        <v>124</v>
      </c>
      <c r="P1699" s="37">
        <v>478.06263511987186</v>
      </c>
      <c r="Q1699" s="31">
        <v>1.9999999999999999E-6</v>
      </c>
    </row>
    <row r="1700" spans="1:17" x14ac:dyDescent="0.2">
      <c r="A1700" t="s">
        <v>815</v>
      </c>
      <c r="B1700" t="s">
        <v>1248</v>
      </c>
      <c r="C1700" t="s">
        <v>815</v>
      </c>
      <c r="D1700" s="35">
        <v>3634497.5</v>
      </c>
      <c r="E1700" s="35">
        <v>0</v>
      </c>
      <c r="F1700" s="35">
        <v>3634497.5</v>
      </c>
      <c r="G1700">
        <v>10</v>
      </c>
      <c r="I1700" s="47" t="s">
        <v>1320</v>
      </c>
      <c r="J1700" t="s">
        <v>480</v>
      </c>
      <c r="M1700" t="s">
        <v>1376</v>
      </c>
      <c r="N1700" t="s">
        <v>1333</v>
      </c>
      <c r="O1700" s="36">
        <v>174</v>
      </c>
      <c r="P1700" s="37">
        <v>670.82982670046533</v>
      </c>
      <c r="Q1700" s="31">
        <v>3.0000000000000001E-6</v>
      </c>
    </row>
    <row r="1701" spans="1:17" x14ac:dyDescent="0.2">
      <c r="A1701" t="s">
        <v>815</v>
      </c>
      <c r="B1701" t="s">
        <v>1248</v>
      </c>
      <c r="C1701" t="s">
        <v>815</v>
      </c>
      <c r="D1701" s="35">
        <v>3634497.5</v>
      </c>
      <c r="E1701" s="35">
        <v>0</v>
      </c>
      <c r="F1701" s="35">
        <v>3634497.5</v>
      </c>
      <c r="G1701">
        <v>10</v>
      </c>
      <c r="I1701" s="47" t="s">
        <v>1320</v>
      </c>
      <c r="J1701" t="s">
        <v>481</v>
      </c>
      <c r="M1701" t="s">
        <v>1376</v>
      </c>
      <c r="N1701" t="s">
        <v>1333</v>
      </c>
      <c r="O1701" s="36">
        <v>0</v>
      </c>
      <c r="P1701" s="37">
        <v>0</v>
      </c>
      <c r="Q1701" s="31">
        <v>0</v>
      </c>
    </row>
    <row r="1702" spans="1:17" x14ac:dyDescent="0.2">
      <c r="A1702" t="s">
        <v>815</v>
      </c>
      <c r="B1702" t="s">
        <v>1248</v>
      </c>
      <c r="C1702" t="s">
        <v>815</v>
      </c>
      <c r="D1702" s="35">
        <v>3634497.5</v>
      </c>
      <c r="E1702" s="35">
        <v>0</v>
      </c>
      <c r="F1702" s="35">
        <v>3634497.5</v>
      </c>
      <c r="G1702">
        <v>10</v>
      </c>
      <c r="I1702" s="47" t="s">
        <v>1320</v>
      </c>
      <c r="J1702" t="s">
        <v>482</v>
      </c>
      <c r="M1702" t="s">
        <v>1376</v>
      </c>
      <c r="N1702" t="s">
        <v>1333</v>
      </c>
      <c r="O1702" s="36">
        <v>797</v>
      </c>
      <c r="P1702" s="37">
        <v>3072.7090337946602</v>
      </c>
      <c r="Q1702" s="31">
        <v>1.2E-5</v>
      </c>
    </row>
    <row r="1703" spans="1:17" x14ac:dyDescent="0.2">
      <c r="A1703" t="s">
        <v>815</v>
      </c>
      <c r="B1703" t="s">
        <v>1248</v>
      </c>
      <c r="C1703" t="s">
        <v>815</v>
      </c>
      <c r="D1703" s="35">
        <v>3634497.5</v>
      </c>
      <c r="E1703" s="35">
        <v>0</v>
      </c>
      <c r="F1703" s="35">
        <v>3634497.5</v>
      </c>
      <c r="G1703">
        <v>10</v>
      </c>
      <c r="I1703" s="47" t="s">
        <v>1320</v>
      </c>
      <c r="J1703" t="s">
        <v>483</v>
      </c>
      <c r="M1703" t="s">
        <v>1376</v>
      </c>
      <c r="N1703" t="s">
        <v>1333</v>
      </c>
      <c r="O1703" s="36">
        <v>297.60000000000002</v>
      </c>
      <c r="P1703" s="37">
        <v>1147.3503242876925</v>
      </c>
      <c r="Q1703" s="31">
        <v>3.9999999999999998E-6</v>
      </c>
    </row>
    <row r="1704" spans="1:17" x14ac:dyDescent="0.2">
      <c r="A1704" t="s">
        <v>815</v>
      </c>
      <c r="B1704" t="s">
        <v>1248</v>
      </c>
      <c r="C1704" t="s">
        <v>815</v>
      </c>
      <c r="D1704" s="35">
        <v>3634497.5</v>
      </c>
      <c r="E1704" s="35">
        <v>0</v>
      </c>
      <c r="F1704" s="35">
        <v>3634497.5</v>
      </c>
      <c r="G1704">
        <v>10</v>
      </c>
      <c r="I1704" s="47" t="s">
        <v>1320</v>
      </c>
      <c r="J1704" t="s">
        <v>484</v>
      </c>
      <c r="M1704" t="s">
        <v>1376</v>
      </c>
      <c r="N1704" t="s">
        <v>1333</v>
      </c>
      <c r="O1704" s="36">
        <v>496</v>
      </c>
      <c r="P1704" s="37">
        <v>1912.2505404794874</v>
      </c>
      <c r="Q1704" s="31">
        <v>6.9999999999999999E-6</v>
      </c>
    </row>
    <row r="1705" spans="1:17" x14ac:dyDescent="0.2">
      <c r="A1705" t="s">
        <v>815</v>
      </c>
      <c r="B1705" t="s">
        <v>1248</v>
      </c>
      <c r="C1705" t="s">
        <v>815</v>
      </c>
      <c r="D1705" s="35">
        <v>3634497.5</v>
      </c>
      <c r="E1705" s="35">
        <v>0</v>
      </c>
      <c r="F1705" s="35">
        <v>3634497.5</v>
      </c>
      <c r="G1705">
        <v>10</v>
      </c>
      <c r="I1705" s="47" t="s">
        <v>1320</v>
      </c>
      <c r="J1705" t="s">
        <v>485</v>
      </c>
      <c r="M1705" t="s">
        <v>1377</v>
      </c>
      <c r="N1705" t="s">
        <v>1294</v>
      </c>
      <c r="O1705" s="36">
        <v>148.36298387748485</v>
      </c>
      <c r="P1705" s="37">
        <v>571.99031473159255</v>
      </c>
      <c r="Q1705" s="31">
        <v>1.9999999999999999E-6</v>
      </c>
    </row>
    <row r="1706" spans="1:17" x14ac:dyDescent="0.2">
      <c r="A1706" t="s">
        <v>815</v>
      </c>
      <c r="B1706" t="s">
        <v>1248</v>
      </c>
      <c r="C1706" t="s">
        <v>815</v>
      </c>
      <c r="D1706" s="35">
        <v>3634497.5</v>
      </c>
      <c r="E1706" s="35">
        <v>0</v>
      </c>
      <c r="F1706" s="35">
        <v>3634497.5</v>
      </c>
      <c r="G1706">
        <v>10</v>
      </c>
      <c r="I1706" s="47" t="s">
        <v>1320</v>
      </c>
      <c r="J1706" t="s">
        <v>486</v>
      </c>
      <c r="M1706" t="s">
        <v>1377</v>
      </c>
      <c r="N1706" t="s">
        <v>1294</v>
      </c>
      <c r="O1706" s="36">
        <v>0</v>
      </c>
      <c r="P1706" s="37">
        <v>0</v>
      </c>
      <c r="Q1706" s="31">
        <v>0</v>
      </c>
    </row>
    <row r="1707" spans="1:17" x14ac:dyDescent="0.2">
      <c r="A1707" t="s">
        <v>815</v>
      </c>
      <c r="B1707" t="s">
        <v>1248</v>
      </c>
      <c r="C1707" t="s">
        <v>815</v>
      </c>
      <c r="D1707" s="35">
        <v>3634497.5</v>
      </c>
      <c r="E1707" s="35">
        <v>0</v>
      </c>
      <c r="F1707" s="35">
        <v>3634497.5</v>
      </c>
      <c r="G1707">
        <v>10</v>
      </c>
      <c r="I1707" s="47" t="s">
        <v>1320</v>
      </c>
      <c r="J1707" t="s">
        <v>487</v>
      </c>
      <c r="M1707" t="s">
        <v>1377</v>
      </c>
      <c r="N1707" t="s">
        <v>1294</v>
      </c>
      <c r="O1707" s="36">
        <v>4.9812345190969669</v>
      </c>
      <c r="P1707" s="37">
        <v>19.204371777012607</v>
      </c>
      <c r="Q1707" s="31">
        <v>0</v>
      </c>
    </row>
    <row r="1708" spans="1:17" x14ac:dyDescent="0.2">
      <c r="A1708" t="s">
        <v>815</v>
      </c>
      <c r="B1708" t="s">
        <v>1248</v>
      </c>
      <c r="C1708" t="s">
        <v>815</v>
      </c>
      <c r="D1708" s="35">
        <v>3634497.5</v>
      </c>
      <c r="E1708" s="35">
        <v>0</v>
      </c>
      <c r="F1708" s="35">
        <v>3634497.5</v>
      </c>
      <c r="G1708">
        <v>10</v>
      </c>
      <c r="I1708" s="47" t="s">
        <v>1320</v>
      </c>
      <c r="J1708" t="s">
        <v>489</v>
      </c>
      <c r="M1708" t="s">
        <v>1377</v>
      </c>
      <c r="N1708" t="s">
        <v>1294</v>
      </c>
      <c r="O1708" s="36">
        <v>54.364324669787592</v>
      </c>
      <c r="P1708" s="37">
        <v>209.59316377541057</v>
      </c>
      <c r="Q1708" s="31">
        <v>9.9999999999999995E-7</v>
      </c>
    </row>
    <row r="1709" spans="1:17" x14ac:dyDescent="0.2">
      <c r="A1709" t="s">
        <v>815</v>
      </c>
      <c r="B1709" t="s">
        <v>1248</v>
      </c>
      <c r="C1709" t="s">
        <v>815</v>
      </c>
      <c r="D1709" s="35">
        <v>3634497.5</v>
      </c>
      <c r="E1709" s="35">
        <v>0</v>
      </c>
      <c r="F1709" s="35">
        <v>3634497.5</v>
      </c>
      <c r="G1709">
        <v>10</v>
      </c>
      <c r="I1709" s="47" t="s">
        <v>1320</v>
      </c>
      <c r="J1709" t="s">
        <v>490</v>
      </c>
      <c r="M1709" t="s">
        <v>1378</v>
      </c>
      <c r="N1709" t="s">
        <v>1333</v>
      </c>
      <c r="O1709" s="36">
        <v>75.27</v>
      </c>
      <c r="P1709" s="37">
        <v>290.19173020542542</v>
      </c>
      <c r="Q1709" s="31">
        <v>9.9999999999999995E-7</v>
      </c>
    </row>
    <row r="1710" spans="1:17" x14ac:dyDescent="0.2">
      <c r="A1710" t="s">
        <v>815</v>
      </c>
      <c r="B1710" t="s">
        <v>1248</v>
      </c>
      <c r="C1710" t="s">
        <v>815</v>
      </c>
      <c r="D1710" s="35">
        <v>3634497.5</v>
      </c>
      <c r="E1710" s="35">
        <v>0</v>
      </c>
      <c r="F1710" s="35">
        <v>3634497.5</v>
      </c>
      <c r="G1710">
        <v>10</v>
      </c>
      <c r="I1710" s="47" t="s">
        <v>1320</v>
      </c>
      <c r="J1710" t="s">
        <v>491</v>
      </c>
      <c r="M1710" t="s">
        <v>1378</v>
      </c>
      <c r="N1710" t="s">
        <v>1333</v>
      </c>
      <c r="O1710" s="36">
        <v>39</v>
      </c>
      <c r="P1710" s="37">
        <v>150.35840943286291</v>
      </c>
      <c r="Q1710" s="31">
        <v>9.9999999999999995E-7</v>
      </c>
    </row>
    <row r="1711" spans="1:17" x14ac:dyDescent="0.2">
      <c r="A1711" t="s">
        <v>815</v>
      </c>
      <c r="B1711" t="s">
        <v>1248</v>
      </c>
      <c r="C1711" t="s">
        <v>815</v>
      </c>
      <c r="D1711" s="35">
        <v>3634497.5</v>
      </c>
      <c r="E1711" s="35">
        <v>0</v>
      </c>
      <c r="F1711" s="35">
        <v>3634497.5</v>
      </c>
      <c r="G1711">
        <v>10</v>
      </c>
      <c r="I1711" s="47" t="s">
        <v>1320</v>
      </c>
      <c r="J1711" t="s">
        <v>492</v>
      </c>
      <c r="M1711" t="s">
        <v>1378</v>
      </c>
      <c r="N1711" t="s">
        <v>1333</v>
      </c>
      <c r="O1711" s="36">
        <v>4726.3320000000003</v>
      </c>
      <c r="P1711" s="37">
        <v>18221.634922349793</v>
      </c>
      <c r="Q1711" s="31">
        <v>8.7000000000000001E-5</v>
      </c>
    </row>
    <row r="1712" spans="1:17" x14ac:dyDescent="0.2">
      <c r="A1712" t="s">
        <v>815</v>
      </c>
      <c r="B1712" t="s">
        <v>1248</v>
      </c>
      <c r="C1712" t="s">
        <v>815</v>
      </c>
      <c r="D1712" s="35">
        <v>3634497.5</v>
      </c>
      <c r="E1712" s="35">
        <v>0</v>
      </c>
      <c r="F1712" s="35">
        <v>3634497.5</v>
      </c>
      <c r="G1712">
        <v>10</v>
      </c>
      <c r="I1712" s="47" t="s">
        <v>1320</v>
      </c>
      <c r="J1712" t="s">
        <v>493</v>
      </c>
      <c r="M1712" t="s">
        <v>1378</v>
      </c>
      <c r="N1712" t="s">
        <v>1333</v>
      </c>
      <c r="O1712" s="36">
        <v>1786.1999999999998</v>
      </c>
      <c r="P1712" s="37">
        <v>6886.4151520251207</v>
      </c>
      <c r="Q1712" s="31">
        <v>9.1000000000000003E-5</v>
      </c>
    </row>
    <row r="1713" spans="1:17" x14ac:dyDescent="0.2">
      <c r="A1713" t="s">
        <v>815</v>
      </c>
      <c r="B1713" t="s">
        <v>1248</v>
      </c>
      <c r="C1713" t="s">
        <v>815</v>
      </c>
      <c r="D1713" s="35">
        <v>3634497.5</v>
      </c>
      <c r="E1713" s="35">
        <v>0</v>
      </c>
      <c r="F1713" s="35">
        <v>3634497.5</v>
      </c>
      <c r="G1713">
        <v>10</v>
      </c>
      <c r="I1713" s="47" t="s">
        <v>1320</v>
      </c>
      <c r="J1713" t="s">
        <v>494</v>
      </c>
      <c r="M1713" t="s">
        <v>1378</v>
      </c>
      <c r="N1713" t="s">
        <v>1333</v>
      </c>
      <c r="O1713" s="36">
        <v>12735.177</v>
      </c>
      <c r="P1713" s="37">
        <v>49098.486091435348</v>
      </c>
      <c r="Q1713" s="31">
        <v>2.9399999999999999E-4</v>
      </c>
    </row>
    <row r="1714" spans="1:17" x14ac:dyDescent="0.2">
      <c r="A1714" t="s">
        <v>815</v>
      </c>
      <c r="B1714" t="s">
        <v>1248</v>
      </c>
      <c r="C1714" t="s">
        <v>815</v>
      </c>
      <c r="D1714" s="35">
        <v>3634497.5</v>
      </c>
      <c r="E1714" s="35">
        <v>0</v>
      </c>
      <c r="F1714" s="35">
        <v>3634497.5</v>
      </c>
      <c r="G1714">
        <v>10</v>
      </c>
      <c r="I1714" s="47" t="s">
        <v>1320</v>
      </c>
      <c r="J1714" t="s">
        <v>495</v>
      </c>
      <c r="M1714" t="s">
        <v>1378</v>
      </c>
      <c r="N1714" t="s">
        <v>1333</v>
      </c>
      <c r="O1714" s="36">
        <v>5810.3370000000004</v>
      </c>
      <c r="P1714" s="37">
        <v>22400.846912536217</v>
      </c>
      <c r="Q1714" s="31">
        <v>1.18E-4</v>
      </c>
    </row>
    <row r="1715" spans="1:17" x14ac:dyDescent="0.2">
      <c r="A1715" t="s">
        <v>815</v>
      </c>
      <c r="B1715" t="s">
        <v>1248</v>
      </c>
      <c r="C1715" t="s">
        <v>815</v>
      </c>
      <c r="D1715" s="35">
        <v>3634497.5</v>
      </c>
      <c r="E1715" s="35">
        <v>0</v>
      </c>
      <c r="F1715" s="35">
        <v>3634497.5</v>
      </c>
      <c r="G1715">
        <v>10</v>
      </c>
      <c r="I1715" s="47" t="s">
        <v>1320</v>
      </c>
      <c r="J1715" t="s">
        <v>496</v>
      </c>
      <c r="M1715" t="s">
        <v>1378</v>
      </c>
      <c r="N1715" t="s">
        <v>1333</v>
      </c>
      <c r="O1715" s="36">
        <v>4173</v>
      </c>
      <c r="P1715" s="37">
        <v>16088.349809316333</v>
      </c>
      <c r="Q1715" s="31">
        <v>7.7000000000000001E-5</v>
      </c>
    </row>
    <row r="1716" spans="1:17" x14ac:dyDescent="0.2">
      <c r="A1716" t="s">
        <v>815</v>
      </c>
      <c r="B1716" t="s">
        <v>1248</v>
      </c>
      <c r="C1716" t="s">
        <v>815</v>
      </c>
      <c r="D1716" s="35">
        <v>3634497.5</v>
      </c>
      <c r="E1716" s="35">
        <v>0</v>
      </c>
      <c r="F1716" s="35">
        <v>3634497.5</v>
      </c>
      <c r="G1716">
        <v>10</v>
      </c>
      <c r="I1716" s="47" t="s">
        <v>1320</v>
      </c>
      <c r="J1716" t="s">
        <v>497</v>
      </c>
      <c r="M1716" t="s">
        <v>1378</v>
      </c>
      <c r="N1716" t="s">
        <v>1333</v>
      </c>
      <c r="O1716" s="36">
        <v>3471</v>
      </c>
      <c r="P1716" s="37">
        <v>13381.898439524799</v>
      </c>
      <c r="Q1716" s="31">
        <v>6.3999999999999997E-5</v>
      </c>
    </row>
    <row r="1717" spans="1:17" x14ac:dyDescent="0.2">
      <c r="A1717" t="s">
        <v>815</v>
      </c>
      <c r="B1717" t="s">
        <v>1248</v>
      </c>
      <c r="C1717" t="s">
        <v>815</v>
      </c>
      <c r="D1717" s="35">
        <v>3634497.5</v>
      </c>
      <c r="E1717" s="35">
        <v>0</v>
      </c>
      <c r="F1717" s="35">
        <v>3634497.5</v>
      </c>
      <c r="G1717">
        <v>10</v>
      </c>
      <c r="I1717" s="47" t="s">
        <v>1320</v>
      </c>
      <c r="J1717" t="s">
        <v>498</v>
      </c>
      <c r="M1717" t="s">
        <v>1378</v>
      </c>
      <c r="N1717" t="s">
        <v>1333</v>
      </c>
      <c r="O1717" s="36">
        <v>39</v>
      </c>
      <c r="P1717" s="37">
        <v>150.35840943286291</v>
      </c>
      <c r="Q1717" s="31">
        <v>9.9999999999999995E-7</v>
      </c>
    </row>
    <row r="1718" spans="1:17" x14ac:dyDescent="0.2">
      <c r="A1718" t="s">
        <v>815</v>
      </c>
      <c r="B1718" t="s">
        <v>1248</v>
      </c>
      <c r="C1718" t="s">
        <v>815</v>
      </c>
      <c r="D1718" s="35">
        <v>3634497.5</v>
      </c>
      <c r="E1718" s="35">
        <v>0</v>
      </c>
      <c r="F1718" s="35">
        <v>3634497.5</v>
      </c>
      <c r="G1718">
        <v>10</v>
      </c>
      <c r="I1718" s="47" t="s">
        <v>1320</v>
      </c>
      <c r="J1718" t="s">
        <v>500</v>
      </c>
      <c r="M1718" t="s">
        <v>1378</v>
      </c>
      <c r="N1718" t="s">
        <v>1333</v>
      </c>
      <c r="O1718" s="36">
        <v>3651.1800000000003</v>
      </c>
      <c r="P1718" s="37">
        <v>14076.554291104627</v>
      </c>
      <c r="Q1718" s="31">
        <v>1.22E-4</v>
      </c>
    </row>
    <row r="1719" spans="1:17" x14ac:dyDescent="0.2">
      <c r="A1719" t="s">
        <v>815</v>
      </c>
      <c r="B1719" t="s">
        <v>1248</v>
      </c>
      <c r="C1719" t="s">
        <v>815</v>
      </c>
      <c r="D1719" s="35">
        <v>3634497.5</v>
      </c>
      <c r="E1719" s="35">
        <v>0</v>
      </c>
      <c r="F1719" s="35">
        <v>3634497.5</v>
      </c>
      <c r="G1719">
        <v>10</v>
      </c>
      <c r="I1719" s="47" t="s">
        <v>1320</v>
      </c>
      <c r="J1719" t="s">
        <v>501</v>
      </c>
      <c r="M1719" t="s">
        <v>1379</v>
      </c>
      <c r="N1719" t="s">
        <v>1333</v>
      </c>
      <c r="O1719" s="36">
        <v>0.83</v>
      </c>
      <c r="P1719" s="37">
        <v>3.1999353802378518</v>
      </c>
      <c r="Q1719" s="31">
        <v>0</v>
      </c>
    </row>
    <row r="1720" spans="1:17" x14ac:dyDescent="0.2">
      <c r="A1720" t="s">
        <v>815</v>
      </c>
      <c r="B1720" t="s">
        <v>1248</v>
      </c>
      <c r="C1720" t="s">
        <v>815</v>
      </c>
      <c r="D1720" s="35">
        <v>3634497.5</v>
      </c>
      <c r="E1720" s="35">
        <v>0</v>
      </c>
      <c r="F1720" s="35">
        <v>3634497.5</v>
      </c>
      <c r="G1720">
        <v>10</v>
      </c>
      <c r="I1720" s="47" t="s">
        <v>1320</v>
      </c>
      <c r="J1720" t="s">
        <v>502</v>
      </c>
      <c r="M1720" t="s">
        <v>1379</v>
      </c>
      <c r="N1720" t="s">
        <v>1333</v>
      </c>
      <c r="O1720" s="36">
        <v>386.78</v>
      </c>
      <c r="P1720" s="37">
        <v>1491.1698871908388</v>
      </c>
      <c r="Q1720" s="31">
        <v>6.0000000000000002E-6</v>
      </c>
    </row>
    <row r="1721" spans="1:17" x14ac:dyDescent="0.2">
      <c r="A1721" t="s">
        <v>815</v>
      </c>
      <c r="B1721" t="s">
        <v>1248</v>
      </c>
      <c r="C1721" t="s">
        <v>815</v>
      </c>
      <c r="D1721" s="35">
        <v>3634497.5</v>
      </c>
      <c r="E1721" s="35">
        <v>0</v>
      </c>
      <c r="F1721" s="35">
        <v>3634497.5</v>
      </c>
      <c r="G1721">
        <v>10</v>
      </c>
      <c r="I1721" s="47" t="s">
        <v>1320</v>
      </c>
      <c r="J1721" t="s">
        <v>503</v>
      </c>
      <c r="M1721" t="s">
        <v>1379</v>
      </c>
      <c r="N1721" t="s">
        <v>1333</v>
      </c>
      <c r="O1721" s="36">
        <v>89.64</v>
      </c>
      <c r="P1721" s="37">
        <v>345.59302106568799</v>
      </c>
      <c r="Q1721" s="31">
        <v>9.9999999999999995E-7</v>
      </c>
    </row>
    <row r="1722" spans="1:17" x14ac:dyDescent="0.2">
      <c r="A1722" t="s">
        <v>815</v>
      </c>
      <c r="B1722" t="s">
        <v>1248</v>
      </c>
      <c r="C1722" t="s">
        <v>815</v>
      </c>
      <c r="D1722" s="35">
        <v>3634497.5</v>
      </c>
      <c r="E1722" s="35">
        <v>0</v>
      </c>
      <c r="F1722" s="35">
        <v>3634497.5</v>
      </c>
      <c r="G1722">
        <v>10</v>
      </c>
      <c r="I1722" s="47" t="s">
        <v>1320</v>
      </c>
      <c r="J1722" t="s">
        <v>504</v>
      </c>
      <c r="M1722" t="s">
        <v>1379</v>
      </c>
      <c r="N1722" t="s">
        <v>1333</v>
      </c>
      <c r="O1722" s="36">
        <v>0.83</v>
      </c>
      <c r="P1722" s="37">
        <v>3.1999353802378518</v>
      </c>
      <c r="Q1722" s="31">
        <v>0</v>
      </c>
    </row>
    <row r="1723" spans="1:17" x14ac:dyDescent="0.2">
      <c r="A1723" t="s">
        <v>815</v>
      </c>
      <c r="B1723" t="s">
        <v>1248</v>
      </c>
      <c r="C1723" t="s">
        <v>815</v>
      </c>
      <c r="D1723" s="35">
        <v>3634497.5</v>
      </c>
      <c r="E1723" s="35">
        <v>0</v>
      </c>
      <c r="F1723" s="35">
        <v>3634497.5</v>
      </c>
      <c r="G1723">
        <v>10</v>
      </c>
      <c r="I1723" s="47" t="s">
        <v>1320</v>
      </c>
      <c r="J1723" t="s">
        <v>505</v>
      </c>
      <c r="M1723" t="s">
        <v>1379</v>
      </c>
      <c r="N1723" t="s">
        <v>1333</v>
      </c>
      <c r="O1723" s="36">
        <v>0.83</v>
      </c>
      <c r="P1723" s="37">
        <v>3.1999353802378518</v>
      </c>
      <c r="Q1723" s="31">
        <v>0</v>
      </c>
    </row>
    <row r="1724" spans="1:17" x14ac:dyDescent="0.2">
      <c r="A1724" t="s">
        <v>815</v>
      </c>
      <c r="B1724" t="s">
        <v>1248</v>
      </c>
      <c r="C1724" t="s">
        <v>815</v>
      </c>
      <c r="D1724" s="35">
        <v>3634497.5</v>
      </c>
      <c r="E1724" s="35">
        <v>0</v>
      </c>
      <c r="F1724" s="35">
        <v>3634497.5</v>
      </c>
      <c r="G1724">
        <v>10</v>
      </c>
      <c r="I1724" s="47" t="s">
        <v>1320</v>
      </c>
      <c r="J1724" t="s">
        <v>506</v>
      </c>
      <c r="M1724" t="s">
        <v>1379</v>
      </c>
      <c r="N1724" t="s">
        <v>1333</v>
      </c>
      <c r="O1724" s="36">
        <v>152.72</v>
      </c>
      <c r="P1724" s="37">
        <v>588.78810996376478</v>
      </c>
      <c r="Q1724" s="31">
        <v>1.9999999999999999E-6</v>
      </c>
    </row>
    <row r="1725" spans="1:17" x14ac:dyDescent="0.2">
      <c r="A1725" t="s">
        <v>815</v>
      </c>
      <c r="B1725" t="s">
        <v>1248</v>
      </c>
      <c r="C1725" t="s">
        <v>815</v>
      </c>
      <c r="D1725" s="35">
        <v>3634497.5</v>
      </c>
      <c r="E1725" s="35">
        <v>0</v>
      </c>
      <c r="F1725" s="35">
        <v>3634497.5</v>
      </c>
      <c r="G1725">
        <v>10</v>
      </c>
      <c r="I1725" s="47" t="s">
        <v>1320</v>
      </c>
      <c r="J1725" t="s">
        <v>507</v>
      </c>
      <c r="M1725" t="s">
        <v>1379</v>
      </c>
      <c r="N1725" t="s">
        <v>1333</v>
      </c>
      <c r="O1725" s="36">
        <v>217.45999999999998</v>
      </c>
      <c r="P1725" s="37">
        <v>838.38306962231707</v>
      </c>
      <c r="Q1725" s="31">
        <v>3.0000000000000001E-6</v>
      </c>
    </row>
    <row r="1726" spans="1:17" x14ac:dyDescent="0.2">
      <c r="A1726" t="s">
        <v>815</v>
      </c>
      <c r="B1726" t="s">
        <v>1248</v>
      </c>
      <c r="C1726" t="s">
        <v>815</v>
      </c>
      <c r="D1726" s="35">
        <v>3634497.5</v>
      </c>
      <c r="E1726" s="35">
        <v>0</v>
      </c>
      <c r="F1726" s="35">
        <v>3634497.5</v>
      </c>
      <c r="G1726">
        <v>10</v>
      </c>
      <c r="I1726" s="47" t="s">
        <v>1320</v>
      </c>
      <c r="J1726" t="s">
        <v>508</v>
      </c>
      <c r="M1726" t="s">
        <v>1379</v>
      </c>
      <c r="N1726" t="s">
        <v>1333</v>
      </c>
      <c r="O1726" s="36">
        <v>0.83</v>
      </c>
      <c r="P1726" s="37">
        <v>3.1999353802378518</v>
      </c>
      <c r="Q1726" s="31">
        <v>0</v>
      </c>
    </row>
    <row r="1727" spans="1:17" x14ac:dyDescent="0.2">
      <c r="A1727" t="s">
        <v>815</v>
      </c>
      <c r="B1727" t="s">
        <v>1248</v>
      </c>
      <c r="C1727" t="s">
        <v>815</v>
      </c>
      <c r="D1727" s="35">
        <v>3634497.5</v>
      </c>
      <c r="E1727" s="35">
        <v>0</v>
      </c>
      <c r="F1727" s="35">
        <v>3634497.5</v>
      </c>
      <c r="G1727">
        <v>10</v>
      </c>
      <c r="I1727" s="47" t="s">
        <v>1320</v>
      </c>
      <c r="J1727" t="s">
        <v>509</v>
      </c>
      <c r="M1727" t="s">
        <v>1380</v>
      </c>
      <c r="N1727" t="s">
        <v>1333</v>
      </c>
      <c r="O1727" s="36">
        <v>2135.6508938990555</v>
      </c>
      <c r="P1727" s="37">
        <v>8233.6685002700997</v>
      </c>
      <c r="Q1727" s="31">
        <v>3.1000000000000001E-5</v>
      </c>
    </row>
    <row r="1728" spans="1:17" x14ac:dyDescent="0.2">
      <c r="A1728" t="s">
        <v>815</v>
      </c>
      <c r="B1728" t="s">
        <v>1248</v>
      </c>
      <c r="C1728" t="s">
        <v>815</v>
      </c>
      <c r="D1728" s="35">
        <v>3634497.5</v>
      </c>
      <c r="E1728" s="35">
        <v>0</v>
      </c>
      <c r="F1728" s="35">
        <v>3634497.5</v>
      </c>
      <c r="G1728">
        <v>10</v>
      </c>
      <c r="I1728" s="47" t="s">
        <v>1320</v>
      </c>
      <c r="J1728" t="s">
        <v>510</v>
      </c>
      <c r="M1728" t="s">
        <v>1381</v>
      </c>
      <c r="N1728" t="s">
        <v>1294</v>
      </c>
      <c r="O1728" s="36">
        <v>2799.877543690573</v>
      </c>
      <c r="P1728" s="37">
        <v>10794.490617336045</v>
      </c>
      <c r="Q1728" s="31">
        <v>6.4999999999999994E-5</v>
      </c>
    </row>
    <row r="1729" spans="1:17" x14ac:dyDescent="0.2">
      <c r="A1729" t="s">
        <v>815</v>
      </c>
      <c r="B1729" t="s">
        <v>1248</v>
      </c>
      <c r="C1729" t="s">
        <v>815</v>
      </c>
      <c r="D1729" s="35">
        <v>3634497.5</v>
      </c>
      <c r="E1729" s="35">
        <v>0</v>
      </c>
      <c r="F1729" s="35">
        <v>3634497.5</v>
      </c>
      <c r="G1729">
        <v>10</v>
      </c>
      <c r="I1729" s="47" t="s">
        <v>1320</v>
      </c>
      <c r="J1729" t="s">
        <v>511</v>
      </c>
      <c r="M1729" t="s">
        <v>1381</v>
      </c>
      <c r="N1729" t="s">
        <v>1294</v>
      </c>
      <c r="O1729" s="36">
        <v>0</v>
      </c>
      <c r="P1729" s="37">
        <v>0</v>
      </c>
      <c r="Q1729" s="31">
        <v>0</v>
      </c>
    </row>
    <row r="1730" spans="1:17" x14ac:dyDescent="0.2">
      <c r="A1730" t="s">
        <v>815</v>
      </c>
      <c r="B1730" t="s">
        <v>1248</v>
      </c>
      <c r="C1730" t="s">
        <v>815</v>
      </c>
      <c r="D1730" s="35">
        <v>3634497.5</v>
      </c>
      <c r="E1730" s="35">
        <v>0</v>
      </c>
      <c r="F1730" s="35">
        <v>3634497.5</v>
      </c>
      <c r="G1730">
        <v>10</v>
      </c>
      <c r="I1730" s="47" t="s">
        <v>1320</v>
      </c>
      <c r="J1730" t="s">
        <v>512</v>
      </c>
      <c r="M1730" t="s">
        <v>1381</v>
      </c>
      <c r="N1730" t="s">
        <v>1294</v>
      </c>
      <c r="O1730" s="36">
        <v>166</v>
      </c>
      <c r="P1730" s="37">
        <v>639.98707604757033</v>
      </c>
      <c r="Q1730" s="31">
        <v>1.9999999999999999E-6</v>
      </c>
    </row>
    <row r="1731" spans="1:17" x14ac:dyDescent="0.2">
      <c r="A1731" t="s">
        <v>815</v>
      </c>
      <c r="B1731" t="s">
        <v>1248</v>
      </c>
      <c r="C1731" t="s">
        <v>815</v>
      </c>
      <c r="D1731" s="35">
        <v>3634497.5</v>
      </c>
      <c r="E1731" s="35">
        <v>0</v>
      </c>
      <c r="F1731" s="35">
        <v>3634497.5</v>
      </c>
      <c r="G1731">
        <v>10</v>
      </c>
      <c r="I1731" s="47" t="s">
        <v>1320</v>
      </c>
      <c r="J1731" t="s">
        <v>513</v>
      </c>
      <c r="M1731" t="s">
        <v>1381</v>
      </c>
      <c r="N1731" t="s">
        <v>1294</v>
      </c>
      <c r="O1731" s="36">
        <v>49.8</v>
      </c>
      <c r="P1731" s="37">
        <v>191.9961228142711</v>
      </c>
      <c r="Q1731" s="31">
        <v>9.9999999999999995E-7</v>
      </c>
    </row>
    <row r="1732" spans="1:17" x14ac:dyDescent="0.2">
      <c r="A1732" t="s">
        <v>815</v>
      </c>
      <c r="B1732" t="s">
        <v>1248</v>
      </c>
      <c r="C1732" t="s">
        <v>815</v>
      </c>
      <c r="D1732" s="35">
        <v>3634497.5</v>
      </c>
      <c r="E1732" s="35">
        <v>0</v>
      </c>
      <c r="F1732" s="35">
        <v>3634497.5</v>
      </c>
      <c r="G1732">
        <v>10</v>
      </c>
      <c r="I1732" s="47" t="s">
        <v>1320</v>
      </c>
      <c r="J1732" t="s">
        <v>514</v>
      </c>
      <c r="M1732" t="s">
        <v>1381</v>
      </c>
      <c r="N1732" t="s">
        <v>1294</v>
      </c>
      <c r="O1732" s="36">
        <v>8.2999999999999989</v>
      </c>
      <c r="P1732" s="37">
        <v>31.999353802378515</v>
      </c>
      <c r="Q1732" s="31">
        <v>0</v>
      </c>
    </row>
    <row r="1733" spans="1:17" x14ac:dyDescent="0.2">
      <c r="A1733" t="s">
        <v>815</v>
      </c>
      <c r="B1733" t="s">
        <v>1248</v>
      </c>
      <c r="C1733" t="s">
        <v>815</v>
      </c>
      <c r="D1733" s="35">
        <v>3634497.5</v>
      </c>
      <c r="E1733" s="35">
        <v>0</v>
      </c>
      <c r="F1733" s="35">
        <v>3634497.5</v>
      </c>
      <c r="G1733">
        <v>10</v>
      </c>
      <c r="I1733" s="47" t="s">
        <v>1320</v>
      </c>
      <c r="J1733" t="s">
        <v>515</v>
      </c>
      <c r="M1733" t="s">
        <v>1381</v>
      </c>
      <c r="N1733" t="s">
        <v>1294</v>
      </c>
      <c r="O1733" s="36">
        <v>124.5</v>
      </c>
      <c r="P1733" s="37">
        <v>479.9903070356778</v>
      </c>
      <c r="Q1733" s="31">
        <v>1.9999999999999999E-6</v>
      </c>
    </row>
    <row r="1734" spans="1:17" x14ac:dyDescent="0.2">
      <c r="A1734" t="s">
        <v>815</v>
      </c>
      <c r="B1734" t="s">
        <v>1248</v>
      </c>
      <c r="C1734" t="s">
        <v>815</v>
      </c>
      <c r="D1734" s="35">
        <v>3634497.5</v>
      </c>
      <c r="E1734" s="35">
        <v>0</v>
      </c>
      <c r="F1734" s="35">
        <v>3634497.5</v>
      </c>
      <c r="G1734">
        <v>10</v>
      </c>
      <c r="I1734" s="47" t="s">
        <v>1320</v>
      </c>
      <c r="J1734" t="s">
        <v>516</v>
      </c>
      <c r="M1734" t="s">
        <v>1381</v>
      </c>
      <c r="N1734" t="s">
        <v>1294</v>
      </c>
      <c r="O1734" s="36">
        <v>53.949999999999996</v>
      </c>
      <c r="P1734" s="37">
        <v>207.99579971546035</v>
      </c>
      <c r="Q1734" s="31">
        <v>9.9999999999999995E-7</v>
      </c>
    </row>
    <row r="1735" spans="1:17" x14ac:dyDescent="0.2">
      <c r="A1735" t="s">
        <v>815</v>
      </c>
      <c r="B1735" t="s">
        <v>1248</v>
      </c>
      <c r="C1735" t="s">
        <v>815</v>
      </c>
      <c r="D1735" s="35">
        <v>3634497.5</v>
      </c>
      <c r="E1735" s="35">
        <v>0</v>
      </c>
      <c r="F1735" s="35">
        <v>3634497.5</v>
      </c>
      <c r="G1735">
        <v>10</v>
      </c>
      <c r="I1735" s="47" t="s">
        <v>1320</v>
      </c>
      <c r="J1735" t="s">
        <v>517</v>
      </c>
      <c r="M1735" t="s">
        <v>1382</v>
      </c>
      <c r="N1735" t="s">
        <v>1294</v>
      </c>
      <c r="O1735" s="36">
        <v>248.15525805359786</v>
      </c>
      <c r="P1735" s="37">
        <v>956.72384341899033</v>
      </c>
      <c r="Q1735" s="31">
        <v>3.9999999999999998E-6</v>
      </c>
    </row>
    <row r="1736" spans="1:17" x14ac:dyDescent="0.2">
      <c r="A1736" t="s">
        <v>815</v>
      </c>
      <c r="B1736" t="s">
        <v>1248</v>
      </c>
      <c r="C1736" t="s">
        <v>815</v>
      </c>
      <c r="D1736" s="35">
        <v>3634497.5</v>
      </c>
      <c r="E1736" s="35">
        <v>0</v>
      </c>
      <c r="F1736" s="35">
        <v>3634497.5</v>
      </c>
      <c r="G1736">
        <v>10</v>
      </c>
      <c r="I1736" s="47" t="s">
        <v>1320</v>
      </c>
      <c r="J1736" t="s">
        <v>518</v>
      </c>
      <c r="M1736" t="s">
        <v>1382</v>
      </c>
      <c r="N1736" t="s">
        <v>1294</v>
      </c>
      <c r="O1736" s="36">
        <v>2.2799999999999998</v>
      </c>
      <c r="P1736" s="37">
        <v>8.7901839360750618</v>
      </c>
      <c r="Q1736" s="31">
        <v>0</v>
      </c>
    </row>
    <row r="1737" spans="1:17" x14ac:dyDescent="0.2">
      <c r="A1737" t="s">
        <v>815</v>
      </c>
      <c r="B1737" t="s">
        <v>1248</v>
      </c>
      <c r="C1737" t="s">
        <v>815</v>
      </c>
      <c r="D1737" s="35">
        <v>3634497.5</v>
      </c>
      <c r="E1737" s="35">
        <v>0</v>
      </c>
      <c r="F1737" s="35">
        <v>3634497.5</v>
      </c>
      <c r="G1737">
        <v>10</v>
      </c>
      <c r="I1737" s="47" t="s">
        <v>1320</v>
      </c>
      <c r="J1737" t="s">
        <v>519</v>
      </c>
      <c r="M1737" t="s">
        <v>1382</v>
      </c>
      <c r="N1737" t="s">
        <v>1294</v>
      </c>
      <c r="O1737" s="36">
        <v>59.604659280619224</v>
      </c>
      <c r="P1737" s="37">
        <v>229.79645549286252</v>
      </c>
      <c r="Q1737" s="31">
        <v>9.9999999999999995E-7</v>
      </c>
    </row>
    <row r="1738" spans="1:17" x14ac:dyDescent="0.2">
      <c r="A1738" t="s">
        <v>815</v>
      </c>
      <c r="B1738" t="s">
        <v>1248</v>
      </c>
      <c r="C1738" t="s">
        <v>815</v>
      </c>
      <c r="D1738" s="35">
        <v>3634497.5</v>
      </c>
      <c r="E1738" s="35">
        <v>0</v>
      </c>
      <c r="F1738" s="35">
        <v>3634497.5</v>
      </c>
      <c r="G1738">
        <v>10</v>
      </c>
      <c r="I1738" s="47" t="s">
        <v>1320</v>
      </c>
      <c r="J1738" t="s">
        <v>520</v>
      </c>
      <c r="M1738" t="s">
        <v>1382</v>
      </c>
      <c r="N1738" t="s">
        <v>1294</v>
      </c>
      <c r="O1738" s="36">
        <v>4.5599999999999996</v>
      </c>
      <c r="P1738" s="37">
        <v>17.580367872150124</v>
      </c>
      <c r="Q1738" s="31">
        <v>0</v>
      </c>
    </row>
    <row r="1739" spans="1:17" x14ac:dyDescent="0.2">
      <c r="A1739" t="s">
        <v>815</v>
      </c>
      <c r="B1739" t="s">
        <v>1248</v>
      </c>
      <c r="C1739" t="s">
        <v>815</v>
      </c>
      <c r="D1739" s="35">
        <v>3634497.5</v>
      </c>
      <c r="E1739" s="35">
        <v>0</v>
      </c>
      <c r="F1739" s="35">
        <v>3634497.5</v>
      </c>
      <c r="G1739">
        <v>10</v>
      </c>
      <c r="I1739" s="47" t="s">
        <v>1320</v>
      </c>
      <c r="J1739" t="s">
        <v>521</v>
      </c>
      <c r="M1739" t="s">
        <v>1383</v>
      </c>
      <c r="N1739" t="s">
        <v>1328</v>
      </c>
      <c r="O1739" s="36">
        <v>44.768568076428842</v>
      </c>
      <c r="P1739" s="37">
        <v>172.598222783556</v>
      </c>
      <c r="Q1739" s="31">
        <v>9.9999999999999995E-7</v>
      </c>
    </row>
    <row r="1740" spans="1:17" x14ac:dyDescent="0.2">
      <c r="A1740" t="s">
        <v>815</v>
      </c>
      <c r="B1740" t="s">
        <v>1248</v>
      </c>
      <c r="C1740" t="s">
        <v>815</v>
      </c>
      <c r="D1740" s="35">
        <v>3634497.5</v>
      </c>
      <c r="E1740" s="35">
        <v>0</v>
      </c>
      <c r="F1740" s="35">
        <v>3634497.5</v>
      </c>
      <c r="G1740">
        <v>10</v>
      </c>
      <c r="I1740" s="47" t="s">
        <v>1320</v>
      </c>
      <c r="J1740" t="s">
        <v>522</v>
      </c>
      <c r="M1740" t="s">
        <v>1384</v>
      </c>
      <c r="N1740" t="s">
        <v>1333</v>
      </c>
      <c r="O1740" s="36">
        <v>184</v>
      </c>
      <c r="P1740" s="37">
        <v>709.38326501658401</v>
      </c>
      <c r="Q1740" s="31">
        <v>9.9999999999999995E-7</v>
      </c>
    </row>
    <row r="1741" spans="1:17" x14ac:dyDescent="0.2">
      <c r="A1741" t="s">
        <v>815</v>
      </c>
      <c r="B1741" t="s">
        <v>1248</v>
      </c>
      <c r="C1741" t="s">
        <v>815</v>
      </c>
      <c r="D1741" s="35">
        <v>3634497.5</v>
      </c>
      <c r="E1741" s="35">
        <v>0</v>
      </c>
      <c r="F1741" s="35">
        <v>3634497.5</v>
      </c>
      <c r="G1741">
        <v>10</v>
      </c>
      <c r="I1741" s="47" t="s">
        <v>1320</v>
      </c>
      <c r="J1741" t="s">
        <v>523</v>
      </c>
      <c r="M1741" t="s">
        <v>1384</v>
      </c>
      <c r="N1741" t="s">
        <v>1333</v>
      </c>
      <c r="O1741" s="36">
        <v>0</v>
      </c>
      <c r="P1741" s="37">
        <v>0</v>
      </c>
      <c r="Q1741" s="31">
        <v>0</v>
      </c>
    </row>
    <row r="1742" spans="1:17" x14ac:dyDescent="0.2">
      <c r="A1742" t="s">
        <v>815</v>
      </c>
      <c r="B1742" t="s">
        <v>1248</v>
      </c>
      <c r="C1742" t="s">
        <v>815</v>
      </c>
      <c r="D1742" s="35">
        <v>3634497.5</v>
      </c>
      <c r="E1742" s="35">
        <v>0</v>
      </c>
      <c r="F1742" s="35">
        <v>3634497.5</v>
      </c>
      <c r="G1742">
        <v>10</v>
      </c>
      <c r="I1742" s="47" t="s">
        <v>1320</v>
      </c>
      <c r="J1742" t="s">
        <v>524</v>
      </c>
      <c r="M1742" t="s">
        <v>1384</v>
      </c>
      <c r="N1742" t="s">
        <v>1333</v>
      </c>
      <c r="O1742" s="36">
        <v>2.7600000000000002</v>
      </c>
      <c r="P1742" s="37">
        <v>10.640748975248762</v>
      </c>
      <c r="Q1742" s="31">
        <v>0</v>
      </c>
    </row>
    <row r="1743" spans="1:17" x14ac:dyDescent="0.2">
      <c r="A1743" t="s">
        <v>815</v>
      </c>
      <c r="B1743" t="s">
        <v>1248</v>
      </c>
      <c r="C1743" t="s">
        <v>815</v>
      </c>
      <c r="D1743" s="35">
        <v>3634497.5</v>
      </c>
      <c r="E1743" s="35">
        <v>0</v>
      </c>
      <c r="F1743" s="35">
        <v>3634497.5</v>
      </c>
      <c r="G1743">
        <v>10</v>
      </c>
      <c r="I1743" s="47" t="s">
        <v>1320</v>
      </c>
      <c r="J1743" t="s">
        <v>525</v>
      </c>
      <c r="M1743" t="s">
        <v>1384</v>
      </c>
      <c r="N1743" t="s">
        <v>1333</v>
      </c>
      <c r="O1743" s="36">
        <v>0</v>
      </c>
      <c r="P1743" s="37">
        <v>0</v>
      </c>
      <c r="Q1743" s="31">
        <v>0</v>
      </c>
    </row>
    <row r="1744" spans="1:17" x14ac:dyDescent="0.2">
      <c r="A1744" t="s">
        <v>815</v>
      </c>
      <c r="B1744" t="s">
        <v>1248</v>
      </c>
      <c r="C1744" t="s">
        <v>815</v>
      </c>
      <c r="D1744" s="35">
        <v>3634497.5</v>
      </c>
      <c r="E1744" s="35">
        <v>0</v>
      </c>
      <c r="F1744" s="35">
        <v>3634497.5</v>
      </c>
      <c r="G1744">
        <v>10</v>
      </c>
      <c r="I1744" s="47" t="s">
        <v>1320</v>
      </c>
      <c r="J1744" t="s">
        <v>526</v>
      </c>
      <c r="M1744" t="s">
        <v>1384</v>
      </c>
      <c r="N1744" t="s">
        <v>1333</v>
      </c>
      <c r="O1744" s="36">
        <v>0</v>
      </c>
      <c r="P1744" s="37">
        <v>0</v>
      </c>
      <c r="Q1744" s="31">
        <v>0</v>
      </c>
    </row>
    <row r="1745" spans="1:17" x14ac:dyDescent="0.2">
      <c r="A1745" t="s">
        <v>815</v>
      </c>
      <c r="B1745" t="s">
        <v>1248</v>
      </c>
      <c r="C1745" t="s">
        <v>815</v>
      </c>
      <c r="D1745" s="35">
        <v>3634497.5</v>
      </c>
      <c r="E1745" s="35">
        <v>0</v>
      </c>
      <c r="F1745" s="35">
        <v>3634497.5</v>
      </c>
      <c r="G1745">
        <v>10</v>
      </c>
      <c r="I1745" s="47" t="s">
        <v>1320</v>
      </c>
      <c r="J1745" t="s">
        <v>527</v>
      </c>
      <c r="M1745" t="s">
        <v>1384</v>
      </c>
      <c r="N1745" t="s">
        <v>1333</v>
      </c>
      <c r="O1745" s="36">
        <v>0</v>
      </c>
      <c r="P1745" s="37">
        <v>0</v>
      </c>
      <c r="Q1745" s="31">
        <v>0</v>
      </c>
    </row>
    <row r="1746" spans="1:17" x14ac:dyDescent="0.2">
      <c r="A1746" t="s">
        <v>815</v>
      </c>
      <c r="B1746" t="s">
        <v>1248</v>
      </c>
      <c r="C1746" t="s">
        <v>815</v>
      </c>
      <c r="D1746" s="35">
        <v>3634497.5</v>
      </c>
      <c r="E1746" s="35">
        <v>0</v>
      </c>
      <c r="F1746" s="35">
        <v>3634497.5</v>
      </c>
      <c r="G1746">
        <v>10</v>
      </c>
      <c r="I1746" s="47" t="s">
        <v>1320</v>
      </c>
      <c r="J1746" t="s">
        <v>528</v>
      </c>
      <c r="M1746" t="s">
        <v>1384</v>
      </c>
      <c r="N1746" t="s">
        <v>1333</v>
      </c>
      <c r="O1746" s="36">
        <v>0</v>
      </c>
      <c r="P1746" s="37">
        <v>0</v>
      </c>
      <c r="Q1746" s="31">
        <v>0</v>
      </c>
    </row>
    <row r="1747" spans="1:17" x14ac:dyDescent="0.2">
      <c r="A1747" t="s">
        <v>815</v>
      </c>
      <c r="B1747" t="s">
        <v>1248</v>
      </c>
      <c r="C1747" t="s">
        <v>815</v>
      </c>
      <c r="D1747" s="35">
        <v>3634497.5</v>
      </c>
      <c r="E1747" s="35">
        <v>0</v>
      </c>
      <c r="F1747" s="35">
        <v>3634497.5</v>
      </c>
      <c r="G1747">
        <v>10</v>
      </c>
      <c r="I1747" s="47" t="s">
        <v>1320</v>
      </c>
      <c r="J1747" t="s">
        <v>529</v>
      </c>
      <c r="M1747" t="s">
        <v>1384</v>
      </c>
      <c r="N1747" t="s">
        <v>1333</v>
      </c>
      <c r="O1747" s="36">
        <v>0.92</v>
      </c>
      <c r="P1747" s="37">
        <v>3.5469163250829201</v>
      </c>
      <c r="Q1747" s="31">
        <v>0</v>
      </c>
    </row>
    <row r="1748" spans="1:17" x14ac:dyDescent="0.2">
      <c r="A1748" t="s">
        <v>815</v>
      </c>
      <c r="B1748" t="s">
        <v>1248</v>
      </c>
      <c r="C1748" t="s">
        <v>815</v>
      </c>
      <c r="D1748" s="35">
        <v>3634497.5</v>
      </c>
      <c r="E1748" s="35">
        <v>0</v>
      </c>
      <c r="F1748" s="35">
        <v>3634497.5</v>
      </c>
      <c r="G1748">
        <v>10</v>
      </c>
      <c r="I1748" s="47" t="s">
        <v>1320</v>
      </c>
      <c r="J1748" t="s">
        <v>530</v>
      </c>
      <c r="M1748" t="s">
        <v>1384</v>
      </c>
      <c r="N1748" t="s">
        <v>1333</v>
      </c>
      <c r="O1748" s="36">
        <v>0</v>
      </c>
      <c r="P1748" s="37">
        <v>0</v>
      </c>
      <c r="Q1748" s="31">
        <v>0</v>
      </c>
    </row>
    <row r="1749" spans="1:17" x14ac:dyDescent="0.2">
      <c r="A1749" t="s">
        <v>815</v>
      </c>
      <c r="B1749" t="s">
        <v>1248</v>
      </c>
      <c r="C1749" t="s">
        <v>815</v>
      </c>
      <c r="D1749" s="35">
        <v>3634497.5</v>
      </c>
      <c r="E1749" s="35">
        <v>0</v>
      </c>
      <c r="F1749" s="35">
        <v>3634497.5</v>
      </c>
      <c r="G1749">
        <v>10</v>
      </c>
      <c r="I1749" s="47" t="s">
        <v>1320</v>
      </c>
      <c r="J1749" t="s">
        <v>531</v>
      </c>
      <c r="M1749" t="s">
        <v>1384</v>
      </c>
      <c r="N1749" t="s">
        <v>1333</v>
      </c>
      <c r="O1749" s="36">
        <v>0</v>
      </c>
      <c r="P1749" s="37">
        <v>0</v>
      </c>
      <c r="Q1749" s="31">
        <v>0</v>
      </c>
    </row>
    <row r="1750" spans="1:17" x14ac:dyDescent="0.2">
      <c r="A1750" t="s">
        <v>815</v>
      </c>
      <c r="B1750" t="s">
        <v>1248</v>
      </c>
      <c r="C1750" t="s">
        <v>815</v>
      </c>
      <c r="D1750" s="35">
        <v>3634497.5</v>
      </c>
      <c r="E1750" s="35">
        <v>0</v>
      </c>
      <c r="F1750" s="35">
        <v>3634497.5</v>
      </c>
      <c r="G1750">
        <v>10</v>
      </c>
      <c r="I1750" s="47" t="s">
        <v>1320</v>
      </c>
      <c r="J1750" t="s">
        <v>532</v>
      </c>
      <c r="M1750" t="s">
        <v>1385</v>
      </c>
      <c r="N1750" t="s">
        <v>1325</v>
      </c>
      <c r="O1750" s="36">
        <v>83.789999999999992</v>
      </c>
      <c r="P1750" s="37">
        <v>323.03925965075854</v>
      </c>
      <c r="Q1750" s="31">
        <v>9.9999999999999995E-7</v>
      </c>
    </row>
    <row r="1751" spans="1:17" x14ac:dyDescent="0.2">
      <c r="A1751" t="s">
        <v>815</v>
      </c>
      <c r="B1751" t="s">
        <v>1248</v>
      </c>
      <c r="C1751" t="s">
        <v>815</v>
      </c>
      <c r="D1751" s="35">
        <v>3634497.5</v>
      </c>
      <c r="E1751" s="35">
        <v>0</v>
      </c>
      <c r="F1751" s="35">
        <v>3634497.5</v>
      </c>
      <c r="G1751">
        <v>10</v>
      </c>
      <c r="I1751" s="47" t="s">
        <v>1320</v>
      </c>
      <c r="J1751" t="s">
        <v>533</v>
      </c>
      <c r="M1751" t="s">
        <v>1385</v>
      </c>
      <c r="N1751" t="s">
        <v>1325</v>
      </c>
      <c r="O1751" s="36">
        <v>0</v>
      </c>
      <c r="P1751" s="37">
        <v>0</v>
      </c>
      <c r="Q1751" s="31">
        <v>0</v>
      </c>
    </row>
    <row r="1752" spans="1:17" x14ac:dyDescent="0.2">
      <c r="A1752" t="s">
        <v>815</v>
      </c>
      <c r="B1752" t="s">
        <v>1248</v>
      </c>
      <c r="C1752" t="s">
        <v>815</v>
      </c>
      <c r="D1752" s="35">
        <v>3634497.5</v>
      </c>
      <c r="E1752" s="35">
        <v>0</v>
      </c>
      <c r="F1752" s="35">
        <v>3634497.5</v>
      </c>
      <c r="G1752">
        <v>10</v>
      </c>
      <c r="I1752" s="47" t="s">
        <v>1320</v>
      </c>
      <c r="J1752" t="s">
        <v>534</v>
      </c>
      <c r="M1752" t="s">
        <v>1385</v>
      </c>
      <c r="N1752" t="s">
        <v>1325</v>
      </c>
      <c r="O1752" s="36">
        <v>11.969999999999999</v>
      </c>
      <c r="P1752" s="37">
        <v>46.148465664394074</v>
      </c>
      <c r="Q1752" s="31">
        <v>0</v>
      </c>
    </row>
    <row r="1753" spans="1:17" x14ac:dyDescent="0.2">
      <c r="A1753" t="s">
        <v>815</v>
      </c>
      <c r="B1753" t="s">
        <v>1248</v>
      </c>
      <c r="C1753" t="s">
        <v>815</v>
      </c>
      <c r="D1753" s="35">
        <v>3634497.5</v>
      </c>
      <c r="E1753" s="35">
        <v>0</v>
      </c>
      <c r="F1753" s="35">
        <v>3634497.5</v>
      </c>
      <c r="G1753">
        <v>10</v>
      </c>
      <c r="I1753" s="47" t="s">
        <v>1320</v>
      </c>
      <c r="J1753" t="s">
        <v>535</v>
      </c>
      <c r="M1753" t="s">
        <v>1385</v>
      </c>
      <c r="N1753" t="s">
        <v>1325</v>
      </c>
      <c r="O1753" s="36">
        <v>3.42</v>
      </c>
      <c r="P1753" s="37">
        <v>13.185275904112594</v>
      </c>
      <c r="Q1753" s="31">
        <v>0</v>
      </c>
    </row>
    <row r="1754" spans="1:17" x14ac:dyDescent="0.2">
      <c r="A1754" t="s">
        <v>815</v>
      </c>
      <c r="B1754" t="s">
        <v>1248</v>
      </c>
      <c r="C1754" t="s">
        <v>815</v>
      </c>
      <c r="D1754" s="35">
        <v>3634497.5</v>
      </c>
      <c r="E1754" s="35">
        <v>0</v>
      </c>
      <c r="F1754" s="35">
        <v>3634497.5</v>
      </c>
      <c r="G1754">
        <v>10</v>
      </c>
      <c r="I1754" s="47" t="s">
        <v>1320</v>
      </c>
      <c r="J1754" t="s">
        <v>536</v>
      </c>
      <c r="M1754" t="s">
        <v>1385</v>
      </c>
      <c r="N1754" t="s">
        <v>1325</v>
      </c>
      <c r="O1754" s="36">
        <v>3.42</v>
      </c>
      <c r="P1754" s="37">
        <v>13.185275904112594</v>
      </c>
      <c r="Q1754" s="31">
        <v>0</v>
      </c>
    </row>
    <row r="1755" spans="1:17" x14ac:dyDescent="0.2">
      <c r="A1755" t="s">
        <v>815</v>
      </c>
      <c r="B1755" t="s">
        <v>1248</v>
      </c>
      <c r="C1755" t="s">
        <v>815</v>
      </c>
      <c r="D1755" s="35">
        <v>3634497.5</v>
      </c>
      <c r="E1755" s="35">
        <v>0</v>
      </c>
      <c r="F1755" s="35">
        <v>3634497.5</v>
      </c>
      <c r="G1755">
        <v>10</v>
      </c>
      <c r="I1755" s="47" t="s">
        <v>1320</v>
      </c>
      <c r="J1755" t="s">
        <v>537</v>
      </c>
      <c r="M1755" t="s">
        <v>1385</v>
      </c>
      <c r="N1755" t="s">
        <v>1325</v>
      </c>
      <c r="O1755" s="36">
        <v>3.42</v>
      </c>
      <c r="P1755" s="37">
        <v>13.185275904112594</v>
      </c>
      <c r="Q1755" s="31">
        <v>0</v>
      </c>
    </row>
    <row r="1756" spans="1:17" x14ac:dyDescent="0.2">
      <c r="A1756" t="s">
        <v>815</v>
      </c>
      <c r="B1756" t="s">
        <v>1248</v>
      </c>
      <c r="C1756" t="s">
        <v>815</v>
      </c>
      <c r="D1756" s="35">
        <v>3634497.5</v>
      </c>
      <c r="E1756" s="35">
        <v>0</v>
      </c>
      <c r="F1756" s="35">
        <v>3634497.5</v>
      </c>
      <c r="G1756">
        <v>10</v>
      </c>
      <c r="I1756" s="47" t="s">
        <v>1320</v>
      </c>
      <c r="J1756" t="s">
        <v>538</v>
      </c>
      <c r="M1756" t="s">
        <v>1385</v>
      </c>
      <c r="N1756" t="s">
        <v>1325</v>
      </c>
      <c r="O1756" s="36">
        <v>3.42</v>
      </c>
      <c r="P1756" s="37">
        <v>13.185275904112594</v>
      </c>
      <c r="Q1756" s="31">
        <v>0</v>
      </c>
    </row>
    <row r="1757" spans="1:17" x14ac:dyDescent="0.2">
      <c r="A1757" t="s">
        <v>815</v>
      </c>
      <c r="B1757" t="s">
        <v>1248</v>
      </c>
      <c r="C1757" t="s">
        <v>815</v>
      </c>
      <c r="D1757" s="35">
        <v>3634497.5</v>
      </c>
      <c r="E1757" s="35">
        <v>0</v>
      </c>
      <c r="F1757" s="35">
        <v>3634497.5</v>
      </c>
      <c r="G1757">
        <v>10</v>
      </c>
      <c r="I1757" s="47" t="s">
        <v>1320</v>
      </c>
      <c r="J1757" t="s">
        <v>539</v>
      </c>
      <c r="M1757" t="s">
        <v>1385</v>
      </c>
      <c r="N1757" t="s">
        <v>1325</v>
      </c>
      <c r="O1757" s="36">
        <v>3.42</v>
      </c>
      <c r="P1757" s="37">
        <v>13.185275904112594</v>
      </c>
      <c r="Q1757" s="31">
        <v>0</v>
      </c>
    </row>
    <row r="1758" spans="1:17" x14ac:dyDescent="0.2">
      <c r="A1758" t="s">
        <v>815</v>
      </c>
      <c r="B1758" t="s">
        <v>1248</v>
      </c>
      <c r="C1758" t="s">
        <v>815</v>
      </c>
      <c r="D1758" s="35">
        <v>3634497.5</v>
      </c>
      <c r="E1758" s="35">
        <v>0</v>
      </c>
      <c r="F1758" s="35">
        <v>3634497.5</v>
      </c>
      <c r="G1758">
        <v>10</v>
      </c>
      <c r="I1758" s="47" t="s">
        <v>1320</v>
      </c>
      <c r="J1758" t="s">
        <v>540</v>
      </c>
      <c r="M1758" t="s">
        <v>1385</v>
      </c>
      <c r="N1758" t="s">
        <v>1325</v>
      </c>
      <c r="O1758" s="36">
        <v>0.53994345290687407</v>
      </c>
      <c r="P1758" s="37">
        <v>2.0816676605837312</v>
      </c>
      <c r="Q1758" s="31">
        <v>0</v>
      </c>
    </row>
    <row r="1759" spans="1:17" x14ac:dyDescent="0.2">
      <c r="A1759" t="s">
        <v>815</v>
      </c>
      <c r="B1759" t="s">
        <v>1248</v>
      </c>
      <c r="C1759" t="s">
        <v>815</v>
      </c>
      <c r="D1759" s="35">
        <v>3634497.5</v>
      </c>
      <c r="E1759" s="35">
        <v>0</v>
      </c>
      <c r="F1759" s="35">
        <v>3634497.5</v>
      </c>
      <c r="G1759">
        <v>10</v>
      </c>
      <c r="I1759" s="47" t="s">
        <v>1320</v>
      </c>
      <c r="J1759" t="s">
        <v>541</v>
      </c>
      <c r="M1759" t="s">
        <v>1385</v>
      </c>
      <c r="N1759" t="s">
        <v>1325</v>
      </c>
      <c r="O1759" s="36">
        <v>3.42</v>
      </c>
      <c r="P1759" s="37">
        <v>13.185275904112594</v>
      </c>
      <c r="Q1759" s="31">
        <v>0</v>
      </c>
    </row>
    <row r="1760" spans="1:17" x14ac:dyDescent="0.2">
      <c r="A1760" t="s">
        <v>815</v>
      </c>
      <c r="B1760" t="s">
        <v>1248</v>
      </c>
      <c r="C1760" t="s">
        <v>815</v>
      </c>
      <c r="D1760" s="35">
        <v>3634497.5</v>
      </c>
      <c r="E1760" s="35">
        <v>0</v>
      </c>
      <c r="F1760" s="35">
        <v>3634497.5</v>
      </c>
      <c r="G1760">
        <v>10</v>
      </c>
      <c r="I1760" s="47" t="s">
        <v>1320</v>
      </c>
      <c r="J1760" t="s">
        <v>542</v>
      </c>
      <c r="M1760" t="s">
        <v>1385</v>
      </c>
      <c r="N1760" t="s">
        <v>1325</v>
      </c>
      <c r="O1760" s="36">
        <v>3.42</v>
      </c>
      <c r="P1760" s="37">
        <v>13.185275904112594</v>
      </c>
      <c r="Q1760" s="31">
        <v>0</v>
      </c>
    </row>
    <row r="1761" spans="1:17" x14ac:dyDescent="0.2">
      <c r="A1761" t="s">
        <v>815</v>
      </c>
      <c r="B1761" t="s">
        <v>1248</v>
      </c>
      <c r="C1761" t="s">
        <v>815</v>
      </c>
      <c r="D1761" s="35">
        <v>3634497.5</v>
      </c>
      <c r="E1761" s="35">
        <v>0</v>
      </c>
      <c r="F1761" s="35">
        <v>3634497.5</v>
      </c>
      <c r="G1761">
        <v>10</v>
      </c>
      <c r="I1761" s="47" t="s">
        <v>1320</v>
      </c>
      <c r="J1761" t="s">
        <v>543</v>
      </c>
      <c r="M1761" t="s">
        <v>1386</v>
      </c>
      <c r="N1761" t="s">
        <v>1325</v>
      </c>
      <c r="O1761" s="36">
        <v>495</v>
      </c>
      <c r="P1761" s="37">
        <v>1908.3951966478755</v>
      </c>
      <c r="Q1761" s="31">
        <v>6.9999999999999999E-6</v>
      </c>
    </row>
    <row r="1762" spans="1:17" x14ac:dyDescent="0.2">
      <c r="A1762" t="s">
        <v>815</v>
      </c>
      <c r="B1762" t="s">
        <v>1248</v>
      </c>
      <c r="C1762" t="s">
        <v>815</v>
      </c>
      <c r="D1762" s="35">
        <v>3634497.5</v>
      </c>
      <c r="E1762" s="35">
        <v>0</v>
      </c>
      <c r="F1762" s="35">
        <v>3634497.5</v>
      </c>
      <c r="G1762">
        <v>10</v>
      </c>
      <c r="I1762" s="47" t="s">
        <v>1320</v>
      </c>
      <c r="J1762" t="s">
        <v>544</v>
      </c>
      <c r="M1762" t="s">
        <v>1387</v>
      </c>
      <c r="N1762" t="s">
        <v>1333</v>
      </c>
      <c r="O1762" s="36">
        <v>28.823999999999998</v>
      </c>
      <c r="P1762" s="37">
        <v>111.12643060238052</v>
      </c>
      <c r="Q1762" s="31">
        <v>0</v>
      </c>
    </row>
    <row r="1763" spans="1:17" x14ac:dyDescent="0.2">
      <c r="A1763" t="s">
        <v>815</v>
      </c>
      <c r="B1763" t="s">
        <v>1248</v>
      </c>
      <c r="C1763" t="s">
        <v>815</v>
      </c>
      <c r="D1763" s="35">
        <v>3634497.5</v>
      </c>
      <c r="E1763" s="35">
        <v>0</v>
      </c>
      <c r="F1763" s="35">
        <v>3634497.5</v>
      </c>
      <c r="G1763">
        <v>10</v>
      </c>
      <c r="I1763" s="47" t="s">
        <v>1320</v>
      </c>
      <c r="J1763" t="s">
        <v>545</v>
      </c>
      <c r="M1763" t="s">
        <v>1387</v>
      </c>
      <c r="N1763" t="s">
        <v>1333</v>
      </c>
      <c r="O1763" s="36">
        <v>28.823999999999998</v>
      </c>
      <c r="P1763" s="37">
        <v>111.12643060238052</v>
      </c>
      <c r="Q1763" s="31">
        <v>0</v>
      </c>
    </row>
    <row r="1764" spans="1:17" x14ac:dyDescent="0.2">
      <c r="A1764" t="s">
        <v>815</v>
      </c>
      <c r="B1764" t="s">
        <v>1248</v>
      </c>
      <c r="C1764" t="s">
        <v>815</v>
      </c>
      <c r="D1764" s="35">
        <v>3634497.5</v>
      </c>
      <c r="E1764" s="35">
        <v>0</v>
      </c>
      <c r="F1764" s="35">
        <v>3634497.5</v>
      </c>
      <c r="G1764">
        <v>10</v>
      </c>
      <c r="I1764" s="47" t="s">
        <v>1320</v>
      </c>
      <c r="J1764" t="s">
        <v>546</v>
      </c>
      <c r="M1764" t="s">
        <v>1387</v>
      </c>
      <c r="N1764" t="s">
        <v>1333</v>
      </c>
      <c r="O1764" s="36">
        <v>28.823999999999998</v>
      </c>
      <c r="P1764" s="37">
        <v>111.12643060238052</v>
      </c>
      <c r="Q1764" s="31">
        <v>0</v>
      </c>
    </row>
    <row r="1765" spans="1:17" x14ac:dyDescent="0.2">
      <c r="A1765" t="s">
        <v>815</v>
      </c>
      <c r="B1765" t="s">
        <v>1248</v>
      </c>
      <c r="C1765" t="s">
        <v>815</v>
      </c>
      <c r="D1765" s="35">
        <v>3634497.5</v>
      </c>
      <c r="E1765" s="35">
        <v>0</v>
      </c>
      <c r="F1765" s="35">
        <v>3634497.5</v>
      </c>
      <c r="G1765">
        <v>10</v>
      </c>
      <c r="I1765" s="47" t="s">
        <v>1320</v>
      </c>
      <c r="J1765" t="s">
        <v>547</v>
      </c>
      <c r="M1765" t="s">
        <v>1387</v>
      </c>
      <c r="N1765" t="s">
        <v>1333</v>
      </c>
      <c r="O1765" s="36">
        <v>28.823999999999998</v>
      </c>
      <c r="P1765" s="37">
        <v>111.12643060238052</v>
      </c>
      <c r="Q1765" s="31">
        <v>0</v>
      </c>
    </row>
    <row r="1766" spans="1:17" x14ac:dyDescent="0.2">
      <c r="A1766" t="s">
        <v>815</v>
      </c>
      <c r="B1766" t="s">
        <v>1248</v>
      </c>
      <c r="C1766" t="s">
        <v>815</v>
      </c>
      <c r="D1766" s="35">
        <v>3634497.5</v>
      </c>
      <c r="E1766" s="35">
        <v>0</v>
      </c>
      <c r="F1766" s="35">
        <v>3634497.5</v>
      </c>
      <c r="G1766">
        <v>10</v>
      </c>
      <c r="I1766" s="47" t="s">
        <v>1320</v>
      </c>
      <c r="J1766" t="s">
        <v>548</v>
      </c>
      <c r="M1766" t="s">
        <v>1387</v>
      </c>
      <c r="N1766" t="s">
        <v>1333</v>
      </c>
      <c r="O1766" s="36">
        <v>28.823999999999998</v>
      </c>
      <c r="P1766" s="37">
        <v>111.12643060238052</v>
      </c>
      <c r="Q1766" s="31">
        <v>0</v>
      </c>
    </row>
    <row r="1767" spans="1:17" x14ac:dyDescent="0.2">
      <c r="A1767" t="s">
        <v>815</v>
      </c>
      <c r="B1767" t="s">
        <v>1248</v>
      </c>
      <c r="C1767" t="s">
        <v>815</v>
      </c>
      <c r="D1767" s="35">
        <v>3634497.5</v>
      </c>
      <c r="E1767" s="35">
        <v>0</v>
      </c>
      <c r="F1767" s="35">
        <v>3634497.5</v>
      </c>
      <c r="G1767">
        <v>10</v>
      </c>
      <c r="I1767" s="47" t="s">
        <v>1320</v>
      </c>
      <c r="J1767" t="s">
        <v>549</v>
      </c>
      <c r="M1767" t="s">
        <v>1387</v>
      </c>
      <c r="N1767" t="s">
        <v>1333</v>
      </c>
      <c r="O1767" s="36">
        <v>441.67271376790069</v>
      </c>
      <c r="P1767" s="37">
        <v>1702.8001726163509</v>
      </c>
      <c r="Q1767" s="31">
        <v>6.0000000000000002E-6</v>
      </c>
    </row>
    <row r="1768" spans="1:17" x14ac:dyDescent="0.2">
      <c r="A1768" t="s">
        <v>815</v>
      </c>
      <c r="B1768" t="s">
        <v>1248</v>
      </c>
      <c r="C1768" t="s">
        <v>815</v>
      </c>
      <c r="D1768" s="35">
        <v>3634497.5</v>
      </c>
      <c r="E1768" s="35">
        <v>0</v>
      </c>
      <c r="F1768" s="35">
        <v>3634497.5</v>
      </c>
      <c r="G1768">
        <v>10</v>
      </c>
      <c r="I1768" s="47" t="s">
        <v>1320</v>
      </c>
      <c r="J1768" t="s">
        <v>550</v>
      </c>
      <c r="M1768" t="s">
        <v>1387</v>
      </c>
      <c r="N1768" t="s">
        <v>1333</v>
      </c>
      <c r="O1768" s="36">
        <v>28.823999999999998</v>
      </c>
      <c r="P1768" s="37">
        <v>111.12643060238052</v>
      </c>
      <c r="Q1768" s="31">
        <v>0</v>
      </c>
    </row>
    <row r="1769" spans="1:17" x14ac:dyDescent="0.2">
      <c r="A1769" t="s">
        <v>815</v>
      </c>
      <c r="B1769" t="s">
        <v>1248</v>
      </c>
      <c r="C1769" t="s">
        <v>815</v>
      </c>
      <c r="D1769" s="35">
        <v>3634497.5</v>
      </c>
      <c r="E1769" s="35">
        <v>0</v>
      </c>
      <c r="F1769" s="35">
        <v>3634497.5</v>
      </c>
      <c r="G1769">
        <v>10</v>
      </c>
      <c r="I1769" s="47" t="s">
        <v>1320</v>
      </c>
      <c r="J1769" t="s">
        <v>551</v>
      </c>
      <c r="M1769" t="s">
        <v>1387</v>
      </c>
      <c r="N1769" t="s">
        <v>1333</v>
      </c>
      <c r="O1769" s="36">
        <v>28.823999999999998</v>
      </c>
      <c r="P1769" s="37">
        <v>111.12643060238052</v>
      </c>
      <c r="Q1769" s="31">
        <v>0</v>
      </c>
    </row>
    <row r="1770" spans="1:17" x14ac:dyDescent="0.2">
      <c r="A1770" t="s">
        <v>815</v>
      </c>
      <c r="B1770" t="s">
        <v>1248</v>
      </c>
      <c r="C1770" t="s">
        <v>815</v>
      </c>
      <c r="D1770" s="35">
        <v>3634497.5</v>
      </c>
      <c r="E1770" s="35">
        <v>0</v>
      </c>
      <c r="F1770" s="35">
        <v>3634497.5</v>
      </c>
      <c r="G1770">
        <v>10</v>
      </c>
      <c r="I1770" s="47" t="s">
        <v>1320</v>
      </c>
      <c r="J1770" t="s">
        <v>552</v>
      </c>
      <c r="M1770" t="s">
        <v>1388</v>
      </c>
      <c r="N1770" t="s">
        <v>1333</v>
      </c>
      <c r="O1770" s="36">
        <v>775.2</v>
      </c>
      <c r="P1770" s="37">
        <v>2988.6625382655216</v>
      </c>
      <c r="Q1770" s="31">
        <v>1.1E-5</v>
      </c>
    </row>
    <row r="1771" spans="1:17" x14ac:dyDescent="0.2">
      <c r="A1771" t="s">
        <v>815</v>
      </c>
      <c r="B1771" t="s">
        <v>1248</v>
      </c>
      <c r="C1771" t="s">
        <v>815</v>
      </c>
      <c r="D1771" s="35">
        <v>3634497.5</v>
      </c>
      <c r="E1771" s="35">
        <v>0</v>
      </c>
      <c r="F1771" s="35">
        <v>3634497.5</v>
      </c>
      <c r="G1771">
        <v>10</v>
      </c>
      <c r="I1771" s="47" t="s">
        <v>1320</v>
      </c>
      <c r="J1771" t="s">
        <v>553</v>
      </c>
      <c r="M1771" t="s">
        <v>1389</v>
      </c>
      <c r="N1771" t="s">
        <v>1328</v>
      </c>
      <c r="O1771" s="36">
        <v>756.35613125591306</v>
      </c>
      <c r="P1771" s="37">
        <v>2916.0129451393022</v>
      </c>
      <c r="Q1771" s="31">
        <v>1.1E-5</v>
      </c>
    </row>
    <row r="1772" spans="1:17" x14ac:dyDescent="0.2">
      <c r="A1772" t="s">
        <v>815</v>
      </c>
      <c r="B1772" t="s">
        <v>1248</v>
      </c>
      <c r="C1772" t="s">
        <v>815</v>
      </c>
      <c r="D1772" s="35">
        <v>3634497.5</v>
      </c>
      <c r="E1772" s="35">
        <v>0</v>
      </c>
      <c r="F1772" s="35">
        <v>3634497.5</v>
      </c>
      <c r="G1772">
        <v>10</v>
      </c>
      <c r="I1772" s="47" t="s">
        <v>1320</v>
      </c>
      <c r="J1772" t="s">
        <v>555</v>
      </c>
      <c r="M1772" t="s">
        <v>1390</v>
      </c>
      <c r="N1772" t="s">
        <v>1325</v>
      </c>
      <c r="O1772" s="36">
        <v>7.41</v>
      </c>
      <c r="P1772" s="37">
        <v>28.568097792243957</v>
      </c>
      <c r="Q1772" s="31">
        <v>0</v>
      </c>
    </row>
    <row r="1773" spans="1:17" x14ac:dyDescent="0.2">
      <c r="A1773" t="s">
        <v>815</v>
      </c>
      <c r="B1773" t="s">
        <v>1248</v>
      </c>
      <c r="C1773" t="s">
        <v>815</v>
      </c>
      <c r="D1773" s="35">
        <v>3634497.5</v>
      </c>
      <c r="E1773" s="35">
        <v>0</v>
      </c>
      <c r="F1773" s="35">
        <v>3634497.5</v>
      </c>
      <c r="G1773">
        <v>10</v>
      </c>
      <c r="I1773" s="47" t="s">
        <v>1320</v>
      </c>
      <c r="J1773" t="s">
        <v>556</v>
      </c>
      <c r="M1773" t="s">
        <v>1390</v>
      </c>
      <c r="N1773" t="s">
        <v>1325</v>
      </c>
      <c r="O1773" s="36">
        <v>0</v>
      </c>
      <c r="P1773" s="37">
        <v>0</v>
      </c>
      <c r="Q1773" s="31">
        <v>0</v>
      </c>
    </row>
    <row r="1774" spans="1:17" x14ac:dyDescent="0.2">
      <c r="A1774" t="s">
        <v>815</v>
      </c>
      <c r="B1774" t="s">
        <v>1248</v>
      </c>
      <c r="C1774" t="s">
        <v>815</v>
      </c>
      <c r="D1774" s="35">
        <v>3634497.5</v>
      </c>
      <c r="E1774" s="35">
        <v>0</v>
      </c>
      <c r="F1774" s="35">
        <v>3634497.5</v>
      </c>
      <c r="G1774">
        <v>10</v>
      </c>
      <c r="I1774" s="47" t="s">
        <v>1320</v>
      </c>
      <c r="J1774" t="s">
        <v>557</v>
      </c>
      <c r="M1774" t="s">
        <v>1390</v>
      </c>
      <c r="N1774" t="s">
        <v>1325</v>
      </c>
      <c r="O1774" s="36">
        <v>441.50368956929168</v>
      </c>
      <c r="P1774" s="37">
        <v>1702.1485262148506</v>
      </c>
      <c r="Q1774" s="31">
        <v>0</v>
      </c>
    </row>
    <row r="1775" spans="1:17" x14ac:dyDescent="0.2">
      <c r="A1775" t="s">
        <v>815</v>
      </c>
      <c r="B1775" t="s">
        <v>1248</v>
      </c>
      <c r="C1775" t="s">
        <v>815</v>
      </c>
      <c r="D1775" s="35">
        <v>3634497.5</v>
      </c>
      <c r="E1775" s="35">
        <v>0</v>
      </c>
      <c r="F1775" s="35">
        <v>3634497.5</v>
      </c>
      <c r="G1775">
        <v>10</v>
      </c>
      <c r="I1775" s="47" t="s">
        <v>1320</v>
      </c>
      <c r="J1775" t="s">
        <v>558</v>
      </c>
      <c r="M1775" t="s">
        <v>1390</v>
      </c>
      <c r="N1775" t="s">
        <v>1325</v>
      </c>
      <c r="O1775" s="36">
        <v>1107.99</v>
      </c>
      <c r="P1775" s="37">
        <v>4271.6824119876355</v>
      </c>
      <c r="Q1775" s="31">
        <v>1.7E-5</v>
      </c>
    </row>
    <row r="1776" spans="1:17" x14ac:dyDescent="0.2">
      <c r="A1776" t="s">
        <v>815</v>
      </c>
      <c r="B1776" t="s">
        <v>1248</v>
      </c>
      <c r="C1776" t="s">
        <v>815</v>
      </c>
      <c r="D1776" s="35">
        <v>3634497.5</v>
      </c>
      <c r="E1776" s="35">
        <v>0</v>
      </c>
      <c r="F1776" s="35">
        <v>3634497.5</v>
      </c>
      <c r="G1776">
        <v>10</v>
      </c>
      <c r="I1776" s="47" t="s">
        <v>1320</v>
      </c>
      <c r="J1776" t="s">
        <v>559</v>
      </c>
      <c r="M1776" t="s">
        <v>1391</v>
      </c>
      <c r="N1776" t="s">
        <v>1325</v>
      </c>
      <c r="O1776" s="36">
        <v>461.30915421948458</v>
      </c>
      <c r="P1776" s="37">
        <v>1778.5054021861786</v>
      </c>
      <c r="Q1776" s="31">
        <v>6.9999999999999999E-6</v>
      </c>
    </row>
    <row r="1777" spans="1:17" x14ac:dyDescent="0.2">
      <c r="A1777" t="s">
        <v>815</v>
      </c>
      <c r="B1777" t="s">
        <v>1248</v>
      </c>
      <c r="C1777" t="s">
        <v>815</v>
      </c>
      <c r="D1777" s="35">
        <v>3634497.5</v>
      </c>
      <c r="E1777" s="35">
        <v>0</v>
      </c>
      <c r="F1777" s="35">
        <v>3634497.5</v>
      </c>
      <c r="G1777">
        <v>10</v>
      </c>
      <c r="I1777" s="47" t="s">
        <v>1320</v>
      </c>
      <c r="J1777" t="s">
        <v>560</v>
      </c>
      <c r="M1777" t="s">
        <v>1391</v>
      </c>
      <c r="N1777" t="s">
        <v>1325</v>
      </c>
      <c r="O1777" s="36">
        <v>0</v>
      </c>
      <c r="P1777" s="37">
        <v>0</v>
      </c>
      <c r="Q1777" s="31">
        <v>0</v>
      </c>
    </row>
    <row r="1778" spans="1:17" x14ac:dyDescent="0.2">
      <c r="A1778" t="s">
        <v>815</v>
      </c>
      <c r="B1778" t="s">
        <v>1248</v>
      </c>
      <c r="C1778" t="s">
        <v>815</v>
      </c>
      <c r="D1778" s="35">
        <v>3634497.5</v>
      </c>
      <c r="E1778" s="35">
        <v>0</v>
      </c>
      <c r="F1778" s="35">
        <v>3634497.5</v>
      </c>
      <c r="G1778">
        <v>10</v>
      </c>
      <c r="I1778" s="47" t="s">
        <v>1320</v>
      </c>
      <c r="J1778" t="s">
        <v>561</v>
      </c>
      <c r="M1778" t="s">
        <v>1391</v>
      </c>
      <c r="N1778" t="s">
        <v>1325</v>
      </c>
      <c r="O1778" s="36">
        <v>253.64699706661278</v>
      </c>
      <c r="P1778" s="37">
        <v>977.89638554763962</v>
      </c>
      <c r="Q1778" s="31">
        <v>3.9999999999999998E-6</v>
      </c>
    </row>
    <row r="1779" spans="1:17" x14ac:dyDescent="0.2">
      <c r="A1779" t="s">
        <v>815</v>
      </c>
      <c r="B1779" t="s">
        <v>1248</v>
      </c>
      <c r="C1779" t="s">
        <v>815</v>
      </c>
      <c r="D1779" s="35">
        <v>3634497.5</v>
      </c>
      <c r="E1779" s="35">
        <v>0</v>
      </c>
      <c r="F1779" s="35">
        <v>3634497.5</v>
      </c>
      <c r="G1779">
        <v>10</v>
      </c>
      <c r="I1779" s="47" t="s">
        <v>1320</v>
      </c>
      <c r="J1779" t="s">
        <v>562</v>
      </c>
      <c r="M1779" t="s">
        <v>1391</v>
      </c>
      <c r="N1779" t="s">
        <v>1325</v>
      </c>
      <c r="O1779" s="36">
        <v>7.7445217199315568</v>
      </c>
      <c r="P1779" s="37">
        <v>29.857794041722276</v>
      </c>
      <c r="Q1779" s="31">
        <v>0</v>
      </c>
    </row>
    <row r="1780" spans="1:17" x14ac:dyDescent="0.2">
      <c r="A1780" t="s">
        <v>815</v>
      </c>
      <c r="B1780" t="s">
        <v>1248</v>
      </c>
      <c r="C1780" t="s">
        <v>815</v>
      </c>
      <c r="D1780" s="35">
        <v>3634497.5</v>
      </c>
      <c r="E1780" s="35">
        <v>0</v>
      </c>
      <c r="F1780" s="35">
        <v>3634497.5</v>
      </c>
      <c r="G1780">
        <v>10</v>
      </c>
      <c r="I1780" s="47" t="s">
        <v>1320</v>
      </c>
      <c r="J1780" t="s">
        <v>563</v>
      </c>
      <c r="M1780" t="s">
        <v>1391</v>
      </c>
      <c r="N1780" t="s">
        <v>1325</v>
      </c>
      <c r="O1780" s="36">
        <v>4.1575623971568927</v>
      </c>
      <c r="P1780" s="37">
        <v>16.028832542420282</v>
      </c>
      <c r="Q1780" s="31">
        <v>0</v>
      </c>
    </row>
    <row r="1781" spans="1:17" x14ac:dyDescent="0.2">
      <c r="A1781" t="s">
        <v>815</v>
      </c>
      <c r="B1781" t="s">
        <v>1248</v>
      </c>
      <c r="C1781" t="s">
        <v>815</v>
      </c>
      <c r="D1781" s="35">
        <v>3634497.5</v>
      </c>
      <c r="E1781" s="35">
        <v>0</v>
      </c>
      <c r="F1781" s="35">
        <v>3634497.5</v>
      </c>
      <c r="G1781">
        <v>10</v>
      </c>
      <c r="I1781" s="47" t="s">
        <v>1320</v>
      </c>
      <c r="J1781" t="s">
        <v>564</v>
      </c>
      <c r="M1781" t="s">
        <v>1391</v>
      </c>
      <c r="N1781" t="s">
        <v>1325</v>
      </c>
      <c r="O1781" s="36">
        <v>0</v>
      </c>
      <c r="P1781" s="37">
        <v>0</v>
      </c>
      <c r="Q1781" s="31">
        <v>0</v>
      </c>
    </row>
    <row r="1782" spans="1:17" x14ac:dyDescent="0.2">
      <c r="A1782" t="s">
        <v>815</v>
      </c>
      <c r="B1782" t="s">
        <v>1248</v>
      </c>
      <c r="C1782" t="s">
        <v>815</v>
      </c>
      <c r="D1782" s="35">
        <v>3634497.5</v>
      </c>
      <c r="E1782" s="35">
        <v>0</v>
      </c>
      <c r="F1782" s="35">
        <v>3634497.5</v>
      </c>
      <c r="G1782">
        <v>10</v>
      </c>
      <c r="I1782" s="47" t="s">
        <v>1320</v>
      </c>
      <c r="J1782" t="s">
        <v>565</v>
      </c>
      <c r="M1782" t="s">
        <v>1391</v>
      </c>
      <c r="N1782" t="s">
        <v>1325</v>
      </c>
      <c r="O1782" s="36">
        <v>0</v>
      </c>
      <c r="P1782" s="37">
        <v>0</v>
      </c>
      <c r="Q1782" s="31">
        <v>0</v>
      </c>
    </row>
    <row r="1783" spans="1:17" x14ac:dyDescent="0.2">
      <c r="A1783" t="s">
        <v>815</v>
      </c>
      <c r="B1783" t="s">
        <v>1248</v>
      </c>
      <c r="C1783" t="s">
        <v>815</v>
      </c>
      <c r="D1783" s="35">
        <v>3634497.5</v>
      </c>
      <c r="E1783" s="35">
        <v>0</v>
      </c>
      <c r="F1783" s="35">
        <v>3634497.5</v>
      </c>
      <c r="G1783">
        <v>10</v>
      </c>
      <c r="I1783" s="47" t="s">
        <v>1320</v>
      </c>
      <c r="J1783" t="s">
        <v>566</v>
      </c>
      <c r="M1783" t="s">
        <v>1391</v>
      </c>
      <c r="N1783" t="s">
        <v>1325</v>
      </c>
      <c r="O1783" s="36">
        <v>14.430359399901082</v>
      </c>
      <c r="P1783" s="37">
        <v>55.633997100351003</v>
      </c>
      <c r="Q1783" s="31">
        <v>0</v>
      </c>
    </row>
    <row r="1784" spans="1:17" x14ac:dyDescent="0.2">
      <c r="A1784" t="s">
        <v>815</v>
      </c>
      <c r="B1784" t="s">
        <v>1248</v>
      </c>
      <c r="C1784" t="s">
        <v>815</v>
      </c>
      <c r="D1784" s="35">
        <v>3634497.5</v>
      </c>
      <c r="E1784" s="35">
        <v>0</v>
      </c>
      <c r="F1784" s="35">
        <v>3634497.5</v>
      </c>
      <c r="G1784">
        <v>10</v>
      </c>
      <c r="I1784" s="47" t="s">
        <v>1320</v>
      </c>
      <c r="J1784" t="s">
        <v>567</v>
      </c>
      <c r="M1784" t="s">
        <v>1391</v>
      </c>
      <c r="N1784" t="s">
        <v>1325</v>
      </c>
      <c r="O1784" s="36">
        <v>6.84</v>
      </c>
      <c r="P1784" s="37">
        <v>26.370551808225187</v>
      </c>
      <c r="Q1784" s="31">
        <v>0</v>
      </c>
    </row>
    <row r="1785" spans="1:17" x14ac:dyDescent="0.2">
      <c r="A1785" t="s">
        <v>815</v>
      </c>
      <c r="B1785" t="s">
        <v>1248</v>
      </c>
      <c r="C1785" t="s">
        <v>815</v>
      </c>
      <c r="D1785" s="35">
        <v>3634497.5</v>
      </c>
      <c r="E1785" s="35">
        <v>0</v>
      </c>
      <c r="F1785" s="35">
        <v>3634497.5</v>
      </c>
      <c r="G1785">
        <v>10</v>
      </c>
      <c r="I1785" s="47" t="s">
        <v>1320</v>
      </c>
      <c r="J1785" t="s">
        <v>568</v>
      </c>
      <c r="M1785" t="s">
        <v>1391</v>
      </c>
      <c r="N1785" t="s">
        <v>1325</v>
      </c>
      <c r="O1785" s="36">
        <v>13.963557711937856</v>
      </c>
      <c r="P1785" s="37">
        <v>53.834316092075966</v>
      </c>
      <c r="Q1785" s="31">
        <v>0</v>
      </c>
    </row>
    <row r="1786" spans="1:17" x14ac:dyDescent="0.2">
      <c r="A1786" t="s">
        <v>815</v>
      </c>
      <c r="B1786" t="s">
        <v>1248</v>
      </c>
      <c r="C1786" t="s">
        <v>815</v>
      </c>
      <c r="D1786" s="35">
        <v>3634497.5</v>
      </c>
      <c r="E1786" s="35">
        <v>0</v>
      </c>
      <c r="F1786" s="35">
        <v>3634497.5</v>
      </c>
      <c r="G1786">
        <v>10</v>
      </c>
      <c r="I1786" s="47" t="s">
        <v>1320</v>
      </c>
      <c r="J1786" t="s">
        <v>569</v>
      </c>
      <c r="M1786" t="s">
        <v>1392</v>
      </c>
      <c r="N1786" t="s">
        <v>1294</v>
      </c>
      <c r="O1786" s="36">
        <v>29.079474208499253</v>
      </c>
      <c r="P1786" s="37">
        <v>112.11137151625405</v>
      </c>
      <c r="Q1786" s="31">
        <v>0</v>
      </c>
    </row>
    <row r="1787" spans="1:17" x14ac:dyDescent="0.2">
      <c r="A1787" t="s">
        <v>815</v>
      </c>
      <c r="B1787" t="s">
        <v>1248</v>
      </c>
      <c r="C1787" t="s">
        <v>815</v>
      </c>
      <c r="D1787" s="35">
        <v>3634497.5</v>
      </c>
      <c r="E1787" s="35">
        <v>0</v>
      </c>
      <c r="F1787" s="35">
        <v>3634497.5</v>
      </c>
      <c r="G1787">
        <v>10</v>
      </c>
      <c r="I1787" s="47" t="s">
        <v>1320</v>
      </c>
      <c r="J1787" t="s">
        <v>570</v>
      </c>
      <c r="M1787" t="s">
        <v>1392</v>
      </c>
      <c r="N1787" t="s">
        <v>1294</v>
      </c>
      <c r="O1787" s="36">
        <v>6.2</v>
      </c>
      <c r="P1787" s="37">
        <v>23.903131755993591</v>
      </c>
      <c r="Q1787" s="31">
        <v>0</v>
      </c>
    </row>
    <row r="1788" spans="1:17" x14ac:dyDescent="0.2">
      <c r="A1788" t="s">
        <v>815</v>
      </c>
      <c r="B1788" t="s">
        <v>1248</v>
      </c>
      <c r="C1788" t="s">
        <v>815</v>
      </c>
      <c r="D1788" s="35">
        <v>3634497.5</v>
      </c>
      <c r="E1788" s="35">
        <v>0</v>
      </c>
      <c r="F1788" s="35">
        <v>3634497.5</v>
      </c>
      <c r="G1788">
        <v>10</v>
      </c>
      <c r="I1788" s="47" t="s">
        <v>1320</v>
      </c>
      <c r="J1788" t="s">
        <v>571</v>
      </c>
      <c r="M1788" t="s">
        <v>1392</v>
      </c>
      <c r="N1788" t="s">
        <v>1294</v>
      </c>
      <c r="O1788" s="36">
        <v>343.79402970419056</v>
      </c>
      <c r="P1788" s="37">
        <v>1325.444191765039</v>
      </c>
      <c r="Q1788" s="31">
        <v>7.9999999999999996E-6</v>
      </c>
    </row>
    <row r="1789" spans="1:17" x14ac:dyDescent="0.2">
      <c r="A1789" t="s">
        <v>815</v>
      </c>
      <c r="B1789" t="s">
        <v>1248</v>
      </c>
      <c r="C1789" t="s">
        <v>815</v>
      </c>
      <c r="D1789" s="35">
        <v>3634497.5</v>
      </c>
      <c r="E1789" s="35">
        <v>0</v>
      </c>
      <c r="F1789" s="35">
        <v>3634497.5</v>
      </c>
      <c r="G1789">
        <v>10</v>
      </c>
      <c r="I1789" s="47" t="s">
        <v>1320</v>
      </c>
      <c r="J1789" t="s">
        <v>572</v>
      </c>
      <c r="M1789" t="s">
        <v>1392</v>
      </c>
      <c r="N1789" t="s">
        <v>1294</v>
      </c>
      <c r="O1789" s="36">
        <v>3375.5010887016924</v>
      </c>
      <c r="P1789" s="37">
        <v>13013.71730092522</v>
      </c>
      <c r="Q1789" s="31">
        <v>1.7799999999999999E-4</v>
      </c>
    </row>
    <row r="1790" spans="1:17" x14ac:dyDescent="0.2">
      <c r="A1790" t="s">
        <v>815</v>
      </c>
      <c r="B1790" t="s">
        <v>1248</v>
      </c>
      <c r="C1790" t="s">
        <v>815</v>
      </c>
      <c r="D1790" s="35">
        <v>3634497.5</v>
      </c>
      <c r="E1790" s="35">
        <v>0</v>
      </c>
      <c r="F1790" s="35">
        <v>3634497.5</v>
      </c>
      <c r="G1790">
        <v>10</v>
      </c>
      <c r="I1790" s="47" t="s">
        <v>1320</v>
      </c>
      <c r="J1790" t="s">
        <v>573</v>
      </c>
      <c r="M1790" t="s">
        <v>1392</v>
      </c>
      <c r="N1790" t="s">
        <v>1294</v>
      </c>
      <c r="O1790" s="36">
        <v>1888.0150842589733</v>
      </c>
      <c r="P1790" s="37">
        <v>7278.9473090879965</v>
      </c>
      <c r="Q1790" s="31">
        <v>1.7899999999999999E-4</v>
      </c>
    </row>
    <row r="1791" spans="1:17" x14ac:dyDescent="0.2">
      <c r="A1791" t="s">
        <v>815</v>
      </c>
      <c r="B1791" t="s">
        <v>1248</v>
      </c>
      <c r="C1791" t="s">
        <v>815</v>
      </c>
      <c r="D1791" s="35">
        <v>3634497.5</v>
      </c>
      <c r="E1791" s="35">
        <v>0</v>
      </c>
      <c r="F1791" s="35">
        <v>3634497.5</v>
      </c>
      <c r="G1791">
        <v>10</v>
      </c>
      <c r="I1791" s="47" t="s">
        <v>1320</v>
      </c>
      <c r="J1791" t="s">
        <v>574</v>
      </c>
      <c r="M1791" t="s">
        <v>1393</v>
      </c>
      <c r="N1791" t="s">
        <v>1294</v>
      </c>
      <c r="O1791" s="36">
        <v>215.08752484883235</v>
      </c>
      <c r="P1791" s="37">
        <v>829.23636218261049</v>
      </c>
      <c r="Q1791" s="31">
        <v>3.0000000000000001E-6</v>
      </c>
    </row>
    <row r="1792" spans="1:17" x14ac:dyDescent="0.2">
      <c r="A1792" t="s">
        <v>815</v>
      </c>
      <c r="B1792" t="s">
        <v>1248</v>
      </c>
      <c r="C1792" t="s">
        <v>815</v>
      </c>
      <c r="D1792" s="35">
        <v>3634497.5</v>
      </c>
      <c r="E1792" s="35">
        <v>0</v>
      </c>
      <c r="F1792" s="35">
        <v>3634497.5</v>
      </c>
      <c r="G1792">
        <v>10</v>
      </c>
      <c r="I1792" s="47" t="s">
        <v>1320</v>
      </c>
      <c r="J1792" t="s">
        <v>575</v>
      </c>
      <c r="M1792" t="s">
        <v>1393</v>
      </c>
      <c r="N1792" t="s">
        <v>1325</v>
      </c>
      <c r="O1792" s="36">
        <v>0</v>
      </c>
      <c r="P1792" s="37">
        <v>0</v>
      </c>
      <c r="Q1792" s="31">
        <v>0</v>
      </c>
    </row>
    <row r="1793" spans="1:17" x14ac:dyDescent="0.2">
      <c r="A1793" t="s">
        <v>815</v>
      </c>
      <c r="B1793" t="s">
        <v>1248</v>
      </c>
      <c r="C1793" t="s">
        <v>815</v>
      </c>
      <c r="D1793" s="35">
        <v>3634497.5</v>
      </c>
      <c r="E1793" s="35">
        <v>0</v>
      </c>
      <c r="F1793" s="35">
        <v>3634497.5</v>
      </c>
      <c r="G1793">
        <v>10</v>
      </c>
      <c r="I1793" s="47" t="s">
        <v>1320</v>
      </c>
      <c r="J1793" t="s">
        <v>576</v>
      </c>
      <c r="M1793" t="s">
        <v>1393</v>
      </c>
      <c r="N1793" t="s">
        <v>1294</v>
      </c>
      <c r="O1793" s="36">
        <v>284.91503642800814</v>
      </c>
      <c r="P1793" s="37">
        <v>1098.4454282261925</v>
      </c>
      <c r="Q1793" s="31">
        <v>3.9999999999999998E-6</v>
      </c>
    </row>
    <row r="1794" spans="1:17" x14ac:dyDescent="0.2">
      <c r="A1794" t="s">
        <v>815</v>
      </c>
      <c r="B1794" t="s">
        <v>1248</v>
      </c>
      <c r="C1794" t="s">
        <v>815</v>
      </c>
      <c r="D1794" s="35">
        <v>3634497.5</v>
      </c>
      <c r="E1794" s="35">
        <v>0</v>
      </c>
      <c r="F1794" s="35">
        <v>3634497.5</v>
      </c>
      <c r="G1794">
        <v>10</v>
      </c>
      <c r="I1794" s="47" t="s">
        <v>1320</v>
      </c>
      <c r="J1794" t="s">
        <v>577</v>
      </c>
      <c r="M1794" t="s">
        <v>1393</v>
      </c>
      <c r="N1794" t="s">
        <v>1325</v>
      </c>
      <c r="O1794" s="36">
        <v>298.82951863637561</v>
      </c>
      <c r="P1794" s="37">
        <v>1152.0905413782948</v>
      </c>
      <c r="Q1794" s="31">
        <v>3.9999999999999998E-6</v>
      </c>
    </row>
    <row r="1795" spans="1:17" x14ac:dyDescent="0.2">
      <c r="A1795" t="s">
        <v>815</v>
      </c>
      <c r="B1795" t="s">
        <v>1248</v>
      </c>
      <c r="C1795" t="s">
        <v>815</v>
      </c>
      <c r="D1795" s="35">
        <v>3634497.5</v>
      </c>
      <c r="E1795" s="35">
        <v>0</v>
      </c>
      <c r="F1795" s="35">
        <v>3634497.5</v>
      </c>
      <c r="G1795">
        <v>10</v>
      </c>
      <c r="I1795" s="47" t="s">
        <v>1320</v>
      </c>
      <c r="J1795" t="s">
        <v>578</v>
      </c>
      <c r="M1795" t="s">
        <v>1393</v>
      </c>
      <c r="N1795" t="s">
        <v>1325</v>
      </c>
      <c r="O1795" s="36">
        <v>314.34238402903196</v>
      </c>
      <c r="P1795" s="37">
        <v>1211.8979712804978</v>
      </c>
      <c r="Q1795" s="31">
        <v>5.0000000000000004E-6</v>
      </c>
    </row>
    <row r="1796" spans="1:17" x14ac:dyDescent="0.2">
      <c r="A1796" t="s">
        <v>815</v>
      </c>
      <c r="B1796" t="s">
        <v>1248</v>
      </c>
      <c r="C1796" t="s">
        <v>815</v>
      </c>
      <c r="D1796" s="35">
        <v>3634497.5</v>
      </c>
      <c r="E1796" s="35">
        <v>0</v>
      </c>
      <c r="F1796" s="35">
        <v>3634497.5</v>
      </c>
      <c r="G1796">
        <v>10</v>
      </c>
      <c r="I1796" s="47" t="s">
        <v>1320</v>
      </c>
      <c r="J1796" t="s">
        <v>579</v>
      </c>
      <c r="M1796" t="s">
        <v>1393</v>
      </c>
      <c r="N1796" t="s">
        <v>1325</v>
      </c>
      <c r="O1796" s="36">
        <v>30.828204445899054</v>
      </c>
      <c r="P1796" s="37">
        <v>118.85332785016654</v>
      </c>
      <c r="Q1796" s="31">
        <v>0</v>
      </c>
    </row>
    <row r="1797" spans="1:17" x14ac:dyDescent="0.2">
      <c r="A1797" t="s">
        <v>815</v>
      </c>
      <c r="B1797" t="s">
        <v>1248</v>
      </c>
      <c r="C1797" t="s">
        <v>815</v>
      </c>
      <c r="D1797" s="35">
        <v>3634497.5</v>
      </c>
      <c r="E1797" s="35">
        <v>0</v>
      </c>
      <c r="F1797" s="35">
        <v>3634497.5</v>
      </c>
      <c r="G1797">
        <v>10</v>
      </c>
      <c r="I1797" s="47" t="s">
        <v>1320</v>
      </c>
      <c r="J1797" t="s">
        <v>580</v>
      </c>
      <c r="M1797" t="s">
        <v>1393</v>
      </c>
      <c r="N1797" t="s">
        <v>1325</v>
      </c>
      <c r="O1797" s="36">
        <v>139.20383793136816</v>
      </c>
      <c r="P1797" s="37">
        <v>536.67865790539861</v>
      </c>
      <c r="Q1797" s="31">
        <v>1.9999999999999999E-6</v>
      </c>
    </row>
    <row r="1798" spans="1:17" x14ac:dyDescent="0.2">
      <c r="A1798" t="s">
        <v>815</v>
      </c>
      <c r="B1798" t="s">
        <v>1248</v>
      </c>
      <c r="C1798" t="s">
        <v>815</v>
      </c>
      <c r="D1798" s="35">
        <v>3634497.5</v>
      </c>
      <c r="E1798" s="35">
        <v>0</v>
      </c>
      <c r="F1798" s="35">
        <v>3634497.5</v>
      </c>
      <c r="G1798">
        <v>10</v>
      </c>
      <c r="I1798" s="47" t="s">
        <v>1320</v>
      </c>
      <c r="J1798" t="s">
        <v>581</v>
      </c>
      <c r="M1798" t="s">
        <v>1393</v>
      </c>
      <c r="N1798" t="s">
        <v>1325</v>
      </c>
      <c r="O1798" s="36">
        <v>235.80611521732192</v>
      </c>
      <c r="P1798" s="37">
        <v>909.1136517594598</v>
      </c>
      <c r="Q1798" s="31">
        <v>3.0000000000000001E-6</v>
      </c>
    </row>
    <row r="1799" spans="1:17" x14ac:dyDescent="0.2">
      <c r="A1799" t="s">
        <v>815</v>
      </c>
      <c r="B1799" t="s">
        <v>1248</v>
      </c>
      <c r="C1799" t="s">
        <v>815</v>
      </c>
      <c r="D1799" s="35">
        <v>3634497.5</v>
      </c>
      <c r="E1799" s="35">
        <v>0</v>
      </c>
      <c r="F1799" s="35">
        <v>3634497.5</v>
      </c>
      <c r="G1799">
        <v>10</v>
      </c>
      <c r="I1799" s="47" t="s">
        <v>1320</v>
      </c>
      <c r="J1799" t="s">
        <v>582</v>
      </c>
      <c r="M1799" t="s">
        <v>1393</v>
      </c>
      <c r="N1799" t="s">
        <v>1325</v>
      </c>
      <c r="O1799" s="36">
        <v>0.73294238683127566</v>
      </c>
      <c r="P1799" s="37">
        <v>2.8257449099968395</v>
      </c>
      <c r="Q1799" s="31">
        <v>0</v>
      </c>
    </row>
    <row r="1800" spans="1:17" x14ac:dyDescent="0.2">
      <c r="A1800" t="s">
        <v>815</v>
      </c>
      <c r="B1800" t="s">
        <v>1248</v>
      </c>
      <c r="C1800" t="s">
        <v>815</v>
      </c>
      <c r="D1800" s="35">
        <v>3634497.5</v>
      </c>
      <c r="E1800" s="35">
        <v>0</v>
      </c>
      <c r="F1800" s="35">
        <v>3634497.5</v>
      </c>
      <c r="G1800">
        <v>10</v>
      </c>
      <c r="I1800" s="47" t="s">
        <v>1320</v>
      </c>
      <c r="J1800" t="s">
        <v>583</v>
      </c>
      <c r="M1800" t="s">
        <v>1393</v>
      </c>
      <c r="N1800" t="s">
        <v>1294</v>
      </c>
      <c r="O1800" s="36">
        <v>19.011846343069308</v>
      </c>
      <c r="P1800" s="37">
        <v>73.297204526304938</v>
      </c>
      <c r="Q1800" s="31">
        <v>0</v>
      </c>
    </row>
    <row r="1801" spans="1:17" x14ac:dyDescent="0.2">
      <c r="A1801" t="s">
        <v>815</v>
      </c>
      <c r="B1801" t="s">
        <v>1248</v>
      </c>
      <c r="C1801" t="s">
        <v>815</v>
      </c>
      <c r="D1801" s="35">
        <v>3634497.5</v>
      </c>
      <c r="E1801" s="35">
        <v>0</v>
      </c>
      <c r="F1801" s="35">
        <v>3634497.5</v>
      </c>
      <c r="G1801">
        <v>10</v>
      </c>
      <c r="I1801" s="47" t="s">
        <v>1320</v>
      </c>
      <c r="J1801" t="s">
        <v>584</v>
      </c>
      <c r="M1801" t="s">
        <v>1394</v>
      </c>
      <c r="N1801" t="s">
        <v>1294</v>
      </c>
      <c r="O1801" s="36">
        <v>52.226248845697846</v>
      </c>
      <c r="P1801" s="37">
        <v>201.35014633548772</v>
      </c>
      <c r="Q1801" s="31">
        <v>9.9999999999999995E-7</v>
      </c>
    </row>
    <row r="1802" spans="1:17" x14ac:dyDescent="0.2">
      <c r="A1802" t="s">
        <v>815</v>
      </c>
      <c r="B1802" t="s">
        <v>1248</v>
      </c>
      <c r="C1802" t="s">
        <v>815</v>
      </c>
      <c r="D1802" s="35">
        <v>3634497.5</v>
      </c>
      <c r="E1802" s="35">
        <v>0</v>
      </c>
      <c r="F1802" s="35">
        <v>3634497.5</v>
      </c>
      <c r="G1802">
        <v>10</v>
      </c>
      <c r="I1802" s="47" t="s">
        <v>1320</v>
      </c>
      <c r="J1802" t="s">
        <v>585</v>
      </c>
      <c r="M1802" t="s">
        <v>1394</v>
      </c>
      <c r="N1802" t="s">
        <v>1294</v>
      </c>
      <c r="O1802" s="36">
        <v>0</v>
      </c>
      <c r="P1802" s="37">
        <v>0</v>
      </c>
      <c r="Q1802" s="31">
        <v>0</v>
      </c>
    </row>
    <row r="1803" spans="1:17" x14ac:dyDescent="0.2">
      <c r="A1803" t="s">
        <v>815</v>
      </c>
      <c r="B1803" t="s">
        <v>1248</v>
      </c>
      <c r="C1803" t="s">
        <v>815</v>
      </c>
      <c r="D1803" s="35">
        <v>3634497.5</v>
      </c>
      <c r="E1803" s="35">
        <v>0</v>
      </c>
      <c r="F1803" s="35">
        <v>3634497.5</v>
      </c>
      <c r="G1803">
        <v>10</v>
      </c>
      <c r="I1803" s="47" t="s">
        <v>1320</v>
      </c>
      <c r="J1803" t="s">
        <v>586</v>
      </c>
      <c r="M1803" t="s">
        <v>1394</v>
      </c>
      <c r="N1803" t="s">
        <v>1294</v>
      </c>
      <c r="O1803" s="36">
        <v>774.22873733338884</v>
      </c>
      <c r="P1803" s="37">
        <v>2984.9179867349271</v>
      </c>
      <c r="Q1803" s="31">
        <v>1.4E-5</v>
      </c>
    </row>
    <row r="1804" spans="1:17" x14ac:dyDescent="0.2">
      <c r="A1804" t="s">
        <v>815</v>
      </c>
      <c r="B1804" t="s">
        <v>1248</v>
      </c>
      <c r="C1804" t="s">
        <v>815</v>
      </c>
      <c r="D1804" s="35">
        <v>3634497.5</v>
      </c>
      <c r="E1804" s="35">
        <v>0</v>
      </c>
      <c r="F1804" s="35">
        <v>3634497.5</v>
      </c>
      <c r="G1804">
        <v>10</v>
      </c>
      <c r="I1804" s="47" t="s">
        <v>1320</v>
      </c>
      <c r="J1804" t="s">
        <v>587</v>
      </c>
      <c r="M1804" t="s">
        <v>1394</v>
      </c>
      <c r="N1804" t="s">
        <v>1294</v>
      </c>
      <c r="O1804" s="36">
        <v>99.645126512696493</v>
      </c>
      <c r="P1804" s="37">
        <v>384.16622385090881</v>
      </c>
      <c r="Q1804" s="31">
        <v>9.9999999999999995E-7</v>
      </c>
    </row>
    <row r="1805" spans="1:17" x14ac:dyDescent="0.2">
      <c r="A1805" t="s">
        <v>815</v>
      </c>
      <c r="B1805" t="s">
        <v>1248</v>
      </c>
      <c r="C1805" t="s">
        <v>815</v>
      </c>
      <c r="D1805" s="35">
        <v>3634497.5</v>
      </c>
      <c r="E1805" s="35">
        <v>0</v>
      </c>
      <c r="F1805" s="35">
        <v>3634497.5</v>
      </c>
      <c r="G1805">
        <v>10</v>
      </c>
      <c r="I1805" s="47" t="s">
        <v>1320</v>
      </c>
      <c r="J1805" t="s">
        <v>588</v>
      </c>
      <c r="M1805" t="s">
        <v>1394</v>
      </c>
      <c r="N1805" t="s">
        <v>1294</v>
      </c>
      <c r="O1805" s="36">
        <v>9.186585655548587</v>
      </c>
      <c r="P1805" s="37">
        <v>35.417446340693331</v>
      </c>
      <c r="Q1805" s="31">
        <v>0</v>
      </c>
    </row>
    <row r="1806" spans="1:17" x14ac:dyDescent="0.2">
      <c r="A1806" t="s">
        <v>815</v>
      </c>
      <c r="B1806" t="s">
        <v>1248</v>
      </c>
      <c r="C1806" t="s">
        <v>815</v>
      </c>
      <c r="D1806" s="35">
        <v>3634497.5</v>
      </c>
      <c r="E1806" s="35">
        <v>0</v>
      </c>
      <c r="F1806" s="35">
        <v>3634497.5</v>
      </c>
      <c r="G1806">
        <v>10</v>
      </c>
      <c r="I1806" s="47" t="s">
        <v>1320</v>
      </c>
      <c r="J1806" t="s">
        <v>589</v>
      </c>
      <c r="M1806" t="s">
        <v>1395</v>
      </c>
      <c r="N1806" t="s">
        <v>1294</v>
      </c>
      <c r="O1806" s="36">
        <v>596.69983763482617</v>
      </c>
      <c r="P1806" s="37">
        <v>2300.4830383492313</v>
      </c>
      <c r="Q1806" s="31">
        <v>9.0000000000000002E-6</v>
      </c>
    </row>
    <row r="1807" spans="1:17" x14ac:dyDescent="0.2">
      <c r="A1807" t="s">
        <v>815</v>
      </c>
      <c r="B1807" t="s">
        <v>1248</v>
      </c>
      <c r="C1807" t="s">
        <v>815</v>
      </c>
      <c r="D1807" s="35">
        <v>3634497.5</v>
      </c>
      <c r="E1807" s="35">
        <v>0</v>
      </c>
      <c r="F1807" s="35">
        <v>3634497.5</v>
      </c>
      <c r="G1807">
        <v>10</v>
      </c>
      <c r="I1807" s="47" t="s">
        <v>1320</v>
      </c>
      <c r="J1807" t="s">
        <v>590</v>
      </c>
      <c r="M1807" t="s">
        <v>1395</v>
      </c>
      <c r="N1807" t="s">
        <v>1294</v>
      </c>
      <c r="O1807" s="36">
        <v>7.34</v>
      </c>
      <c r="P1807" s="37">
        <v>28.298223724031121</v>
      </c>
      <c r="Q1807" s="31">
        <v>0</v>
      </c>
    </row>
    <row r="1808" spans="1:17" x14ac:dyDescent="0.2">
      <c r="A1808" t="s">
        <v>815</v>
      </c>
      <c r="B1808" t="s">
        <v>1248</v>
      </c>
      <c r="C1808" t="s">
        <v>815</v>
      </c>
      <c r="D1808" s="35">
        <v>3634497.5</v>
      </c>
      <c r="E1808" s="35">
        <v>0</v>
      </c>
      <c r="F1808" s="35">
        <v>3634497.5</v>
      </c>
      <c r="G1808">
        <v>10</v>
      </c>
      <c r="I1808" s="47" t="s">
        <v>1320</v>
      </c>
      <c r="J1808" t="s">
        <v>591</v>
      </c>
      <c r="M1808" t="s">
        <v>1395</v>
      </c>
      <c r="N1808" t="s">
        <v>1294</v>
      </c>
      <c r="O1808" s="36">
        <v>442.03223055771161</v>
      </c>
      <c r="P1808" s="37">
        <v>1704.1862334543093</v>
      </c>
      <c r="Q1808" s="31">
        <v>6.0000000000000002E-6</v>
      </c>
    </row>
    <row r="1809" spans="1:17" x14ac:dyDescent="0.2">
      <c r="A1809" t="s">
        <v>815</v>
      </c>
      <c r="B1809" t="s">
        <v>1248</v>
      </c>
      <c r="C1809" t="s">
        <v>815</v>
      </c>
      <c r="D1809" s="35">
        <v>3634497.5</v>
      </c>
      <c r="E1809" s="35">
        <v>0</v>
      </c>
      <c r="F1809" s="35">
        <v>3634497.5</v>
      </c>
      <c r="G1809">
        <v>10</v>
      </c>
      <c r="I1809" s="47" t="s">
        <v>1320</v>
      </c>
      <c r="J1809" t="s">
        <v>592</v>
      </c>
      <c r="M1809" t="s">
        <v>1396</v>
      </c>
      <c r="N1809" t="s">
        <v>1333</v>
      </c>
      <c r="O1809" s="36">
        <v>7.47</v>
      </c>
      <c r="P1809" s="37">
        <v>28.799418422140665</v>
      </c>
      <c r="Q1809" s="31">
        <v>0</v>
      </c>
    </row>
    <row r="1810" spans="1:17" x14ac:dyDescent="0.2">
      <c r="A1810" t="s">
        <v>815</v>
      </c>
      <c r="B1810" t="s">
        <v>1248</v>
      </c>
      <c r="C1810" t="s">
        <v>815</v>
      </c>
      <c r="D1810" s="35">
        <v>3634497.5</v>
      </c>
      <c r="E1810" s="35">
        <v>0</v>
      </c>
      <c r="F1810" s="35">
        <v>3634497.5</v>
      </c>
      <c r="G1810">
        <v>10</v>
      </c>
      <c r="I1810" s="47" t="s">
        <v>1320</v>
      </c>
      <c r="J1810" t="s">
        <v>593</v>
      </c>
      <c r="M1810" t="s">
        <v>1396</v>
      </c>
      <c r="N1810" t="s">
        <v>1333</v>
      </c>
      <c r="O1810" s="36">
        <v>103.75</v>
      </c>
      <c r="P1810" s="37">
        <v>399.99192252973148</v>
      </c>
      <c r="Q1810" s="31">
        <v>1.9999999999999999E-6</v>
      </c>
    </row>
    <row r="1811" spans="1:17" x14ac:dyDescent="0.2">
      <c r="A1811" t="s">
        <v>815</v>
      </c>
      <c r="B1811" t="s">
        <v>1248</v>
      </c>
      <c r="C1811" t="s">
        <v>815</v>
      </c>
      <c r="D1811" s="35">
        <v>3634497.5</v>
      </c>
      <c r="E1811" s="35">
        <v>0</v>
      </c>
      <c r="F1811" s="35">
        <v>3634497.5</v>
      </c>
      <c r="G1811">
        <v>10</v>
      </c>
      <c r="I1811" s="47" t="s">
        <v>1320</v>
      </c>
      <c r="J1811" t="s">
        <v>594</v>
      </c>
      <c r="M1811" t="s">
        <v>1396</v>
      </c>
      <c r="N1811" t="s">
        <v>1333</v>
      </c>
      <c r="O1811" s="36">
        <v>380.96999999999997</v>
      </c>
      <c r="P1811" s="37">
        <v>1468.7703395291737</v>
      </c>
      <c r="Q1811" s="31">
        <v>6.0000000000000002E-6</v>
      </c>
    </row>
    <row r="1812" spans="1:17" x14ac:dyDescent="0.2">
      <c r="A1812" t="s">
        <v>815</v>
      </c>
      <c r="B1812" t="s">
        <v>1248</v>
      </c>
      <c r="C1812" t="s">
        <v>815</v>
      </c>
      <c r="D1812" s="35">
        <v>3634497.5</v>
      </c>
      <c r="E1812" s="35">
        <v>0</v>
      </c>
      <c r="F1812" s="35">
        <v>3634497.5</v>
      </c>
      <c r="G1812">
        <v>10</v>
      </c>
      <c r="I1812" s="47" t="s">
        <v>1320</v>
      </c>
      <c r="J1812" t="s">
        <v>595</v>
      </c>
      <c r="M1812" t="s">
        <v>1396</v>
      </c>
      <c r="N1812" t="s">
        <v>1333</v>
      </c>
      <c r="O1812" s="36">
        <v>0.83</v>
      </c>
      <c r="P1812" s="37">
        <v>3.1999353802378518</v>
      </c>
      <c r="Q1812" s="31">
        <v>0</v>
      </c>
    </row>
    <row r="1813" spans="1:17" x14ac:dyDescent="0.2">
      <c r="A1813" t="s">
        <v>815</v>
      </c>
      <c r="B1813" t="s">
        <v>1248</v>
      </c>
      <c r="C1813" t="s">
        <v>815</v>
      </c>
      <c r="D1813" s="35">
        <v>3634497.5</v>
      </c>
      <c r="E1813" s="35">
        <v>0</v>
      </c>
      <c r="F1813" s="35">
        <v>3634497.5</v>
      </c>
      <c r="G1813">
        <v>10</v>
      </c>
      <c r="I1813" s="47" t="s">
        <v>1320</v>
      </c>
      <c r="J1813" t="s">
        <v>596</v>
      </c>
      <c r="M1813" t="s">
        <v>1396</v>
      </c>
      <c r="N1813" t="s">
        <v>1333</v>
      </c>
      <c r="O1813" s="36">
        <v>2.4899999999999998</v>
      </c>
      <c r="P1813" s="37">
        <v>9.5998061407135538</v>
      </c>
      <c r="Q1813" s="31">
        <v>0</v>
      </c>
    </row>
    <row r="1814" spans="1:17" x14ac:dyDescent="0.2">
      <c r="A1814" t="s">
        <v>815</v>
      </c>
      <c r="B1814" t="s">
        <v>1248</v>
      </c>
      <c r="C1814" t="s">
        <v>815</v>
      </c>
      <c r="D1814" s="35">
        <v>3634497.5</v>
      </c>
      <c r="E1814" s="35">
        <v>0</v>
      </c>
      <c r="F1814" s="35">
        <v>3634497.5</v>
      </c>
      <c r="G1814">
        <v>10</v>
      </c>
      <c r="I1814" s="47" t="s">
        <v>1320</v>
      </c>
      <c r="J1814" t="s">
        <v>597</v>
      </c>
      <c r="M1814" t="s">
        <v>1396</v>
      </c>
      <c r="N1814" t="s">
        <v>1333</v>
      </c>
      <c r="O1814" s="36">
        <v>180.10999999999999</v>
      </c>
      <c r="P1814" s="37">
        <v>694.38597751161376</v>
      </c>
      <c r="Q1814" s="31">
        <v>3.0000000000000001E-6</v>
      </c>
    </row>
    <row r="1815" spans="1:17" x14ac:dyDescent="0.2">
      <c r="A1815" t="s">
        <v>815</v>
      </c>
      <c r="B1815" t="s">
        <v>1248</v>
      </c>
      <c r="C1815" t="s">
        <v>815</v>
      </c>
      <c r="D1815" s="35">
        <v>3634497.5</v>
      </c>
      <c r="E1815" s="35">
        <v>0</v>
      </c>
      <c r="F1815" s="35">
        <v>3634497.5</v>
      </c>
      <c r="G1815">
        <v>10</v>
      </c>
      <c r="I1815" s="47" t="s">
        <v>1320</v>
      </c>
      <c r="J1815" t="s">
        <v>598</v>
      </c>
      <c r="M1815" t="s">
        <v>1396</v>
      </c>
      <c r="N1815" t="s">
        <v>1333</v>
      </c>
      <c r="O1815" s="36">
        <v>1427.6</v>
      </c>
      <c r="P1815" s="37">
        <v>5503.8888540091048</v>
      </c>
      <c r="Q1815" s="31">
        <v>2.0999999999999999E-5</v>
      </c>
    </row>
    <row r="1816" spans="1:17" x14ac:dyDescent="0.2">
      <c r="A1816" t="s">
        <v>815</v>
      </c>
      <c r="B1816" t="s">
        <v>1248</v>
      </c>
      <c r="C1816" t="s">
        <v>815</v>
      </c>
      <c r="D1816" s="35">
        <v>3634497.5</v>
      </c>
      <c r="E1816" s="35">
        <v>0</v>
      </c>
      <c r="F1816" s="35">
        <v>3634497.5</v>
      </c>
      <c r="G1816">
        <v>10</v>
      </c>
      <c r="I1816" s="47" t="s">
        <v>1320</v>
      </c>
      <c r="J1816" t="s">
        <v>599</v>
      </c>
      <c r="M1816" t="s">
        <v>1396</v>
      </c>
      <c r="N1816" t="s">
        <v>1333</v>
      </c>
      <c r="O1816" s="36">
        <v>6.64</v>
      </c>
      <c r="P1816" s="37">
        <v>25.599483041902815</v>
      </c>
      <c r="Q1816" s="31">
        <v>0</v>
      </c>
    </row>
    <row r="1817" spans="1:17" x14ac:dyDescent="0.2">
      <c r="A1817" t="s">
        <v>815</v>
      </c>
      <c r="B1817" t="s">
        <v>1248</v>
      </c>
      <c r="C1817" t="s">
        <v>815</v>
      </c>
      <c r="D1817" s="35">
        <v>3634497.5</v>
      </c>
      <c r="E1817" s="35">
        <v>0</v>
      </c>
      <c r="F1817" s="35">
        <v>3634497.5</v>
      </c>
      <c r="G1817">
        <v>10</v>
      </c>
      <c r="I1817" s="47" t="s">
        <v>1320</v>
      </c>
      <c r="J1817" t="s">
        <v>600</v>
      </c>
      <c r="M1817" t="s">
        <v>1397</v>
      </c>
      <c r="N1817" t="s">
        <v>1325</v>
      </c>
      <c r="O1817" s="36">
        <v>29.4</v>
      </c>
      <c r="P1817" s="37">
        <v>113.34710864938897</v>
      </c>
      <c r="Q1817" s="31">
        <v>0</v>
      </c>
    </row>
    <row r="1818" spans="1:17" x14ac:dyDescent="0.2">
      <c r="A1818" t="s">
        <v>815</v>
      </c>
      <c r="B1818" t="s">
        <v>1248</v>
      </c>
      <c r="C1818" t="s">
        <v>815</v>
      </c>
      <c r="D1818" s="35">
        <v>3634497.5</v>
      </c>
      <c r="E1818" s="35">
        <v>0</v>
      </c>
      <c r="F1818" s="35">
        <v>3634497.5</v>
      </c>
      <c r="G1818">
        <v>10</v>
      </c>
      <c r="I1818" s="47" t="s">
        <v>1320</v>
      </c>
      <c r="J1818" t="s">
        <v>601</v>
      </c>
      <c r="M1818" t="s">
        <v>1397</v>
      </c>
      <c r="N1818" t="s">
        <v>1325</v>
      </c>
      <c r="O1818" s="36">
        <v>688.8</v>
      </c>
      <c r="P1818" s="37">
        <v>2655.5608312142558</v>
      </c>
      <c r="Q1818" s="31">
        <v>1.0000000000000001E-5</v>
      </c>
    </row>
    <row r="1819" spans="1:17" x14ac:dyDescent="0.2">
      <c r="A1819" t="s">
        <v>815</v>
      </c>
      <c r="B1819" t="s">
        <v>1248</v>
      </c>
      <c r="C1819" t="s">
        <v>815</v>
      </c>
      <c r="D1819" s="35">
        <v>3634497.5</v>
      </c>
      <c r="E1819" s="35">
        <v>0</v>
      </c>
      <c r="F1819" s="35">
        <v>3634497.5</v>
      </c>
      <c r="G1819">
        <v>10</v>
      </c>
      <c r="I1819" s="47" t="s">
        <v>1320</v>
      </c>
      <c r="J1819" t="s">
        <v>602</v>
      </c>
      <c r="M1819" t="s">
        <v>1397</v>
      </c>
      <c r="N1819" t="s">
        <v>1325</v>
      </c>
      <c r="O1819" s="36">
        <v>1761.2000000000003</v>
      </c>
      <c r="P1819" s="37">
        <v>6790.031556234826</v>
      </c>
      <c r="Q1819" s="31">
        <v>9.7E-5</v>
      </c>
    </row>
    <row r="1820" spans="1:17" x14ac:dyDescent="0.2">
      <c r="A1820" t="s">
        <v>815</v>
      </c>
      <c r="B1820" t="s">
        <v>1248</v>
      </c>
      <c r="C1820" t="s">
        <v>815</v>
      </c>
      <c r="D1820" s="35">
        <v>3634497.5</v>
      </c>
      <c r="E1820" s="35">
        <v>0</v>
      </c>
      <c r="F1820" s="35">
        <v>3634497.5</v>
      </c>
      <c r="G1820">
        <v>10</v>
      </c>
      <c r="I1820" s="47" t="s">
        <v>1320</v>
      </c>
      <c r="J1820" t="s">
        <v>603</v>
      </c>
      <c r="M1820" t="s">
        <v>1397</v>
      </c>
      <c r="N1820" t="s">
        <v>1325</v>
      </c>
      <c r="O1820" s="36">
        <v>24696</v>
      </c>
      <c r="P1820" s="37">
        <v>95211.571265486738</v>
      </c>
      <c r="Q1820" s="31">
        <v>6.6100000000000002E-4</v>
      </c>
    </row>
    <row r="1821" spans="1:17" x14ac:dyDescent="0.2">
      <c r="A1821" t="s">
        <v>815</v>
      </c>
      <c r="B1821" t="s">
        <v>1248</v>
      </c>
      <c r="C1821" t="s">
        <v>815</v>
      </c>
      <c r="D1821" s="35">
        <v>3634497.5</v>
      </c>
      <c r="E1821" s="35">
        <v>0</v>
      </c>
      <c r="F1821" s="35">
        <v>3634497.5</v>
      </c>
      <c r="G1821">
        <v>10</v>
      </c>
      <c r="I1821" s="47" t="s">
        <v>1320</v>
      </c>
      <c r="J1821" t="s">
        <v>604</v>
      </c>
      <c r="M1821" t="s">
        <v>1397</v>
      </c>
      <c r="N1821" t="s">
        <v>1325</v>
      </c>
      <c r="O1821" s="36">
        <v>3080.0000000000005</v>
      </c>
      <c r="P1821" s="37">
        <v>11874.459001364561</v>
      </c>
      <c r="Q1821" s="31">
        <v>9.9999999999999995E-7</v>
      </c>
    </row>
    <row r="1822" spans="1:17" x14ac:dyDescent="0.2">
      <c r="A1822" t="s">
        <v>815</v>
      </c>
      <c r="B1822" t="s">
        <v>1248</v>
      </c>
      <c r="C1822" t="s">
        <v>815</v>
      </c>
      <c r="D1822" s="35">
        <v>3634497.5</v>
      </c>
      <c r="E1822" s="35">
        <v>0</v>
      </c>
      <c r="F1822" s="35">
        <v>3634497.5</v>
      </c>
      <c r="G1822">
        <v>10</v>
      </c>
      <c r="I1822" s="47" t="s">
        <v>1320</v>
      </c>
      <c r="J1822" t="s">
        <v>605</v>
      </c>
      <c r="M1822" t="s">
        <v>1398</v>
      </c>
      <c r="N1822" t="s">
        <v>1333</v>
      </c>
      <c r="O1822" s="36">
        <v>636</v>
      </c>
      <c r="P1822" s="37">
        <v>2451.9986769051493</v>
      </c>
      <c r="Q1822" s="31">
        <v>0</v>
      </c>
    </row>
    <row r="1823" spans="1:17" x14ac:dyDescent="0.2">
      <c r="A1823" t="s">
        <v>815</v>
      </c>
      <c r="B1823" t="s">
        <v>1248</v>
      </c>
      <c r="C1823" t="s">
        <v>815</v>
      </c>
      <c r="D1823" s="35">
        <v>3634497.5</v>
      </c>
      <c r="E1823" s="35">
        <v>0</v>
      </c>
      <c r="F1823" s="35">
        <v>3634497.5</v>
      </c>
      <c r="G1823">
        <v>10</v>
      </c>
      <c r="I1823" s="47" t="s">
        <v>1320</v>
      </c>
      <c r="J1823" t="s">
        <v>606</v>
      </c>
      <c r="M1823" t="s">
        <v>1398</v>
      </c>
      <c r="N1823" t="s">
        <v>1333</v>
      </c>
      <c r="O1823" s="36">
        <v>15.9</v>
      </c>
      <c r="P1823" s="37">
        <v>61.299966922628727</v>
      </c>
      <c r="Q1823" s="31">
        <v>0</v>
      </c>
    </row>
    <row r="1824" spans="1:17" x14ac:dyDescent="0.2">
      <c r="A1824" t="s">
        <v>815</v>
      </c>
      <c r="B1824" t="s">
        <v>1248</v>
      </c>
      <c r="C1824" t="s">
        <v>815</v>
      </c>
      <c r="D1824" s="35">
        <v>3634497.5</v>
      </c>
      <c r="E1824" s="35">
        <v>0</v>
      </c>
      <c r="F1824" s="35">
        <v>3634497.5</v>
      </c>
      <c r="G1824">
        <v>10</v>
      </c>
      <c r="I1824" s="47" t="s">
        <v>1320</v>
      </c>
      <c r="J1824" t="s">
        <v>607</v>
      </c>
      <c r="M1824" t="s">
        <v>1398</v>
      </c>
      <c r="N1824" t="s">
        <v>1333</v>
      </c>
      <c r="O1824" s="36">
        <v>15.9</v>
      </c>
      <c r="P1824" s="37">
        <v>61.299966922628727</v>
      </c>
      <c r="Q1824" s="31">
        <v>0</v>
      </c>
    </row>
    <row r="1825" spans="1:17" x14ac:dyDescent="0.2">
      <c r="A1825" t="s">
        <v>815</v>
      </c>
      <c r="B1825" t="s">
        <v>1248</v>
      </c>
      <c r="C1825" t="s">
        <v>815</v>
      </c>
      <c r="D1825" s="35">
        <v>3634497.5</v>
      </c>
      <c r="E1825" s="35">
        <v>0</v>
      </c>
      <c r="F1825" s="35">
        <v>3634497.5</v>
      </c>
      <c r="G1825">
        <v>10</v>
      </c>
      <c r="I1825" s="47" t="s">
        <v>1320</v>
      </c>
      <c r="J1825" t="s">
        <v>608</v>
      </c>
      <c r="M1825" t="s">
        <v>1398</v>
      </c>
      <c r="N1825" t="s">
        <v>1333</v>
      </c>
      <c r="O1825" s="36">
        <v>15.9</v>
      </c>
      <c r="P1825" s="37">
        <v>61.299966922628727</v>
      </c>
      <c r="Q1825" s="31">
        <v>0</v>
      </c>
    </row>
    <row r="1826" spans="1:17" x14ac:dyDescent="0.2">
      <c r="A1826" t="s">
        <v>815</v>
      </c>
      <c r="B1826" t="s">
        <v>1248</v>
      </c>
      <c r="C1826" t="s">
        <v>815</v>
      </c>
      <c r="D1826" s="35">
        <v>3634497.5</v>
      </c>
      <c r="E1826" s="35">
        <v>0</v>
      </c>
      <c r="F1826" s="35">
        <v>3634497.5</v>
      </c>
      <c r="G1826">
        <v>10</v>
      </c>
      <c r="I1826" s="47" t="s">
        <v>1320</v>
      </c>
      <c r="J1826" t="s">
        <v>609</v>
      </c>
      <c r="M1826" t="s">
        <v>1398</v>
      </c>
      <c r="N1826" t="s">
        <v>1333</v>
      </c>
      <c r="O1826" s="36">
        <v>365.7</v>
      </c>
      <c r="P1826" s="37">
        <v>1409.8992392204607</v>
      </c>
      <c r="Q1826" s="31">
        <v>5.0000000000000004E-6</v>
      </c>
    </row>
    <row r="1827" spans="1:17" x14ac:dyDescent="0.2">
      <c r="A1827" t="s">
        <v>815</v>
      </c>
      <c r="B1827" t="s">
        <v>1248</v>
      </c>
      <c r="C1827" t="s">
        <v>815</v>
      </c>
      <c r="D1827" s="35">
        <v>3634497.5</v>
      </c>
      <c r="E1827" s="35">
        <v>0</v>
      </c>
      <c r="F1827" s="35">
        <v>3634497.5</v>
      </c>
      <c r="G1827">
        <v>10</v>
      </c>
      <c r="I1827" s="47" t="s">
        <v>1320</v>
      </c>
      <c r="J1827" t="s">
        <v>610</v>
      </c>
      <c r="M1827" t="s">
        <v>1398</v>
      </c>
      <c r="N1827" t="s">
        <v>1333</v>
      </c>
      <c r="O1827" s="36">
        <v>15.9</v>
      </c>
      <c r="P1827" s="37">
        <v>61.299966922628727</v>
      </c>
      <c r="Q1827" s="31">
        <v>0</v>
      </c>
    </row>
    <row r="1828" spans="1:17" x14ac:dyDescent="0.2">
      <c r="A1828" t="s">
        <v>815</v>
      </c>
      <c r="B1828" t="s">
        <v>1248</v>
      </c>
      <c r="C1828" t="s">
        <v>815</v>
      </c>
      <c r="D1828" s="35">
        <v>3634497.5</v>
      </c>
      <c r="E1828" s="35">
        <v>0</v>
      </c>
      <c r="F1828" s="35">
        <v>3634497.5</v>
      </c>
      <c r="G1828">
        <v>10</v>
      </c>
      <c r="I1828" s="47" t="s">
        <v>1320</v>
      </c>
      <c r="J1828" t="s">
        <v>611</v>
      </c>
      <c r="M1828" t="s">
        <v>1398</v>
      </c>
      <c r="N1828" t="s">
        <v>1333</v>
      </c>
      <c r="O1828" s="36">
        <v>6044</v>
      </c>
      <c r="P1828" s="37">
        <v>23301.698118262142</v>
      </c>
      <c r="Q1828" s="31">
        <v>9.0000000000000006E-5</v>
      </c>
    </row>
    <row r="1829" spans="1:17" x14ac:dyDescent="0.2">
      <c r="A1829" t="s">
        <v>815</v>
      </c>
      <c r="B1829" t="s">
        <v>1248</v>
      </c>
      <c r="C1829" t="s">
        <v>815</v>
      </c>
      <c r="D1829" s="35">
        <v>3634497.5</v>
      </c>
      <c r="E1829" s="35">
        <v>0</v>
      </c>
      <c r="F1829" s="35">
        <v>3634497.5</v>
      </c>
      <c r="G1829">
        <v>10</v>
      </c>
      <c r="I1829" s="47" t="s">
        <v>1320</v>
      </c>
      <c r="J1829" t="s">
        <v>612</v>
      </c>
      <c r="M1829" t="s">
        <v>1398</v>
      </c>
      <c r="N1829" t="s">
        <v>1333</v>
      </c>
      <c r="O1829" s="36">
        <v>15.9</v>
      </c>
      <c r="P1829" s="37">
        <v>61.299966922628727</v>
      </c>
      <c r="Q1829" s="31">
        <v>0</v>
      </c>
    </row>
    <row r="1830" spans="1:17" x14ac:dyDescent="0.2">
      <c r="A1830" t="s">
        <v>815</v>
      </c>
      <c r="B1830" t="s">
        <v>1248</v>
      </c>
      <c r="C1830" t="s">
        <v>815</v>
      </c>
      <c r="D1830" s="35">
        <v>3634497.5</v>
      </c>
      <c r="E1830" s="35">
        <v>0</v>
      </c>
      <c r="F1830" s="35">
        <v>3634497.5</v>
      </c>
      <c r="G1830">
        <v>10</v>
      </c>
      <c r="I1830" s="47" t="s">
        <v>1320</v>
      </c>
      <c r="J1830" t="s">
        <v>613</v>
      </c>
      <c r="M1830" t="s">
        <v>1398</v>
      </c>
      <c r="N1830" t="s">
        <v>1333</v>
      </c>
      <c r="O1830" s="36">
        <v>15.9</v>
      </c>
      <c r="P1830" s="37">
        <v>61.299966922628727</v>
      </c>
      <c r="Q1830" s="31">
        <v>0</v>
      </c>
    </row>
    <row r="1831" spans="1:17" x14ac:dyDescent="0.2">
      <c r="A1831" t="s">
        <v>815</v>
      </c>
      <c r="B1831" t="s">
        <v>1248</v>
      </c>
      <c r="C1831" t="s">
        <v>815</v>
      </c>
      <c r="D1831" s="35">
        <v>3634497.5</v>
      </c>
      <c r="E1831" s="35">
        <v>0</v>
      </c>
      <c r="F1831" s="35">
        <v>3634497.5</v>
      </c>
      <c r="G1831">
        <v>10</v>
      </c>
      <c r="I1831" s="47" t="s">
        <v>1320</v>
      </c>
      <c r="J1831" t="s">
        <v>614</v>
      </c>
      <c r="M1831" t="s">
        <v>1398</v>
      </c>
      <c r="N1831" t="s">
        <v>1333</v>
      </c>
      <c r="O1831" s="36">
        <v>15.9</v>
      </c>
      <c r="P1831" s="37">
        <v>61.299966922628727</v>
      </c>
      <c r="Q1831" s="31">
        <v>0</v>
      </c>
    </row>
    <row r="1832" spans="1:17" x14ac:dyDescent="0.2">
      <c r="A1832" t="s">
        <v>815</v>
      </c>
      <c r="B1832" t="s">
        <v>1248</v>
      </c>
      <c r="C1832" t="s">
        <v>815</v>
      </c>
      <c r="D1832" s="35">
        <v>3634497.5</v>
      </c>
      <c r="E1832" s="35">
        <v>0</v>
      </c>
      <c r="F1832" s="35">
        <v>3634497.5</v>
      </c>
      <c r="G1832">
        <v>10</v>
      </c>
      <c r="I1832" s="47" t="s">
        <v>1320</v>
      </c>
      <c r="J1832" t="s">
        <v>615</v>
      </c>
      <c r="M1832" t="s">
        <v>1398</v>
      </c>
      <c r="N1832" t="s">
        <v>1333</v>
      </c>
      <c r="O1832" s="36">
        <v>15.9</v>
      </c>
      <c r="P1832" s="37">
        <v>61.299966922628727</v>
      </c>
      <c r="Q1832" s="31">
        <v>0</v>
      </c>
    </row>
    <row r="1833" spans="1:17" x14ac:dyDescent="0.2">
      <c r="A1833" t="s">
        <v>815</v>
      </c>
      <c r="B1833" t="s">
        <v>1248</v>
      </c>
      <c r="C1833" t="s">
        <v>815</v>
      </c>
      <c r="D1833" s="35">
        <v>3634497.5</v>
      </c>
      <c r="E1833" s="35">
        <v>0</v>
      </c>
      <c r="F1833" s="35">
        <v>3634497.5</v>
      </c>
      <c r="G1833">
        <v>10</v>
      </c>
      <c r="I1833" s="47" t="s">
        <v>1320</v>
      </c>
      <c r="J1833" t="s">
        <v>616</v>
      </c>
      <c r="M1833" t="s">
        <v>1398</v>
      </c>
      <c r="N1833" t="s">
        <v>1333</v>
      </c>
      <c r="O1833" s="36">
        <v>15.9</v>
      </c>
      <c r="P1833" s="37">
        <v>61.299966922628727</v>
      </c>
      <c r="Q1833" s="31">
        <v>0</v>
      </c>
    </row>
    <row r="1834" spans="1:17" x14ac:dyDescent="0.2">
      <c r="A1834" t="s">
        <v>815</v>
      </c>
      <c r="B1834" t="s">
        <v>1248</v>
      </c>
      <c r="C1834" t="s">
        <v>815</v>
      </c>
      <c r="D1834" s="35">
        <v>3634497.5</v>
      </c>
      <c r="E1834" s="35">
        <v>0</v>
      </c>
      <c r="F1834" s="35">
        <v>3634497.5</v>
      </c>
      <c r="G1834">
        <v>10</v>
      </c>
      <c r="I1834" s="47" t="s">
        <v>1320</v>
      </c>
      <c r="J1834" t="s">
        <v>617</v>
      </c>
      <c r="M1834" t="s">
        <v>1398</v>
      </c>
      <c r="N1834" t="s">
        <v>1333</v>
      </c>
      <c r="O1834" s="36">
        <v>795</v>
      </c>
      <c r="P1834" s="37">
        <v>3064.9983461314364</v>
      </c>
      <c r="Q1834" s="31">
        <v>1.2E-5</v>
      </c>
    </row>
    <row r="1835" spans="1:17" x14ac:dyDescent="0.2">
      <c r="A1835" t="s">
        <v>815</v>
      </c>
      <c r="B1835" t="s">
        <v>1248</v>
      </c>
      <c r="C1835" t="s">
        <v>815</v>
      </c>
      <c r="D1835" s="35">
        <v>3634497.5</v>
      </c>
      <c r="E1835" s="35">
        <v>0</v>
      </c>
      <c r="F1835" s="35">
        <v>3634497.5</v>
      </c>
      <c r="G1835">
        <v>10</v>
      </c>
      <c r="I1835" s="47" t="s">
        <v>1320</v>
      </c>
      <c r="J1835" t="s">
        <v>618</v>
      </c>
      <c r="M1835" t="s">
        <v>1399</v>
      </c>
      <c r="N1835" t="s">
        <v>1333</v>
      </c>
      <c r="O1835" s="36">
        <v>0</v>
      </c>
      <c r="P1835" s="37">
        <v>0</v>
      </c>
      <c r="Q1835" s="31">
        <v>0</v>
      </c>
    </row>
    <row r="1836" spans="1:17" x14ac:dyDescent="0.2">
      <c r="A1836" t="s">
        <v>815</v>
      </c>
      <c r="B1836" t="s">
        <v>1248</v>
      </c>
      <c r="C1836" t="s">
        <v>815</v>
      </c>
      <c r="D1836" s="35">
        <v>3634497.5</v>
      </c>
      <c r="E1836" s="35">
        <v>0</v>
      </c>
      <c r="F1836" s="35">
        <v>3634497.5</v>
      </c>
      <c r="G1836">
        <v>10</v>
      </c>
      <c r="I1836" s="47" t="s">
        <v>1320</v>
      </c>
      <c r="J1836" t="s">
        <v>619</v>
      </c>
      <c r="M1836" t="s">
        <v>1399</v>
      </c>
      <c r="N1836" t="s">
        <v>1333</v>
      </c>
      <c r="O1836" s="36">
        <v>2.4</v>
      </c>
      <c r="P1836" s="37">
        <v>9.2528251958684873</v>
      </c>
      <c r="Q1836" s="31">
        <v>0</v>
      </c>
    </row>
    <row r="1837" spans="1:17" x14ac:dyDescent="0.2">
      <c r="A1837" t="s">
        <v>815</v>
      </c>
      <c r="B1837" t="s">
        <v>1248</v>
      </c>
      <c r="C1837" t="s">
        <v>815</v>
      </c>
      <c r="D1837" s="35">
        <v>3634497.5</v>
      </c>
      <c r="E1837" s="35">
        <v>0</v>
      </c>
      <c r="F1837" s="35">
        <v>3634497.5</v>
      </c>
      <c r="G1837">
        <v>10</v>
      </c>
      <c r="I1837" s="47" t="s">
        <v>1320</v>
      </c>
      <c r="J1837" t="s">
        <v>620</v>
      </c>
      <c r="M1837" t="s">
        <v>1399</v>
      </c>
      <c r="N1837" t="s">
        <v>1333</v>
      </c>
      <c r="O1837" s="36">
        <v>2.4</v>
      </c>
      <c r="P1837" s="37">
        <v>9.2528251958684873</v>
      </c>
      <c r="Q1837" s="31">
        <v>0</v>
      </c>
    </row>
    <row r="1838" spans="1:17" x14ac:dyDescent="0.2">
      <c r="A1838" t="s">
        <v>815</v>
      </c>
      <c r="B1838" t="s">
        <v>1248</v>
      </c>
      <c r="C1838" t="s">
        <v>815</v>
      </c>
      <c r="D1838" s="35">
        <v>3634497.5</v>
      </c>
      <c r="E1838" s="35">
        <v>0</v>
      </c>
      <c r="F1838" s="35">
        <v>3634497.5</v>
      </c>
      <c r="G1838">
        <v>10</v>
      </c>
      <c r="I1838" s="47" t="s">
        <v>1320</v>
      </c>
      <c r="J1838" t="s">
        <v>621</v>
      </c>
      <c r="M1838" t="s">
        <v>1399</v>
      </c>
      <c r="N1838" t="s">
        <v>1333</v>
      </c>
      <c r="O1838" s="36">
        <v>2.4</v>
      </c>
      <c r="P1838" s="37">
        <v>9.2528251958684873</v>
      </c>
      <c r="Q1838" s="31">
        <v>0</v>
      </c>
    </row>
    <row r="1839" spans="1:17" x14ac:dyDescent="0.2">
      <c r="A1839" t="s">
        <v>815</v>
      </c>
      <c r="B1839" t="s">
        <v>1248</v>
      </c>
      <c r="C1839" t="s">
        <v>815</v>
      </c>
      <c r="D1839" s="35">
        <v>3634497.5</v>
      </c>
      <c r="E1839" s="35">
        <v>0</v>
      </c>
      <c r="F1839" s="35">
        <v>3634497.5</v>
      </c>
      <c r="G1839">
        <v>10</v>
      </c>
      <c r="I1839" s="47" t="s">
        <v>1320</v>
      </c>
      <c r="J1839" t="s">
        <v>622</v>
      </c>
      <c r="M1839" t="s">
        <v>1399</v>
      </c>
      <c r="N1839" t="s">
        <v>1333</v>
      </c>
      <c r="O1839" s="36">
        <v>6</v>
      </c>
      <c r="P1839" s="37">
        <v>23.132062989671219</v>
      </c>
      <c r="Q1839" s="31">
        <v>0</v>
      </c>
    </row>
    <row r="1840" spans="1:17" x14ac:dyDescent="0.2">
      <c r="A1840" t="s">
        <v>815</v>
      </c>
      <c r="B1840" t="s">
        <v>1248</v>
      </c>
      <c r="C1840" t="s">
        <v>815</v>
      </c>
      <c r="D1840" s="35">
        <v>3634497.5</v>
      </c>
      <c r="E1840" s="35">
        <v>0</v>
      </c>
      <c r="F1840" s="35">
        <v>3634497.5</v>
      </c>
      <c r="G1840">
        <v>10</v>
      </c>
      <c r="I1840" s="47" t="s">
        <v>1320</v>
      </c>
      <c r="J1840" t="s">
        <v>623</v>
      </c>
      <c r="M1840" t="s">
        <v>1399</v>
      </c>
      <c r="N1840" t="s">
        <v>1333</v>
      </c>
      <c r="O1840" s="36">
        <v>57.599999999999994</v>
      </c>
      <c r="P1840" s="37">
        <v>222.06780470084365</v>
      </c>
      <c r="Q1840" s="31">
        <v>9.9999999999999995E-7</v>
      </c>
    </row>
    <row r="1841" spans="1:17" x14ac:dyDescent="0.2">
      <c r="A1841" t="s">
        <v>815</v>
      </c>
      <c r="B1841" t="s">
        <v>1248</v>
      </c>
      <c r="C1841" t="s">
        <v>815</v>
      </c>
      <c r="D1841" s="35">
        <v>3634497.5</v>
      </c>
      <c r="E1841" s="35">
        <v>0</v>
      </c>
      <c r="F1841" s="35">
        <v>3634497.5</v>
      </c>
      <c r="G1841">
        <v>10</v>
      </c>
      <c r="I1841" s="47" t="s">
        <v>1320</v>
      </c>
      <c r="J1841" t="s">
        <v>624</v>
      </c>
      <c r="M1841" t="s">
        <v>1399</v>
      </c>
      <c r="N1841" t="s">
        <v>1333</v>
      </c>
      <c r="O1841" s="36">
        <v>2.4</v>
      </c>
      <c r="P1841" s="37">
        <v>9.2528251958684873</v>
      </c>
      <c r="Q1841" s="31">
        <v>0</v>
      </c>
    </row>
    <row r="1842" spans="1:17" x14ac:dyDescent="0.2">
      <c r="A1842" t="s">
        <v>815</v>
      </c>
      <c r="B1842" t="s">
        <v>1248</v>
      </c>
      <c r="C1842" t="s">
        <v>815</v>
      </c>
      <c r="D1842" s="35">
        <v>3634497.5</v>
      </c>
      <c r="E1842" s="35">
        <v>0</v>
      </c>
      <c r="F1842" s="35">
        <v>3634497.5</v>
      </c>
      <c r="G1842">
        <v>10</v>
      </c>
      <c r="I1842" s="47" t="s">
        <v>1320</v>
      </c>
      <c r="J1842" t="s">
        <v>625</v>
      </c>
      <c r="M1842" t="s">
        <v>1399</v>
      </c>
      <c r="N1842" t="s">
        <v>1333</v>
      </c>
      <c r="O1842" s="36">
        <v>2.4</v>
      </c>
      <c r="P1842" s="37">
        <v>9.2528251958684873</v>
      </c>
      <c r="Q1842" s="31">
        <v>0</v>
      </c>
    </row>
    <row r="1843" spans="1:17" x14ac:dyDescent="0.2">
      <c r="A1843" t="s">
        <v>815</v>
      </c>
      <c r="B1843" t="s">
        <v>1248</v>
      </c>
      <c r="C1843" t="s">
        <v>815</v>
      </c>
      <c r="D1843" s="35">
        <v>3634497.5</v>
      </c>
      <c r="E1843" s="35">
        <v>0</v>
      </c>
      <c r="F1843" s="35">
        <v>3634497.5</v>
      </c>
      <c r="G1843">
        <v>10</v>
      </c>
      <c r="I1843" s="47" t="s">
        <v>1320</v>
      </c>
      <c r="J1843" t="s">
        <v>626</v>
      </c>
      <c r="M1843" t="s">
        <v>1399</v>
      </c>
      <c r="N1843" t="s">
        <v>1333</v>
      </c>
      <c r="O1843" s="36">
        <v>2.4</v>
      </c>
      <c r="P1843" s="37">
        <v>9.2528251958684873</v>
      </c>
      <c r="Q1843" s="31">
        <v>0</v>
      </c>
    </row>
    <row r="1844" spans="1:17" x14ac:dyDescent="0.2">
      <c r="A1844" t="s">
        <v>815</v>
      </c>
      <c r="B1844" t="s">
        <v>1248</v>
      </c>
      <c r="C1844" t="s">
        <v>815</v>
      </c>
      <c r="D1844" s="35">
        <v>3634497.5</v>
      </c>
      <c r="E1844" s="35">
        <v>0</v>
      </c>
      <c r="F1844" s="35">
        <v>3634497.5</v>
      </c>
      <c r="G1844">
        <v>10</v>
      </c>
      <c r="I1844" s="47" t="s">
        <v>1320</v>
      </c>
      <c r="J1844" t="s">
        <v>627</v>
      </c>
      <c r="K1844" s="58"/>
      <c r="M1844" t="s">
        <v>1399</v>
      </c>
      <c r="N1844" t="s">
        <v>1333</v>
      </c>
      <c r="O1844" s="36">
        <v>0</v>
      </c>
      <c r="P1844" s="37">
        <v>0</v>
      </c>
      <c r="Q1844" s="31">
        <v>0</v>
      </c>
    </row>
    <row r="1845" spans="1:17" x14ac:dyDescent="0.2">
      <c r="A1845" t="s">
        <v>815</v>
      </c>
      <c r="B1845" t="s">
        <v>1248</v>
      </c>
      <c r="C1845" t="s">
        <v>815</v>
      </c>
      <c r="D1845" s="35">
        <v>3634497.5</v>
      </c>
      <c r="E1845" s="35">
        <v>0</v>
      </c>
      <c r="F1845" s="35">
        <v>3634497.5</v>
      </c>
      <c r="G1845">
        <v>10</v>
      </c>
      <c r="I1845" s="47" t="s">
        <v>1320</v>
      </c>
      <c r="J1845" t="s">
        <v>628</v>
      </c>
      <c r="K1845" s="57"/>
      <c r="M1845" t="s">
        <v>1399</v>
      </c>
      <c r="N1845" t="s">
        <v>1333</v>
      </c>
      <c r="O1845" s="36">
        <v>23.552132341781757</v>
      </c>
      <c r="P1845" s="37">
        <v>90.801568145194722</v>
      </c>
      <c r="Q1845" s="31">
        <v>0</v>
      </c>
    </row>
    <row r="1846" spans="1:17" x14ac:dyDescent="0.2">
      <c r="A1846" t="s">
        <v>815</v>
      </c>
      <c r="B1846" t="s">
        <v>1248</v>
      </c>
      <c r="C1846" t="s">
        <v>815</v>
      </c>
      <c r="D1846" s="35">
        <v>3634497.5</v>
      </c>
      <c r="E1846" s="35">
        <v>0</v>
      </c>
      <c r="F1846" s="35">
        <v>3634497.5</v>
      </c>
      <c r="G1846">
        <v>10</v>
      </c>
      <c r="I1846" s="47" t="s">
        <v>1320</v>
      </c>
      <c r="J1846" t="s">
        <v>629</v>
      </c>
      <c r="K1846" s="57"/>
      <c r="M1846" t="s">
        <v>1399</v>
      </c>
      <c r="N1846" t="s">
        <v>1333</v>
      </c>
      <c r="O1846" s="36">
        <v>16.8</v>
      </c>
      <c r="P1846" s="37">
        <v>64.769776371079416</v>
      </c>
      <c r="Q1846" s="31">
        <v>0</v>
      </c>
    </row>
    <row r="1847" spans="1:17" x14ac:dyDescent="0.2">
      <c r="A1847" t="s">
        <v>815</v>
      </c>
      <c r="B1847" t="s">
        <v>1248</v>
      </c>
      <c r="C1847" t="s">
        <v>815</v>
      </c>
      <c r="D1847" s="35">
        <v>3634497.5</v>
      </c>
      <c r="E1847" s="35">
        <v>0</v>
      </c>
      <c r="F1847" s="35">
        <v>3634497.5</v>
      </c>
      <c r="G1847">
        <v>10</v>
      </c>
      <c r="I1847" s="47" t="s">
        <v>1320</v>
      </c>
      <c r="J1847" t="s">
        <v>630</v>
      </c>
      <c r="K1847" s="57"/>
      <c r="M1847" t="s">
        <v>1399</v>
      </c>
      <c r="N1847" t="s">
        <v>1333</v>
      </c>
      <c r="O1847" s="36">
        <v>2.4</v>
      </c>
      <c r="P1847" s="37">
        <v>9.2528251958684873</v>
      </c>
      <c r="Q1847" s="31">
        <v>0</v>
      </c>
    </row>
    <row r="1848" spans="1:17" x14ac:dyDescent="0.2">
      <c r="A1848" t="s">
        <v>815</v>
      </c>
      <c r="B1848" t="s">
        <v>1248</v>
      </c>
      <c r="C1848" t="s">
        <v>815</v>
      </c>
      <c r="D1848" s="35">
        <v>3634497.5</v>
      </c>
      <c r="E1848" s="35">
        <v>0</v>
      </c>
      <c r="F1848" s="35">
        <v>3634497.5</v>
      </c>
      <c r="G1848">
        <v>10</v>
      </c>
      <c r="I1848" s="47" t="s">
        <v>1320</v>
      </c>
      <c r="J1848" t="s">
        <v>631</v>
      </c>
      <c r="K1848" s="57"/>
      <c r="M1848" t="s">
        <v>1399</v>
      </c>
      <c r="N1848" t="s">
        <v>1333</v>
      </c>
      <c r="O1848" s="36">
        <v>10.560273244085826</v>
      </c>
      <c r="P1848" s="37">
        <v>40.713484311722155</v>
      </c>
      <c r="Q1848" s="31">
        <v>0</v>
      </c>
    </row>
    <row r="1849" spans="1:17" x14ac:dyDescent="0.2">
      <c r="A1849" t="s">
        <v>815</v>
      </c>
      <c r="B1849" t="s">
        <v>1248</v>
      </c>
      <c r="C1849" t="s">
        <v>815</v>
      </c>
      <c r="D1849" s="35">
        <v>3634497.5</v>
      </c>
      <c r="E1849" s="35">
        <v>0</v>
      </c>
      <c r="F1849" s="35">
        <v>3634497.5</v>
      </c>
      <c r="G1849">
        <v>10</v>
      </c>
      <c r="I1849" s="47" t="s">
        <v>1320</v>
      </c>
      <c r="J1849" t="s">
        <v>632</v>
      </c>
      <c r="K1849" s="57"/>
      <c r="M1849" t="s">
        <v>1399</v>
      </c>
      <c r="N1849" t="s">
        <v>1333</v>
      </c>
      <c r="O1849" s="36">
        <v>2.4</v>
      </c>
      <c r="P1849" s="37">
        <v>9.2528251958684873</v>
      </c>
      <c r="Q1849" s="31">
        <v>0</v>
      </c>
    </row>
    <row r="1850" spans="1:17" x14ac:dyDescent="0.2">
      <c r="A1850" t="s">
        <v>815</v>
      </c>
      <c r="B1850" t="s">
        <v>1248</v>
      </c>
      <c r="C1850" t="s">
        <v>815</v>
      </c>
      <c r="D1850" s="35">
        <v>3634497.5</v>
      </c>
      <c r="E1850" s="35">
        <v>0</v>
      </c>
      <c r="F1850" s="35">
        <v>3634497.5</v>
      </c>
      <c r="G1850">
        <v>10</v>
      </c>
      <c r="I1850" s="47" t="s">
        <v>1320</v>
      </c>
      <c r="J1850" t="s">
        <v>633</v>
      </c>
      <c r="K1850" s="57"/>
      <c r="M1850" t="s">
        <v>1400</v>
      </c>
      <c r="N1850" t="s">
        <v>1294</v>
      </c>
      <c r="O1850" s="36">
        <v>1415.0644064506102</v>
      </c>
      <c r="P1850" s="37">
        <v>5455.5598307428718</v>
      </c>
      <c r="Q1850" s="31">
        <v>3.0000000000000001E-5</v>
      </c>
    </row>
    <row r="1851" spans="1:17" x14ac:dyDescent="0.2">
      <c r="A1851" t="s">
        <v>815</v>
      </c>
      <c r="B1851" t="s">
        <v>1248</v>
      </c>
      <c r="C1851" t="s">
        <v>815</v>
      </c>
      <c r="D1851" s="35">
        <v>3634497.5</v>
      </c>
      <c r="E1851" s="35">
        <v>0</v>
      </c>
      <c r="F1851" s="35">
        <v>3634497.5</v>
      </c>
      <c r="G1851">
        <v>10</v>
      </c>
      <c r="I1851" s="47" t="s">
        <v>1320</v>
      </c>
      <c r="J1851" t="s">
        <v>634</v>
      </c>
      <c r="K1851" s="57"/>
      <c r="M1851" t="s">
        <v>1400</v>
      </c>
      <c r="N1851" t="s">
        <v>1294</v>
      </c>
      <c r="O1851" s="36">
        <v>23.4</v>
      </c>
      <c r="P1851" s="37">
        <v>90.215045659717745</v>
      </c>
      <c r="Q1851" s="31">
        <v>0</v>
      </c>
    </row>
    <row r="1852" spans="1:17" x14ac:dyDescent="0.2">
      <c r="A1852" t="s">
        <v>815</v>
      </c>
      <c r="B1852" t="s">
        <v>1248</v>
      </c>
      <c r="C1852" t="s">
        <v>815</v>
      </c>
      <c r="D1852" s="35">
        <v>3634497.5</v>
      </c>
      <c r="E1852" s="35">
        <v>0</v>
      </c>
      <c r="F1852" s="35">
        <v>3634497.5</v>
      </c>
      <c r="G1852">
        <v>10</v>
      </c>
      <c r="I1852" s="47" t="s">
        <v>1320</v>
      </c>
      <c r="J1852" t="s">
        <v>635</v>
      </c>
      <c r="K1852" s="57"/>
      <c r="M1852" t="s">
        <v>1400</v>
      </c>
      <c r="N1852" t="s">
        <v>1294</v>
      </c>
      <c r="O1852" s="36">
        <v>425.5990761942507</v>
      </c>
      <c r="P1852" s="37">
        <v>1640.8307731452144</v>
      </c>
      <c r="Q1852" s="31">
        <v>6.0000000000000002E-6</v>
      </c>
    </row>
    <row r="1853" spans="1:17" x14ac:dyDescent="0.2">
      <c r="A1853" t="s">
        <v>815</v>
      </c>
      <c r="B1853" t="s">
        <v>1248</v>
      </c>
      <c r="C1853" t="s">
        <v>815</v>
      </c>
      <c r="D1853" s="35">
        <v>3634497.5</v>
      </c>
      <c r="E1853" s="35">
        <v>0</v>
      </c>
      <c r="F1853" s="35">
        <v>3634497.5</v>
      </c>
      <c r="G1853">
        <v>10</v>
      </c>
      <c r="I1853" s="47" t="s">
        <v>1320</v>
      </c>
      <c r="J1853" t="s">
        <v>636</v>
      </c>
      <c r="K1853" s="57"/>
      <c r="M1853" t="s">
        <v>1400</v>
      </c>
      <c r="N1853" t="s">
        <v>1294</v>
      </c>
      <c r="O1853" s="36">
        <v>891.46344422209506</v>
      </c>
      <c r="P1853" s="37">
        <v>3436.8980907891259</v>
      </c>
      <c r="Q1853" s="31">
        <v>3.6000000000000001E-5</v>
      </c>
    </row>
    <row r="1854" spans="1:17" x14ac:dyDescent="0.2">
      <c r="A1854" t="s">
        <v>815</v>
      </c>
      <c r="B1854" t="s">
        <v>1248</v>
      </c>
      <c r="C1854" t="s">
        <v>815</v>
      </c>
      <c r="D1854" s="35">
        <v>3634497.5</v>
      </c>
      <c r="E1854" s="35">
        <v>0</v>
      </c>
      <c r="F1854" s="35">
        <v>3634497.5</v>
      </c>
      <c r="G1854">
        <v>10</v>
      </c>
      <c r="I1854" s="47" t="s">
        <v>1320</v>
      </c>
      <c r="J1854" t="s">
        <v>637</v>
      </c>
      <c r="K1854" s="57"/>
      <c r="M1854" t="s">
        <v>1400</v>
      </c>
      <c r="N1854" t="s">
        <v>1294</v>
      </c>
      <c r="O1854" s="36">
        <v>519.22192327090909</v>
      </c>
      <c r="P1854" s="37">
        <v>2001.7790391201509</v>
      </c>
      <c r="Q1854" s="31">
        <v>7.9999999999999996E-6</v>
      </c>
    </row>
    <row r="1855" spans="1:17" x14ac:dyDescent="0.2">
      <c r="A1855" t="s">
        <v>815</v>
      </c>
      <c r="B1855" t="s">
        <v>1248</v>
      </c>
      <c r="C1855" t="s">
        <v>815</v>
      </c>
      <c r="D1855" s="35">
        <v>3634497.5</v>
      </c>
      <c r="E1855" s="35">
        <v>0</v>
      </c>
      <c r="F1855" s="35">
        <v>3634497.5</v>
      </c>
      <c r="G1855">
        <v>10</v>
      </c>
      <c r="I1855" s="47" t="s">
        <v>1320</v>
      </c>
      <c r="J1855" t="s">
        <v>638</v>
      </c>
      <c r="K1855" s="57"/>
      <c r="M1855" t="s">
        <v>1400</v>
      </c>
      <c r="N1855" t="s">
        <v>1294</v>
      </c>
      <c r="O1855" s="36">
        <v>1653.0472042839522</v>
      </c>
      <c r="P1855" s="37">
        <v>6373.0653423993817</v>
      </c>
      <c r="Q1855" s="31">
        <v>6.3E-5</v>
      </c>
    </row>
    <row r="1856" spans="1:17" x14ac:dyDescent="0.2">
      <c r="A1856" t="s">
        <v>815</v>
      </c>
      <c r="B1856" t="s">
        <v>1248</v>
      </c>
      <c r="C1856" t="s">
        <v>815</v>
      </c>
      <c r="D1856" s="35">
        <v>3634497.5</v>
      </c>
      <c r="E1856" s="35">
        <v>0</v>
      </c>
      <c r="F1856" s="35">
        <v>3634497.5</v>
      </c>
      <c r="G1856">
        <v>10</v>
      </c>
      <c r="I1856" s="47" t="s">
        <v>1320</v>
      </c>
      <c r="J1856" t="s">
        <v>639</v>
      </c>
      <c r="K1856" s="57"/>
      <c r="M1856" t="s">
        <v>1400</v>
      </c>
      <c r="N1856" t="s">
        <v>1294</v>
      </c>
      <c r="O1856" s="36">
        <v>1337.9937034554346</v>
      </c>
      <c r="P1856" s="37">
        <v>5158.4257713524312</v>
      </c>
      <c r="Q1856" s="31">
        <v>2.1999999999999999E-5</v>
      </c>
    </row>
    <row r="1857" spans="1:17" x14ac:dyDescent="0.2">
      <c r="A1857" t="s">
        <v>815</v>
      </c>
      <c r="B1857" t="s">
        <v>1248</v>
      </c>
      <c r="C1857" t="s">
        <v>815</v>
      </c>
      <c r="D1857" s="35">
        <v>3634497.5</v>
      </c>
      <c r="E1857" s="35">
        <v>0</v>
      </c>
      <c r="F1857" s="35">
        <v>3634497.5</v>
      </c>
      <c r="G1857">
        <v>10</v>
      </c>
      <c r="I1857" s="47" t="s">
        <v>1320</v>
      </c>
      <c r="J1857" t="s">
        <v>640</v>
      </c>
      <c r="K1857" s="57"/>
      <c r="M1857" t="s">
        <v>1400</v>
      </c>
      <c r="N1857" t="s">
        <v>1294</v>
      </c>
      <c r="O1857" s="36">
        <v>1267.9947360943454</v>
      </c>
      <c r="P1857" s="37">
        <v>4888.5556843176546</v>
      </c>
      <c r="Q1857" s="31">
        <v>2.4000000000000001E-5</v>
      </c>
    </row>
    <row r="1858" spans="1:17" x14ac:dyDescent="0.2">
      <c r="A1858" t="s">
        <v>815</v>
      </c>
      <c r="B1858" t="s">
        <v>1248</v>
      </c>
      <c r="C1858" t="s">
        <v>815</v>
      </c>
      <c r="D1858" s="35">
        <v>3634497.5</v>
      </c>
      <c r="E1858" s="35">
        <v>0</v>
      </c>
      <c r="F1858" s="35">
        <v>3634497.5</v>
      </c>
      <c r="G1858">
        <v>10</v>
      </c>
      <c r="I1858" s="47" t="s">
        <v>1320</v>
      </c>
      <c r="J1858" t="s">
        <v>641</v>
      </c>
      <c r="K1858" s="57"/>
      <c r="M1858" t="s">
        <v>1401</v>
      </c>
      <c r="N1858" t="s">
        <v>1325</v>
      </c>
      <c r="O1858" s="36">
        <v>2044.9352186600722</v>
      </c>
      <c r="P1858" s="37">
        <v>7883.9283813069787</v>
      </c>
      <c r="Q1858" s="31">
        <v>1.37E-4</v>
      </c>
    </row>
    <row r="1859" spans="1:17" x14ac:dyDescent="0.2">
      <c r="A1859" t="s">
        <v>815</v>
      </c>
      <c r="B1859" t="s">
        <v>1248</v>
      </c>
      <c r="C1859" t="s">
        <v>815</v>
      </c>
      <c r="D1859" s="35">
        <v>3634497.5</v>
      </c>
      <c r="E1859" s="35">
        <v>0</v>
      </c>
      <c r="F1859" s="35">
        <v>3634497.5</v>
      </c>
      <c r="G1859">
        <v>10</v>
      </c>
      <c r="I1859" s="47" t="s">
        <v>1320</v>
      </c>
      <c r="J1859" t="s">
        <v>642</v>
      </c>
      <c r="K1859" s="58"/>
      <c r="M1859" t="s">
        <v>1401</v>
      </c>
      <c r="N1859" t="s">
        <v>1325</v>
      </c>
      <c r="O1859" s="36">
        <v>0</v>
      </c>
      <c r="P1859" s="37">
        <v>0</v>
      </c>
      <c r="Q1859" s="31">
        <v>0</v>
      </c>
    </row>
    <row r="1860" spans="1:17" x14ac:dyDescent="0.2">
      <c r="A1860" t="s">
        <v>815</v>
      </c>
      <c r="B1860" t="s">
        <v>1248</v>
      </c>
      <c r="C1860" t="s">
        <v>815</v>
      </c>
      <c r="D1860" s="35">
        <v>3634497.5</v>
      </c>
      <c r="E1860" s="35">
        <v>0</v>
      </c>
      <c r="F1860" s="35">
        <v>3634497.5</v>
      </c>
      <c r="G1860">
        <v>10</v>
      </c>
      <c r="I1860" s="47" t="s">
        <v>1320</v>
      </c>
      <c r="J1860" t="s">
        <v>643</v>
      </c>
      <c r="K1860" s="57"/>
      <c r="M1860" t="s">
        <v>1401</v>
      </c>
      <c r="N1860" t="s">
        <v>1325</v>
      </c>
      <c r="O1860" s="36">
        <v>2463.2693452897956</v>
      </c>
      <c r="P1860" s="37">
        <v>9496.7502759616218</v>
      </c>
      <c r="Q1860" s="31">
        <v>2.3900000000000001E-4</v>
      </c>
    </row>
    <row r="1861" spans="1:17" x14ac:dyDescent="0.2">
      <c r="A1861" t="s">
        <v>815</v>
      </c>
      <c r="B1861" t="s">
        <v>1248</v>
      </c>
      <c r="C1861" t="s">
        <v>815</v>
      </c>
      <c r="D1861" s="35">
        <v>3634497.5</v>
      </c>
      <c r="E1861" s="35">
        <v>0</v>
      </c>
      <c r="F1861" s="35">
        <v>3634497.5</v>
      </c>
      <c r="G1861">
        <v>10</v>
      </c>
      <c r="I1861" s="47" t="s">
        <v>1320</v>
      </c>
      <c r="J1861" t="s">
        <v>644</v>
      </c>
      <c r="K1861" s="57"/>
      <c r="M1861" t="s">
        <v>1401</v>
      </c>
      <c r="N1861" t="s">
        <v>1325</v>
      </c>
      <c r="O1861" s="36">
        <v>7317.8331792863455</v>
      </c>
      <c r="P1861" s="37">
        <v>28212.76300852629</v>
      </c>
      <c r="Q1861" s="31">
        <v>3.1100000000000002E-4</v>
      </c>
    </row>
    <row r="1862" spans="1:17" x14ac:dyDescent="0.2">
      <c r="A1862" t="s">
        <v>815</v>
      </c>
      <c r="B1862" t="s">
        <v>1248</v>
      </c>
      <c r="C1862" t="s">
        <v>815</v>
      </c>
      <c r="D1862" s="35">
        <v>3634497.5</v>
      </c>
      <c r="E1862" s="35">
        <v>0</v>
      </c>
      <c r="F1862" s="35">
        <v>3634497.5</v>
      </c>
      <c r="G1862">
        <v>10</v>
      </c>
      <c r="I1862" s="47" t="s">
        <v>1320</v>
      </c>
      <c r="J1862" t="s">
        <v>645</v>
      </c>
      <c r="K1862" s="57"/>
      <c r="M1862" t="s">
        <v>1401</v>
      </c>
      <c r="N1862" t="s">
        <v>1325</v>
      </c>
      <c r="O1862" s="36">
        <v>1941.8250110585548</v>
      </c>
      <c r="P1862" s="37">
        <v>7486.4030784542492</v>
      </c>
      <c r="Q1862" s="31">
        <v>4.8999999999999998E-5</v>
      </c>
    </row>
    <row r="1863" spans="1:17" x14ac:dyDescent="0.2">
      <c r="A1863" t="s">
        <v>815</v>
      </c>
      <c r="B1863" t="s">
        <v>1248</v>
      </c>
      <c r="C1863" t="s">
        <v>815</v>
      </c>
      <c r="D1863" s="35">
        <v>3634497.5</v>
      </c>
      <c r="E1863" s="35">
        <v>0</v>
      </c>
      <c r="F1863" s="35">
        <v>3634497.5</v>
      </c>
      <c r="G1863">
        <v>10</v>
      </c>
      <c r="I1863" s="47" t="s">
        <v>1320</v>
      </c>
      <c r="J1863" t="s">
        <v>646</v>
      </c>
      <c r="K1863" s="57"/>
      <c r="M1863" t="s">
        <v>1401</v>
      </c>
      <c r="N1863" t="s">
        <v>1325</v>
      </c>
      <c r="O1863" s="36">
        <v>553.20000000000005</v>
      </c>
      <c r="P1863" s="37">
        <v>2132.7762076476865</v>
      </c>
      <c r="Q1863" s="31">
        <v>1.2E-5</v>
      </c>
    </row>
    <row r="1864" spans="1:17" x14ac:dyDescent="0.2">
      <c r="A1864" t="s">
        <v>815</v>
      </c>
      <c r="B1864" t="s">
        <v>1248</v>
      </c>
      <c r="C1864" t="s">
        <v>815</v>
      </c>
      <c r="D1864" s="35">
        <v>3634497.5</v>
      </c>
      <c r="E1864" s="35">
        <v>0</v>
      </c>
      <c r="F1864" s="35">
        <v>3634497.5</v>
      </c>
      <c r="G1864">
        <v>10</v>
      </c>
      <c r="I1864" s="47" t="s">
        <v>1320</v>
      </c>
      <c r="J1864" t="s">
        <v>647</v>
      </c>
      <c r="K1864" s="58"/>
      <c r="M1864" t="s">
        <v>1401</v>
      </c>
      <c r="N1864" t="s">
        <v>1325</v>
      </c>
      <c r="O1864" s="36">
        <v>4667.2721274884843</v>
      </c>
      <c r="P1864" s="37">
        <v>17993.938807166738</v>
      </c>
      <c r="Q1864" s="31">
        <v>1.08E-4</v>
      </c>
    </row>
    <row r="1865" spans="1:17" x14ac:dyDescent="0.2">
      <c r="A1865" t="s">
        <v>815</v>
      </c>
      <c r="B1865" t="s">
        <v>1248</v>
      </c>
      <c r="C1865" t="s">
        <v>815</v>
      </c>
      <c r="D1865" s="35">
        <v>3634497.5</v>
      </c>
      <c r="E1865" s="35">
        <v>0</v>
      </c>
      <c r="F1865" s="35">
        <v>3634497.5</v>
      </c>
      <c r="G1865">
        <v>10</v>
      </c>
      <c r="I1865" s="47" t="s">
        <v>1320</v>
      </c>
      <c r="J1865" t="s">
        <v>648</v>
      </c>
      <c r="K1865" s="58"/>
      <c r="M1865" t="s">
        <v>1401</v>
      </c>
      <c r="N1865" t="s">
        <v>1325</v>
      </c>
      <c r="O1865" s="36">
        <v>691.5</v>
      </c>
      <c r="P1865" s="37">
        <v>2665.9702595596077</v>
      </c>
      <c r="Q1865" s="31">
        <v>1.5E-5</v>
      </c>
    </row>
    <row r="1866" spans="1:17" x14ac:dyDescent="0.2">
      <c r="A1866" t="s">
        <v>815</v>
      </c>
      <c r="B1866" t="s">
        <v>1248</v>
      </c>
      <c r="C1866" t="s">
        <v>815</v>
      </c>
      <c r="D1866" s="35">
        <v>3634497.5</v>
      </c>
      <c r="E1866" s="35">
        <v>0</v>
      </c>
      <c r="F1866" s="35">
        <v>3634497.5</v>
      </c>
      <c r="G1866">
        <v>10</v>
      </c>
      <c r="I1866" s="47" t="s">
        <v>1320</v>
      </c>
      <c r="J1866" t="s">
        <v>649</v>
      </c>
      <c r="K1866" s="58"/>
      <c r="M1866" t="s">
        <v>1401</v>
      </c>
      <c r="N1866" t="s">
        <v>1325</v>
      </c>
      <c r="O1866" s="36">
        <v>1387.4162914357805</v>
      </c>
      <c r="P1866" s="37">
        <v>5348.9668410647519</v>
      </c>
      <c r="Q1866" s="31">
        <v>3.1000000000000001E-5</v>
      </c>
    </row>
    <row r="1867" spans="1:17" x14ac:dyDescent="0.2">
      <c r="A1867" t="s">
        <v>815</v>
      </c>
      <c r="B1867" t="s">
        <v>1248</v>
      </c>
      <c r="C1867" t="s">
        <v>815</v>
      </c>
      <c r="D1867" s="35">
        <v>3634497.5</v>
      </c>
      <c r="E1867" s="35">
        <v>0</v>
      </c>
      <c r="F1867" s="35">
        <v>3634497.5</v>
      </c>
      <c r="G1867">
        <v>10</v>
      </c>
      <c r="I1867" s="47" t="s">
        <v>1320</v>
      </c>
      <c r="J1867" t="s">
        <v>650</v>
      </c>
      <c r="K1867" s="58"/>
      <c r="M1867" t="s">
        <v>1401</v>
      </c>
      <c r="N1867" t="s">
        <v>1325</v>
      </c>
      <c r="O1867" s="36">
        <v>69.150000000000006</v>
      </c>
      <c r="P1867" s="37">
        <v>266.59702595596082</v>
      </c>
      <c r="Q1867" s="31">
        <v>1.9999999999999999E-6</v>
      </c>
    </row>
    <row r="1868" spans="1:17" x14ac:dyDescent="0.2">
      <c r="A1868" t="s">
        <v>815</v>
      </c>
      <c r="B1868" t="s">
        <v>1248</v>
      </c>
      <c r="C1868" t="s">
        <v>815</v>
      </c>
      <c r="D1868" s="35">
        <v>3634497.5</v>
      </c>
      <c r="E1868" s="35">
        <v>0</v>
      </c>
      <c r="F1868" s="35">
        <v>3634497.5</v>
      </c>
      <c r="G1868">
        <v>10</v>
      </c>
      <c r="I1868" s="47" t="s">
        <v>1320</v>
      </c>
      <c r="J1868" t="s">
        <v>651</v>
      </c>
      <c r="K1868" s="58"/>
      <c r="M1868" t="s">
        <v>1401</v>
      </c>
      <c r="N1868" t="s">
        <v>1325</v>
      </c>
      <c r="O1868" s="36">
        <v>484.05</v>
      </c>
      <c r="P1868" s="37">
        <v>1866.1791816917255</v>
      </c>
      <c r="Q1868" s="31">
        <v>1.1E-5</v>
      </c>
    </row>
    <row r="1869" spans="1:17" x14ac:dyDescent="0.2">
      <c r="A1869" t="s">
        <v>815</v>
      </c>
      <c r="B1869" t="s">
        <v>1248</v>
      </c>
      <c r="C1869" t="s">
        <v>815</v>
      </c>
      <c r="D1869" s="35">
        <v>3634497.5</v>
      </c>
      <c r="E1869" s="35">
        <v>0</v>
      </c>
      <c r="F1869" s="35">
        <v>3634497.5</v>
      </c>
      <c r="G1869">
        <v>10</v>
      </c>
      <c r="I1869" s="47" t="s">
        <v>1320</v>
      </c>
      <c r="J1869" t="s">
        <v>658</v>
      </c>
      <c r="K1869" s="58"/>
      <c r="M1869" t="s">
        <v>1402</v>
      </c>
      <c r="N1869" t="s">
        <v>1323</v>
      </c>
      <c r="O1869" s="36">
        <v>53.7</v>
      </c>
      <c r="P1869" s="37">
        <v>207.03196375755741</v>
      </c>
      <c r="Q1869" s="31">
        <v>9.9999999999999995E-7</v>
      </c>
    </row>
    <row r="1870" spans="1:17" x14ac:dyDescent="0.2">
      <c r="A1870" t="s">
        <v>815</v>
      </c>
      <c r="B1870" t="s">
        <v>1248</v>
      </c>
      <c r="C1870" t="s">
        <v>815</v>
      </c>
      <c r="D1870" s="35">
        <v>3634497.5</v>
      </c>
      <c r="E1870" s="35">
        <v>0</v>
      </c>
      <c r="F1870" s="35">
        <v>3634497.5</v>
      </c>
      <c r="G1870">
        <v>10</v>
      </c>
      <c r="I1870" s="47" t="s">
        <v>1320</v>
      </c>
      <c r="J1870" t="s">
        <v>659</v>
      </c>
      <c r="K1870" s="58"/>
      <c r="M1870" t="s">
        <v>1402</v>
      </c>
      <c r="N1870" t="s">
        <v>1323</v>
      </c>
      <c r="O1870" s="36">
        <v>428.71497017745344</v>
      </c>
      <c r="P1870" s="37">
        <v>1652.8436157933118</v>
      </c>
      <c r="Q1870" s="31">
        <v>6.9999999999999999E-6</v>
      </c>
    </row>
    <row r="1871" spans="1:17" x14ac:dyDescent="0.2">
      <c r="A1871" t="s">
        <v>815</v>
      </c>
      <c r="B1871" t="s">
        <v>1248</v>
      </c>
      <c r="C1871" t="s">
        <v>815</v>
      </c>
      <c r="D1871" s="35">
        <v>3634497.5</v>
      </c>
      <c r="E1871" s="35">
        <v>0</v>
      </c>
      <c r="F1871" s="35">
        <v>3634497.5</v>
      </c>
      <c r="G1871">
        <v>10</v>
      </c>
      <c r="I1871" s="47" t="s">
        <v>1320</v>
      </c>
      <c r="J1871" t="s">
        <v>660</v>
      </c>
      <c r="K1871" s="57"/>
      <c r="M1871" t="s">
        <v>1402</v>
      </c>
      <c r="N1871" t="s">
        <v>1323</v>
      </c>
      <c r="O1871" s="36">
        <v>703.52908773116815</v>
      </c>
      <c r="P1871" s="37">
        <v>2712.3465287438853</v>
      </c>
      <c r="Q1871" s="31">
        <v>1.2E-5</v>
      </c>
    </row>
    <row r="1872" spans="1:17" x14ac:dyDescent="0.2">
      <c r="A1872" t="s">
        <v>815</v>
      </c>
      <c r="B1872" t="s">
        <v>1248</v>
      </c>
      <c r="C1872" t="s">
        <v>815</v>
      </c>
      <c r="D1872" s="35">
        <v>3634497.5</v>
      </c>
      <c r="E1872" s="35">
        <v>0</v>
      </c>
      <c r="F1872" s="35">
        <v>3634497.5</v>
      </c>
      <c r="G1872">
        <v>10</v>
      </c>
      <c r="I1872" s="47" t="s">
        <v>1320</v>
      </c>
      <c r="J1872" t="s">
        <v>661</v>
      </c>
      <c r="K1872" s="57"/>
      <c r="M1872" t="s">
        <v>1402</v>
      </c>
      <c r="N1872" t="s">
        <v>1323</v>
      </c>
      <c r="O1872" s="36">
        <v>503.55381188118821</v>
      </c>
      <c r="P1872" s="37">
        <v>1941.3730825207826</v>
      </c>
      <c r="Q1872" s="31">
        <v>9.0000000000000002E-6</v>
      </c>
    </row>
    <row r="1873" spans="1:17" x14ac:dyDescent="0.2">
      <c r="A1873" t="s">
        <v>815</v>
      </c>
      <c r="B1873" t="s">
        <v>1248</v>
      </c>
      <c r="C1873" t="s">
        <v>815</v>
      </c>
      <c r="D1873" s="35">
        <v>3634497.5</v>
      </c>
      <c r="E1873" s="35">
        <v>0</v>
      </c>
      <c r="F1873" s="35">
        <v>3634497.5</v>
      </c>
      <c r="G1873">
        <v>10</v>
      </c>
      <c r="I1873" s="47" t="s">
        <v>1320</v>
      </c>
      <c r="J1873" t="s">
        <v>662</v>
      </c>
      <c r="M1873" t="s">
        <v>1402</v>
      </c>
      <c r="N1873" t="s">
        <v>1323</v>
      </c>
      <c r="O1873" s="36">
        <v>134.99919816723943</v>
      </c>
      <c r="P1873" s="37">
        <v>520.46832592661497</v>
      </c>
      <c r="Q1873" s="31">
        <v>1.9999999999999999E-6</v>
      </c>
    </row>
    <row r="1874" spans="1:17" x14ac:dyDescent="0.2">
      <c r="A1874" t="s">
        <v>815</v>
      </c>
      <c r="B1874" t="s">
        <v>1248</v>
      </c>
      <c r="C1874" t="s">
        <v>815</v>
      </c>
      <c r="D1874" s="35">
        <v>3634497.5</v>
      </c>
      <c r="E1874" s="35">
        <v>0</v>
      </c>
      <c r="F1874" s="35">
        <v>3634497.5</v>
      </c>
      <c r="G1874">
        <v>10</v>
      </c>
      <c r="I1874" s="47" t="s">
        <v>1320</v>
      </c>
      <c r="J1874" t="s">
        <v>663</v>
      </c>
      <c r="M1874" t="s">
        <v>1403</v>
      </c>
      <c r="N1874" t="s">
        <v>1294</v>
      </c>
      <c r="O1874" s="36">
        <v>562.2772358006581</v>
      </c>
      <c r="P1874" s="37">
        <v>2167.77207269984</v>
      </c>
      <c r="Q1874" s="31">
        <v>0</v>
      </c>
    </row>
    <row r="1875" spans="1:17" x14ac:dyDescent="0.2">
      <c r="A1875" t="s">
        <v>815</v>
      </c>
      <c r="B1875" t="s">
        <v>1248</v>
      </c>
      <c r="C1875" t="s">
        <v>815</v>
      </c>
      <c r="D1875" s="35">
        <v>3634497.5</v>
      </c>
      <c r="E1875" s="35">
        <v>0</v>
      </c>
      <c r="F1875" s="35">
        <v>3634497.5</v>
      </c>
      <c r="G1875">
        <v>10</v>
      </c>
      <c r="I1875" s="47" t="s">
        <v>1320</v>
      </c>
      <c r="J1875" t="s">
        <v>664</v>
      </c>
      <c r="K1875" s="58"/>
      <c r="M1875" t="s">
        <v>1403</v>
      </c>
      <c r="N1875" t="s">
        <v>1325</v>
      </c>
      <c r="O1875" s="36">
        <v>16.200000000000003</v>
      </c>
      <c r="P1875" s="37">
        <v>62.456570072112299</v>
      </c>
      <c r="Q1875" s="31">
        <v>0</v>
      </c>
    </row>
    <row r="1876" spans="1:17" x14ac:dyDescent="0.2">
      <c r="A1876" t="s">
        <v>815</v>
      </c>
      <c r="B1876" t="s">
        <v>1248</v>
      </c>
      <c r="C1876" t="s">
        <v>815</v>
      </c>
      <c r="D1876" s="35">
        <v>3634497.5</v>
      </c>
      <c r="E1876" s="35">
        <v>0</v>
      </c>
      <c r="F1876" s="35">
        <v>3634497.5</v>
      </c>
      <c r="G1876">
        <v>10</v>
      </c>
      <c r="I1876" s="47" t="s">
        <v>1320</v>
      </c>
      <c r="J1876" t="s">
        <v>665</v>
      </c>
      <c r="K1876" s="58"/>
      <c r="M1876" t="s">
        <v>1403</v>
      </c>
      <c r="N1876" t="s">
        <v>1294</v>
      </c>
      <c r="O1876" s="36">
        <v>567.12279884277859</v>
      </c>
      <c r="P1876" s="37">
        <v>2186.4533842849655</v>
      </c>
      <c r="Q1876" s="31">
        <v>7.9999999999999996E-6</v>
      </c>
    </row>
    <row r="1877" spans="1:17" x14ac:dyDescent="0.2">
      <c r="A1877" t="s">
        <v>815</v>
      </c>
      <c r="B1877" t="s">
        <v>1248</v>
      </c>
      <c r="C1877" t="s">
        <v>815</v>
      </c>
      <c r="D1877" s="35">
        <v>3634497.5</v>
      </c>
      <c r="E1877" s="35">
        <v>0</v>
      </c>
      <c r="F1877" s="35">
        <v>3634497.5</v>
      </c>
      <c r="G1877">
        <v>10</v>
      </c>
      <c r="I1877" s="47" t="s">
        <v>1320</v>
      </c>
      <c r="J1877" t="s">
        <v>666</v>
      </c>
      <c r="K1877" s="58"/>
      <c r="M1877" t="s">
        <v>1403</v>
      </c>
      <c r="N1877" t="s">
        <v>1325</v>
      </c>
      <c r="O1877" s="36">
        <v>805.65457009794943</v>
      </c>
      <c r="P1877" s="37">
        <v>3106.0753772370422</v>
      </c>
      <c r="Q1877" s="31">
        <v>3.6999999999999998E-5</v>
      </c>
    </row>
    <row r="1878" spans="1:17" x14ac:dyDescent="0.2">
      <c r="A1878" t="s">
        <v>815</v>
      </c>
      <c r="B1878" t="s">
        <v>1248</v>
      </c>
      <c r="C1878" t="s">
        <v>815</v>
      </c>
      <c r="D1878" s="35">
        <v>3634497.5</v>
      </c>
      <c r="E1878" s="35">
        <v>0</v>
      </c>
      <c r="F1878" s="35">
        <v>3634497.5</v>
      </c>
      <c r="G1878">
        <v>10</v>
      </c>
      <c r="I1878" s="47" t="s">
        <v>1320</v>
      </c>
      <c r="J1878" t="s">
        <v>667</v>
      </c>
      <c r="K1878" s="58"/>
      <c r="M1878" t="s">
        <v>1403</v>
      </c>
      <c r="N1878" t="s">
        <v>1325</v>
      </c>
      <c r="O1878" s="36">
        <v>449.86170608958781</v>
      </c>
      <c r="P1878" s="37">
        <v>1734.3715536508842</v>
      </c>
      <c r="Q1878" s="31">
        <v>3.1999999999999999E-5</v>
      </c>
    </row>
    <row r="1879" spans="1:17" x14ac:dyDescent="0.2">
      <c r="A1879" t="s">
        <v>815</v>
      </c>
      <c r="B1879" t="s">
        <v>1248</v>
      </c>
      <c r="C1879" t="s">
        <v>815</v>
      </c>
      <c r="D1879" s="35">
        <v>3634497.5</v>
      </c>
      <c r="E1879" s="35">
        <v>0</v>
      </c>
      <c r="F1879" s="35">
        <v>3634497.5</v>
      </c>
      <c r="G1879">
        <v>10</v>
      </c>
      <c r="I1879" s="47" t="s">
        <v>1320</v>
      </c>
      <c r="J1879" t="s">
        <v>669</v>
      </c>
      <c r="K1879" s="58"/>
      <c r="M1879" t="s">
        <v>1404</v>
      </c>
      <c r="N1879" t="s">
        <v>1294</v>
      </c>
      <c r="O1879" s="36">
        <v>27603.720077909453</v>
      </c>
      <c r="P1879" s="37">
        <v>106421.83193190892</v>
      </c>
      <c r="Q1879" s="31">
        <v>9.0200000000000002E-4</v>
      </c>
    </row>
    <row r="1880" spans="1:17" x14ac:dyDescent="0.2">
      <c r="A1880" t="s">
        <v>815</v>
      </c>
      <c r="B1880" t="s">
        <v>1248</v>
      </c>
      <c r="C1880" t="s">
        <v>815</v>
      </c>
      <c r="D1880" s="35">
        <v>3634497.5</v>
      </c>
      <c r="E1880" s="35">
        <v>0</v>
      </c>
      <c r="F1880" s="35">
        <v>3634497.5</v>
      </c>
      <c r="G1880">
        <v>10</v>
      </c>
      <c r="I1880" s="47" t="s">
        <v>1320</v>
      </c>
      <c r="J1880" t="s">
        <v>670</v>
      </c>
      <c r="K1880" s="58"/>
      <c r="M1880" t="s">
        <v>1404</v>
      </c>
      <c r="N1880" t="s">
        <v>1294</v>
      </c>
      <c r="O1880" s="36">
        <v>57</v>
      </c>
      <c r="P1880" s="37">
        <v>219.75459840187656</v>
      </c>
      <c r="Q1880" s="31">
        <v>9.9999999999999995E-7</v>
      </c>
    </row>
    <row r="1881" spans="1:17" x14ac:dyDescent="0.2">
      <c r="A1881" t="s">
        <v>815</v>
      </c>
      <c r="B1881" t="s">
        <v>1248</v>
      </c>
      <c r="C1881" t="s">
        <v>815</v>
      </c>
      <c r="D1881" s="35">
        <v>3634497.5</v>
      </c>
      <c r="E1881" s="35">
        <v>0</v>
      </c>
      <c r="F1881" s="35">
        <v>3634497.5</v>
      </c>
      <c r="G1881">
        <v>10</v>
      </c>
      <c r="I1881" s="47" t="s">
        <v>1320</v>
      </c>
      <c r="J1881" t="s">
        <v>671</v>
      </c>
      <c r="K1881" s="58"/>
      <c r="M1881" t="s">
        <v>1404</v>
      </c>
      <c r="N1881" t="s">
        <v>1294</v>
      </c>
      <c r="O1881" s="36">
        <v>1704.7834184729736</v>
      </c>
      <c r="P1881" s="37">
        <v>6572.5262366439756</v>
      </c>
      <c r="Q1881" s="31">
        <v>2.6999999999999999E-5</v>
      </c>
    </row>
    <row r="1882" spans="1:17" x14ac:dyDescent="0.2">
      <c r="A1882" t="s">
        <v>815</v>
      </c>
      <c r="B1882" t="s">
        <v>1248</v>
      </c>
      <c r="C1882" t="s">
        <v>815</v>
      </c>
      <c r="D1882" s="35">
        <v>3634497.5</v>
      </c>
      <c r="E1882" s="35">
        <v>0</v>
      </c>
      <c r="F1882" s="35">
        <v>3634497.5</v>
      </c>
      <c r="G1882">
        <v>10</v>
      </c>
      <c r="I1882" s="47" t="s">
        <v>1320</v>
      </c>
      <c r="J1882" t="s">
        <v>672</v>
      </c>
      <c r="K1882" s="58"/>
      <c r="M1882" t="s">
        <v>1404</v>
      </c>
      <c r="N1882" t="s">
        <v>1294</v>
      </c>
      <c r="O1882" s="36">
        <v>186.86368662271087</v>
      </c>
      <c r="P1882" s="37">
        <v>720.42376157312185</v>
      </c>
      <c r="Q1882" s="31">
        <v>3.9999999999999998E-6</v>
      </c>
    </row>
    <row r="1883" spans="1:17" x14ac:dyDescent="0.2">
      <c r="A1883" t="s">
        <v>815</v>
      </c>
      <c r="B1883" t="s">
        <v>1248</v>
      </c>
      <c r="C1883" t="s">
        <v>815</v>
      </c>
      <c r="D1883" s="35">
        <v>3634497.5</v>
      </c>
      <c r="E1883" s="35">
        <v>0</v>
      </c>
      <c r="F1883" s="35">
        <v>3634497.5</v>
      </c>
      <c r="G1883">
        <v>10</v>
      </c>
      <c r="I1883" s="47" t="s">
        <v>1320</v>
      </c>
      <c r="J1883" t="s">
        <v>673</v>
      </c>
      <c r="K1883" s="58"/>
      <c r="M1883" t="s">
        <v>1404</v>
      </c>
      <c r="N1883" t="s">
        <v>1294</v>
      </c>
      <c r="O1883" s="36">
        <v>1097.6201965309956</v>
      </c>
      <c r="P1883" s="37">
        <v>4231.7032541483823</v>
      </c>
      <c r="Q1883" s="31">
        <v>6.4999999999999994E-5</v>
      </c>
    </row>
    <row r="1884" spans="1:17" x14ac:dyDescent="0.2">
      <c r="A1884" t="s">
        <v>815</v>
      </c>
      <c r="B1884" t="s">
        <v>1248</v>
      </c>
      <c r="C1884" t="s">
        <v>815</v>
      </c>
      <c r="D1884" s="35">
        <v>3634497.5</v>
      </c>
      <c r="E1884" s="35">
        <v>0</v>
      </c>
      <c r="F1884" s="35">
        <v>3634497.5</v>
      </c>
      <c r="G1884">
        <v>10</v>
      </c>
      <c r="I1884" s="47" t="s">
        <v>1320</v>
      </c>
      <c r="J1884" t="s">
        <v>674</v>
      </c>
      <c r="K1884" s="58"/>
      <c r="M1884" t="s">
        <v>1404</v>
      </c>
      <c r="N1884" t="s">
        <v>1294</v>
      </c>
      <c r="O1884" s="36">
        <v>6407.724397415137</v>
      </c>
      <c r="P1884" s="37">
        <v>24703.980730243333</v>
      </c>
      <c r="Q1884" s="31">
        <v>3.0800000000000001E-4</v>
      </c>
    </row>
    <row r="1885" spans="1:17" x14ac:dyDescent="0.2">
      <c r="A1885" t="s">
        <v>815</v>
      </c>
      <c r="B1885" t="s">
        <v>1248</v>
      </c>
      <c r="C1885" t="s">
        <v>815</v>
      </c>
      <c r="D1885" s="35">
        <v>3634497.5</v>
      </c>
      <c r="E1885" s="35">
        <v>0</v>
      </c>
      <c r="F1885" s="35">
        <v>3634497.5</v>
      </c>
      <c r="G1885">
        <v>10</v>
      </c>
      <c r="I1885" s="47" t="s">
        <v>1320</v>
      </c>
      <c r="J1885" t="s">
        <v>675</v>
      </c>
      <c r="K1885" s="58"/>
      <c r="M1885" t="s">
        <v>1405</v>
      </c>
      <c r="N1885" t="s">
        <v>1294</v>
      </c>
      <c r="O1885" s="36">
        <v>192.53071423714317</v>
      </c>
      <c r="P1885" s="37">
        <v>742.27210152999749</v>
      </c>
      <c r="Q1885" s="31">
        <v>3.0000000000000001E-6</v>
      </c>
    </row>
    <row r="1886" spans="1:17" x14ac:dyDescent="0.2">
      <c r="A1886" t="s">
        <v>815</v>
      </c>
      <c r="B1886" t="s">
        <v>1248</v>
      </c>
      <c r="C1886" t="s">
        <v>815</v>
      </c>
      <c r="D1886" s="35">
        <v>3634497.5</v>
      </c>
      <c r="E1886" s="35">
        <v>0</v>
      </c>
      <c r="F1886" s="35">
        <v>3634497.5</v>
      </c>
      <c r="G1886">
        <v>10</v>
      </c>
      <c r="I1886" s="47" t="s">
        <v>1320</v>
      </c>
      <c r="J1886" t="s">
        <v>676</v>
      </c>
      <c r="K1886" s="58"/>
      <c r="M1886" t="s">
        <v>1405</v>
      </c>
      <c r="N1886" t="s">
        <v>1325</v>
      </c>
      <c r="O1886" s="36">
        <v>0</v>
      </c>
      <c r="P1886" s="37">
        <v>0</v>
      </c>
      <c r="Q1886" s="31">
        <v>0</v>
      </c>
    </row>
    <row r="1887" spans="1:17" x14ac:dyDescent="0.2">
      <c r="A1887" t="s">
        <v>815</v>
      </c>
      <c r="B1887" t="s">
        <v>1248</v>
      </c>
      <c r="C1887" t="s">
        <v>815</v>
      </c>
      <c r="D1887" s="35">
        <v>3634497.5</v>
      </c>
      <c r="E1887" s="35">
        <v>0</v>
      </c>
      <c r="F1887" s="35">
        <v>3634497.5</v>
      </c>
      <c r="G1887">
        <v>10</v>
      </c>
      <c r="I1887" s="47" t="s">
        <v>1320</v>
      </c>
      <c r="J1887" t="s">
        <v>677</v>
      </c>
      <c r="K1887" s="58"/>
      <c r="M1887" t="s">
        <v>1405</v>
      </c>
      <c r="N1887" t="s">
        <v>1294</v>
      </c>
      <c r="O1887" s="36">
        <v>814.98</v>
      </c>
      <c r="P1887" s="37">
        <v>3142.0281158870416</v>
      </c>
      <c r="Q1887" s="31">
        <v>1.5999999999999999E-5</v>
      </c>
    </row>
    <row r="1888" spans="1:17" x14ac:dyDescent="0.2">
      <c r="A1888" t="s">
        <v>815</v>
      </c>
      <c r="B1888" t="s">
        <v>1248</v>
      </c>
      <c r="C1888" t="s">
        <v>815</v>
      </c>
      <c r="D1888" s="35">
        <v>3634497.5</v>
      </c>
      <c r="E1888" s="35">
        <v>0</v>
      </c>
      <c r="F1888" s="35">
        <v>3634497.5</v>
      </c>
      <c r="G1888">
        <v>10</v>
      </c>
      <c r="I1888" s="47" t="s">
        <v>1320</v>
      </c>
      <c r="J1888" t="s">
        <v>678</v>
      </c>
      <c r="K1888" s="58"/>
      <c r="M1888" t="s">
        <v>1405</v>
      </c>
      <c r="N1888" t="s">
        <v>1325</v>
      </c>
      <c r="O1888" s="36">
        <v>152.84049306493566</v>
      </c>
      <c r="P1888" s="37">
        <v>589.25265215841637</v>
      </c>
      <c r="Q1888" s="31">
        <v>3.0000000000000001E-6</v>
      </c>
    </row>
    <row r="1889" spans="1:17" x14ac:dyDescent="0.2">
      <c r="A1889" t="s">
        <v>815</v>
      </c>
      <c r="B1889" t="s">
        <v>1248</v>
      </c>
      <c r="C1889" t="s">
        <v>815</v>
      </c>
      <c r="D1889" s="35">
        <v>3634497.5</v>
      </c>
      <c r="E1889" s="35">
        <v>0</v>
      </c>
      <c r="F1889" s="35">
        <v>3634497.5</v>
      </c>
      <c r="G1889">
        <v>10</v>
      </c>
      <c r="I1889" s="47" t="s">
        <v>1320</v>
      </c>
      <c r="J1889" t="s">
        <v>679</v>
      </c>
      <c r="K1889" s="58"/>
      <c r="M1889" t="s">
        <v>1405</v>
      </c>
      <c r="N1889" t="s">
        <v>1325</v>
      </c>
      <c r="O1889" s="36">
        <v>629</v>
      </c>
      <c r="P1889" s="37">
        <v>2425.0112700838658</v>
      </c>
      <c r="Q1889" s="31">
        <v>1.2999999999999999E-5</v>
      </c>
    </row>
    <row r="1890" spans="1:17" x14ac:dyDescent="0.2">
      <c r="A1890" t="s">
        <v>815</v>
      </c>
      <c r="B1890" t="s">
        <v>1248</v>
      </c>
      <c r="C1890" t="s">
        <v>815</v>
      </c>
      <c r="D1890" s="35">
        <v>3634497.5</v>
      </c>
      <c r="E1890" s="35">
        <v>0</v>
      </c>
      <c r="F1890" s="35">
        <v>3634497.5</v>
      </c>
      <c r="G1890">
        <v>10</v>
      </c>
      <c r="I1890" s="47" t="s">
        <v>1320</v>
      </c>
      <c r="J1890" t="s">
        <v>680</v>
      </c>
      <c r="K1890" s="58"/>
      <c r="M1890" t="s">
        <v>1405</v>
      </c>
      <c r="N1890" t="s">
        <v>1294</v>
      </c>
      <c r="O1890" s="36">
        <v>304.32</v>
      </c>
      <c r="P1890" s="37">
        <v>1173.2582348361243</v>
      </c>
      <c r="Q1890" s="31">
        <v>1.2E-4</v>
      </c>
    </row>
    <row r="1891" spans="1:17" x14ac:dyDescent="0.2">
      <c r="A1891" t="s">
        <v>815</v>
      </c>
      <c r="B1891" t="s">
        <v>1248</v>
      </c>
      <c r="C1891" t="s">
        <v>815</v>
      </c>
      <c r="D1891" s="35">
        <v>3634497.5</v>
      </c>
      <c r="E1891" s="35">
        <v>0</v>
      </c>
      <c r="F1891" s="35">
        <v>3634497.5</v>
      </c>
      <c r="G1891">
        <v>10</v>
      </c>
      <c r="I1891" s="47" t="s">
        <v>1320</v>
      </c>
      <c r="J1891" t="s">
        <v>681</v>
      </c>
      <c r="K1891" s="58"/>
      <c r="M1891" t="s">
        <v>1405</v>
      </c>
      <c r="N1891" t="s">
        <v>1294</v>
      </c>
      <c r="O1891" s="36">
        <v>98.240000000000009</v>
      </c>
      <c r="P1891" s="37">
        <v>378.74897801755009</v>
      </c>
      <c r="Q1891" s="31">
        <v>1.9999999999999999E-6</v>
      </c>
    </row>
    <row r="1892" spans="1:17" x14ac:dyDescent="0.2">
      <c r="A1892" t="s">
        <v>815</v>
      </c>
      <c r="B1892" t="s">
        <v>1248</v>
      </c>
      <c r="C1892" t="s">
        <v>815</v>
      </c>
      <c r="D1892" s="35">
        <v>3634497.5</v>
      </c>
      <c r="E1892" s="35">
        <v>0</v>
      </c>
      <c r="F1892" s="35">
        <v>3634497.5</v>
      </c>
      <c r="G1892">
        <v>10</v>
      </c>
      <c r="I1892" s="47" t="s">
        <v>1320</v>
      </c>
      <c r="J1892" t="s">
        <v>682</v>
      </c>
      <c r="K1892" s="58"/>
      <c r="M1892" t="s">
        <v>1406</v>
      </c>
      <c r="N1892" t="s">
        <v>1294</v>
      </c>
      <c r="O1892" s="36">
        <v>69.640572690871778</v>
      </c>
      <c r="P1892" s="37">
        <v>268.48835235367051</v>
      </c>
      <c r="Q1892" s="31">
        <v>9.9999999999999995E-7</v>
      </c>
    </row>
    <row r="1893" spans="1:17" x14ac:dyDescent="0.2">
      <c r="A1893" t="s">
        <v>815</v>
      </c>
      <c r="B1893" t="s">
        <v>1248</v>
      </c>
      <c r="C1893" t="s">
        <v>815</v>
      </c>
      <c r="D1893" s="35">
        <v>3634497.5</v>
      </c>
      <c r="E1893" s="35">
        <v>0</v>
      </c>
      <c r="F1893" s="35">
        <v>3634497.5</v>
      </c>
      <c r="G1893">
        <v>10</v>
      </c>
      <c r="I1893" s="47" t="s">
        <v>1320</v>
      </c>
      <c r="J1893" t="s">
        <v>683</v>
      </c>
      <c r="K1893" s="58"/>
      <c r="M1893" t="s">
        <v>1406</v>
      </c>
      <c r="N1893" t="s">
        <v>1325</v>
      </c>
      <c r="O1893" s="36">
        <v>0</v>
      </c>
      <c r="P1893" s="37">
        <v>0</v>
      </c>
      <c r="Q1893" s="31">
        <v>0</v>
      </c>
    </row>
    <row r="1894" spans="1:17" x14ac:dyDescent="0.2">
      <c r="A1894" t="s">
        <v>815</v>
      </c>
      <c r="B1894" t="s">
        <v>1248</v>
      </c>
      <c r="C1894" t="s">
        <v>815</v>
      </c>
      <c r="D1894" s="35">
        <v>3634497.5</v>
      </c>
      <c r="E1894" s="35">
        <v>0</v>
      </c>
      <c r="F1894" s="35">
        <v>3634497.5</v>
      </c>
      <c r="G1894">
        <v>10</v>
      </c>
      <c r="I1894" s="47" t="s">
        <v>1320</v>
      </c>
      <c r="J1894" t="s">
        <v>684</v>
      </c>
      <c r="K1894" s="58"/>
      <c r="M1894" t="s">
        <v>1406</v>
      </c>
      <c r="N1894" t="s">
        <v>1294</v>
      </c>
      <c r="O1894" s="36">
        <v>100.78680120969655</v>
      </c>
      <c r="P1894" s="37">
        <v>388.56777235169528</v>
      </c>
      <c r="Q1894" s="31">
        <v>9.9999999999999995E-7</v>
      </c>
    </row>
    <row r="1895" spans="1:17" x14ac:dyDescent="0.2">
      <c r="A1895" t="s">
        <v>815</v>
      </c>
      <c r="B1895" t="s">
        <v>1248</v>
      </c>
      <c r="C1895" t="s">
        <v>815</v>
      </c>
      <c r="D1895" s="35">
        <v>3634497.5</v>
      </c>
      <c r="E1895" s="35">
        <v>0</v>
      </c>
      <c r="F1895" s="35">
        <v>3634497.5</v>
      </c>
      <c r="G1895">
        <v>10</v>
      </c>
      <c r="I1895" s="47" t="s">
        <v>1320</v>
      </c>
      <c r="J1895" t="s">
        <v>685</v>
      </c>
      <c r="K1895" s="58"/>
      <c r="M1895" t="s">
        <v>1406</v>
      </c>
      <c r="N1895" t="s">
        <v>1325</v>
      </c>
      <c r="O1895" s="36">
        <v>756.47363306945465</v>
      </c>
      <c r="P1895" s="37">
        <v>2916.4659550313427</v>
      </c>
      <c r="Q1895" s="31">
        <v>8.1000000000000004E-5</v>
      </c>
    </row>
    <row r="1896" spans="1:17" x14ac:dyDescent="0.2">
      <c r="A1896" t="s">
        <v>815</v>
      </c>
      <c r="B1896" t="s">
        <v>1248</v>
      </c>
      <c r="C1896" t="s">
        <v>815</v>
      </c>
      <c r="D1896" s="35">
        <v>3634497.5</v>
      </c>
      <c r="E1896" s="35">
        <v>0</v>
      </c>
      <c r="F1896" s="35">
        <v>3634497.5</v>
      </c>
      <c r="G1896">
        <v>10</v>
      </c>
      <c r="I1896" s="47" t="s">
        <v>1320</v>
      </c>
      <c r="J1896" t="s">
        <v>686</v>
      </c>
      <c r="K1896" s="58"/>
      <c r="M1896" t="s">
        <v>1406</v>
      </c>
      <c r="N1896" t="s">
        <v>1325</v>
      </c>
      <c r="O1896" s="36">
        <v>590.07653642287687</v>
      </c>
      <c r="P1896" s="37">
        <v>2274.947934876835</v>
      </c>
      <c r="Q1896" s="31">
        <v>9.0000000000000002E-6</v>
      </c>
    </row>
    <row r="1897" spans="1:17" x14ac:dyDescent="0.2">
      <c r="A1897" t="s">
        <v>815</v>
      </c>
      <c r="B1897" t="s">
        <v>1248</v>
      </c>
      <c r="C1897" t="s">
        <v>815</v>
      </c>
      <c r="D1897" s="35">
        <v>3634497.5</v>
      </c>
      <c r="E1897" s="35">
        <v>0</v>
      </c>
      <c r="F1897" s="35">
        <v>3634497.5</v>
      </c>
      <c r="G1897">
        <v>10</v>
      </c>
      <c r="I1897" s="47" t="s">
        <v>1320</v>
      </c>
      <c r="J1897" t="s">
        <v>687</v>
      </c>
      <c r="K1897" s="58"/>
      <c r="M1897" t="s">
        <v>1406</v>
      </c>
      <c r="N1897" t="s">
        <v>1325</v>
      </c>
      <c r="O1897" s="36">
        <v>18.63781732219817</v>
      </c>
      <c r="P1897" s="37">
        <v>71.855194047845572</v>
      </c>
      <c r="Q1897" s="31">
        <v>0</v>
      </c>
    </row>
    <row r="1898" spans="1:17" x14ac:dyDescent="0.2">
      <c r="A1898" t="s">
        <v>815</v>
      </c>
      <c r="B1898" t="s">
        <v>1248</v>
      </c>
      <c r="C1898" t="s">
        <v>815</v>
      </c>
      <c r="D1898" s="35">
        <v>3634497.5</v>
      </c>
      <c r="E1898" s="35">
        <v>0</v>
      </c>
      <c r="F1898" s="35">
        <v>3634497.5</v>
      </c>
      <c r="G1898">
        <v>10</v>
      </c>
      <c r="I1898" s="47" t="s">
        <v>1320</v>
      </c>
      <c r="J1898" t="s">
        <v>688</v>
      </c>
      <c r="K1898" s="58"/>
      <c r="M1898" t="s">
        <v>1406</v>
      </c>
      <c r="N1898" t="s">
        <v>1325</v>
      </c>
      <c r="O1898" s="36">
        <v>4.6074965709299622</v>
      </c>
      <c r="P1898" s="37">
        <v>17.76348348390767</v>
      </c>
      <c r="Q1898" s="31">
        <v>0</v>
      </c>
    </row>
    <row r="1899" spans="1:17" x14ac:dyDescent="0.2">
      <c r="A1899" t="s">
        <v>815</v>
      </c>
      <c r="B1899" t="s">
        <v>1248</v>
      </c>
      <c r="C1899" t="s">
        <v>815</v>
      </c>
      <c r="D1899" s="35">
        <v>3634497.5</v>
      </c>
      <c r="E1899" s="35">
        <v>0</v>
      </c>
      <c r="F1899" s="35">
        <v>3634497.5</v>
      </c>
      <c r="G1899">
        <v>10</v>
      </c>
      <c r="I1899" s="47" t="s">
        <v>1320</v>
      </c>
      <c r="J1899" t="s">
        <v>689</v>
      </c>
      <c r="K1899" s="58"/>
      <c r="M1899" t="s">
        <v>1406</v>
      </c>
      <c r="N1899" t="s">
        <v>1325</v>
      </c>
      <c r="O1899" s="36">
        <v>56.136724817662127</v>
      </c>
      <c r="P1899" s="37">
        <v>216.42637575266664</v>
      </c>
      <c r="Q1899" s="31">
        <v>6.0000000000000002E-6</v>
      </c>
    </row>
    <row r="1900" spans="1:17" x14ac:dyDescent="0.2">
      <c r="A1900" t="s">
        <v>815</v>
      </c>
      <c r="B1900" t="s">
        <v>1248</v>
      </c>
      <c r="C1900" t="s">
        <v>815</v>
      </c>
      <c r="D1900" s="35">
        <v>3634497.5</v>
      </c>
      <c r="E1900" s="35">
        <v>0</v>
      </c>
      <c r="F1900" s="35">
        <v>3634497.5</v>
      </c>
      <c r="G1900">
        <v>10</v>
      </c>
      <c r="I1900" s="47" t="s">
        <v>1320</v>
      </c>
      <c r="J1900" t="s">
        <v>690</v>
      </c>
      <c r="K1900" s="58"/>
      <c r="M1900" t="s">
        <v>1406</v>
      </c>
      <c r="N1900" t="s">
        <v>1294</v>
      </c>
      <c r="O1900" s="36">
        <v>11.294062309487078</v>
      </c>
      <c r="P1900" s="37">
        <v>43.542493458721111</v>
      </c>
      <c r="Q1900" s="31">
        <v>0</v>
      </c>
    </row>
    <row r="1901" spans="1:17" x14ac:dyDescent="0.2">
      <c r="A1901" t="s">
        <v>815</v>
      </c>
      <c r="B1901" t="s">
        <v>1248</v>
      </c>
      <c r="C1901" t="s">
        <v>815</v>
      </c>
      <c r="D1901" s="35">
        <v>3634497.5</v>
      </c>
      <c r="E1901" s="35">
        <v>0</v>
      </c>
      <c r="F1901" s="35">
        <v>3634497.5</v>
      </c>
      <c r="G1901">
        <v>10</v>
      </c>
      <c r="I1901" s="47" t="s">
        <v>1320</v>
      </c>
      <c r="J1901" t="s">
        <v>691</v>
      </c>
      <c r="K1901" s="58"/>
      <c r="M1901" t="s">
        <v>1406</v>
      </c>
      <c r="N1901" t="s">
        <v>1294</v>
      </c>
      <c r="O1901" s="36">
        <v>6.4936627609377489</v>
      </c>
      <c r="P1901" s="37">
        <v>25.035302669949054</v>
      </c>
      <c r="Q1901" s="31">
        <v>0</v>
      </c>
    </row>
    <row r="1902" spans="1:17" x14ac:dyDescent="0.2">
      <c r="A1902" t="s">
        <v>815</v>
      </c>
      <c r="B1902" t="s">
        <v>1248</v>
      </c>
      <c r="C1902" t="s">
        <v>815</v>
      </c>
      <c r="D1902" s="35">
        <v>3634497.5</v>
      </c>
      <c r="E1902" s="35">
        <v>0</v>
      </c>
      <c r="F1902" s="35">
        <v>3634497.5</v>
      </c>
      <c r="G1902">
        <v>10</v>
      </c>
      <c r="I1902" s="47" t="s">
        <v>1320</v>
      </c>
      <c r="J1902" t="s">
        <v>692</v>
      </c>
      <c r="K1902" s="58"/>
      <c r="M1902" t="s">
        <v>1407</v>
      </c>
      <c r="N1902" t="s">
        <v>1294</v>
      </c>
      <c r="O1902" s="36">
        <v>2454.8641541498641</v>
      </c>
      <c r="P1902" s="37">
        <v>9464.3453741467692</v>
      </c>
      <c r="Q1902" s="31">
        <v>4.5000000000000003E-5</v>
      </c>
    </row>
    <row r="1903" spans="1:17" x14ac:dyDescent="0.2">
      <c r="A1903" t="s">
        <v>815</v>
      </c>
      <c r="B1903" t="s">
        <v>1248</v>
      </c>
      <c r="C1903" t="s">
        <v>815</v>
      </c>
      <c r="D1903" s="35">
        <v>3634497.5</v>
      </c>
      <c r="E1903" s="35">
        <v>0</v>
      </c>
      <c r="F1903" s="35">
        <v>3634497.5</v>
      </c>
      <c r="G1903">
        <v>10</v>
      </c>
      <c r="I1903" s="47" t="s">
        <v>1320</v>
      </c>
      <c r="J1903" t="s">
        <v>693</v>
      </c>
      <c r="K1903" s="58"/>
      <c r="M1903" t="s">
        <v>1407</v>
      </c>
      <c r="N1903" t="s">
        <v>1294</v>
      </c>
      <c r="O1903" s="36">
        <v>37.1</v>
      </c>
      <c r="P1903" s="37">
        <v>143.03325615280036</v>
      </c>
      <c r="Q1903" s="31">
        <v>9.9999999999999995E-7</v>
      </c>
    </row>
    <row r="1904" spans="1:17" x14ac:dyDescent="0.2">
      <c r="A1904" t="s">
        <v>815</v>
      </c>
      <c r="B1904" t="s">
        <v>1248</v>
      </c>
      <c r="C1904" t="s">
        <v>815</v>
      </c>
      <c r="D1904" s="35">
        <v>3634497.5</v>
      </c>
      <c r="E1904" s="35">
        <v>0</v>
      </c>
      <c r="F1904" s="35">
        <v>3634497.5</v>
      </c>
      <c r="G1904">
        <v>10</v>
      </c>
      <c r="I1904" s="47" t="s">
        <v>1320</v>
      </c>
      <c r="J1904" t="s">
        <v>694</v>
      </c>
      <c r="K1904" s="58"/>
      <c r="M1904" t="s">
        <v>1407</v>
      </c>
      <c r="N1904" t="s">
        <v>1294</v>
      </c>
      <c r="O1904" s="36">
        <v>397.50077994760233</v>
      </c>
      <c r="P1904" s="37">
        <v>1532.5021800318959</v>
      </c>
      <c r="Q1904" s="31">
        <v>6.0000000000000002E-6</v>
      </c>
    </row>
    <row r="1905" spans="1:17" x14ac:dyDescent="0.2">
      <c r="A1905" t="s">
        <v>815</v>
      </c>
      <c r="B1905" t="s">
        <v>1248</v>
      </c>
      <c r="C1905" t="s">
        <v>815</v>
      </c>
      <c r="D1905" s="35">
        <v>3634497.5</v>
      </c>
      <c r="E1905" s="35">
        <v>0</v>
      </c>
      <c r="F1905" s="35">
        <v>3634497.5</v>
      </c>
      <c r="G1905">
        <v>10</v>
      </c>
      <c r="I1905" s="47" t="s">
        <v>1320</v>
      </c>
      <c r="J1905" t="s">
        <v>695</v>
      </c>
      <c r="K1905" s="58"/>
      <c r="M1905" t="s">
        <v>1407</v>
      </c>
      <c r="N1905" t="s">
        <v>1294</v>
      </c>
      <c r="O1905" s="36">
        <v>2332.2169363275766</v>
      </c>
      <c r="P1905" s="37">
        <v>8991.4981794512551</v>
      </c>
      <c r="Q1905" s="31">
        <v>1.2300000000000001E-4</v>
      </c>
    </row>
    <row r="1906" spans="1:17" x14ac:dyDescent="0.2">
      <c r="A1906" t="s">
        <v>815</v>
      </c>
      <c r="B1906" t="s">
        <v>1248</v>
      </c>
      <c r="C1906" t="s">
        <v>815</v>
      </c>
      <c r="D1906" s="35">
        <v>3634497.5</v>
      </c>
      <c r="E1906" s="35">
        <v>0</v>
      </c>
      <c r="F1906" s="35">
        <v>3634497.5</v>
      </c>
      <c r="G1906">
        <v>10</v>
      </c>
      <c r="I1906" s="47" t="s">
        <v>1320</v>
      </c>
      <c r="J1906" t="s">
        <v>696</v>
      </c>
      <c r="K1906" s="58"/>
      <c r="M1906" t="s">
        <v>1407</v>
      </c>
      <c r="N1906" t="s">
        <v>1294</v>
      </c>
      <c r="O1906" s="36">
        <v>1079.2081631429089</v>
      </c>
      <c r="P1906" s="37">
        <v>4160.7185347981904</v>
      </c>
      <c r="Q1906" s="31">
        <v>1.7E-5</v>
      </c>
    </row>
    <row r="1907" spans="1:17" x14ac:dyDescent="0.2">
      <c r="A1907" t="s">
        <v>815</v>
      </c>
      <c r="B1907" t="s">
        <v>1248</v>
      </c>
      <c r="C1907" t="s">
        <v>815</v>
      </c>
      <c r="D1907" s="35">
        <v>3634497.5</v>
      </c>
      <c r="E1907" s="35">
        <v>0</v>
      </c>
      <c r="F1907" s="35">
        <v>3634497.5</v>
      </c>
      <c r="G1907">
        <v>10</v>
      </c>
      <c r="I1907" s="47" t="s">
        <v>1320</v>
      </c>
      <c r="J1907" t="s">
        <v>697</v>
      </c>
      <c r="K1907" s="58"/>
      <c r="M1907" t="s">
        <v>1407</v>
      </c>
      <c r="N1907" t="s">
        <v>1294</v>
      </c>
      <c r="O1907" s="36">
        <v>1177.093448835134</v>
      </c>
      <c r="P1907" s="37">
        <v>4538.0999671972759</v>
      </c>
      <c r="Q1907" s="31">
        <v>2.0999999999999999E-5</v>
      </c>
    </row>
    <row r="1908" spans="1:17" x14ac:dyDescent="0.2">
      <c r="A1908" t="s">
        <v>815</v>
      </c>
      <c r="B1908" t="s">
        <v>1248</v>
      </c>
      <c r="C1908" t="s">
        <v>815</v>
      </c>
      <c r="D1908" s="35">
        <v>3634497.5</v>
      </c>
      <c r="E1908" s="35">
        <v>0</v>
      </c>
      <c r="F1908" s="35">
        <v>3634497.5</v>
      </c>
      <c r="G1908">
        <v>10</v>
      </c>
      <c r="I1908" s="47" t="s">
        <v>1320</v>
      </c>
      <c r="J1908" t="s">
        <v>698</v>
      </c>
      <c r="K1908" s="58"/>
      <c r="M1908" t="s">
        <v>1408</v>
      </c>
      <c r="N1908" t="s">
        <v>1294</v>
      </c>
      <c r="O1908" s="36">
        <v>84</v>
      </c>
      <c r="P1908" s="37">
        <v>323.84888185539705</v>
      </c>
      <c r="Q1908" s="31">
        <v>9.9999999999999995E-7</v>
      </c>
    </row>
    <row r="1909" spans="1:17" x14ac:dyDescent="0.2">
      <c r="A1909" t="s">
        <v>815</v>
      </c>
      <c r="B1909" t="s">
        <v>1248</v>
      </c>
      <c r="C1909" t="s">
        <v>815</v>
      </c>
      <c r="D1909" s="35">
        <v>3634497.5</v>
      </c>
      <c r="E1909" s="35">
        <v>0</v>
      </c>
      <c r="F1909" s="35">
        <v>3634497.5</v>
      </c>
      <c r="G1909">
        <v>10</v>
      </c>
      <c r="I1909" s="47" t="s">
        <v>1320</v>
      </c>
      <c r="J1909" t="s">
        <v>699</v>
      </c>
      <c r="K1909" s="58"/>
      <c r="M1909" t="s">
        <v>1408</v>
      </c>
      <c r="N1909" t="s">
        <v>1294</v>
      </c>
      <c r="O1909" s="36">
        <v>0</v>
      </c>
      <c r="P1909" s="37">
        <v>0</v>
      </c>
      <c r="Q1909" s="31">
        <v>0</v>
      </c>
    </row>
    <row r="1910" spans="1:17" x14ac:dyDescent="0.2">
      <c r="A1910" t="s">
        <v>815</v>
      </c>
      <c r="B1910" t="s">
        <v>1248</v>
      </c>
      <c r="C1910" t="s">
        <v>815</v>
      </c>
      <c r="D1910" s="35">
        <v>3634497.5</v>
      </c>
      <c r="E1910" s="35">
        <v>0</v>
      </c>
      <c r="F1910" s="35">
        <v>3634497.5</v>
      </c>
      <c r="G1910">
        <v>10</v>
      </c>
      <c r="I1910" s="47" t="s">
        <v>1320</v>
      </c>
      <c r="J1910" t="s">
        <v>700</v>
      </c>
      <c r="K1910" s="58"/>
      <c r="M1910" t="s">
        <v>1408</v>
      </c>
      <c r="N1910" t="s">
        <v>1294</v>
      </c>
      <c r="O1910" s="36">
        <v>342</v>
      </c>
      <c r="P1910" s="37">
        <v>1318.5275904112593</v>
      </c>
      <c r="Q1910" s="31">
        <v>5.0000000000000004E-6</v>
      </c>
    </row>
    <row r="1911" spans="1:17" x14ac:dyDescent="0.2">
      <c r="A1911" t="s">
        <v>815</v>
      </c>
      <c r="B1911" t="s">
        <v>1248</v>
      </c>
      <c r="C1911" t="s">
        <v>815</v>
      </c>
      <c r="D1911" s="35">
        <v>3634497.5</v>
      </c>
      <c r="E1911" s="35">
        <v>0</v>
      </c>
      <c r="F1911" s="35">
        <v>3634497.5</v>
      </c>
      <c r="G1911">
        <v>10</v>
      </c>
      <c r="I1911" s="47" t="s">
        <v>1320</v>
      </c>
      <c r="J1911" t="s">
        <v>701</v>
      </c>
      <c r="K1911" s="58"/>
      <c r="M1911" t="s">
        <v>1408</v>
      </c>
      <c r="N1911" t="s">
        <v>1294</v>
      </c>
      <c r="O1911" s="36">
        <v>12</v>
      </c>
      <c r="P1911" s="37">
        <v>46.264125979342438</v>
      </c>
      <c r="Q1911" s="31">
        <v>0</v>
      </c>
    </row>
    <row r="1912" spans="1:17" x14ac:dyDescent="0.2">
      <c r="A1912" t="s">
        <v>815</v>
      </c>
      <c r="B1912" t="s">
        <v>1248</v>
      </c>
      <c r="C1912" t="s">
        <v>815</v>
      </c>
      <c r="D1912" s="35">
        <v>3634497.5</v>
      </c>
      <c r="E1912" s="35">
        <v>0</v>
      </c>
      <c r="F1912" s="35">
        <v>3634497.5</v>
      </c>
      <c r="G1912">
        <v>10</v>
      </c>
      <c r="I1912" s="47" t="s">
        <v>1320</v>
      </c>
      <c r="J1912" t="s">
        <v>702</v>
      </c>
      <c r="K1912" s="58"/>
      <c r="M1912" t="s">
        <v>1408</v>
      </c>
      <c r="N1912" t="s">
        <v>1294</v>
      </c>
      <c r="O1912" s="36">
        <v>102</v>
      </c>
      <c r="P1912" s="37">
        <v>393.24507082441073</v>
      </c>
      <c r="Q1912" s="31">
        <v>9.9999999999999995E-7</v>
      </c>
    </row>
    <row r="1913" spans="1:17" x14ac:dyDescent="0.2">
      <c r="A1913" t="s">
        <v>815</v>
      </c>
      <c r="B1913" t="s">
        <v>1248</v>
      </c>
      <c r="C1913" t="s">
        <v>815</v>
      </c>
      <c r="D1913" s="35">
        <v>3634497.5</v>
      </c>
      <c r="E1913" s="35">
        <v>0</v>
      </c>
      <c r="F1913" s="35">
        <v>3634497.5</v>
      </c>
      <c r="G1913">
        <v>10</v>
      </c>
      <c r="I1913" s="47" t="s">
        <v>1320</v>
      </c>
      <c r="J1913" t="s">
        <v>703</v>
      </c>
      <c r="K1913" s="58"/>
      <c r="M1913" t="s">
        <v>1409</v>
      </c>
      <c r="N1913" t="s">
        <v>1325</v>
      </c>
      <c r="O1913" s="36">
        <v>11.399999999999999</v>
      </c>
      <c r="P1913" s="37">
        <v>43.950919680375307</v>
      </c>
      <c r="Q1913" s="31">
        <v>0</v>
      </c>
    </row>
    <row r="1914" spans="1:17" x14ac:dyDescent="0.2">
      <c r="A1914" t="s">
        <v>815</v>
      </c>
      <c r="B1914" t="s">
        <v>1248</v>
      </c>
      <c r="C1914" t="s">
        <v>815</v>
      </c>
      <c r="D1914" s="35">
        <v>3634497.5</v>
      </c>
      <c r="E1914" s="35">
        <v>0</v>
      </c>
      <c r="F1914" s="35">
        <v>3634497.5</v>
      </c>
      <c r="G1914">
        <v>10</v>
      </c>
      <c r="I1914" s="47" t="s">
        <v>1320</v>
      </c>
      <c r="J1914" t="s">
        <v>704</v>
      </c>
      <c r="K1914" s="58"/>
      <c r="M1914" t="s">
        <v>1409</v>
      </c>
      <c r="N1914" t="s">
        <v>1325</v>
      </c>
      <c r="O1914" s="36">
        <v>5699.9999999999991</v>
      </c>
      <c r="P1914" s="37">
        <v>21975.459840187654</v>
      </c>
      <c r="Q1914" s="31">
        <v>8.3999999999999995E-5</v>
      </c>
    </row>
    <row r="1915" spans="1:17" x14ac:dyDescent="0.2">
      <c r="A1915" t="s">
        <v>815</v>
      </c>
      <c r="B1915" t="s">
        <v>1248</v>
      </c>
      <c r="C1915" t="s">
        <v>815</v>
      </c>
      <c r="D1915" s="35">
        <v>3634497.5</v>
      </c>
      <c r="E1915" s="35">
        <v>0</v>
      </c>
      <c r="F1915" s="35">
        <v>3634497.5</v>
      </c>
      <c r="G1915">
        <v>10</v>
      </c>
      <c r="I1915" s="47" t="s">
        <v>1320</v>
      </c>
      <c r="J1915" t="s">
        <v>705</v>
      </c>
      <c r="K1915" s="58"/>
      <c r="M1915" t="s">
        <v>1409</v>
      </c>
      <c r="N1915" t="s">
        <v>1325</v>
      </c>
      <c r="O1915" s="36">
        <v>59430.480946412557</v>
      </c>
      <c r="P1915" s="37">
        <v>229124.93812647843</v>
      </c>
      <c r="Q1915" s="31">
        <v>1.7329999999999999E-3</v>
      </c>
    </row>
    <row r="1916" spans="1:17" x14ac:dyDescent="0.2">
      <c r="A1916" t="s">
        <v>815</v>
      </c>
      <c r="B1916" t="s">
        <v>1248</v>
      </c>
      <c r="C1916" t="s">
        <v>815</v>
      </c>
      <c r="D1916" s="35">
        <v>3634497.5</v>
      </c>
      <c r="E1916" s="35">
        <v>0</v>
      </c>
      <c r="F1916" s="35">
        <v>3634497.5</v>
      </c>
      <c r="G1916">
        <v>10</v>
      </c>
      <c r="I1916" s="47" t="s">
        <v>1320</v>
      </c>
      <c r="J1916" t="s">
        <v>706</v>
      </c>
      <c r="K1916" s="58"/>
      <c r="M1916" t="s">
        <v>1409</v>
      </c>
      <c r="N1916" t="s">
        <v>1325</v>
      </c>
      <c r="O1916" s="36">
        <v>39112.191868202004</v>
      </c>
      <c r="P1916" s="37">
        <v>150790.94765989252</v>
      </c>
      <c r="Q1916" s="31">
        <v>1.23E-3</v>
      </c>
    </row>
    <row r="1917" spans="1:17" x14ac:dyDescent="0.2">
      <c r="A1917" t="s">
        <v>815</v>
      </c>
      <c r="B1917" t="s">
        <v>1248</v>
      </c>
      <c r="C1917" t="s">
        <v>815</v>
      </c>
      <c r="D1917" s="35">
        <v>3634497.5</v>
      </c>
      <c r="E1917" s="35">
        <v>0</v>
      </c>
      <c r="F1917" s="35">
        <v>3634497.5</v>
      </c>
      <c r="G1917">
        <v>10</v>
      </c>
      <c r="I1917" s="47" t="s">
        <v>1320</v>
      </c>
      <c r="J1917" t="s">
        <v>707</v>
      </c>
      <c r="K1917" s="58"/>
      <c r="M1917" t="s">
        <v>1410</v>
      </c>
      <c r="N1917" t="s">
        <v>1294</v>
      </c>
      <c r="O1917" s="36">
        <v>16.216656404605608</v>
      </c>
      <c r="P1917" s="37">
        <v>62.520786238865355</v>
      </c>
      <c r="Q1917" s="31">
        <v>0</v>
      </c>
    </row>
    <row r="1918" spans="1:17" x14ac:dyDescent="0.2">
      <c r="A1918" t="s">
        <v>815</v>
      </c>
      <c r="B1918" t="s">
        <v>1248</v>
      </c>
      <c r="C1918" t="s">
        <v>815</v>
      </c>
      <c r="D1918" s="35">
        <v>3634497.5</v>
      </c>
      <c r="E1918" s="35">
        <v>0</v>
      </c>
      <c r="F1918" s="35">
        <v>3634497.5</v>
      </c>
      <c r="G1918">
        <v>10</v>
      </c>
      <c r="I1918" s="47" t="s">
        <v>1320</v>
      </c>
      <c r="J1918" t="s">
        <v>708</v>
      </c>
      <c r="K1918" s="58"/>
      <c r="M1918" t="s">
        <v>1410</v>
      </c>
      <c r="N1918" t="s">
        <v>1294</v>
      </c>
      <c r="O1918" s="36">
        <v>0</v>
      </c>
      <c r="P1918" s="37">
        <v>0</v>
      </c>
      <c r="Q1918" s="31">
        <v>0</v>
      </c>
    </row>
    <row r="1919" spans="1:17" x14ac:dyDescent="0.2">
      <c r="A1919" t="s">
        <v>815</v>
      </c>
      <c r="B1919" t="s">
        <v>1248</v>
      </c>
      <c r="C1919" t="s">
        <v>815</v>
      </c>
      <c r="D1919" s="35">
        <v>3634497.5</v>
      </c>
      <c r="E1919" s="35">
        <v>0</v>
      </c>
      <c r="F1919" s="35">
        <v>3634497.5</v>
      </c>
      <c r="G1919">
        <v>10</v>
      </c>
      <c r="I1919" s="47" t="s">
        <v>1320</v>
      </c>
      <c r="J1919" t="s">
        <v>709</v>
      </c>
      <c r="K1919" s="58"/>
      <c r="M1919" t="s">
        <v>1410</v>
      </c>
      <c r="N1919" t="s">
        <v>1294</v>
      </c>
      <c r="O1919" s="36">
        <v>256.42663821674915</v>
      </c>
      <c r="P1919" s="37">
        <v>988.61285790991235</v>
      </c>
      <c r="Q1919" s="31">
        <v>5.0000000000000004E-6</v>
      </c>
    </row>
    <row r="1920" spans="1:17" x14ac:dyDescent="0.2">
      <c r="A1920" t="s">
        <v>815</v>
      </c>
      <c r="B1920" t="s">
        <v>1248</v>
      </c>
      <c r="C1920" t="s">
        <v>815</v>
      </c>
      <c r="D1920" s="35">
        <v>3634497.5</v>
      </c>
      <c r="E1920" s="35">
        <v>0</v>
      </c>
      <c r="F1920" s="35">
        <v>3634497.5</v>
      </c>
      <c r="G1920">
        <v>10</v>
      </c>
      <c r="I1920" s="47" t="s">
        <v>1320</v>
      </c>
      <c r="J1920" t="s">
        <v>710</v>
      </c>
      <c r="K1920" s="58"/>
      <c r="M1920" t="s">
        <v>1410</v>
      </c>
      <c r="N1920" t="s">
        <v>1294</v>
      </c>
      <c r="O1920" s="36">
        <v>101.23313557571716</v>
      </c>
      <c r="P1920" s="37">
        <v>390.28854479656928</v>
      </c>
      <c r="Q1920" s="31">
        <v>1.9999999999999999E-6</v>
      </c>
    </row>
    <row r="1921" spans="1:17" x14ac:dyDescent="0.2">
      <c r="A1921" t="s">
        <v>815</v>
      </c>
      <c r="B1921" t="s">
        <v>1248</v>
      </c>
      <c r="C1921" t="s">
        <v>815</v>
      </c>
      <c r="D1921" s="35">
        <v>3634497.5</v>
      </c>
      <c r="E1921" s="35">
        <v>0</v>
      </c>
      <c r="F1921" s="35">
        <v>3634497.5</v>
      </c>
      <c r="G1921">
        <v>10</v>
      </c>
      <c r="I1921" s="47" t="s">
        <v>1320</v>
      </c>
      <c r="J1921" t="s">
        <v>711</v>
      </c>
      <c r="K1921" s="58"/>
      <c r="M1921" t="s">
        <v>1410</v>
      </c>
      <c r="N1921" t="s">
        <v>1294</v>
      </c>
      <c r="O1921" s="36">
        <v>9.0577779793381055</v>
      </c>
      <c r="P1921" s="37">
        <v>34.920848460750989</v>
      </c>
      <c r="Q1921" s="31">
        <v>0</v>
      </c>
    </row>
    <row r="1922" spans="1:17" x14ac:dyDescent="0.2">
      <c r="A1922" t="s">
        <v>815</v>
      </c>
      <c r="B1922" t="s">
        <v>1248</v>
      </c>
      <c r="C1922" t="s">
        <v>815</v>
      </c>
      <c r="D1922" s="35">
        <v>3634497.5</v>
      </c>
      <c r="E1922" s="35">
        <v>0</v>
      </c>
      <c r="F1922" s="35">
        <v>3634497.5</v>
      </c>
      <c r="G1922">
        <v>10</v>
      </c>
      <c r="I1922" s="47" t="s">
        <v>1320</v>
      </c>
      <c r="J1922" t="s">
        <v>712</v>
      </c>
      <c r="K1922" s="58"/>
      <c r="M1922" t="s">
        <v>1411</v>
      </c>
      <c r="N1922" t="s">
        <v>1294</v>
      </c>
      <c r="O1922" s="36">
        <v>42.80266656986133</v>
      </c>
      <c r="P1922" s="37">
        <v>165.01899653665444</v>
      </c>
      <c r="Q1922" s="31">
        <v>0</v>
      </c>
    </row>
    <row r="1923" spans="1:17" x14ac:dyDescent="0.2">
      <c r="A1923" t="s">
        <v>815</v>
      </c>
      <c r="B1923" t="s">
        <v>1248</v>
      </c>
      <c r="C1923" t="s">
        <v>815</v>
      </c>
      <c r="D1923" s="35">
        <v>3634497.5</v>
      </c>
      <c r="E1923" s="35">
        <v>0</v>
      </c>
      <c r="F1923" s="35">
        <v>3634497.5</v>
      </c>
      <c r="G1923">
        <v>10</v>
      </c>
      <c r="I1923" s="47" t="s">
        <v>1320</v>
      </c>
      <c r="J1923" t="s">
        <v>713</v>
      </c>
      <c r="K1923" s="58"/>
      <c r="M1923" t="s">
        <v>1411</v>
      </c>
      <c r="N1923" t="s">
        <v>1294</v>
      </c>
      <c r="O1923" s="36">
        <v>12.4</v>
      </c>
      <c r="P1923" s="37">
        <v>47.806263511987183</v>
      </c>
      <c r="Q1923" s="31">
        <v>0</v>
      </c>
    </row>
    <row r="1924" spans="1:17" x14ac:dyDescent="0.2">
      <c r="A1924" t="s">
        <v>815</v>
      </c>
      <c r="B1924" t="s">
        <v>1248</v>
      </c>
      <c r="C1924" t="s">
        <v>815</v>
      </c>
      <c r="D1924" s="35">
        <v>3634497.5</v>
      </c>
      <c r="E1924" s="35">
        <v>0</v>
      </c>
      <c r="F1924" s="35">
        <v>3634497.5</v>
      </c>
      <c r="G1924">
        <v>10</v>
      </c>
      <c r="I1924" s="47" t="s">
        <v>1320</v>
      </c>
      <c r="J1924" t="s">
        <v>714</v>
      </c>
      <c r="K1924" s="58"/>
      <c r="M1924" t="s">
        <v>1411</v>
      </c>
      <c r="N1924" t="s">
        <v>1294</v>
      </c>
      <c r="O1924" s="36">
        <v>46.569639220649599</v>
      </c>
      <c r="P1924" s="37">
        <v>179.54197130972162</v>
      </c>
      <c r="Q1924" s="31">
        <v>9.9999999999999995E-7</v>
      </c>
    </row>
    <row r="1925" spans="1:17" x14ac:dyDescent="0.2">
      <c r="A1925" t="s">
        <v>815</v>
      </c>
      <c r="B1925" t="s">
        <v>1248</v>
      </c>
      <c r="C1925" t="s">
        <v>815</v>
      </c>
      <c r="D1925" s="35">
        <v>3634497.5</v>
      </c>
      <c r="E1925" s="35">
        <v>0</v>
      </c>
      <c r="F1925" s="35">
        <v>3634497.5</v>
      </c>
      <c r="G1925">
        <v>10</v>
      </c>
      <c r="I1925" s="47" t="s">
        <v>1320</v>
      </c>
      <c r="J1925" t="s">
        <v>715</v>
      </c>
      <c r="K1925" s="58"/>
      <c r="M1925" t="s">
        <v>1411</v>
      </c>
      <c r="N1925" t="s">
        <v>1294</v>
      </c>
      <c r="O1925" s="36">
        <v>1183.945934271045</v>
      </c>
      <c r="P1925" s="37">
        <v>4564.5186546538253</v>
      </c>
      <c r="Q1925" s="31">
        <v>5.8999999999999998E-5</v>
      </c>
    </row>
    <row r="1926" spans="1:17" x14ac:dyDescent="0.2">
      <c r="A1926" t="s">
        <v>815</v>
      </c>
      <c r="B1926" t="s">
        <v>1248</v>
      </c>
      <c r="C1926" t="s">
        <v>815</v>
      </c>
      <c r="D1926" s="35">
        <v>3634497.5</v>
      </c>
      <c r="E1926" s="35">
        <v>0</v>
      </c>
      <c r="F1926" s="35">
        <v>3634497.5</v>
      </c>
      <c r="G1926">
        <v>10</v>
      </c>
      <c r="I1926" s="47" t="s">
        <v>1320</v>
      </c>
      <c r="J1926" t="s">
        <v>720</v>
      </c>
      <c r="K1926" s="58"/>
      <c r="M1926" t="s">
        <v>1411</v>
      </c>
      <c r="N1926" t="s">
        <v>1294</v>
      </c>
      <c r="O1926" s="36">
        <v>2644.4201976399399</v>
      </c>
      <c r="P1926" s="37">
        <v>10195.149097160984</v>
      </c>
      <c r="Q1926" s="31">
        <v>4.1E-5</v>
      </c>
    </row>
    <row r="1927" spans="1:17" x14ac:dyDescent="0.2">
      <c r="A1927" t="s">
        <v>815</v>
      </c>
      <c r="B1927" t="s">
        <v>1248</v>
      </c>
      <c r="C1927" t="s">
        <v>815</v>
      </c>
      <c r="D1927" s="35">
        <v>3634497.5</v>
      </c>
      <c r="E1927" s="35">
        <v>0</v>
      </c>
      <c r="F1927" s="35">
        <v>3634497.5</v>
      </c>
      <c r="G1927">
        <v>10</v>
      </c>
      <c r="I1927" s="47" t="s">
        <v>1320</v>
      </c>
      <c r="J1927" t="s">
        <v>721</v>
      </c>
      <c r="K1927" s="58"/>
      <c r="M1927" t="s">
        <v>1411</v>
      </c>
      <c r="N1927" t="s">
        <v>1294</v>
      </c>
      <c r="O1927" s="36">
        <v>1491.5256828192296</v>
      </c>
      <c r="P1927" s="37">
        <v>5750.3443409477986</v>
      </c>
      <c r="Q1927" s="31">
        <v>4.3000000000000002E-5</v>
      </c>
    </row>
    <row r="1928" spans="1:17" x14ac:dyDescent="0.2">
      <c r="A1928" t="s">
        <v>815</v>
      </c>
      <c r="B1928" t="s">
        <v>1248</v>
      </c>
      <c r="C1928" t="s">
        <v>815</v>
      </c>
      <c r="D1928" s="35">
        <v>3634497.5</v>
      </c>
      <c r="E1928" s="35">
        <v>0</v>
      </c>
      <c r="F1928" s="35">
        <v>3634497.5</v>
      </c>
      <c r="G1928">
        <v>10</v>
      </c>
      <c r="I1928" s="47" t="s">
        <v>1320</v>
      </c>
      <c r="J1928" t="s">
        <v>722</v>
      </c>
      <c r="K1928" s="58"/>
      <c r="M1928" t="s">
        <v>1411</v>
      </c>
      <c r="N1928" t="s">
        <v>1294</v>
      </c>
      <c r="O1928" s="36">
        <v>1341.6995806943403</v>
      </c>
      <c r="P1928" s="37">
        <v>5172.7132023061567</v>
      </c>
      <c r="Q1928" s="31">
        <v>9.0000000000000006E-5</v>
      </c>
    </row>
    <row r="1929" spans="1:17" x14ac:dyDescent="0.2">
      <c r="A1929" t="s">
        <v>815</v>
      </c>
      <c r="B1929" t="s">
        <v>1248</v>
      </c>
      <c r="C1929" t="s">
        <v>815</v>
      </c>
      <c r="D1929" s="35">
        <v>3634497.5</v>
      </c>
      <c r="E1929" s="35">
        <v>0</v>
      </c>
      <c r="F1929" s="35">
        <v>3634497.5</v>
      </c>
      <c r="G1929">
        <v>10</v>
      </c>
      <c r="I1929" s="47" t="s">
        <v>1320</v>
      </c>
      <c r="J1929" t="s">
        <v>723</v>
      </c>
      <c r="K1929" s="58"/>
      <c r="M1929" t="s">
        <v>1411</v>
      </c>
      <c r="N1929" t="s">
        <v>1294</v>
      </c>
      <c r="O1929" s="36">
        <v>27.785524752776173</v>
      </c>
      <c r="P1929" s="37">
        <v>107.12275146371455</v>
      </c>
      <c r="Q1929" s="31">
        <v>9.9999999999999995E-7</v>
      </c>
    </row>
    <row r="1930" spans="1:17" x14ac:dyDescent="0.2">
      <c r="A1930" t="s">
        <v>815</v>
      </c>
      <c r="B1930" t="s">
        <v>1248</v>
      </c>
      <c r="C1930" t="s">
        <v>815</v>
      </c>
      <c r="D1930" s="35">
        <v>3634497.5</v>
      </c>
      <c r="E1930" s="35">
        <v>0</v>
      </c>
      <c r="F1930" s="35">
        <v>3634497.5</v>
      </c>
      <c r="G1930">
        <v>10</v>
      </c>
      <c r="I1930" s="47" t="s">
        <v>1320</v>
      </c>
      <c r="J1930" t="s">
        <v>724</v>
      </c>
      <c r="K1930" s="58"/>
      <c r="M1930" t="s">
        <v>1412</v>
      </c>
      <c r="N1930" t="s">
        <v>1328</v>
      </c>
      <c r="O1930" s="36">
        <v>8589.0079330623194</v>
      </c>
      <c r="P1930" s="37">
        <v>33113.578754397226</v>
      </c>
      <c r="Q1930" s="31">
        <v>3.3599999999999998E-4</v>
      </c>
    </row>
    <row r="1931" spans="1:17" x14ac:dyDescent="0.2">
      <c r="A1931" t="s">
        <v>815</v>
      </c>
      <c r="B1931" t="s">
        <v>1248</v>
      </c>
      <c r="C1931" t="s">
        <v>815</v>
      </c>
      <c r="D1931" s="35">
        <v>3634497.5</v>
      </c>
      <c r="E1931" s="35">
        <v>0</v>
      </c>
      <c r="F1931" s="35">
        <v>3634497.5</v>
      </c>
      <c r="G1931">
        <v>10</v>
      </c>
      <c r="I1931" s="47" t="s">
        <v>1320</v>
      </c>
      <c r="J1931" t="s">
        <v>725</v>
      </c>
      <c r="K1931" s="58"/>
      <c r="M1931" t="s">
        <v>1413</v>
      </c>
      <c r="N1931" t="s">
        <v>1333</v>
      </c>
      <c r="O1931" s="36">
        <v>0</v>
      </c>
      <c r="P1931" s="37">
        <v>0</v>
      </c>
      <c r="Q1931" s="31">
        <v>0</v>
      </c>
    </row>
    <row r="1932" spans="1:17" x14ac:dyDescent="0.2">
      <c r="A1932" t="s">
        <v>815</v>
      </c>
      <c r="B1932" t="s">
        <v>1248</v>
      </c>
      <c r="C1932" t="s">
        <v>815</v>
      </c>
      <c r="D1932" s="35">
        <v>3634497.5</v>
      </c>
      <c r="E1932" s="35">
        <v>0</v>
      </c>
      <c r="F1932" s="35">
        <v>3634497.5</v>
      </c>
      <c r="G1932">
        <v>10</v>
      </c>
      <c r="I1932" s="47" t="s">
        <v>1320</v>
      </c>
      <c r="J1932" t="s">
        <v>726</v>
      </c>
      <c r="K1932" s="58"/>
      <c r="M1932" t="s">
        <v>1413</v>
      </c>
      <c r="N1932" t="s">
        <v>1333</v>
      </c>
      <c r="O1932" s="36">
        <v>60.882268610957439</v>
      </c>
      <c r="P1932" s="37">
        <v>234.72207874379171</v>
      </c>
      <c r="Q1932" s="31">
        <v>9.9999999999999995E-7</v>
      </c>
    </row>
    <row r="1933" spans="1:17" x14ac:dyDescent="0.2">
      <c r="A1933" t="s">
        <v>815</v>
      </c>
      <c r="B1933" t="s">
        <v>1248</v>
      </c>
      <c r="C1933" t="s">
        <v>815</v>
      </c>
      <c r="D1933" s="35">
        <v>3634497.5</v>
      </c>
      <c r="E1933" s="35">
        <v>0</v>
      </c>
      <c r="F1933" s="35">
        <v>3634497.5</v>
      </c>
      <c r="G1933">
        <v>10</v>
      </c>
      <c r="I1933" s="47" t="s">
        <v>1320</v>
      </c>
      <c r="J1933" t="s">
        <v>727</v>
      </c>
      <c r="K1933" s="58"/>
      <c r="M1933" t="s">
        <v>1413</v>
      </c>
      <c r="N1933" t="s">
        <v>1333</v>
      </c>
      <c r="O1933" s="36">
        <v>126.40790440663089</v>
      </c>
      <c r="P1933" s="37">
        <v>487.34593452108726</v>
      </c>
      <c r="Q1933" s="31">
        <v>2.0000000000000002E-5</v>
      </c>
    </row>
    <row r="1934" spans="1:17" x14ac:dyDescent="0.2">
      <c r="A1934" t="s">
        <v>815</v>
      </c>
      <c r="B1934" t="s">
        <v>1248</v>
      </c>
      <c r="C1934" t="s">
        <v>815</v>
      </c>
      <c r="D1934" s="35">
        <v>3634497.5</v>
      </c>
      <c r="E1934" s="35">
        <v>0</v>
      </c>
      <c r="F1934" s="35">
        <v>3634497.5</v>
      </c>
      <c r="G1934">
        <v>10</v>
      </c>
      <c r="I1934" s="47" t="s">
        <v>1320</v>
      </c>
      <c r="J1934" t="s">
        <v>728</v>
      </c>
      <c r="K1934" s="57"/>
      <c r="M1934" t="s">
        <v>1413</v>
      </c>
      <c r="N1934" t="s">
        <v>1333</v>
      </c>
      <c r="O1934" s="36">
        <v>140.80000000000001</v>
      </c>
      <c r="P1934" s="37">
        <v>542.83241149095136</v>
      </c>
      <c r="Q1934" s="31">
        <v>1.9999999999999999E-6</v>
      </c>
    </row>
    <row r="1935" spans="1:17" x14ac:dyDescent="0.2">
      <c r="A1935" t="s">
        <v>815</v>
      </c>
      <c r="B1935" t="s">
        <v>1248</v>
      </c>
      <c r="C1935" t="s">
        <v>815</v>
      </c>
      <c r="D1935" s="35">
        <v>3634497.5</v>
      </c>
      <c r="E1935" s="35">
        <v>0</v>
      </c>
      <c r="F1935" s="35">
        <v>3634497.5</v>
      </c>
      <c r="G1935">
        <v>10</v>
      </c>
      <c r="I1935" s="47" t="s">
        <v>1320</v>
      </c>
      <c r="J1935" t="s">
        <v>729</v>
      </c>
      <c r="K1935" s="57"/>
      <c r="M1935" t="s">
        <v>1413</v>
      </c>
      <c r="N1935" t="s">
        <v>1333</v>
      </c>
      <c r="O1935" s="36">
        <v>52.8</v>
      </c>
      <c r="P1935" s="37">
        <v>203.56215430910672</v>
      </c>
      <c r="Q1935" s="31">
        <v>9.9999999999999995E-7</v>
      </c>
    </row>
    <row r="1936" spans="1:17" x14ac:dyDescent="0.2">
      <c r="A1936" t="s">
        <v>815</v>
      </c>
      <c r="B1936" t="s">
        <v>1248</v>
      </c>
      <c r="C1936" t="s">
        <v>815</v>
      </c>
      <c r="D1936" s="35">
        <v>3634497.5</v>
      </c>
      <c r="E1936" s="35">
        <v>0</v>
      </c>
      <c r="F1936" s="35">
        <v>3634497.5</v>
      </c>
      <c r="G1936">
        <v>10</v>
      </c>
      <c r="I1936" s="47" t="s">
        <v>1320</v>
      </c>
      <c r="J1936" t="s">
        <v>730</v>
      </c>
      <c r="M1936" t="s">
        <v>1413</v>
      </c>
      <c r="N1936" t="s">
        <v>1333</v>
      </c>
      <c r="O1936" s="36">
        <v>41.58</v>
      </c>
      <c r="P1936" s="37">
        <v>160.30519651842152</v>
      </c>
      <c r="Q1936" s="31">
        <v>9.9999999999999995E-7</v>
      </c>
    </row>
    <row r="1937" spans="1:17" x14ac:dyDescent="0.2">
      <c r="A1937" t="s">
        <v>815</v>
      </c>
      <c r="B1937" t="s">
        <v>1248</v>
      </c>
      <c r="C1937" t="s">
        <v>815</v>
      </c>
      <c r="D1937" s="35">
        <v>3634497.5</v>
      </c>
      <c r="E1937" s="35">
        <v>0</v>
      </c>
      <c r="F1937" s="35">
        <v>3634497.5</v>
      </c>
      <c r="G1937">
        <v>10</v>
      </c>
      <c r="I1937" s="47" t="s">
        <v>1320</v>
      </c>
      <c r="J1937" t="s">
        <v>731</v>
      </c>
      <c r="M1937" t="s">
        <v>1413</v>
      </c>
      <c r="N1937" t="s">
        <v>1333</v>
      </c>
      <c r="O1937" s="36">
        <v>396</v>
      </c>
      <c r="P1937" s="37">
        <v>1526.7161573183005</v>
      </c>
      <c r="Q1937" s="31">
        <v>6.0000000000000002E-6</v>
      </c>
    </row>
    <row r="1938" spans="1:17" x14ac:dyDescent="0.2">
      <c r="A1938" t="s">
        <v>815</v>
      </c>
      <c r="B1938" t="s">
        <v>1248</v>
      </c>
      <c r="C1938" t="s">
        <v>815</v>
      </c>
      <c r="D1938" s="35">
        <v>3634497.5</v>
      </c>
      <c r="E1938" s="35">
        <v>0</v>
      </c>
      <c r="F1938" s="35">
        <v>3634497.5</v>
      </c>
      <c r="G1938">
        <v>10</v>
      </c>
      <c r="I1938" s="47" t="s">
        <v>1320</v>
      </c>
      <c r="J1938" t="s">
        <v>732</v>
      </c>
      <c r="M1938" t="s">
        <v>1413</v>
      </c>
      <c r="N1938" t="s">
        <v>1333</v>
      </c>
      <c r="O1938" s="36">
        <v>529.08533391583057</v>
      </c>
      <c r="P1938" s="37">
        <v>2039.8058785087037</v>
      </c>
      <c r="Q1938" s="31">
        <v>7.9999999999999996E-6</v>
      </c>
    </row>
    <row r="1939" spans="1:17" x14ac:dyDescent="0.2">
      <c r="A1939" t="s">
        <v>815</v>
      </c>
      <c r="B1939" t="s">
        <v>1248</v>
      </c>
      <c r="C1939" t="s">
        <v>815</v>
      </c>
      <c r="D1939" s="35">
        <v>3634497.5</v>
      </c>
      <c r="E1939" s="35">
        <v>0</v>
      </c>
      <c r="F1939" s="35">
        <v>3634497.5</v>
      </c>
      <c r="G1939">
        <v>10</v>
      </c>
      <c r="I1939" s="47" t="s">
        <v>1320</v>
      </c>
      <c r="J1939" t="s">
        <v>733</v>
      </c>
      <c r="M1939" t="s">
        <v>1413</v>
      </c>
      <c r="N1939" t="s">
        <v>1333</v>
      </c>
      <c r="O1939" s="36">
        <v>196.26653867788403</v>
      </c>
      <c r="P1939" s="37">
        <v>756.67498924359268</v>
      </c>
      <c r="Q1939" s="31">
        <v>8.2999999999999998E-5</v>
      </c>
    </row>
    <row r="1940" spans="1:17" x14ac:dyDescent="0.2">
      <c r="A1940" t="s">
        <v>815</v>
      </c>
      <c r="B1940" t="s">
        <v>1248</v>
      </c>
      <c r="C1940" t="s">
        <v>815</v>
      </c>
      <c r="D1940" s="35">
        <v>3634497.5</v>
      </c>
      <c r="E1940" s="35">
        <v>0</v>
      </c>
      <c r="F1940" s="35">
        <v>3634497.5</v>
      </c>
      <c r="G1940">
        <v>10</v>
      </c>
      <c r="I1940" s="47" t="s">
        <v>1320</v>
      </c>
      <c r="J1940" t="s">
        <v>734</v>
      </c>
      <c r="M1940" t="s">
        <v>1413</v>
      </c>
      <c r="N1940" t="s">
        <v>1333</v>
      </c>
      <c r="O1940" s="36">
        <v>17.600000000000001</v>
      </c>
      <c r="P1940" s="37">
        <v>67.85405143636892</v>
      </c>
      <c r="Q1940" s="31">
        <v>0</v>
      </c>
    </row>
    <row r="1941" spans="1:17" x14ac:dyDescent="0.2">
      <c r="A1941" t="s">
        <v>815</v>
      </c>
      <c r="B1941" t="s">
        <v>1248</v>
      </c>
      <c r="C1941" t="s">
        <v>815</v>
      </c>
      <c r="D1941" s="35">
        <v>3634497.5</v>
      </c>
      <c r="E1941" s="35">
        <v>0</v>
      </c>
      <c r="F1941" s="35">
        <v>3634497.5</v>
      </c>
      <c r="G1941">
        <v>10</v>
      </c>
      <c r="I1941" s="47" t="s">
        <v>1320</v>
      </c>
      <c r="J1941" t="s">
        <v>735</v>
      </c>
      <c r="M1941" t="s">
        <v>1413</v>
      </c>
      <c r="N1941" t="s">
        <v>1333</v>
      </c>
      <c r="O1941" s="36">
        <v>1.76</v>
      </c>
      <c r="P1941" s="37">
        <v>6.7854051436368898</v>
      </c>
      <c r="Q1941" s="31">
        <v>0</v>
      </c>
    </row>
    <row r="1942" spans="1:17" x14ac:dyDescent="0.2">
      <c r="A1942" t="s">
        <v>815</v>
      </c>
      <c r="B1942" t="s">
        <v>1248</v>
      </c>
      <c r="C1942" t="s">
        <v>815</v>
      </c>
      <c r="D1942" s="35">
        <v>3634497.5</v>
      </c>
      <c r="E1942" s="35">
        <v>0</v>
      </c>
      <c r="F1942" s="35">
        <v>3634497.5</v>
      </c>
      <c r="G1942">
        <v>10</v>
      </c>
      <c r="I1942" s="47" t="s">
        <v>1320</v>
      </c>
      <c r="J1942" t="s">
        <v>736</v>
      </c>
      <c r="M1942" t="s">
        <v>1413</v>
      </c>
      <c r="N1942" t="s">
        <v>1333</v>
      </c>
      <c r="O1942" s="36">
        <v>17.600000000000001</v>
      </c>
      <c r="P1942" s="37">
        <v>67.85405143636892</v>
      </c>
      <c r="Q1942" s="31">
        <v>0</v>
      </c>
    </row>
    <row r="1943" spans="1:17" x14ac:dyDescent="0.2">
      <c r="A1943" t="s">
        <v>815</v>
      </c>
      <c r="B1943" t="s">
        <v>1248</v>
      </c>
      <c r="C1943" t="s">
        <v>815</v>
      </c>
      <c r="D1943" s="35">
        <v>3634497.5</v>
      </c>
      <c r="E1943" s="35">
        <v>0</v>
      </c>
      <c r="F1943" s="35">
        <v>3634497.5</v>
      </c>
      <c r="G1943">
        <v>10</v>
      </c>
      <c r="I1943" s="47" t="s">
        <v>1320</v>
      </c>
      <c r="J1943" t="s">
        <v>737</v>
      </c>
      <c r="M1943" t="s">
        <v>1414</v>
      </c>
      <c r="N1943" t="s">
        <v>1325</v>
      </c>
      <c r="O1943" s="36">
        <v>2259.0703945956138</v>
      </c>
      <c r="P1943" s="37">
        <v>8709.4931109811932</v>
      </c>
      <c r="Q1943" s="31">
        <v>0</v>
      </c>
    </row>
    <row r="1944" spans="1:17" x14ac:dyDescent="0.2">
      <c r="A1944" t="s">
        <v>815</v>
      </c>
      <c r="B1944" t="s">
        <v>1248</v>
      </c>
      <c r="C1944" t="s">
        <v>815</v>
      </c>
      <c r="D1944" s="35">
        <v>3634497.5</v>
      </c>
      <c r="E1944" s="35">
        <v>0</v>
      </c>
      <c r="F1944" s="35">
        <v>3634497.5</v>
      </c>
      <c r="G1944">
        <v>10</v>
      </c>
      <c r="I1944" s="47" t="s">
        <v>1320</v>
      </c>
      <c r="J1944" t="s">
        <v>738</v>
      </c>
      <c r="M1944" t="s">
        <v>1414</v>
      </c>
      <c r="N1944" t="s">
        <v>1325</v>
      </c>
      <c r="O1944" s="36">
        <v>8.2999999999999989</v>
      </c>
      <c r="P1944" s="37">
        <v>31.999353802378515</v>
      </c>
      <c r="Q1944" s="31">
        <v>0</v>
      </c>
    </row>
    <row r="1945" spans="1:17" x14ac:dyDescent="0.2">
      <c r="A1945" t="s">
        <v>815</v>
      </c>
      <c r="B1945" t="s">
        <v>1248</v>
      </c>
      <c r="C1945" t="s">
        <v>815</v>
      </c>
      <c r="D1945" s="35">
        <v>3634497.5</v>
      </c>
      <c r="E1945" s="35">
        <v>0</v>
      </c>
      <c r="F1945" s="35">
        <v>3634497.5</v>
      </c>
      <c r="G1945">
        <v>10</v>
      </c>
      <c r="I1945" s="47" t="s">
        <v>1320</v>
      </c>
      <c r="J1945" t="s">
        <v>739</v>
      </c>
      <c r="M1945" t="s">
        <v>1414</v>
      </c>
      <c r="N1945" t="s">
        <v>1325</v>
      </c>
      <c r="O1945" s="36">
        <v>2550.8715440720744</v>
      </c>
      <c r="P1945" s="37">
        <v>9834.4868726725181</v>
      </c>
      <c r="Q1945" s="31">
        <v>6.0000000000000002E-5</v>
      </c>
    </row>
    <row r="1946" spans="1:17" x14ac:dyDescent="0.2">
      <c r="A1946" t="s">
        <v>815</v>
      </c>
      <c r="B1946" t="s">
        <v>1248</v>
      </c>
      <c r="C1946" t="s">
        <v>815</v>
      </c>
      <c r="D1946" s="35">
        <v>3634497.5</v>
      </c>
      <c r="E1946" s="35">
        <v>0</v>
      </c>
      <c r="F1946" s="35">
        <v>3634497.5</v>
      </c>
      <c r="G1946">
        <v>10</v>
      </c>
      <c r="I1946" s="47" t="s">
        <v>1320</v>
      </c>
      <c r="J1946" t="s">
        <v>740</v>
      </c>
      <c r="K1946" s="58"/>
      <c r="M1946" t="s">
        <v>1414</v>
      </c>
      <c r="N1946" t="s">
        <v>1325</v>
      </c>
      <c r="O1946" s="36">
        <v>3037.8035399849359</v>
      </c>
      <c r="P1946" s="37">
        <v>11711.777139529626</v>
      </c>
      <c r="Q1946" s="31">
        <v>6.7000000000000002E-5</v>
      </c>
    </row>
    <row r="1947" spans="1:17" x14ac:dyDescent="0.2">
      <c r="A1947" t="s">
        <v>815</v>
      </c>
      <c r="B1947" t="s">
        <v>1248</v>
      </c>
      <c r="C1947" t="s">
        <v>815</v>
      </c>
      <c r="D1947" s="35">
        <v>3634497.5</v>
      </c>
      <c r="E1947" s="35">
        <v>0</v>
      </c>
      <c r="F1947" s="35">
        <v>3634497.5</v>
      </c>
      <c r="G1947">
        <v>10</v>
      </c>
      <c r="I1947" s="47" t="s">
        <v>1320</v>
      </c>
      <c r="J1947" t="s">
        <v>741</v>
      </c>
      <c r="K1947" s="58"/>
      <c r="M1947" t="s">
        <v>1415</v>
      </c>
      <c r="N1947" t="s">
        <v>1328</v>
      </c>
      <c r="O1947" s="36">
        <v>5509.0682312845593</v>
      </c>
      <c r="P1947" s="37">
        <v>21239.352223411839</v>
      </c>
      <c r="Q1947" s="31">
        <v>1.1900000000000001E-4</v>
      </c>
    </row>
    <row r="1948" spans="1:17" x14ac:dyDescent="0.2">
      <c r="A1948" t="s">
        <v>815</v>
      </c>
      <c r="B1948" t="s">
        <v>1248</v>
      </c>
      <c r="C1948" t="s">
        <v>815</v>
      </c>
      <c r="D1948" s="35">
        <v>3634497.5</v>
      </c>
      <c r="E1948" s="35">
        <v>0</v>
      </c>
      <c r="F1948" s="35">
        <v>3634497.5</v>
      </c>
      <c r="G1948">
        <v>10</v>
      </c>
      <c r="I1948" s="47" t="s">
        <v>1320</v>
      </c>
      <c r="J1948" t="s">
        <v>742</v>
      </c>
      <c r="K1948" s="58"/>
      <c r="M1948" t="s">
        <v>1416</v>
      </c>
      <c r="N1948" t="s">
        <v>1294</v>
      </c>
      <c r="O1948" s="36">
        <v>2864.7385465703437</v>
      </c>
      <c r="P1948" s="37">
        <v>11044.552084700726</v>
      </c>
      <c r="Q1948" s="31">
        <v>2.2499999999999999E-4</v>
      </c>
    </row>
    <row r="1949" spans="1:17" x14ac:dyDescent="0.2">
      <c r="A1949" t="s">
        <v>815</v>
      </c>
      <c r="B1949" t="s">
        <v>1248</v>
      </c>
      <c r="C1949" t="s">
        <v>815</v>
      </c>
      <c r="D1949" s="35">
        <v>3634497.5</v>
      </c>
      <c r="E1949" s="35">
        <v>0</v>
      </c>
      <c r="F1949" s="35">
        <v>3634497.5</v>
      </c>
      <c r="G1949">
        <v>10</v>
      </c>
      <c r="I1949" s="47" t="s">
        <v>1320</v>
      </c>
      <c r="J1949" t="s">
        <v>743</v>
      </c>
      <c r="K1949" s="58"/>
      <c r="M1949" t="s">
        <v>1416</v>
      </c>
      <c r="N1949" t="s">
        <v>1294</v>
      </c>
      <c r="O1949" s="36">
        <v>30</v>
      </c>
      <c r="P1949" s="37">
        <v>115.66031494835609</v>
      </c>
      <c r="Q1949" s="31">
        <v>0</v>
      </c>
    </row>
    <row r="1950" spans="1:17" x14ac:dyDescent="0.2">
      <c r="A1950" t="s">
        <v>815</v>
      </c>
      <c r="B1950" t="s">
        <v>1248</v>
      </c>
      <c r="C1950" t="s">
        <v>815</v>
      </c>
      <c r="D1950" s="35">
        <v>3634497.5</v>
      </c>
      <c r="E1950" s="35">
        <v>0</v>
      </c>
      <c r="F1950" s="35">
        <v>3634497.5</v>
      </c>
      <c r="G1950">
        <v>10</v>
      </c>
      <c r="I1950" s="47" t="s">
        <v>1320</v>
      </c>
      <c r="J1950" t="s">
        <v>744</v>
      </c>
      <c r="K1950" s="58"/>
      <c r="M1950" t="s">
        <v>1416</v>
      </c>
      <c r="N1950" t="s">
        <v>1294</v>
      </c>
      <c r="O1950" s="36">
        <v>4832.9094432549227</v>
      </c>
      <c r="P1950" s="37">
        <v>18632.527610791622</v>
      </c>
      <c r="Q1950" s="31">
        <v>2.9700000000000001E-4</v>
      </c>
    </row>
    <row r="1951" spans="1:17" x14ac:dyDescent="0.2">
      <c r="A1951" t="s">
        <v>815</v>
      </c>
      <c r="B1951" t="s">
        <v>1248</v>
      </c>
      <c r="C1951" t="s">
        <v>815</v>
      </c>
      <c r="D1951" s="35">
        <v>3634497.5</v>
      </c>
      <c r="E1951" s="35">
        <v>0</v>
      </c>
      <c r="F1951" s="35">
        <v>3634497.5</v>
      </c>
      <c r="G1951">
        <v>10</v>
      </c>
      <c r="I1951" s="47" t="s">
        <v>1320</v>
      </c>
      <c r="J1951" t="s">
        <v>745</v>
      </c>
      <c r="K1951" s="58"/>
      <c r="M1951" t="s">
        <v>1416</v>
      </c>
      <c r="N1951" t="s">
        <v>1294</v>
      </c>
      <c r="O1951" s="36">
        <v>2287.7901530345116</v>
      </c>
      <c r="P1951" s="37">
        <v>8820.2176545239799</v>
      </c>
      <c r="Q1951" s="31">
        <v>2.0799999999999999E-4</v>
      </c>
    </row>
    <row r="1952" spans="1:17" x14ac:dyDescent="0.2">
      <c r="A1952" t="s">
        <v>815</v>
      </c>
      <c r="B1952" t="s">
        <v>1248</v>
      </c>
      <c r="C1952" t="s">
        <v>815</v>
      </c>
      <c r="D1952" s="35">
        <v>3634497.5</v>
      </c>
      <c r="E1952" s="35">
        <v>0</v>
      </c>
      <c r="F1952" s="35">
        <v>3634497.5</v>
      </c>
      <c r="G1952">
        <v>10</v>
      </c>
      <c r="I1952" s="47" t="s">
        <v>1320</v>
      </c>
      <c r="J1952" t="s">
        <v>746</v>
      </c>
      <c r="K1952" s="58"/>
      <c r="M1952" t="s">
        <v>1416</v>
      </c>
      <c r="N1952" t="s">
        <v>1294</v>
      </c>
      <c r="O1952" s="36">
        <v>600.78947486909465</v>
      </c>
      <c r="P1952" s="37">
        <v>2316.2499960338987</v>
      </c>
      <c r="Q1952" s="31">
        <v>9.0000000000000002E-6</v>
      </c>
    </row>
    <row r="1953" spans="1:17" x14ac:dyDescent="0.2">
      <c r="A1953" t="s">
        <v>815</v>
      </c>
      <c r="B1953" t="s">
        <v>1248</v>
      </c>
      <c r="C1953" t="s">
        <v>815</v>
      </c>
      <c r="D1953" s="35">
        <v>3634497.5</v>
      </c>
      <c r="E1953" s="35">
        <v>0</v>
      </c>
      <c r="F1953" s="35">
        <v>3634497.5</v>
      </c>
      <c r="G1953">
        <v>10</v>
      </c>
      <c r="I1953" s="47" t="s">
        <v>1320</v>
      </c>
      <c r="J1953" t="s">
        <v>747</v>
      </c>
      <c r="K1953" s="58"/>
      <c r="M1953" t="s">
        <v>1416</v>
      </c>
      <c r="N1953" t="s">
        <v>1294</v>
      </c>
      <c r="O1953" s="36">
        <v>304.28601644003118</v>
      </c>
      <c r="P1953" s="37">
        <v>1173.1272165278222</v>
      </c>
      <c r="Q1953" s="31">
        <v>6.9999999999999999E-6</v>
      </c>
    </row>
    <row r="1954" spans="1:17" x14ac:dyDescent="0.2">
      <c r="A1954" t="s">
        <v>815</v>
      </c>
      <c r="B1954" t="s">
        <v>1248</v>
      </c>
      <c r="C1954" t="s">
        <v>815</v>
      </c>
      <c r="D1954" s="35">
        <v>3634497.5</v>
      </c>
      <c r="E1954" s="35">
        <v>0</v>
      </c>
      <c r="F1954" s="35">
        <v>3634497.5</v>
      </c>
      <c r="G1954">
        <v>10</v>
      </c>
      <c r="I1954" s="47" t="s">
        <v>1320</v>
      </c>
      <c r="J1954" t="s">
        <v>748</v>
      </c>
      <c r="K1954" s="58"/>
      <c r="M1954" t="s">
        <v>1416</v>
      </c>
      <c r="N1954" t="s">
        <v>1294</v>
      </c>
      <c r="O1954" s="36">
        <v>2474.219595817025</v>
      </c>
      <c r="P1954" s="37">
        <v>9538.9672567863818</v>
      </c>
      <c r="Q1954" s="31">
        <v>1.13E-4</v>
      </c>
    </row>
    <row r="1955" spans="1:17" x14ac:dyDescent="0.2">
      <c r="A1955" t="s">
        <v>815</v>
      </c>
      <c r="B1955" t="s">
        <v>1248</v>
      </c>
      <c r="C1955" t="s">
        <v>815</v>
      </c>
      <c r="D1955" s="35">
        <v>3634497.5</v>
      </c>
      <c r="E1955" s="35">
        <v>0</v>
      </c>
      <c r="F1955" s="35">
        <v>3634497.5</v>
      </c>
      <c r="G1955">
        <v>10</v>
      </c>
      <c r="I1955" s="47" t="s">
        <v>1320</v>
      </c>
      <c r="J1955" t="s">
        <v>749</v>
      </c>
      <c r="K1955" s="58"/>
      <c r="M1955" t="s">
        <v>1416</v>
      </c>
      <c r="N1955" t="s">
        <v>1294</v>
      </c>
      <c r="O1955" s="36">
        <v>686.59096162493188</v>
      </c>
      <c r="P1955" s="37">
        <v>2647.0442287411429</v>
      </c>
      <c r="Q1955" s="31">
        <v>4.6999999999999997E-5</v>
      </c>
    </row>
    <row r="1956" spans="1:17" x14ac:dyDescent="0.2">
      <c r="A1956" t="s">
        <v>815</v>
      </c>
      <c r="B1956" t="s">
        <v>1248</v>
      </c>
      <c r="C1956" t="s">
        <v>815</v>
      </c>
      <c r="D1956" s="35">
        <v>3634497.5</v>
      </c>
      <c r="E1956" s="35">
        <v>0</v>
      </c>
      <c r="F1956" s="35">
        <v>3634497.5</v>
      </c>
      <c r="G1956">
        <v>10</v>
      </c>
      <c r="I1956" s="47" t="s">
        <v>1320</v>
      </c>
      <c r="J1956" t="s">
        <v>750</v>
      </c>
      <c r="K1956" s="58"/>
      <c r="M1956" t="s">
        <v>1417</v>
      </c>
      <c r="N1956" t="s">
        <v>1328</v>
      </c>
      <c r="O1956" s="36">
        <v>3631.96</v>
      </c>
      <c r="P1956" s="37">
        <v>14002.454582661047</v>
      </c>
      <c r="Q1956" s="31">
        <v>5.5999999999999999E-5</v>
      </c>
    </row>
    <row r="1957" spans="1:17" x14ac:dyDescent="0.2">
      <c r="A1957" t="s">
        <v>815</v>
      </c>
      <c r="B1957" t="s">
        <v>1248</v>
      </c>
      <c r="C1957" t="s">
        <v>815</v>
      </c>
      <c r="D1957" s="35">
        <v>3634497.5</v>
      </c>
      <c r="E1957" s="35">
        <v>0</v>
      </c>
      <c r="F1957" s="35">
        <v>3634497.5</v>
      </c>
      <c r="G1957">
        <v>10</v>
      </c>
      <c r="I1957" s="47" t="s">
        <v>1320</v>
      </c>
      <c r="J1957" t="s">
        <v>751</v>
      </c>
      <c r="K1957" s="58"/>
      <c r="M1957" t="s">
        <v>1418</v>
      </c>
      <c r="N1957" t="s">
        <v>1294</v>
      </c>
      <c r="O1957" s="36">
        <v>2382.5214441982639</v>
      </c>
      <c r="P1957" s="37">
        <v>9185.4393535727795</v>
      </c>
      <c r="Q1957" s="31">
        <v>2.81E-4</v>
      </c>
    </row>
    <row r="1958" spans="1:17" x14ac:dyDescent="0.2">
      <c r="A1958" t="s">
        <v>815</v>
      </c>
      <c r="B1958" t="s">
        <v>1248</v>
      </c>
      <c r="C1958" t="s">
        <v>815</v>
      </c>
      <c r="D1958" s="35">
        <v>3634497.5</v>
      </c>
      <c r="E1958" s="35">
        <v>0</v>
      </c>
      <c r="F1958" s="35">
        <v>3634497.5</v>
      </c>
      <c r="G1958">
        <v>10</v>
      </c>
      <c r="I1958" s="47" t="s">
        <v>1320</v>
      </c>
      <c r="J1958" t="s">
        <v>752</v>
      </c>
      <c r="K1958" s="58"/>
      <c r="M1958" t="s">
        <v>1418</v>
      </c>
      <c r="N1958" t="s">
        <v>1294</v>
      </c>
      <c r="O1958" s="36">
        <v>19.099999999999998</v>
      </c>
      <c r="P1958" s="37">
        <v>73.637067183786698</v>
      </c>
      <c r="Q1958" s="31">
        <v>0</v>
      </c>
    </row>
    <row r="1959" spans="1:17" x14ac:dyDescent="0.2">
      <c r="A1959" t="s">
        <v>815</v>
      </c>
      <c r="B1959" t="s">
        <v>1248</v>
      </c>
      <c r="C1959" t="s">
        <v>815</v>
      </c>
      <c r="D1959" s="35">
        <v>3634497.5</v>
      </c>
      <c r="E1959" s="35">
        <v>0</v>
      </c>
      <c r="F1959" s="35">
        <v>3634497.5</v>
      </c>
      <c r="G1959">
        <v>10</v>
      </c>
      <c r="I1959" s="47" t="s">
        <v>1320</v>
      </c>
      <c r="J1959" t="s">
        <v>753</v>
      </c>
      <c r="K1959" s="58"/>
      <c r="M1959" t="s">
        <v>1418</v>
      </c>
      <c r="N1959" t="s">
        <v>1294</v>
      </c>
      <c r="O1959" s="36">
        <v>488.11319690976609</v>
      </c>
      <c r="P1959" s="37">
        <v>1881.8442028344166</v>
      </c>
      <c r="Q1959" s="31">
        <v>7.9999999999999996E-6</v>
      </c>
    </row>
    <row r="1960" spans="1:17" x14ac:dyDescent="0.2">
      <c r="A1960" t="s">
        <v>815</v>
      </c>
      <c r="B1960" t="s">
        <v>1248</v>
      </c>
      <c r="C1960" t="s">
        <v>815</v>
      </c>
      <c r="D1960" s="35">
        <v>3634497.5</v>
      </c>
      <c r="E1960" s="35">
        <v>0</v>
      </c>
      <c r="F1960" s="35">
        <v>3634497.5</v>
      </c>
      <c r="G1960">
        <v>10</v>
      </c>
      <c r="I1960" s="47" t="s">
        <v>1320</v>
      </c>
      <c r="J1960" t="s">
        <v>754</v>
      </c>
      <c r="K1960" s="58"/>
      <c r="M1960" t="s">
        <v>1418</v>
      </c>
      <c r="N1960" t="s">
        <v>1294</v>
      </c>
      <c r="O1960" s="36">
        <v>32.367565076927775</v>
      </c>
      <c r="P1960" s="37">
        <v>124.78809236362926</v>
      </c>
      <c r="Q1960" s="31">
        <v>9.9999999999999995E-7</v>
      </c>
    </row>
    <row r="1961" spans="1:17" x14ac:dyDescent="0.2">
      <c r="A1961" t="s">
        <v>815</v>
      </c>
      <c r="B1961" t="s">
        <v>1248</v>
      </c>
      <c r="C1961" t="s">
        <v>815</v>
      </c>
      <c r="D1961" s="35">
        <v>3634497.5</v>
      </c>
      <c r="E1961" s="35">
        <v>0</v>
      </c>
      <c r="F1961" s="35">
        <v>3634497.5</v>
      </c>
      <c r="G1961">
        <v>10</v>
      </c>
      <c r="I1961" s="47" t="s">
        <v>1320</v>
      </c>
      <c r="J1961" t="s">
        <v>755</v>
      </c>
      <c r="K1961" s="58"/>
      <c r="M1961" t="s">
        <v>1418</v>
      </c>
      <c r="N1961" t="s">
        <v>1294</v>
      </c>
      <c r="O1961" s="36">
        <v>2950.6268742092748</v>
      </c>
      <c r="P1961" s="37">
        <v>11375.68111887094</v>
      </c>
      <c r="Q1961" s="31">
        <v>9.5000000000000005E-5</v>
      </c>
    </row>
    <row r="1962" spans="1:17" x14ac:dyDescent="0.2">
      <c r="A1962" t="s">
        <v>815</v>
      </c>
      <c r="B1962" t="s">
        <v>1248</v>
      </c>
      <c r="C1962" t="s">
        <v>815</v>
      </c>
      <c r="D1962" s="35">
        <v>3634497.5</v>
      </c>
      <c r="E1962" s="35">
        <v>0</v>
      </c>
      <c r="F1962" s="35">
        <v>3634497.5</v>
      </c>
      <c r="G1962">
        <v>10</v>
      </c>
      <c r="I1962" s="47" t="s">
        <v>1320</v>
      </c>
      <c r="J1962" t="s">
        <v>756</v>
      </c>
      <c r="K1962" s="58"/>
      <c r="M1962" t="s">
        <v>1419</v>
      </c>
      <c r="N1962" t="s">
        <v>1294</v>
      </c>
      <c r="O1962" s="36">
        <v>6.33</v>
      </c>
      <c r="P1962" s="37">
        <v>24.404326454103135</v>
      </c>
      <c r="Q1962" s="31">
        <v>0</v>
      </c>
    </row>
    <row r="1963" spans="1:17" x14ac:dyDescent="0.2">
      <c r="A1963" t="s">
        <v>815</v>
      </c>
      <c r="B1963" t="s">
        <v>1248</v>
      </c>
      <c r="C1963" t="s">
        <v>815</v>
      </c>
      <c r="D1963" s="35">
        <v>3634497.5</v>
      </c>
      <c r="E1963" s="35">
        <v>0</v>
      </c>
      <c r="F1963" s="35">
        <v>3634497.5</v>
      </c>
      <c r="G1963">
        <v>10</v>
      </c>
      <c r="I1963" s="47" t="s">
        <v>1320</v>
      </c>
      <c r="J1963" t="s">
        <v>757</v>
      </c>
      <c r="K1963" s="58"/>
      <c r="M1963" t="s">
        <v>1419</v>
      </c>
      <c r="N1963" t="s">
        <v>1294</v>
      </c>
      <c r="O1963" s="36">
        <v>0</v>
      </c>
      <c r="P1963" s="37">
        <v>0</v>
      </c>
      <c r="Q1963" s="31">
        <v>0</v>
      </c>
    </row>
    <row r="1964" spans="1:17" x14ac:dyDescent="0.2">
      <c r="A1964" t="s">
        <v>815</v>
      </c>
      <c r="B1964" t="s">
        <v>1248</v>
      </c>
      <c r="C1964" t="s">
        <v>815</v>
      </c>
      <c r="D1964" s="35">
        <v>3634497.5</v>
      </c>
      <c r="E1964" s="35">
        <v>0</v>
      </c>
      <c r="F1964" s="35">
        <v>3634497.5</v>
      </c>
      <c r="G1964">
        <v>10</v>
      </c>
      <c r="I1964" s="47" t="s">
        <v>1320</v>
      </c>
      <c r="J1964" t="s">
        <v>758</v>
      </c>
      <c r="K1964" s="58"/>
      <c r="M1964" t="s">
        <v>1419</v>
      </c>
      <c r="N1964" t="s">
        <v>1294</v>
      </c>
      <c r="O1964" s="36">
        <v>58.995348316126851</v>
      </c>
      <c r="P1964" s="37">
        <v>227.44735222437336</v>
      </c>
      <c r="Q1964" s="31">
        <v>9.9999999999999995E-7</v>
      </c>
    </row>
    <row r="1965" spans="1:17" x14ac:dyDescent="0.2">
      <c r="A1965" t="s">
        <v>815</v>
      </c>
      <c r="B1965" t="s">
        <v>1248</v>
      </c>
      <c r="C1965" t="s">
        <v>815</v>
      </c>
      <c r="D1965" s="35">
        <v>3634497.5</v>
      </c>
      <c r="E1965" s="35">
        <v>0</v>
      </c>
      <c r="F1965" s="35">
        <v>3634497.5</v>
      </c>
      <c r="G1965">
        <v>10</v>
      </c>
      <c r="I1965" s="47" t="s">
        <v>1320</v>
      </c>
      <c r="J1965" t="s">
        <v>759</v>
      </c>
      <c r="K1965" s="58"/>
      <c r="M1965" t="s">
        <v>1419</v>
      </c>
      <c r="N1965" t="s">
        <v>1294</v>
      </c>
      <c r="O1965" s="36">
        <v>113.16617389059631</v>
      </c>
      <c r="P1965" s="37">
        <v>436.2945104562267</v>
      </c>
      <c r="Q1965" s="31">
        <v>1.9999999999999999E-6</v>
      </c>
    </row>
    <row r="1966" spans="1:17" x14ac:dyDescent="0.2">
      <c r="A1966" t="s">
        <v>815</v>
      </c>
      <c r="B1966" t="s">
        <v>1248</v>
      </c>
      <c r="C1966" t="s">
        <v>815</v>
      </c>
      <c r="D1966" s="35">
        <v>3634497.5</v>
      </c>
      <c r="E1966" s="35">
        <v>0</v>
      </c>
      <c r="F1966" s="35">
        <v>3634497.5</v>
      </c>
      <c r="G1966">
        <v>10</v>
      </c>
      <c r="I1966" s="47" t="s">
        <v>1320</v>
      </c>
      <c r="J1966" t="s">
        <v>760</v>
      </c>
      <c r="K1966" s="58"/>
      <c r="M1966" t="s">
        <v>1419</v>
      </c>
      <c r="N1966" t="s">
        <v>1294</v>
      </c>
      <c r="O1966" s="36">
        <v>177.22102862924081</v>
      </c>
      <c r="P1966" s="37">
        <v>683.24799955765411</v>
      </c>
      <c r="Q1966" s="31">
        <v>3.0000000000000001E-6</v>
      </c>
    </row>
    <row r="1967" spans="1:17" x14ac:dyDescent="0.2">
      <c r="A1967" t="s">
        <v>815</v>
      </c>
      <c r="B1967" t="s">
        <v>1248</v>
      </c>
      <c r="C1967" t="s">
        <v>815</v>
      </c>
      <c r="D1967" s="35">
        <v>3634497.5</v>
      </c>
      <c r="E1967" s="35">
        <v>0</v>
      </c>
      <c r="F1967" s="35">
        <v>3634497.5</v>
      </c>
      <c r="G1967">
        <v>10</v>
      </c>
      <c r="I1967" s="47" t="s">
        <v>1320</v>
      </c>
      <c r="J1967" t="s">
        <v>761</v>
      </c>
      <c r="K1967" s="58"/>
      <c r="M1967" t="s">
        <v>1419</v>
      </c>
      <c r="N1967" t="s">
        <v>1294</v>
      </c>
      <c r="O1967" s="36">
        <v>64.894883147739534</v>
      </c>
      <c r="P1967" s="37">
        <v>250.19208744681069</v>
      </c>
      <c r="Q1967" s="31">
        <v>9.9999999999999995E-7</v>
      </c>
    </row>
    <row r="1968" spans="1:17" x14ac:dyDescent="0.2">
      <c r="A1968" t="s">
        <v>815</v>
      </c>
      <c r="B1968" t="s">
        <v>1248</v>
      </c>
      <c r="C1968" t="s">
        <v>815</v>
      </c>
      <c r="D1968" s="35">
        <v>3634497.5</v>
      </c>
      <c r="E1968" s="35">
        <v>0</v>
      </c>
      <c r="F1968" s="35">
        <v>3634497.5</v>
      </c>
      <c r="G1968">
        <v>10</v>
      </c>
      <c r="I1968" s="47" t="s">
        <v>1320</v>
      </c>
      <c r="J1968" t="s">
        <v>762</v>
      </c>
      <c r="K1968" s="58"/>
      <c r="M1968" t="s">
        <v>1419</v>
      </c>
      <c r="N1968" t="s">
        <v>1294</v>
      </c>
      <c r="O1968" s="36">
        <v>0</v>
      </c>
      <c r="P1968" s="37">
        <v>0</v>
      </c>
      <c r="Q1968" s="31">
        <v>0</v>
      </c>
    </row>
    <row r="1969" spans="1:17" x14ac:dyDescent="0.2">
      <c r="A1969" t="s">
        <v>815</v>
      </c>
      <c r="B1969" t="s">
        <v>1248</v>
      </c>
      <c r="C1969" t="s">
        <v>815</v>
      </c>
      <c r="D1969" s="35">
        <v>3634497.5</v>
      </c>
      <c r="E1969" s="35">
        <v>0</v>
      </c>
      <c r="F1969" s="35">
        <v>3634497.5</v>
      </c>
      <c r="G1969">
        <v>10</v>
      </c>
      <c r="I1969" s="47" t="s">
        <v>1320</v>
      </c>
      <c r="J1969" t="s">
        <v>763</v>
      </c>
      <c r="K1969" s="58"/>
      <c r="M1969" t="s">
        <v>1419</v>
      </c>
      <c r="N1969" t="s">
        <v>1294</v>
      </c>
      <c r="O1969" s="36">
        <v>11.808979591836733</v>
      </c>
      <c r="P1969" s="37">
        <v>45.527676627018202</v>
      </c>
      <c r="Q1969" s="31">
        <v>0</v>
      </c>
    </row>
    <row r="1970" spans="1:17" x14ac:dyDescent="0.2">
      <c r="A1970" t="s">
        <v>815</v>
      </c>
      <c r="B1970" t="s">
        <v>1248</v>
      </c>
      <c r="C1970" t="s">
        <v>815</v>
      </c>
      <c r="D1970" s="35">
        <v>3634497.5</v>
      </c>
      <c r="E1970" s="35">
        <v>0</v>
      </c>
      <c r="F1970" s="35">
        <v>3634497.5</v>
      </c>
      <c r="G1970">
        <v>10</v>
      </c>
      <c r="I1970" s="47" t="s">
        <v>1320</v>
      </c>
      <c r="J1970" t="s">
        <v>764</v>
      </c>
      <c r="K1970" s="58"/>
      <c r="M1970" t="s">
        <v>1419</v>
      </c>
      <c r="N1970" t="s">
        <v>1294</v>
      </c>
      <c r="O1970" s="36">
        <v>2.1406722689075628</v>
      </c>
      <c r="P1970" s="37">
        <v>8.2530276274353582</v>
      </c>
      <c r="Q1970" s="31">
        <v>0</v>
      </c>
    </row>
    <row r="1971" spans="1:17" x14ac:dyDescent="0.2">
      <c r="A1971" t="s">
        <v>815</v>
      </c>
      <c r="B1971" t="s">
        <v>1248</v>
      </c>
      <c r="C1971" t="s">
        <v>815</v>
      </c>
      <c r="D1971" s="35">
        <v>3634497.5</v>
      </c>
      <c r="E1971" s="35">
        <v>0</v>
      </c>
      <c r="F1971" s="35">
        <v>3634497.5</v>
      </c>
      <c r="G1971">
        <v>10</v>
      </c>
      <c r="I1971" s="47" t="s">
        <v>1320</v>
      </c>
      <c r="J1971" t="s">
        <v>765</v>
      </c>
      <c r="K1971" s="58"/>
      <c r="M1971" t="s">
        <v>1419</v>
      </c>
      <c r="N1971" t="s">
        <v>1294</v>
      </c>
      <c r="O1971" s="36">
        <v>0</v>
      </c>
      <c r="P1971" s="37">
        <v>0</v>
      </c>
      <c r="Q1971" s="31">
        <v>0</v>
      </c>
    </row>
    <row r="1972" spans="1:17" x14ac:dyDescent="0.2">
      <c r="A1972" t="s">
        <v>815</v>
      </c>
      <c r="B1972" t="s">
        <v>1248</v>
      </c>
      <c r="C1972" t="s">
        <v>815</v>
      </c>
      <c r="D1972" s="35">
        <v>3634497.5</v>
      </c>
      <c r="E1972" s="35">
        <v>0</v>
      </c>
      <c r="F1972" s="35">
        <v>3634497.5</v>
      </c>
      <c r="G1972">
        <v>10</v>
      </c>
      <c r="I1972" s="47" t="s">
        <v>1320</v>
      </c>
      <c r="J1972" t="s">
        <v>766</v>
      </c>
      <c r="K1972" s="58"/>
      <c r="M1972" t="s">
        <v>1420</v>
      </c>
      <c r="N1972" t="s">
        <v>1333</v>
      </c>
      <c r="O1972" s="36">
        <v>0</v>
      </c>
      <c r="P1972" s="37">
        <v>0</v>
      </c>
      <c r="Q1972" s="31">
        <v>0</v>
      </c>
    </row>
    <row r="1973" spans="1:17" x14ac:dyDescent="0.2">
      <c r="A1973" t="s">
        <v>815</v>
      </c>
      <c r="B1973" t="s">
        <v>1248</v>
      </c>
      <c r="C1973" t="s">
        <v>815</v>
      </c>
      <c r="D1973" s="35">
        <v>3634497.5</v>
      </c>
      <c r="E1973" s="35">
        <v>0</v>
      </c>
      <c r="F1973" s="35">
        <v>3634497.5</v>
      </c>
      <c r="G1973">
        <v>10</v>
      </c>
      <c r="I1973" s="47" t="s">
        <v>1320</v>
      </c>
      <c r="J1973" t="s">
        <v>767</v>
      </c>
      <c r="K1973" s="58"/>
      <c r="M1973" t="s">
        <v>1420</v>
      </c>
      <c r="N1973" t="s">
        <v>1333</v>
      </c>
      <c r="O1973" s="36">
        <v>0</v>
      </c>
      <c r="P1973" s="37">
        <v>0</v>
      </c>
      <c r="Q1973" s="31">
        <v>0</v>
      </c>
    </row>
    <row r="1974" spans="1:17" x14ac:dyDescent="0.2">
      <c r="A1974" t="s">
        <v>815</v>
      </c>
      <c r="B1974" t="s">
        <v>1248</v>
      </c>
      <c r="C1974" t="s">
        <v>815</v>
      </c>
      <c r="D1974" s="35">
        <v>3634497.5</v>
      </c>
      <c r="E1974" s="35">
        <v>0</v>
      </c>
      <c r="F1974" s="35">
        <v>3634497.5</v>
      </c>
      <c r="G1974">
        <v>10</v>
      </c>
      <c r="I1974" s="47" t="s">
        <v>1320</v>
      </c>
      <c r="J1974" t="s">
        <v>768</v>
      </c>
      <c r="M1974" t="s">
        <v>1420</v>
      </c>
      <c r="N1974" t="s">
        <v>1333</v>
      </c>
      <c r="O1974" s="36">
        <v>0</v>
      </c>
      <c r="P1974" s="37">
        <v>0</v>
      </c>
      <c r="Q1974" s="31">
        <v>0</v>
      </c>
    </row>
    <row r="1975" spans="1:17" x14ac:dyDescent="0.2">
      <c r="A1975" t="s">
        <v>815</v>
      </c>
      <c r="B1975" t="s">
        <v>1248</v>
      </c>
      <c r="C1975" t="s">
        <v>815</v>
      </c>
      <c r="D1975" s="35">
        <v>3634497.5</v>
      </c>
      <c r="E1975" s="35">
        <v>0</v>
      </c>
      <c r="F1975" s="35">
        <v>3634497.5</v>
      </c>
      <c r="G1975">
        <v>10</v>
      </c>
      <c r="I1975" s="47" t="s">
        <v>1320</v>
      </c>
      <c r="J1975" t="s">
        <v>769</v>
      </c>
      <c r="M1975" t="s">
        <v>1420</v>
      </c>
      <c r="N1975" t="s">
        <v>1333</v>
      </c>
      <c r="O1975" s="36">
        <v>0</v>
      </c>
      <c r="P1975" s="37">
        <v>0</v>
      </c>
      <c r="Q1975" s="31">
        <v>0</v>
      </c>
    </row>
    <row r="1976" spans="1:17" x14ac:dyDescent="0.2">
      <c r="A1976" t="s">
        <v>815</v>
      </c>
      <c r="B1976" t="s">
        <v>1248</v>
      </c>
      <c r="C1976" t="s">
        <v>815</v>
      </c>
      <c r="D1976" s="35">
        <v>3634497.5</v>
      </c>
      <c r="E1976" s="35">
        <v>0</v>
      </c>
      <c r="F1976" s="35">
        <v>3634497.5</v>
      </c>
      <c r="G1976">
        <v>10</v>
      </c>
      <c r="I1976" s="47" t="s">
        <v>1320</v>
      </c>
      <c r="J1976" t="s">
        <v>770</v>
      </c>
      <c r="M1976" t="s">
        <v>1420</v>
      </c>
      <c r="N1976" t="s">
        <v>1333</v>
      </c>
      <c r="O1976" s="36">
        <v>0</v>
      </c>
      <c r="P1976" s="37">
        <v>0</v>
      </c>
      <c r="Q1976" s="31">
        <v>0</v>
      </c>
    </row>
    <row r="1977" spans="1:17" x14ac:dyDescent="0.2">
      <c r="A1977" t="s">
        <v>815</v>
      </c>
      <c r="B1977" t="s">
        <v>1248</v>
      </c>
      <c r="C1977" t="s">
        <v>815</v>
      </c>
      <c r="D1977" s="35">
        <v>3634497.5</v>
      </c>
      <c r="E1977" s="35">
        <v>0</v>
      </c>
      <c r="F1977" s="35">
        <v>3634497.5</v>
      </c>
      <c r="G1977">
        <v>10</v>
      </c>
      <c r="I1977" s="47" t="s">
        <v>1320</v>
      </c>
      <c r="J1977" t="s">
        <v>771</v>
      </c>
      <c r="M1977" t="s">
        <v>1420</v>
      </c>
      <c r="N1977" t="s">
        <v>1333</v>
      </c>
      <c r="O1977" s="36">
        <v>0</v>
      </c>
      <c r="P1977" s="37">
        <v>0</v>
      </c>
      <c r="Q1977" s="31">
        <v>0</v>
      </c>
    </row>
    <row r="1978" spans="1:17" x14ac:dyDescent="0.2">
      <c r="A1978" t="s">
        <v>815</v>
      </c>
      <c r="B1978" t="s">
        <v>1248</v>
      </c>
      <c r="C1978" t="s">
        <v>815</v>
      </c>
      <c r="D1978" s="35">
        <v>3634497.5</v>
      </c>
      <c r="E1978" s="35">
        <v>0</v>
      </c>
      <c r="F1978" s="35">
        <v>3634497.5</v>
      </c>
      <c r="G1978">
        <v>10</v>
      </c>
      <c r="I1978" s="47" t="s">
        <v>1320</v>
      </c>
      <c r="J1978" t="s">
        <v>772</v>
      </c>
      <c r="M1978" t="s">
        <v>1420</v>
      </c>
      <c r="N1978" t="s">
        <v>1333</v>
      </c>
      <c r="O1978" s="36">
        <v>0</v>
      </c>
      <c r="P1978" s="37">
        <v>0</v>
      </c>
      <c r="Q1978" s="31">
        <v>0</v>
      </c>
    </row>
    <row r="1979" spans="1:17" x14ac:dyDescent="0.2">
      <c r="A1979" t="s">
        <v>815</v>
      </c>
      <c r="B1979" t="s">
        <v>1248</v>
      </c>
      <c r="C1979" t="s">
        <v>815</v>
      </c>
      <c r="D1979" s="35">
        <v>3634497.5</v>
      </c>
      <c r="E1979" s="35">
        <v>0</v>
      </c>
      <c r="F1979" s="35">
        <v>3634497.5</v>
      </c>
      <c r="G1979">
        <v>10</v>
      </c>
      <c r="I1979" s="47" t="s">
        <v>1320</v>
      </c>
      <c r="J1979" t="s">
        <v>773</v>
      </c>
      <c r="M1979" t="s">
        <v>1420</v>
      </c>
      <c r="N1979" t="s">
        <v>1333</v>
      </c>
      <c r="O1979" s="36">
        <v>0</v>
      </c>
      <c r="P1979" s="37">
        <v>0</v>
      </c>
      <c r="Q1979" s="31">
        <v>0</v>
      </c>
    </row>
    <row r="1980" spans="1:17" x14ac:dyDescent="0.2">
      <c r="A1980" t="s">
        <v>815</v>
      </c>
      <c r="B1980" t="s">
        <v>1248</v>
      </c>
      <c r="C1980" t="s">
        <v>815</v>
      </c>
      <c r="D1980" s="35">
        <v>3634497.5</v>
      </c>
      <c r="E1980" s="35">
        <v>0</v>
      </c>
      <c r="F1980" s="35">
        <v>3634497.5</v>
      </c>
      <c r="G1980">
        <v>10</v>
      </c>
      <c r="I1980" s="47" t="s">
        <v>1320</v>
      </c>
      <c r="J1980" t="s">
        <v>774</v>
      </c>
      <c r="M1980" t="s">
        <v>1420</v>
      </c>
      <c r="N1980" t="s">
        <v>1333</v>
      </c>
      <c r="O1980" s="36">
        <v>64.930000000000007</v>
      </c>
      <c r="P1980" s="37">
        <v>250.32747498655871</v>
      </c>
      <c r="Q1980" s="31">
        <v>9.9999999999999995E-7</v>
      </c>
    </row>
    <row r="1981" spans="1:17" x14ac:dyDescent="0.2">
      <c r="A1981" t="s">
        <v>815</v>
      </c>
      <c r="B1981" t="s">
        <v>1248</v>
      </c>
      <c r="C1981" t="s">
        <v>815</v>
      </c>
      <c r="D1981" s="35">
        <v>3634497.5</v>
      </c>
      <c r="E1981" s="35">
        <v>0</v>
      </c>
      <c r="F1981" s="35">
        <v>3634497.5</v>
      </c>
      <c r="G1981">
        <v>10</v>
      </c>
      <c r="I1981" s="47" t="s">
        <v>1320</v>
      </c>
      <c r="J1981" t="s">
        <v>775</v>
      </c>
      <c r="M1981" t="s">
        <v>1421</v>
      </c>
      <c r="N1981" t="s">
        <v>1294</v>
      </c>
      <c r="O1981" s="36">
        <v>60.184548717887012</v>
      </c>
      <c r="P1981" s="37">
        <v>232.03212865784977</v>
      </c>
      <c r="Q1981" s="31">
        <v>9.9999999999999995E-7</v>
      </c>
    </row>
    <row r="1982" spans="1:17" x14ac:dyDescent="0.2">
      <c r="A1982" t="s">
        <v>815</v>
      </c>
      <c r="B1982" t="s">
        <v>1248</v>
      </c>
      <c r="C1982" t="s">
        <v>815</v>
      </c>
      <c r="D1982" s="35">
        <v>3634497.5</v>
      </c>
      <c r="E1982" s="35">
        <v>0</v>
      </c>
      <c r="F1982" s="35">
        <v>3634497.5</v>
      </c>
      <c r="G1982">
        <v>10</v>
      </c>
      <c r="I1982" s="47" t="s">
        <v>1320</v>
      </c>
      <c r="J1982" t="s">
        <v>776</v>
      </c>
      <c r="M1982" t="s">
        <v>1421</v>
      </c>
      <c r="N1982" t="s">
        <v>1294</v>
      </c>
      <c r="O1982" s="36">
        <v>10.8</v>
      </c>
      <c r="P1982" s="37">
        <v>41.63771338140819</v>
      </c>
      <c r="Q1982" s="31">
        <v>0</v>
      </c>
    </row>
    <row r="1983" spans="1:17" x14ac:dyDescent="0.2">
      <c r="A1983" t="s">
        <v>815</v>
      </c>
      <c r="B1983" t="s">
        <v>1248</v>
      </c>
      <c r="C1983" t="s">
        <v>815</v>
      </c>
      <c r="D1983" s="35">
        <v>3634497.5</v>
      </c>
      <c r="E1983" s="35">
        <v>0</v>
      </c>
      <c r="F1983" s="35">
        <v>3634497.5</v>
      </c>
      <c r="G1983">
        <v>10</v>
      </c>
      <c r="I1983" s="47" t="s">
        <v>1320</v>
      </c>
      <c r="J1983" t="s">
        <v>777</v>
      </c>
      <c r="M1983" t="s">
        <v>1421</v>
      </c>
      <c r="N1983" t="s">
        <v>1294</v>
      </c>
      <c r="O1983" s="36">
        <v>844.09559971845249</v>
      </c>
      <c r="P1983" s="37">
        <v>3254.2787636652579</v>
      </c>
      <c r="Q1983" s="31">
        <v>1.2E-5</v>
      </c>
    </row>
    <row r="1984" spans="1:17" x14ac:dyDescent="0.2">
      <c r="A1984" t="s">
        <v>815</v>
      </c>
      <c r="B1984" t="s">
        <v>1248</v>
      </c>
      <c r="C1984" t="s">
        <v>815</v>
      </c>
      <c r="D1984" s="35">
        <v>3634497.5</v>
      </c>
      <c r="E1984" s="35">
        <v>0</v>
      </c>
      <c r="F1984" s="35">
        <v>3634497.5</v>
      </c>
      <c r="G1984">
        <v>10</v>
      </c>
      <c r="I1984" s="47" t="s">
        <v>1320</v>
      </c>
      <c r="J1984" t="s">
        <v>778</v>
      </c>
      <c r="M1984" t="s">
        <v>1421</v>
      </c>
      <c r="N1984" t="s">
        <v>1294</v>
      </c>
      <c r="O1984" s="36">
        <v>3309.4522944457626</v>
      </c>
      <c r="P1984" s="37">
        <v>12759.076489405221</v>
      </c>
      <c r="Q1984" s="31">
        <v>6.2000000000000003E-5</v>
      </c>
    </row>
    <row r="1985" spans="1:17" x14ac:dyDescent="0.2">
      <c r="A1985" t="s">
        <v>815</v>
      </c>
      <c r="B1985" t="s">
        <v>1248</v>
      </c>
      <c r="C1985" t="s">
        <v>815</v>
      </c>
      <c r="D1985" s="35">
        <v>3634497.5</v>
      </c>
      <c r="E1985" s="35">
        <v>0</v>
      </c>
      <c r="F1985" s="35">
        <v>3634497.5</v>
      </c>
      <c r="G1985">
        <v>10</v>
      </c>
      <c r="I1985" s="47" t="s">
        <v>1320</v>
      </c>
      <c r="J1985" t="s">
        <v>779</v>
      </c>
      <c r="M1985" t="s">
        <v>1421</v>
      </c>
      <c r="N1985" t="s">
        <v>1294</v>
      </c>
      <c r="O1985" s="36">
        <v>1885.9130058483518</v>
      </c>
      <c r="P1985" s="37">
        <v>7270.8430740540434</v>
      </c>
      <c r="Q1985" s="31">
        <v>2.8E-5</v>
      </c>
    </row>
    <row r="1986" spans="1:17" x14ac:dyDescent="0.2">
      <c r="A1986" t="s">
        <v>815</v>
      </c>
      <c r="B1986" t="s">
        <v>1248</v>
      </c>
      <c r="C1986" t="s">
        <v>815</v>
      </c>
      <c r="D1986" s="35">
        <v>3634497.5</v>
      </c>
      <c r="E1986" s="35">
        <v>0</v>
      </c>
      <c r="F1986" s="35">
        <v>3634497.5</v>
      </c>
      <c r="G1986">
        <v>10</v>
      </c>
      <c r="I1986" s="47" t="s">
        <v>1320</v>
      </c>
      <c r="J1986" t="s">
        <v>780</v>
      </c>
      <c r="M1986" t="s">
        <v>1421</v>
      </c>
      <c r="N1986" t="s">
        <v>1294</v>
      </c>
      <c r="O1986" s="36">
        <v>340.07191605641009</v>
      </c>
      <c r="P1986" s="37">
        <v>1311.0941638725101</v>
      </c>
      <c r="Q1986" s="31">
        <v>6.0000000000000002E-6</v>
      </c>
    </row>
    <row r="1987" spans="1:17" x14ac:dyDescent="0.2">
      <c r="A1987" t="s">
        <v>815</v>
      </c>
      <c r="B1987" t="s">
        <v>1248</v>
      </c>
      <c r="C1987" t="s">
        <v>815</v>
      </c>
      <c r="D1987" s="35">
        <v>3634497.5</v>
      </c>
      <c r="E1987" s="35">
        <v>0</v>
      </c>
      <c r="F1987" s="35">
        <v>3634497.5</v>
      </c>
      <c r="G1987">
        <v>10</v>
      </c>
      <c r="I1987" s="47" t="s">
        <v>1320</v>
      </c>
      <c r="J1987" t="s">
        <v>785</v>
      </c>
      <c r="K1987" s="58"/>
      <c r="M1987" t="s">
        <v>1422</v>
      </c>
      <c r="N1987" t="s">
        <v>1325</v>
      </c>
      <c r="O1987" s="36">
        <v>5.6377731958762896</v>
      </c>
      <c r="P1987" s="37">
        <v>21.735554114748389</v>
      </c>
      <c r="Q1987" s="31">
        <v>0</v>
      </c>
    </row>
    <row r="1988" spans="1:17" x14ac:dyDescent="0.2">
      <c r="A1988" t="s">
        <v>815</v>
      </c>
      <c r="B1988" t="s">
        <v>1248</v>
      </c>
      <c r="C1988" t="s">
        <v>815</v>
      </c>
      <c r="D1988" s="35">
        <v>3634497.5</v>
      </c>
      <c r="E1988" s="35">
        <v>0</v>
      </c>
      <c r="F1988" s="35">
        <v>3634497.5</v>
      </c>
      <c r="G1988">
        <v>10</v>
      </c>
      <c r="I1988" s="47" t="s">
        <v>1320</v>
      </c>
      <c r="J1988" t="s">
        <v>786</v>
      </c>
      <c r="K1988" s="58"/>
      <c r="M1988" t="s">
        <v>1422</v>
      </c>
      <c r="N1988" t="s">
        <v>1325</v>
      </c>
      <c r="O1988" s="36">
        <v>0</v>
      </c>
      <c r="P1988" s="37">
        <v>0</v>
      </c>
      <c r="Q1988" s="31">
        <v>0</v>
      </c>
    </row>
    <row r="1989" spans="1:17" x14ac:dyDescent="0.2">
      <c r="A1989" t="s">
        <v>815</v>
      </c>
      <c r="B1989" t="s">
        <v>1248</v>
      </c>
      <c r="C1989" t="s">
        <v>815</v>
      </c>
      <c r="D1989" s="35">
        <v>3634497.5</v>
      </c>
      <c r="E1989" s="35">
        <v>0</v>
      </c>
      <c r="F1989" s="35">
        <v>3634497.5</v>
      </c>
      <c r="G1989">
        <v>10</v>
      </c>
      <c r="I1989" s="47" t="s">
        <v>1320</v>
      </c>
      <c r="J1989" t="s">
        <v>787</v>
      </c>
      <c r="K1989" s="58"/>
      <c r="M1989" t="s">
        <v>1422</v>
      </c>
      <c r="N1989" t="s">
        <v>1325</v>
      </c>
      <c r="O1989" s="36">
        <v>141.04445592391139</v>
      </c>
      <c r="P1989" s="37">
        <v>543.77487312930407</v>
      </c>
      <c r="Q1989" s="31">
        <v>1.9999999999999999E-6</v>
      </c>
    </row>
    <row r="1990" spans="1:17" x14ac:dyDescent="0.2">
      <c r="A1990" t="s">
        <v>815</v>
      </c>
      <c r="B1990" t="s">
        <v>1248</v>
      </c>
      <c r="C1990" t="s">
        <v>815</v>
      </c>
      <c r="D1990" s="35">
        <v>3634497.5</v>
      </c>
      <c r="E1990" s="35">
        <v>0</v>
      </c>
      <c r="F1990" s="35">
        <v>3634497.5</v>
      </c>
      <c r="G1990">
        <v>10</v>
      </c>
      <c r="I1990" s="47" t="s">
        <v>1320</v>
      </c>
      <c r="J1990" t="s">
        <v>788</v>
      </c>
      <c r="K1990" s="58"/>
      <c r="M1990" t="s">
        <v>1422</v>
      </c>
      <c r="N1990" t="s">
        <v>1325</v>
      </c>
      <c r="O1990" s="36">
        <v>1057.0233751959506</v>
      </c>
      <c r="P1990" s="37">
        <v>4075.1885494312673</v>
      </c>
      <c r="Q1990" s="31">
        <v>1.5E-5</v>
      </c>
    </row>
    <row r="1991" spans="1:17" x14ac:dyDescent="0.2">
      <c r="A1991" t="s">
        <v>815</v>
      </c>
      <c r="B1991" t="s">
        <v>1248</v>
      </c>
      <c r="C1991" t="s">
        <v>815</v>
      </c>
      <c r="D1991" s="35">
        <v>3634497.5</v>
      </c>
      <c r="E1991" s="35">
        <v>0</v>
      </c>
      <c r="F1991" s="35">
        <v>3634497.5</v>
      </c>
      <c r="G1991">
        <v>10</v>
      </c>
      <c r="I1991" s="47" t="s">
        <v>1320</v>
      </c>
      <c r="J1991" t="s">
        <v>789</v>
      </c>
      <c r="M1991" t="s">
        <v>1422</v>
      </c>
      <c r="N1991" t="s">
        <v>1325</v>
      </c>
      <c r="O1991" s="36">
        <v>625.27210897520774</v>
      </c>
      <c r="P1991" s="37">
        <v>2410.6389684165119</v>
      </c>
      <c r="Q1991" s="31">
        <v>9.0000000000000002E-6</v>
      </c>
    </row>
    <row r="1992" spans="1:17" x14ac:dyDescent="0.2">
      <c r="A1992" t="s">
        <v>815</v>
      </c>
      <c r="B1992" t="s">
        <v>1248</v>
      </c>
      <c r="C1992" t="s">
        <v>815</v>
      </c>
      <c r="D1992" s="35">
        <v>3634497.5</v>
      </c>
      <c r="E1992" s="35">
        <v>0</v>
      </c>
      <c r="F1992" s="35">
        <v>3634497.5</v>
      </c>
      <c r="G1992">
        <v>10</v>
      </c>
      <c r="I1992" s="47" t="s">
        <v>1320</v>
      </c>
      <c r="J1992" t="s">
        <v>790</v>
      </c>
      <c r="M1992" t="s">
        <v>1422</v>
      </c>
      <c r="N1992" t="s">
        <v>1325</v>
      </c>
      <c r="O1992" s="36">
        <v>5280.0588491784738</v>
      </c>
      <c r="P1992" s="37">
        <v>20356.442314727894</v>
      </c>
      <c r="Q1992" s="31">
        <v>8.8999999999999995E-5</v>
      </c>
    </row>
    <row r="1993" spans="1:17" x14ac:dyDescent="0.2">
      <c r="A1993" t="s">
        <v>815</v>
      </c>
      <c r="B1993" t="s">
        <v>1248</v>
      </c>
      <c r="C1993" t="s">
        <v>815</v>
      </c>
      <c r="D1993" s="35">
        <v>3634497.5</v>
      </c>
      <c r="E1993" s="35">
        <v>0</v>
      </c>
      <c r="F1993" s="35">
        <v>3634497.5</v>
      </c>
      <c r="G1993">
        <v>10</v>
      </c>
      <c r="I1993" s="47" t="s">
        <v>1320</v>
      </c>
      <c r="J1993" t="s">
        <v>791</v>
      </c>
      <c r="M1993" t="s">
        <v>1422</v>
      </c>
      <c r="N1993" t="s">
        <v>1325</v>
      </c>
      <c r="O1993" s="36">
        <v>256.36294581454746</v>
      </c>
      <c r="P1993" s="37">
        <v>988.36730179996346</v>
      </c>
      <c r="Q1993" s="31">
        <v>3.9999999999999998E-6</v>
      </c>
    </row>
    <row r="1994" spans="1:17" x14ac:dyDescent="0.2">
      <c r="A1994" t="s">
        <v>815</v>
      </c>
      <c r="B1994" t="s">
        <v>1248</v>
      </c>
      <c r="C1994" t="s">
        <v>815</v>
      </c>
      <c r="D1994" s="35">
        <v>3634497.5</v>
      </c>
      <c r="E1994" s="35">
        <v>0</v>
      </c>
      <c r="F1994" s="35">
        <v>3634497.5</v>
      </c>
      <c r="G1994">
        <v>10</v>
      </c>
      <c r="I1994" s="47" t="s">
        <v>1320</v>
      </c>
      <c r="J1994" t="s">
        <v>792</v>
      </c>
      <c r="M1994" t="s">
        <v>1422</v>
      </c>
      <c r="N1994" t="s">
        <v>1325</v>
      </c>
      <c r="O1994" s="36">
        <v>1.51</v>
      </c>
      <c r="P1994" s="37">
        <v>5.8215691857339227</v>
      </c>
      <c r="Q1994" s="31">
        <v>0</v>
      </c>
    </row>
    <row r="1995" spans="1:17" x14ac:dyDescent="0.2">
      <c r="A1995" t="s">
        <v>815</v>
      </c>
      <c r="B1995" t="s">
        <v>1248</v>
      </c>
      <c r="C1995" t="s">
        <v>815</v>
      </c>
      <c r="D1995" s="35">
        <v>3634497.5</v>
      </c>
      <c r="E1995" s="35">
        <v>0</v>
      </c>
      <c r="F1995" s="35">
        <v>3634497.5</v>
      </c>
      <c r="G1995">
        <v>10</v>
      </c>
      <c r="I1995" s="47" t="s">
        <v>1320</v>
      </c>
      <c r="J1995" t="s">
        <v>793</v>
      </c>
      <c r="M1995" t="s">
        <v>1422</v>
      </c>
      <c r="N1995" t="s">
        <v>1325</v>
      </c>
      <c r="O1995" s="36">
        <v>0</v>
      </c>
      <c r="P1995" s="37">
        <v>0</v>
      </c>
      <c r="Q1995" s="31">
        <v>0</v>
      </c>
    </row>
    <row r="1996" spans="1:17" x14ac:dyDescent="0.2">
      <c r="A1996" t="s">
        <v>815</v>
      </c>
      <c r="B1996" t="s">
        <v>1248</v>
      </c>
      <c r="C1996" t="s">
        <v>815</v>
      </c>
      <c r="D1996" s="35">
        <v>3634497.5</v>
      </c>
      <c r="E1996" s="35">
        <v>0</v>
      </c>
      <c r="F1996" s="35">
        <v>3634497.5</v>
      </c>
      <c r="G1996">
        <v>10</v>
      </c>
      <c r="I1996" s="47" t="s">
        <v>1320</v>
      </c>
      <c r="J1996" t="s">
        <v>794</v>
      </c>
      <c r="M1996" t="s">
        <v>1423</v>
      </c>
      <c r="N1996" t="s">
        <v>1294</v>
      </c>
      <c r="O1996" s="36">
        <v>69.472957759115431</v>
      </c>
      <c r="P1996" s="37">
        <v>267.84213916043768</v>
      </c>
      <c r="Q1996" s="31">
        <v>9.9999999999999995E-7</v>
      </c>
    </row>
    <row r="1997" spans="1:17" x14ac:dyDescent="0.2">
      <c r="A1997" t="s">
        <v>815</v>
      </c>
      <c r="B1997" t="s">
        <v>1248</v>
      </c>
      <c r="C1997" t="s">
        <v>815</v>
      </c>
      <c r="D1997" s="35">
        <v>3634497.5</v>
      </c>
      <c r="E1997" s="35">
        <v>0</v>
      </c>
      <c r="F1997" s="35">
        <v>3634497.5</v>
      </c>
      <c r="G1997">
        <v>10</v>
      </c>
      <c r="I1997" s="47" t="s">
        <v>1320</v>
      </c>
      <c r="J1997" t="s">
        <v>795</v>
      </c>
      <c r="K1997" s="58"/>
      <c r="M1997" t="s">
        <v>1423</v>
      </c>
      <c r="N1997" t="s">
        <v>1294</v>
      </c>
      <c r="O1997" s="36">
        <v>0</v>
      </c>
      <c r="P1997" s="37">
        <v>0</v>
      </c>
      <c r="Q1997" s="31">
        <v>0</v>
      </c>
    </row>
    <row r="1998" spans="1:17" x14ac:dyDescent="0.2">
      <c r="A1998" t="s">
        <v>815</v>
      </c>
      <c r="B1998" t="s">
        <v>1248</v>
      </c>
      <c r="C1998" t="s">
        <v>815</v>
      </c>
      <c r="D1998" s="35">
        <v>3634497.5</v>
      </c>
      <c r="E1998" s="35">
        <v>0</v>
      </c>
      <c r="F1998" s="35">
        <v>3634497.5</v>
      </c>
      <c r="G1998">
        <v>10</v>
      </c>
      <c r="I1998" s="47" t="s">
        <v>1320</v>
      </c>
      <c r="J1998" t="s">
        <v>796</v>
      </c>
      <c r="K1998" s="58"/>
      <c r="M1998" t="s">
        <v>1423</v>
      </c>
      <c r="N1998" t="s">
        <v>1294</v>
      </c>
      <c r="O1998" s="36">
        <v>7.44</v>
      </c>
      <c r="P1998" s="37">
        <v>28.683758107192311</v>
      </c>
      <c r="Q1998" s="31">
        <v>0</v>
      </c>
    </row>
    <row r="1999" spans="1:17" x14ac:dyDescent="0.2">
      <c r="A1999" t="s">
        <v>815</v>
      </c>
      <c r="B1999" t="s">
        <v>1248</v>
      </c>
      <c r="C1999" t="s">
        <v>815</v>
      </c>
      <c r="D1999" s="35">
        <v>3634497.5</v>
      </c>
      <c r="E1999" s="35">
        <v>0</v>
      </c>
      <c r="F1999" s="35">
        <v>3634497.5</v>
      </c>
      <c r="G1999">
        <v>10</v>
      </c>
      <c r="I1999" s="47" t="s">
        <v>1320</v>
      </c>
      <c r="J1999" t="s">
        <v>797</v>
      </c>
      <c r="M1999" t="s">
        <v>1423</v>
      </c>
      <c r="N1999" t="s">
        <v>1294</v>
      </c>
      <c r="O1999" s="36">
        <v>29.76</v>
      </c>
      <c r="P1999" s="37">
        <v>114.73503242876924</v>
      </c>
      <c r="Q1999" s="31">
        <v>0</v>
      </c>
    </row>
    <row r="2000" spans="1:17" x14ac:dyDescent="0.2">
      <c r="A2000" t="s">
        <v>815</v>
      </c>
      <c r="B2000" t="s">
        <v>1248</v>
      </c>
      <c r="C2000" t="s">
        <v>815</v>
      </c>
      <c r="D2000" s="35">
        <v>3634497.5</v>
      </c>
      <c r="E2000" s="35">
        <v>0</v>
      </c>
      <c r="F2000" s="35">
        <v>3634497.5</v>
      </c>
      <c r="G2000">
        <v>10</v>
      </c>
      <c r="I2000" s="47" t="s">
        <v>1320</v>
      </c>
      <c r="J2000" t="s">
        <v>798</v>
      </c>
      <c r="M2000" t="s">
        <v>1423</v>
      </c>
      <c r="N2000" t="s">
        <v>1294</v>
      </c>
      <c r="O2000" s="36">
        <v>0</v>
      </c>
      <c r="P2000" s="37">
        <v>0</v>
      </c>
      <c r="Q2000" s="31">
        <v>0</v>
      </c>
    </row>
    <row r="2001" spans="1:17" x14ac:dyDescent="0.2">
      <c r="A2001" t="s">
        <v>815</v>
      </c>
      <c r="B2001" t="s">
        <v>1248</v>
      </c>
      <c r="C2001" t="s">
        <v>815</v>
      </c>
      <c r="D2001" s="35">
        <v>3634497.5</v>
      </c>
      <c r="E2001" s="35">
        <v>0</v>
      </c>
      <c r="F2001" s="35">
        <v>3634497.5</v>
      </c>
      <c r="G2001">
        <v>10</v>
      </c>
      <c r="I2001" s="47" t="s">
        <v>1320</v>
      </c>
      <c r="J2001" t="s">
        <v>799</v>
      </c>
      <c r="K2001" s="58"/>
      <c r="M2001" t="s">
        <v>1423</v>
      </c>
      <c r="N2001" t="s">
        <v>1294</v>
      </c>
      <c r="O2001" s="36">
        <v>0</v>
      </c>
      <c r="P2001" s="37">
        <v>0</v>
      </c>
      <c r="Q2001" s="31">
        <v>0</v>
      </c>
    </row>
    <row r="2002" spans="1:17" x14ac:dyDescent="0.2">
      <c r="A2002" t="s">
        <v>815</v>
      </c>
      <c r="B2002" t="s">
        <v>1248</v>
      </c>
      <c r="C2002" t="s">
        <v>815</v>
      </c>
      <c r="D2002" s="35">
        <v>3634497.5</v>
      </c>
      <c r="E2002" s="35">
        <v>0</v>
      </c>
      <c r="F2002" s="35">
        <v>3634497.5</v>
      </c>
      <c r="G2002">
        <v>10</v>
      </c>
      <c r="I2002" s="47" t="s">
        <v>1320</v>
      </c>
      <c r="J2002" t="s">
        <v>800</v>
      </c>
      <c r="K2002" s="58"/>
      <c r="M2002" t="s">
        <v>1423</v>
      </c>
      <c r="N2002" t="s">
        <v>1294</v>
      </c>
      <c r="O2002" s="36">
        <v>0</v>
      </c>
      <c r="P2002" s="37">
        <v>0</v>
      </c>
      <c r="Q2002" s="31">
        <v>0</v>
      </c>
    </row>
    <row r="2003" spans="1:17" x14ac:dyDescent="0.2">
      <c r="A2003" t="s">
        <v>815</v>
      </c>
      <c r="B2003" t="s">
        <v>1248</v>
      </c>
      <c r="C2003" t="s">
        <v>815</v>
      </c>
      <c r="D2003" s="35">
        <v>3634497.5</v>
      </c>
      <c r="E2003" s="35">
        <v>0</v>
      </c>
      <c r="F2003" s="35">
        <v>3634497.5</v>
      </c>
      <c r="G2003">
        <v>10</v>
      </c>
      <c r="I2003" s="47" t="s">
        <v>1320</v>
      </c>
      <c r="J2003" t="s">
        <v>801</v>
      </c>
      <c r="K2003" s="58"/>
      <c r="M2003" t="s">
        <v>1423</v>
      </c>
      <c r="N2003" t="s">
        <v>1294</v>
      </c>
      <c r="O2003" s="36">
        <v>18.100000000000001</v>
      </c>
      <c r="P2003" s="37">
        <v>69.781723352174851</v>
      </c>
      <c r="Q2003" s="31">
        <v>0</v>
      </c>
    </row>
    <row r="2004" spans="1:17" x14ac:dyDescent="0.2">
      <c r="A2004" t="s">
        <v>815</v>
      </c>
      <c r="B2004" t="s">
        <v>1248</v>
      </c>
      <c r="C2004" t="s">
        <v>815</v>
      </c>
      <c r="D2004" s="35">
        <v>3634497.5</v>
      </c>
      <c r="E2004" s="35">
        <v>0</v>
      </c>
      <c r="F2004" s="35">
        <v>3634497.5</v>
      </c>
      <c r="G2004">
        <v>10</v>
      </c>
      <c r="I2004" s="47" t="s">
        <v>1320</v>
      </c>
      <c r="J2004" t="s">
        <v>802</v>
      </c>
      <c r="K2004" s="58"/>
      <c r="M2004" t="s">
        <v>1423</v>
      </c>
      <c r="N2004" t="s">
        <v>1294</v>
      </c>
      <c r="O2004" s="36">
        <v>11.16</v>
      </c>
      <c r="P2004" s="37">
        <v>43.02563716078847</v>
      </c>
      <c r="Q2004" s="31">
        <v>0</v>
      </c>
    </row>
    <row r="2005" spans="1:17" x14ac:dyDescent="0.2">
      <c r="A2005" t="s">
        <v>815</v>
      </c>
      <c r="B2005" t="s">
        <v>1248</v>
      </c>
      <c r="C2005" t="s">
        <v>815</v>
      </c>
      <c r="D2005" s="35">
        <v>3634497.5</v>
      </c>
      <c r="E2005" s="35">
        <v>0</v>
      </c>
      <c r="F2005" s="35">
        <v>3634497.5</v>
      </c>
      <c r="G2005">
        <v>10</v>
      </c>
      <c r="I2005" s="47" t="s">
        <v>1320</v>
      </c>
      <c r="J2005" t="s">
        <v>803</v>
      </c>
      <c r="M2005" t="s">
        <v>1423</v>
      </c>
      <c r="N2005" t="s">
        <v>1294</v>
      </c>
      <c r="O2005" s="36">
        <v>121.66666666666666</v>
      </c>
      <c r="P2005" s="37">
        <v>469.0668328461108</v>
      </c>
      <c r="Q2005" s="31">
        <v>1.9999999999999999E-6</v>
      </c>
    </row>
    <row r="2006" spans="1:17" x14ac:dyDescent="0.2">
      <c r="A2006" t="s">
        <v>815</v>
      </c>
      <c r="B2006" t="s">
        <v>1248</v>
      </c>
      <c r="C2006" t="s">
        <v>815</v>
      </c>
      <c r="D2006" s="35">
        <v>3634497.5</v>
      </c>
      <c r="E2006" s="35">
        <v>0</v>
      </c>
      <c r="F2006" s="35">
        <v>3634497.5</v>
      </c>
      <c r="G2006">
        <v>10</v>
      </c>
      <c r="I2006" s="47" t="s">
        <v>1320</v>
      </c>
      <c r="J2006" t="s">
        <v>804</v>
      </c>
      <c r="K2006" s="58"/>
      <c r="M2006" t="s">
        <v>1424</v>
      </c>
      <c r="N2006" t="s">
        <v>1328</v>
      </c>
      <c r="O2006" s="36">
        <v>1698.98</v>
      </c>
      <c r="P2006" s="37">
        <v>6550.1520630319346</v>
      </c>
      <c r="Q2006" s="31">
        <v>3.6000000000000001E-5</v>
      </c>
    </row>
    <row r="2007" spans="1:17" x14ac:dyDescent="0.2">
      <c r="A2007" t="s">
        <v>815</v>
      </c>
      <c r="B2007" t="s">
        <v>1248</v>
      </c>
      <c r="C2007" t="s">
        <v>815</v>
      </c>
      <c r="D2007" s="35">
        <v>3634497.5</v>
      </c>
      <c r="E2007" s="35">
        <v>0</v>
      </c>
      <c r="F2007" s="35">
        <v>3634497.5</v>
      </c>
      <c r="G2007">
        <v>10</v>
      </c>
      <c r="I2007" s="47" t="s">
        <v>1320</v>
      </c>
      <c r="J2007" t="s">
        <v>9</v>
      </c>
      <c r="K2007" s="58"/>
      <c r="M2007" t="s">
        <v>1425</v>
      </c>
      <c r="N2007" t="s">
        <v>1328</v>
      </c>
      <c r="O2007" s="36">
        <v>8757.9</v>
      </c>
      <c r="P2007" s="37">
        <v>33764.715742873595</v>
      </c>
      <c r="Q2007" s="31">
        <v>1.37E-4</v>
      </c>
    </row>
    <row r="2008" spans="1:17" x14ac:dyDescent="0.2">
      <c r="A2008" t="s">
        <v>815</v>
      </c>
      <c r="B2008" t="s">
        <v>1248</v>
      </c>
      <c r="C2008" t="s">
        <v>815</v>
      </c>
      <c r="D2008" s="35">
        <v>3634497.5</v>
      </c>
      <c r="E2008" s="35">
        <v>0</v>
      </c>
      <c r="F2008" s="35">
        <v>3634497.5</v>
      </c>
      <c r="G2008">
        <v>10</v>
      </c>
      <c r="I2008" s="47" t="s">
        <v>1320</v>
      </c>
      <c r="J2008" t="s">
        <v>77</v>
      </c>
      <c r="K2008" s="58"/>
      <c r="M2008" t="s">
        <v>1426</v>
      </c>
      <c r="N2008" t="s">
        <v>1294</v>
      </c>
      <c r="O2008" s="36">
        <v>264.18</v>
      </c>
      <c r="P2008" s="37">
        <v>1018.5047334352238</v>
      </c>
      <c r="Q2008" s="31">
        <v>6.9999999999999999E-6</v>
      </c>
    </row>
    <row r="2009" spans="1:17" x14ac:dyDescent="0.2">
      <c r="A2009" t="s">
        <v>815</v>
      </c>
      <c r="B2009" t="s">
        <v>1248</v>
      </c>
      <c r="C2009" t="s">
        <v>815</v>
      </c>
      <c r="D2009" s="35">
        <v>3634497.5</v>
      </c>
      <c r="E2009" s="35">
        <v>0</v>
      </c>
      <c r="F2009" s="35">
        <v>3634497.5</v>
      </c>
      <c r="G2009">
        <v>10</v>
      </c>
      <c r="I2009" s="47" t="s">
        <v>1320</v>
      </c>
      <c r="J2009" t="s">
        <v>218</v>
      </c>
      <c r="M2009" t="s">
        <v>1427</v>
      </c>
      <c r="N2009" t="s">
        <v>1294</v>
      </c>
      <c r="O2009" s="36">
        <v>387.84</v>
      </c>
      <c r="P2009" s="37">
        <v>1495.2565516523473</v>
      </c>
      <c r="Q2009" s="31">
        <v>6.0000000000000002E-6</v>
      </c>
    </row>
    <row r="2010" spans="1:17" x14ac:dyDescent="0.2">
      <c r="A2010" t="s">
        <v>815</v>
      </c>
      <c r="B2010" t="s">
        <v>1248</v>
      </c>
      <c r="C2010" t="s">
        <v>815</v>
      </c>
      <c r="D2010" s="35">
        <v>3634497.5</v>
      </c>
      <c r="E2010" s="35">
        <v>0</v>
      </c>
      <c r="F2010" s="35">
        <v>3634497.5</v>
      </c>
      <c r="G2010">
        <v>10</v>
      </c>
      <c r="I2010" s="47" t="s">
        <v>1320</v>
      </c>
      <c r="J2010" t="s">
        <v>220</v>
      </c>
      <c r="M2010" t="s">
        <v>1428</v>
      </c>
      <c r="N2010" t="s">
        <v>1328</v>
      </c>
      <c r="O2010" s="36">
        <v>2651.9</v>
      </c>
      <c r="P2010" s="37">
        <v>10223.986307051517</v>
      </c>
      <c r="Q2010" s="31">
        <v>2.3E-5</v>
      </c>
    </row>
    <row r="2011" spans="1:17" x14ac:dyDescent="0.2">
      <c r="A2011" t="s">
        <v>846</v>
      </c>
      <c r="B2011" t="s">
        <v>847</v>
      </c>
      <c r="C2011" t="s">
        <v>848</v>
      </c>
      <c r="D2011" s="35">
        <v>154000</v>
      </c>
      <c r="E2011" s="35">
        <v>15435.993521223798</v>
      </c>
      <c r="F2011" s="35">
        <v>169435.99352122381</v>
      </c>
      <c r="G2011" t="s">
        <v>849</v>
      </c>
      <c r="I2011" s="47" t="s">
        <v>1429</v>
      </c>
      <c r="J2011">
        <v>0</v>
      </c>
      <c r="M2011" t="e">
        <v>#N/A</v>
      </c>
      <c r="N2011" t="e">
        <v>#N/A</v>
      </c>
      <c r="O2011" s="36">
        <v>0</v>
      </c>
      <c r="P2011" s="37">
        <v>0</v>
      </c>
      <c r="Q2011" s="31">
        <v>0</v>
      </c>
    </row>
    <row r="2012" spans="1:17" x14ac:dyDescent="0.2">
      <c r="A2012" t="s">
        <v>850</v>
      </c>
      <c r="B2012" t="s">
        <v>851</v>
      </c>
      <c r="C2012" t="s">
        <v>852</v>
      </c>
      <c r="D2012" s="35">
        <v>73300</v>
      </c>
      <c r="E2012" s="35">
        <v>7347.1319812058728</v>
      </c>
      <c r="F2012" s="35">
        <v>80647.131981205879</v>
      </c>
      <c r="G2012">
        <v>6</v>
      </c>
      <c r="I2012" s="47">
        <v>0.94999959864824735</v>
      </c>
      <c r="J2012" t="s">
        <v>9</v>
      </c>
      <c r="M2012" t="s">
        <v>1425</v>
      </c>
      <c r="N2012" t="s">
        <v>1328</v>
      </c>
      <c r="O2012" s="36">
        <v>9218.8459999999995</v>
      </c>
      <c r="P2012" s="37">
        <v>76614.743014277818</v>
      </c>
      <c r="Q2012" s="31">
        <v>1.37E-4</v>
      </c>
    </row>
    <row r="2013" spans="1:17" x14ac:dyDescent="0.2">
      <c r="A2013" t="s">
        <v>853</v>
      </c>
      <c r="B2013" t="s">
        <v>854</v>
      </c>
      <c r="C2013" t="s">
        <v>855</v>
      </c>
      <c r="D2013" s="35">
        <v>10800</v>
      </c>
      <c r="E2013" s="35">
        <v>1082.5242209689416</v>
      </c>
      <c r="F2013" s="35">
        <v>11882.524220968942</v>
      </c>
      <c r="G2013" t="s">
        <v>849</v>
      </c>
      <c r="I2013" s="47" t="s">
        <v>1429</v>
      </c>
      <c r="J2013">
        <v>0</v>
      </c>
      <c r="M2013" t="e">
        <v>#N/A</v>
      </c>
      <c r="N2013" t="e">
        <v>#N/A</v>
      </c>
      <c r="O2013" s="36">
        <v>0</v>
      </c>
      <c r="P2013" s="37">
        <v>0</v>
      </c>
      <c r="Q2013" s="31">
        <v>0</v>
      </c>
    </row>
    <row r="2014" spans="1:17" x14ac:dyDescent="0.2">
      <c r="A2014" t="s">
        <v>853</v>
      </c>
      <c r="B2014" t="s">
        <v>856</v>
      </c>
      <c r="C2014" t="s">
        <v>857</v>
      </c>
      <c r="D2014" s="35">
        <v>15900</v>
      </c>
      <c r="E2014" s="35">
        <v>1593.7162142042753</v>
      </c>
      <c r="F2014" s="35">
        <v>17493.716214204276</v>
      </c>
      <c r="G2014" t="s">
        <v>849</v>
      </c>
      <c r="I2014" s="47" t="s">
        <v>1429</v>
      </c>
      <c r="J2014">
        <v>0</v>
      </c>
      <c r="M2014" t="e">
        <v>#N/A</v>
      </c>
      <c r="N2014" t="e">
        <v>#N/A</v>
      </c>
      <c r="O2014" s="36">
        <v>0</v>
      </c>
      <c r="P2014" s="37">
        <v>0</v>
      </c>
      <c r="Q2014" s="31">
        <v>0</v>
      </c>
    </row>
    <row r="2015" spans="1:17" x14ac:dyDescent="0.2">
      <c r="A2015" t="s">
        <v>858</v>
      </c>
      <c r="B2015" t="s">
        <v>859</v>
      </c>
      <c r="C2015" t="s">
        <v>860</v>
      </c>
      <c r="D2015" s="35">
        <v>16617.5</v>
      </c>
      <c r="E2015" s="35">
        <v>1665.6339112917951</v>
      </c>
      <c r="F2015" s="35">
        <v>18283.133911291796</v>
      </c>
      <c r="G2015">
        <v>4</v>
      </c>
      <c r="I2015" s="47" t="s">
        <v>1320</v>
      </c>
      <c r="J2015" t="s">
        <v>143</v>
      </c>
      <c r="M2015" t="s">
        <v>1334</v>
      </c>
      <c r="N2015" t="s">
        <v>1325</v>
      </c>
      <c r="O2015" s="36">
        <v>627.45216633751477</v>
      </c>
      <c r="P2015" s="37">
        <v>24.781725311314844</v>
      </c>
      <c r="Q2015" s="31">
        <v>1.0000000000000001E-5</v>
      </c>
    </row>
    <row r="2016" spans="1:17" x14ac:dyDescent="0.2">
      <c r="A2016" t="s">
        <v>858</v>
      </c>
      <c r="B2016" t="s">
        <v>859</v>
      </c>
      <c r="C2016" t="s">
        <v>860</v>
      </c>
      <c r="D2016" s="35">
        <v>16617.5</v>
      </c>
      <c r="E2016" s="35">
        <v>1665.6339112917951</v>
      </c>
      <c r="F2016" s="35">
        <v>18283.133911291796</v>
      </c>
      <c r="G2016">
        <v>4</v>
      </c>
      <c r="I2016" s="47" t="s">
        <v>1320</v>
      </c>
      <c r="J2016" t="s">
        <v>147</v>
      </c>
      <c r="M2016" t="s">
        <v>1334</v>
      </c>
      <c r="N2016" t="s">
        <v>1325</v>
      </c>
      <c r="O2016" s="36">
        <v>3197.6337116738837</v>
      </c>
      <c r="P2016" s="37">
        <v>126.29310175379413</v>
      </c>
      <c r="Q2016" s="31">
        <v>5.8999999999999998E-5</v>
      </c>
    </row>
    <row r="2017" spans="1:17" x14ac:dyDescent="0.2">
      <c r="A2017" t="s">
        <v>858</v>
      </c>
      <c r="B2017" t="s">
        <v>859</v>
      </c>
      <c r="C2017" t="s">
        <v>860</v>
      </c>
      <c r="D2017" s="35">
        <v>16617.5</v>
      </c>
      <c r="E2017" s="35">
        <v>1665.6339112917951</v>
      </c>
      <c r="F2017" s="35">
        <v>18283.133911291796</v>
      </c>
      <c r="G2017">
        <v>4</v>
      </c>
      <c r="I2017" s="47" t="s">
        <v>1320</v>
      </c>
      <c r="J2017" t="s">
        <v>149</v>
      </c>
      <c r="M2017" t="s">
        <v>1334</v>
      </c>
      <c r="N2017" t="s">
        <v>1325</v>
      </c>
      <c r="O2017" s="36">
        <v>2208.4489008143428</v>
      </c>
      <c r="P2017" s="37">
        <v>87.224456237858774</v>
      </c>
      <c r="Q2017" s="31">
        <v>4.5000000000000003E-5</v>
      </c>
    </row>
    <row r="2018" spans="1:17" x14ac:dyDescent="0.2">
      <c r="A2018" t="s">
        <v>858</v>
      </c>
      <c r="B2018" t="s">
        <v>859</v>
      </c>
      <c r="C2018" t="s">
        <v>860</v>
      </c>
      <c r="D2018" s="35">
        <v>16617.5</v>
      </c>
      <c r="E2018" s="35">
        <v>1665.6339112917951</v>
      </c>
      <c r="F2018" s="35">
        <v>18283.133911291796</v>
      </c>
      <c r="G2018">
        <v>4</v>
      </c>
      <c r="I2018" s="47" t="s">
        <v>1320</v>
      </c>
      <c r="J2018" t="s">
        <v>151</v>
      </c>
      <c r="M2018" t="s">
        <v>1334</v>
      </c>
      <c r="N2018" t="s">
        <v>1325</v>
      </c>
      <c r="O2018" s="36">
        <v>168.36633130056649</v>
      </c>
      <c r="P2018" s="37">
        <v>6.64976295853615</v>
      </c>
      <c r="Q2018" s="31">
        <v>3.0000000000000001E-6</v>
      </c>
    </row>
    <row r="2019" spans="1:17" x14ac:dyDescent="0.2">
      <c r="A2019" t="s">
        <v>858</v>
      </c>
      <c r="B2019" t="s">
        <v>859</v>
      </c>
      <c r="C2019" t="s">
        <v>860</v>
      </c>
      <c r="D2019" s="35">
        <v>16617.5</v>
      </c>
      <c r="E2019" s="35">
        <v>1665.6339112917951</v>
      </c>
      <c r="F2019" s="35">
        <v>18283.133911291796</v>
      </c>
      <c r="G2019">
        <v>4</v>
      </c>
      <c r="I2019" s="47" t="s">
        <v>1320</v>
      </c>
      <c r="J2019" t="s">
        <v>153</v>
      </c>
      <c r="M2019" t="s">
        <v>1334</v>
      </c>
      <c r="N2019" t="s">
        <v>1325</v>
      </c>
      <c r="O2019" s="36">
        <v>41.830144422500986</v>
      </c>
      <c r="P2019" s="37">
        <v>1.6521150207543229</v>
      </c>
      <c r="Q2019" s="31">
        <v>9.9999999999999995E-7</v>
      </c>
    </row>
    <row r="2020" spans="1:17" x14ac:dyDescent="0.2">
      <c r="A2020" t="s">
        <v>858</v>
      </c>
      <c r="B2020" t="s">
        <v>859</v>
      </c>
      <c r="C2020" t="s">
        <v>860</v>
      </c>
      <c r="D2020" s="35">
        <v>16617.5</v>
      </c>
      <c r="E2020" s="35">
        <v>1665.6339112917951</v>
      </c>
      <c r="F2020" s="35">
        <v>18283.133911291796</v>
      </c>
      <c r="G2020">
        <v>4</v>
      </c>
      <c r="I2020" s="47" t="s">
        <v>1320</v>
      </c>
      <c r="J2020" t="s">
        <v>316</v>
      </c>
      <c r="M2020" t="s">
        <v>1352</v>
      </c>
      <c r="N2020" t="s">
        <v>1325</v>
      </c>
      <c r="O2020" s="36">
        <v>5454.3838744023078</v>
      </c>
      <c r="P2020" s="37">
        <v>215.42525497504457</v>
      </c>
      <c r="Q2020" s="31">
        <v>2.7E-4</v>
      </c>
    </row>
    <row r="2021" spans="1:17" x14ac:dyDescent="0.2">
      <c r="A2021" t="s">
        <v>858</v>
      </c>
      <c r="B2021" t="s">
        <v>859</v>
      </c>
      <c r="C2021" t="s">
        <v>860</v>
      </c>
      <c r="D2021" s="35">
        <v>16617.5</v>
      </c>
      <c r="E2021" s="35">
        <v>1665.6339112917951</v>
      </c>
      <c r="F2021" s="35">
        <v>18283.133911291796</v>
      </c>
      <c r="G2021">
        <v>4</v>
      </c>
      <c r="I2021" s="47" t="s">
        <v>1320</v>
      </c>
      <c r="J2021" t="s">
        <v>318</v>
      </c>
      <c r="M2021" t="s">
        <v>1352</v>
      </c>
      <c r="N2021" t="s">
        <v>1325</v>
      </c>
      <c r="O2021" s="36">
        <v>2635.3412972515926</v>
      </c>
      <c r="P2021" s="37">
        <v>104.08491297633498</v>
      </c>
      <c r="Q2021" s="31">
        <v>2.5300000000000002E-4</v>
      </c>
    </row>
    <row r="2022" spans="1:17" x14ac:dyDescent="0.2">
      <c r="A2022" t="s">
        <v>858</v>
      </c>
      <c r="B2022" t="s">
        <v>859</v>
      </c>
      <c r="C2022" t="s">
        <v>860</v>
      </c>
      <c r="D2022" s="35">
        <v>16617.5</v>
      </c>
      <c r="E2022" s="35">
        <v>1665.6339112917951</v>
      </c>
      <c r="F2022" s="35">
        <v>18283.133911291796</v>
      </c>
      <c r="G2022">
        <v>4</v>
      </c>
      <c r="I2022" s="47" t="s">
        <v>1320</v>
      </c>
      <c r="J2022" t="s">
        <v>319</v>
      </c>
      <c r="M2022" t="s">
        <v>1352</v>
      </c>
      <c r="N2022" t="s">
        <v>1325</v>
      </c>
      <c r="O2022" s="36">
        <v>3105.6409394293473</v>
      </c>
      <c r="P2022" s="37">
        <v>122.65977361390188</v>
      </c>
      <c r="Q2022" s="31">
        <v>3.6400000000000001E-4</v>
      </c>
    </row>
    <row r="2023" spans="1:17" x14ac:dyDescent="0.2">
      <c r="A2023" t="s">
        <v>858</v>
      </c>
      <c r="B2023" t="s">
        <v>859</v>
      </c>
      <c r="C2023" t="s">
        <v>860</v>
      </c>
      <c r="D2023" s="35">
        <v>16617.5</v>
      </c>
      <c r="E2023" s="35">
        <v>1665.6339112917951</v>
      </c>
      <c r="F2023" s="35">
        <v>18283.133911291796</v>
      </c>
      <c r="G2023">
        <v>4</v>
      </c>
      <c r="I2023" s="47" t="s">
        <v>1320</v>
      </c>
      <c r="J2023" t="s">
        <v>320</v>
      </c>
      <c r="M2023" t="s">
        <v>1353</v>
      </c>
      <c r="N2023" t="s">
        <v>1325</v>
      </c>
      <c r="O2023" s="36">
        <v>74157.33999578697</v>
      </c>
      <c r="P2023" s="37">
        <v>2928.9034737427719</v>
      </c>
      <c r="Q2023" s="31">
        <v>2.271E-3</v>
      </c>
    </row>
    <row r="2024" spans="1:17" x14ac:dyDescent="0.2">
      <c r="A2024" t="s">
        <v>858</v>
      </c>
      <c r="B2024" t="s">
        <v>859</v>
      </c>
      <c r="C2024" t="s">
        <v>860</v>
      </c>
      <c r="D2024" s="35">
        <v>16617.5</v>
      </c>
      <c r="E2024" s="35">
        <v>1665.6339112917951</v>
      </c>
      <c r="F2024" s="35">
        <v>18283.133911291796</v>
      </c>
      <c r="G2024">
        <v>4</v>
      </c>
      <c r="I2024" s="47" t="s">
        <v>1320</v>
      </c>
      <c r="J2024" t="s">
        <v>450</v>
      </c>
      <c r="M2024" t="s">
        <v>1372</v>
      </c>
      <c r="N2024" t="s">
        <v>1325</v>
      </c>
      <c r="O2024" s="36">
        <v>1783.3161553464247</v>
      </c>
      <c r="P2024" s="37">
        <v>70.433498322249505</v>
      </c>
      <c r="Q2024" s="31">
        <v>0</v>
      </c>
    </row>
    <row r="2025" spans="1:17" x14ac:dyDescent="0.2">
      <c r="A2025" t="s">
        <v>858</v>
      </c>
      <c r="B2025" t="s">
        <v>859</v>
      </c>
      <c r="C2025" t="s">
        <v>860</v>
      </c>
      <c r="D2025" s="35">
        <v>16617.5</v>
      </c>
      <c r="E2025" s="35">
        <v>1665.6339112917951</v>
      </c>
      <c r="F2025" s="35">
        <v>18283.133911291796</v>
      </c>
      <c r="G2025">
        <v>4</v>
      </c>
      <c r="I2025" s="47" t="s">
        <v>1320</v>
      </c>
      <c r="J2025" t="s">
        <v>452</v>
      </c>
      <c r="M2025" t="s">
        <v>1372</v>
      </c>
      <c r="N2025" t="s">
        <v>1325</v>
      </c>
      <c r="O2025" s="36">
        <v>2389.643648164209</v>
      </c>
      <c r="P2025" s="37">
        <v>94.380887751814342</v>
      </c>
      <c r="Q2025" s="31">
        <v>1.6000000000000001E-4</v>
      </c>
    </row>
    <row r="2026" spans="1:17" x14ac:dyDescent="0.2">
      <c r="A2026" t="s">
        <v>858</v>
      </c>
      <c r="B2026" t="s">
        <v>859</v>
      </c>
      <c r="C2026" t="s">
        <v>860</v>
      </c>
      <c r="D2026" s="35">
        <v>16617.5</v>
      </c>
      <c r="E2026" s="35">
        <v>1665.6339112917951</v>
      </c>
      <c r="F2026" s="35">
        <v>18283.133911291796</v>
      </c>
      <c r="G2026">
        <v>4</v>
      </c>
      <c r="I2026" s="47" t="s">
        <v>1320</v>
      </c>
      <c r="J2026" t="s">
        <v>454</v>
      </c>
      <c r="M2026" t="s">
        <v>1372</v>
      </c>
      <c r="N2026" t="s">
        <v>1325</v>
      </c>
      <c r="O2026" s="36">
        <v>4279.9587728314191</v>
      </c>
      <c r="P2026" s="37">
        <v>169.0403959733988</v>
      </c>
      <c r="Q2026" s="31">
        <v>1.1400000000000001E-4</v>
      </c>
    </row>
    <row r="2027" spans="1:17" x14ac:dyDescent="0.2">
      <c r="A2027" t="s">
        <v>858</v>
      </c>
      <c r="B2027" t="s">
        <v>859</v>
      </c>
      <c r="C2027" t="s">
        <v>860</v>
      </c>
      <c r="D2027" s="35">
        <v>16617.5</v>
      </c>
      <c r="E2027" s="35">
        <v>1665.6339112917951</v>
      </c>
      <c r="F2027" s="35">
        <v>18283.133911291796</v>
      </c>
      <c r="G2027">
        <v>4</v>
      </c>
      <c r="I2027" s="47" t="s">
        <v>1320</v>
      </c>
      <c r="J2027" t="s">
        <v>455</v>
      </c>
      <c r="M2027" t="s">
        <v>1373</v>
      </c>
      <c r="N2027" t="s">
        <v>1325</v>
      </c>
      <c r="O2027" s="36">
        <v>3502.8542609035103</v>
      </c>
      <c r="P2027" s="37">
        <v>138.34803154155512</v>
      </c>
      <c r="Q2027" s="31">
        <v>7.1000000000000005E-5</v>
      </c>
    </row>
    <row r="2028" spans="1:17" x14ac:dyDescent="0.2">
      <c r="A2028" t="s">
        <v>858</v>
      </c>
      <c r="B2028" t="s">
        <v>859</v>
      </c>
      <c r="C2028" t="s">
        <v>860</v>
      </c>
      <c r="D2028" s="35">
        <v>16617.5</v>
      </c>
      <c r="E2028" s="35">
        <v>1665.6339112917951</v>
      </c>
      <c r="F2028" s="35">
        <v>18283.133911291796</v>
      </c>
      <c r="G2028">
        <v>4</v>
      </c>
      <c r="I2028" s="47" t="s">
        <v>1320</v>
      </c>
      <c r="J2028" t="s">
        <v>457</v>
      </c>
      <c r="M2028" t="s">
        <v>1373</v>
      </c>
      <c r="N2028" t="s">
        <v>1325</v>
      </c>
      <c r="O2028" s="36">
        <v>1284.3150327180197</v>
      </c>
      <c r="P2028" s="37">
        <v>50.725049751266376</v>
      </c>
      <c r="Q2028" s="31">
        <v>5.7000000000000003E-5</v>
      </c>
    </row>
    <row r="2029" spans="1:17" x14ac:dyDescent="0.2">
      <c r="A2029" t="s">
        <v>858</v>
      </c>
      <c r="B2029" t="s">
        <v>859</v>
      </c>
      <c r="C2029" t="s">
        <v>860</v>
      </c>
      <c r="D2029" s="35">
        <v>16617.5</v>
      </c>
      <c r="E2029" s="35">
        <v>1665.6339112917951</v>
      </c>
      <c r="F2029" s="35">
        <v>18283.133911291796</v>
      </c>
      <c r="G2029">
        <v>4</v>
      </c>
      <c r="I2029" s="47" t="s">
        <v>1320</v>
      </c>
      <c r="J2029" t="s">
        <v>458</v>
      </c>
      <c r="M2029" t="s">
        <v>1373</v>
      </c>
      <c r="N2029" t="s">
        <v>1325</v>
      </c>
      <c r="O2029" s="36">
        <v>138.80505600317656</v>
      </c>
      <c r="P2029" s="37">
        <v>5.4822167397571242</v>
      </c>
      <c r="Q2029" s="31">
        <v>6.0000000000000002E-6</v>
      </c>
    </row>
    <row r="2030" spans="1:17" x14ac:dyDescent="0.2">
      <c r="A2030" t="s">
        <v>858</v>
      </c>
      <c r="B2030" t="s">
        <v>859</v>
      </c>
      <c r="C2030" t="s">
        <v>860</v>
      </c>
      <c r="D2030" s="35">
        <v>16617.5</v>
      </c>
      <c r="E2030" s="35">
        <v>1665.6339112917951</v>
      </c>
      <c r="F2030" s="35">
        <v>18283.133911291796</v>
      </c>
      <c r="G2030">
        <v>4</v>
      </c>
      <c r="I2030" s="47" t="s">
        <v>1320</v>
      </c>
      <c r="J2030" t="s">
        <v>459</v>
      </c>
      <c r="M2030" t="s">
        <v>1373</v>
      </c>
      <c r="N2030" t="s">
        <v>1325</v>
      </c>
      <c r="O2030" s="36">
        <v>403.82691814459525</v>
      </c>
      <c r="P2030" s="37">
        <v>15.949467219451757</v>
      </c>
      <c r="Q2030" s="31">
        <v>3.0000000000000001E-5</v>
      </c>
    </row>
    <row r="2031" spans="1:17" x14ac:dyDescent="0.2">
      <c r="A2031" t="s">
        <v>858</v>
      </c>
      <c r="B2031" t="s">
        <v>859</v>
      </c>
      <c r="C2031" t="s">
        <v>860</v>
      </c>
      <c r="D2031" s="35">
        <v>16617.5</v>
      </c>
      <c r="E2031" s="35">
        <v>1665.6339112917951</v>
      </c>
      <c r="F2031" s="35">
        <v>18283.133911291796</v>
      </c>
      <c r="G2031">
        <v>4</v>
      </c>
      <c r="I2031" s="47" t="s">
        <v>1320</v>
      </c>
      <c r="J2031" t="s">
        <v>460</v>
      </c>
      <c r="M2031" t="s">
        <v>1373</v>
      </c>
      <c r="N2031" t="s">
        <v>1325</v>
      </c>
      <c r="O2031" s="36">
        <v>15784.390091433366</v>
      </c>
      <c r="P2031" s="37">
        <v>623.41711518154034</v>
      </c>
      <c r="Q2031" s="31">
        <v>5.1999999999999995E-4</v>
      </c>
    </row>
    <row r="2032" spans="1:17" x14ac:dyDescent="0.2">
      <c r="A2032" t="s">
        <v>858</v>
      </c>
      <c r="B2032" t="s">
        <v>859</v>
      </c>
      <c r="C2032" t="s">
        <v>860</v>
      </c>
      <c r="D2032" s="35">
        <v>16617.5</v>
      </c>
      <c r="E2032" s="35">
        <v>1665.6339112917951</v>
      </c>
      <c r="F2032" s="35">
        <v>18283.133911291796</v>
      </c>
      <c r="G2032">
        <v>4</v>
      </c>
      <c r="I2032" s="47" t="s">
        <v>1320</v>
      </c>
      <c r="J2032" t="s">
        <v>461</v>
      </c>
      <c r="M2032" t="s">
        <v>1373</v>
      </c>
      <c r="N2032" t="s">
        <v>1325</v>
      </c>
      <c r="O2032" s="36">
        <v>4814.0552172089874</v>
      </c>
      <c r="P2032" s="37">
        <v>190.13496235536445</v>
      </c>
      <c r="Q2032" s="31">
        <v>9.7999999999999997E-5</v>
      </c>
    </row>
    <row r="2033" spans="1:17" x14ac:dyDescent="0.2">
      <c r="A2033" t="s">
        <v>858</v>
      </c>
      <c r="B2033" t="s">
        <v>859</v>
      </c>
      <c r="C2033" t="s">
        <v>860</v>
      </c>
      <c r="D2033" s="35">
        <v>16617.5</v>
      </c>
      <c r="E2033" s="35">
        <v>1665.6339112917951</v>
      </c>
      <c r="F2033" s="35">
        <v>18283.133911291796</v>
      </c>
      <c r="G2033">
        <v>4</v>
      </c>
      <c r="I2033" s="47" t="s">
        <v>1320</v>
      </c>
      <c r="J2033" t="s">
        <v>462</v>
      </c>
      <c r="M2033" t="s">
        <v>1373</v>
      </c>
      <c r="N2033" t="s">
        <v>1325</v>
      </c>
      <c r="O2033" s="36">
        <v>1.2745686485177732</v>
      </c>
      <c r="P2033" s="37">
        <v>5.0340108509547676E-2</v>
      </c>
      <c r="Q2033" s="31">
        <v>0</v>
      </c>
    </row>
    <row r="2034" spans="1:17" x14ac:dyDescent="0.2">
      <c r="A2034" t="s">
        <v>858</v>
      </c>
      <c r="B2034" t="s">
        <v>859</v>
      </c>
      <c r="C2034" t="s">
        <v>860</v>
      </c>
      <c r="D2034" s="35">
        <v>16617.5</v>
      </c>
      <c r="E2034" s="35">
        <v>1665.6339112917951</v>
      </c>
      <c r="F2034" s="35">
        <v>18283.133911291796</v>
      </c>
      <c r="G2034">
        <v>4</v>
      </c>
      <c r="I2034" s="47" t="s">
        <v>1320</v>
      </c>
      <c r="J2034" t="s">
        <v>641</v>
      </c>
      <c r="M2034" t="s">
        <v>1401</v>
      </c>
      <c r="N2034" t="s">
        <v>1325</v>
      </c>
      <c r="O2034" s="36">
        <v>2044.9352186600722</v>
      </c>
      <c r="P2034" s="37">
        <v>80.76635253978489</v>
      </c>
      <c r="Q2034" s="31">
        <v>1.37E-4</v>
      </c>
    </row>
    <row r="2035" spans="1:17" x14ac:dyDescent="0.2">
      <c r="A2035" t="s">
        <v>858</v>
      </c>
      <c r="B2035" t="s">
        <v>859</v>
      </c>
      <c r="C2035" t="s">
        <v>860</v>
      </c>
      <c r="D2035" s="35">
        <v>16617.5</v>
      </c>
      <c r="E2035" s="35">
        <v>1665.6339112917951</v>
      </c>
      <c r="F2035" s="35">
        <v>18283.133911291796</v>
      </c>
      <c r="G2035">
        <v>4</v>
      </c>
      <c r="I2035" s="47" t="s">
        <v>1320</v>
      </c>
      <c r="J2035" t="s">
        <v>643</v>
      </c>
      <c r="M2035" t="s">
        <v>1401</v>
      </c>
      <c r="N2035" t="s">
        <v>1325</v>
      </c>
      <c r="O2035" s="36">
        <v>2463.2693452897956</v>
      </c>
      <c r="P2035" s="37">
        <v>97.288793565050284</v>
      </c>
      <c r="Q2035" s="31">
        <v>2.3900000000000001E-4</v>
      </c>
    </row>
    <row r="2036" spans="1:17" x14ac:dyDescent="0.2">
      <c r="A2036" t="s">
        <v>858</v>
      </c>
      <c r="B2036" t="s">
        <v>859</v>
      </c>
      <c r="C2036" t="s">
        <v>860</v>
      </c>
      <c r="D2036" s="35">
        <v>16617.5</v>
      </c>
      <c r="E2036" s="35">
        <v>1665.6339112917951</v>
      </c>
      <c r="F2036" s="35">
        <v>18283.133911291796</v>
      </c>
      <c r="G2036">
        <v>4</v>
      </c>
      <c r="I2036" s="47" t="s">
        <v>1320</v>
      </c>
      <c r="J2036" t="s">
        <v>644</v>
      </c>
      <c r="M2036" t="s">
        <v>1401</v>
      </c>
      <c r="N2036" t="s">
        <v>1325</v>
      </c>
      <c r="O2036" s="36">
        <v>7317.8331792863455</v>
      </c>
      <c r="P2036" s="37">
        <v>289.02367614992062</v>
      </c>
      <c r="Q2036" s="31">
        <v>3.1100000000000002E-4</v>
      </c>
    </row>
    <row r="2037" spans="1:17" x14ac:dyDescent="0.2">
      <c r="A2037" t="s">
        <v>858</v>
      </c>
      <c r="B2037" t="s">
        <v>859</v>
      </c>
      <c r="C2037" t="s">
        <v>860</v>
      </c>
      <c r="D2037" s="35">
        <v>16617.5</v>
      </c>
      <c r="E2037" s="35">
        <v>1665.6339112917951</v>
      </c>
      <c r="F2037" s="35">
        <v>18283.133911291796</v>
      </c>
      <c r="G2037">
        <v>4</v>
      </c>
      <c r="I2037" s="47" t="s">
        <v>1320</v>
      </c>
      <c r="J2037" t="s">
        <v>645</v>
      </c>
      <c r="M2037" t="s">
        <v>1401</v>
      </c>
      <c r="N2037" t="s">
        <v>1325</v>
      </c>
      <c r="O2037" s="36">
        <v>1941.8250110585548</v>
      </c>
      <c r="P2037" s="37">
        <v>76.693932395810194</v>
      </c>
      <c r="Q2037" s="31">
        <v>4.8999999999999998E-5</v>
      </c>
    </row>
    <row r="2038" spans="1:17" x14ac:dyDescent="0.2">
      <c r="A2038" t="s">
        <v>858</v>
      </c>
      <c r="B2038" t="s">
        <v>859</v>
      </c>
      <c r="C2038" t="s">
        <v>860</v>
      </c>
      <c r="D2038" s="35">
        <v>16617.5</v>
      </c>
      <c r="E2038" s="35">
        <v>1665.6339112917951</v>
      </c>
      <c r="F2038" s="35">
        <v>18283.133911291796</v>
      </c>
      <c r="G2038">
        <v>4</v>
      </c>
      <c r="I2038" s="47" t="s">
        <v>1320</v>
      </c>
      <c r="J2038" t="s">
        <v>646</v>
      </c>
      <c r="M2038" t="s">
        <v>1401</v>
      </c>
      <c r="N2038" t="s">
        <v>1325</v>
      </c>
      <c r="O2038" s="36">
        <v>553.20000000000005</v>
      </c>
      <c r="P2038" s="37">
        <v>21.849076595338406</v>
      </c>
      <c r="Q2038" s="31">
        <v>1.2E-5</v>
      </c>
    </row>
    <row r="2039" spans="1:17" x14ac:dyDescent="0.2">
      <c r="A2039" t="s">
        <v>858</v>
      </c>
      <c r="B2039" t="s">
        <v>859</v>
      </c>
      <c r="C2039" t="s">
        <v>860</v>
      </c>
      <c r="D2039" s="35">
        <v>16617.5</v>
      </c>
      <c r="E2039" s="35">
        <v>1665.6339112917951</v>
      </c>
      <c r="F2039" s="35">
        <v>18283.133911291796</v>
      </c>
      <c r="G2039">
        <v>4</v>
      </c>
      <c r="I2039" s="47" t="s">
        <v>1320</v>
      </c>
      <c r="J2039" t="s">
        <v>647</v>
      </c>
      <c r="M2039" t="s">
        <v>1401</v>
      </c>
      <c r="N2039" t="s">
        <v>1325</v>
      </c>
      <c r="O2039" s="36">
        <v>4667.2721274884843</v>
      </c>
      <c r="P2039" s="37">
        <v>184.33764679100489</v>
      </c>
      <c r="Q2039" s="31">
        <v>1.08E-4</v>
      </c>
    </row>
    <row r="2040" spans="1:17" x14ac:dyDescent="0.2">
      <c r="A2040" t="s">
        <v>858</v>
      </c>
      <c r="B2040" t="s">
        <v>859</v>
      </c>
      <c r="C2040" t="s">
        <v>860</v>
      </c>
      <c r="D2040" s="35">
        <v>16617.5</v>
      </c>
      <c r="E2040" s="35">
        <v>1665.6339112917951</v>
      </c>
      <c r="F2040" s="35">
        <v>18283.133911291796</v>
      </c>
      <c r="G2040">
        <v>4</v>
      </c>
      <c r="I2040" s="47" t="s">
        <v>1320</v>
      </c>
      <c r="J2040" t="s">
        <v>648</v>
      </c>
      <c r="M2040" t="s">
        <v>1401</v>
      </c>
      <c r="N2040" t="s">
        <v>1325</v>
      </c>
      <c r="O2040" s="36">
        <v>691.5</v>
      </c>
      <c r="P2040" s="37">
        <v>27.311345744173</v>
      </c>
      <c r="Q2040" s="31">
        <v>1.5E-5</v>
      </c>
    </row>
    <row r="2041" spans="1:17" x14ac:dyDescent="0.2">
      <c r="A2041" t="s">
        <v>858</v>
      </c>
      <c r="B2041" t="s">
        <v>859</v>
      </c>
      <c r="C2041" t="s">
        <v>860</v>
      </c>
      <c r="D2041" s="35">
        <v>16617.5</v>
      </c>
      <c r="E2041" s="35">
        <v>1665.6339112917951</v>
      </c>
      <c r="F2041" s="35">
        <v>18283.133911291796</v>
      </c>
      <c r="G2041">
        <v>4</v>
      </c>
      <c r="I2041" s="47" t="s">
        <v>1320</v>
      </c>
      <c r="J2041" t="s">
        <v>649</v>
      </c>
      <c r="M2041" t="s">
        <v>1401</v>
      </c>
      <c r="N2041" t="s">
        <v>1325</v>
      </c>
      <c r="O2041" s="36">
        <v>1387.4162914357805</v>
      </c>
      <c r="P2041" s="37">
        <v>54.797116451917411</v>
      </c>
      <c r="Q2041" s="31">
        <v>3.1000000000000001E-5</v>
      </c>
    </row>
    <row r="2042" spans="1:17" x14ac:dyDescent="0.2">
      <c r="A2042" t="s">
        <v>858</v>
      </c>
      <c r="B2042" t="s">
        <v>859</v>
      </c>
      <c r="C2042" t="s">
        <v>860</v>
      </c>
      <c r="D2042" s="35">
        <v>16617.5</v>
      </c>
      <c r="E2042" s="35">
        <v>1665.6339112917951</v>
      </c>
      <c r="F2042" s="35">
        <v>18283.133911291796</v>
      </c>
      <c r="G2042">
        <v>4</v>
      </c>
      <c r="I2042" s="47" t="s">
        <v>1320</v>
      </c>
      <c r="J2042" t="s">
        <v>650</v>
      </c>
      <c r="M2042" t="s">
        <v>1401</v>
      </c>
      <c r="N2042" t="s">
        <v>1325</v>
      </c>
      <c r="O2042" s="36">
        <v>69.150000000000006</v>
      </c>
      <c r="P2042" s="37">
        <v>2.7311345744173008</v>
      </c>
      <c r="Q2042" s="31">
        <v>1.9999999999999999E-6</v>
      </c>
    </row>
    <row r="2043" spans="1:17" x14ac:dyDescent="0.2">
      <c r="A2043" t="s">
        <v>858</v>
      </c>
      <c r="B2043" t="s">
        <v>859</v>
      </c>
      <c r="C2043" t="s">
        <v>860</v>
      </c>
      <c r="D2043" s="35">
        <v>16617.5</v>
      </c>
      <c r="E2043" s="35">
        <v>1665.6339112917951</v>
      </c>
      <c r="F2043" s="35">
        <v>18283.133911291796</v>
      </c>
      <c r="G2043">
        <v>4</v>
      </c>
      <c r="I2043" s="47" t="s">
        <v>1320</v>
      </c>
      <c r="J2043" t="s">
        <v>651</v>
      </c>
      <c r="M2043" t="s">
        <v>1401</v>
      </c>
      <c r="N2043" t="s">
        <v>1325</v>
      </c>
      <c r="O2043" s="36">
        <v>484.05</v>
      </c>
      <c r="P2043" s="37">
        <v>19.117942020921102</v>
      </c>
      <c r="Q2043" s="31">
        <v>1.1E-5</v>
      </c>
    </row>
    <row r="2044" spans="1:17" x14ac:dyDescent="0.2">
      <c r="A2044" t="s">
        <v>858</v>
      </c>
      <c r="B2044" t="s">
        <v>859</v>
      </c>
      <c r="C2044" t="s">
        <v>860</v>
      </c>
      <c r="D2044" s="35">
        <v>16617.5</v>
      </c>
      <c r="E2044" s="35">
        <v>1665.6339112917951</v>
      </c>
      <c r="F2044" s="35">
        <v>18283.133911291796</v>
      </c>
      <c r="G2044">
        <v>4</v>
      </c>
      <c r="I2044" s="47" t="s">
        <v>1320</v>
      </c>
      <c r="J2044" t="s">
        <v>737</v>
      </c>
      <c r="M2044" t="s">
        <v>1414</v>
      </c>
      <c r="N2044" t="s">
        <v>1325</v>
      </c>
      <c r="O2044" s="36">
        <v>2259.0703945956138</v>
      </c>
      <c r="P2044" s="37">
        <v>89.22379263517881</v>
      </c>
      <c r="Q2044" s="31">
        <v>0</v>
      </c>
    </row>
    <row r="2045" spans="1:17" x14ac:dyDescent="0.2">
      <c r="A2045" t="s">
        <v>858</v>
      </c>
      <c r="B2045" t="s">
        <v>859</v>
      </c>
      <c r="C2045" t="s">
        <v>860</v>
      </c>
      <c r="D2045" s="35">
        <v>16617.5</v>
      </c>
      <c r="E2045" s="35">
        <v>1665.6339112917951</v>
      </c>
      <c r="F2045" s="35">
        <v>18283.133911291796</v>
      </c>
      <c r="G2045">
        <v>4</v>
      </c>
      <c r="I2045" s="47" t="s">
        <v>1320</v>
      </c>
      <c r="J2045" t="s">
        <v>739</v>
      </c>
      <c r="M2045" t="s">
        <v>1414</v>
      </c>
      <c r="N2045" t="s">
        <v>1325</v>
      </c>
      <c r="O2045" s="36">
        <v>2550.8715440720744</v>
      </c>
      <c r="P2045" s="37">
        <v>100.74871249331144</v>
      </c>
      <c r="Q2045" s="31">
        <v>6.0000000000000002E-5</v>
      </c>
    </row>
    <row r="2046" spans="1:17" x14ac:dyDescent="0.2">
      <c r="A2046" t="s">
        <v>858</v>
      </c>
      <c r="B2046" t="s">
        <v>859</v>
      </c>
      <c r="C2046" t="s">
        <v>860</v>
      </c>
      <c r="D2046" s="35">
        <v>16617.5</v>
      </c>
      <c r="E2046" s="35">
        <v>1665.6339112917951</v>
      </c>
      <c r="F2046" s="35">
        <v>18283.133911291796</v>
      </c>
      <c r="G2046">
        <v>4</v>
      </c>
      <c r="I2046" s="47" t="s">
        <v>1320</v>
      </c>
      <c r="J2046" t="s">
        <v>740</v>
      </c>
      <c r="M2046" t="s">
        <v>1414</v>
      </c>
      <c r="N2046" t="s">
        <v>1325</v>
      </c>
      <c r="O2046" s="36">
        <v>3037.8035399849359</v>
      </c>
      <c r="P2046" s="37">
        <v>119.98048124859184</v>
      </c>
      <c r="Q2046" s="31">
        <v>6.7000000000000002E-5</v>
      </c>
    </row>
    <row r="2047" spans="1:17" x14ac:dyDescent="0.2">
      <c r="A2047" t="s">
        <v>858</v>
      </c>
      <c r="B2047" t="s">
        <v>859</v>
      </c>
      <c r="C2047" t="s">
        <v>860</v>
      </c>
      <c r="D2047" s="35">
        <v>16617.5</v>
      </c>
      <c r="E2047" s="35">
        <v>1665.6339112917951</v>
      </c>
      <c r="F2047" s="35">
        <v>18283.133911291796</v>
      </c>
      <c r="G2047">
        <v>4</v>
      </c>
      <c r="I2047" s="47" t="s">
        <v>1320</v>
      </c>
      <c r="J2047" t="s">
        <v>32</v>
      </c>
      <c r="M2047" t="s">
        <v>1324</v>
      </c>
      <c r="N2047" t="s">
        <v>1325</v>
      </c>
      <c r="O2047" s="36">
        <v>847.29019394612521</v>
      </c>
      <c r="P2047" s="37">
        <v>33.46440409618225</v>
      </c>
      <c r="Q2047" s="31">
        <v>2.8E-5</v>
      </c>
    </row>
    <row r="2048" spans="1:17" x14ac:dyDescent="0.2">
      <c r="A2048" t="s">
        <v>858</v>
      </c>
      <c r="B2048" t="s">
        <v>859</v>
      </c>
      <c r="C2048" t="s">
        <v>860</v>
      </c>
      <c r="D2048" s="35">
        <v>16617.5</v>
      </c>
      <c r="E2048" s="35">
        <v>1665.6339112917951</v>
      </c>
      <c r="F2048" s="35">
        <v>18283.133911291796</v>
      </c>
      <c r="G2048">
        <v>4</v>
      </c>
      <c r="I2048" s="47" t="s">
        <v>1320</v>
      </c>
      <c r="J2048" t="s">
        <v>34</v>
      </c>
      <c r="M2048" t="s">
        <v>1324</v>
      </c>
      <c r="N2048" t="s">
        <v>1325</v>
      </c>
      <c r="O2048" s="36">
        <v>2189.0911107159804</v>
      </c>
      <c r="P2048" s="37">
        <v>86.459904830455301</v>
      </c>
      <c r="Q2048" s="31">
        <v>7.1000000000000005E-5</v>
      </c>
    </row>
    <row r="2049" spans="1:17" x14ac:dyDescent="0.2">
      <c r="A2049" t="s">
        <v>858</v>
      </c>
      <c r="B2049" t="s">
        <v>859</v>
      </c>
      <c r="C2049" t="s">
        <v>860</v>
      </c>
      <c r="D2049" s="35">
        <v>16617.5</v>
      </c>
      <c r="E2049" s="35">
        <v>1665.6339112917951</v>
      </c>
      <c r="F2049" s="35">
        <v>18283.133911291796</v>
      </c>
      <c r="G2049">
        <v>4</v>
      </c>
      <c r="I2049" s="47" t="s">
        <v>1320</v>
      </c>
      <c r="J2049" t="s">
        <v>36</v>
      </c>
      <c r="M2049" t="s">
        <v>1324</v>
      </c>
      <c r="N2049" t="s">
        <v>1325</v>
      </c>
      <c r="O2049" s="36">
        <v>3151.6352477146047</v>
      </c>
      <c r="P2049" s="37">
        <v>124.47635561801286</v>
      </c>
      <c r="Q2049" s="31">
        <v>2.6499999999999999E-4</v>
      </c>
    </row>
    <row r="2050" spans="1:17" x14ac:dyDescent="0.2">
      <c r="A2050" t="s">
        <v>858</v>
      </c>
      <c r="B2050" t="s">
        <v>859</v>
      </c>
      <c r="C2050" t="s">
        <v>860</v>
      </c>
      <c r="D2050" s="35">
        <v>16617.5</v>
      </c>
      <c r="E2050" s="35">
        <v>1665.6339112917951</v>
      </c>
      <c r="F2050" s="35">
        <v>18283.133911291796</v>
      </c>
      <c r="G2050">
        <v>4</v>
      </c>
      <c r="I2050" s="47" t="s">
        <v>1320</v>
      </c>
      <c r="J2050" t="s">
        <v>347</v>
      </c>
      <c r="K2050" s="58"/>
      <c r="M2050" t="s">
        <v>1357</v>
      </c>
      <c r="N2050" t="s">
        <v>1325</v>
      </c>
      <c r="O2050" s="36">
        <v>1960.9420397731203</v>
      </c>
      <c r="P2050" s="37">
        <v>77.448974739736144</v>
      </c>
      <c r="Q2050" s="31">
        <v>0</v>
      </c>
    </row>
    <row r="2051" spans="1:17" x14ac:dyDescent="0.2">
      <c r="A2051" t="s">
        <v>858</v>
      </c>
      <c r="B2051" t="s">
        <v>859</v>
      </c>
      <c r="C2051" t="s">
        <v>860</v>
      </c>
      <c r="D2051" s="35">
        <v>16617.5</v>
      </c>
      <c r="E2051" s="35">
        <v>1665.6339112917951</v>
      </c>
      <c r="F2051" s="35">
        <v>18283.133911291796</v>
      </c>
      <c r="G2051">
        <v>4</v>
      </c>
      <c r="I2051" s="47" t="s">
        <v>1320</v>
      </c>
      <c r="J2051" t="s">
        <v>348</v>
      </c>
      <c r="K2051" s="58"/>
      <c r="M2051" t="s">
        <v>1357</v>
      </c>
      <c r="N2051" t="s">
        <v>1325</v>
      </c>
      <c r="O2051" s="36">
        <v>6761.1885246750298</v>
      </c>
      <c r="P2051" s="37">
        <v>267.03855016476462</v>
      </c>
      <c r="Q2051" s="31">
        <v>4.1399999999999998E-4</v>
      </c>
    </row>
    <row r="2052" spans="1:17" x14ac:dyDescent="0.2">
      <c r="A2052" t="s">
        <v>858</v>
      </c>
      <c r="B2052" t="s">
        <v>859</v>
      </c>
      <c r="C2052" t="s">
        <v>860</v>
      </c>
      <c r="D2052" s="35">
        <v>16617.5</v>
      </c>
      <c r="E2052" s="35">
        <v>1665.6339112917951</v>
      </c>
      <c r="F2052" s="35">
        <v>18283.133911291796</v>
      </c>
      <c r="G2052">
        <v>4</v>
      </c>
      <c r="I2052" s="47" t="s">
        <v>1320</v>
      </c>
      <c r="J2052" t="s">
        <v>406</v>
      </c>
      <c r="M2052" t="s">
        <v>1366</v>
      </c>
      <c r="N2052" t="s">
        <v>1325</v>
      </c>
      <c r="O2052" s="36">
        <v>5886.2493831897482</v>
      </c>
      <c r="P2052" s="37">
        <v>232.48212876459911</v>
      </c>
      <c r="Q2052" s="31">
        <v>3.2299999999999999E-4</v>
      </c>
    </row>
    <row r="2053" spans="1:17" x14ac:dyDescent="0.2">
      <c r="A2053" t="s">
        <v>858</v>
      </c>
      <c r="B2053" t="s">
        <v>859</v>
      </c>
      <c r="C2053" t="s">
        <v>860</v>
      </c>
      <c r="D2053" s="35">
        <v>16617.5</v>
      </c>
      <c r="E2053" s="35">
        <v>1665.6339112917951</v>
      </c>
      <c r="F2053" s="35">
        <v>18283.133911291796</v>
      </c>
      <c r="G2053">
        <v>4</v>
      </c>
      <c r="I2053" s="47" t="s">
        <v>1320</v>
      </c>
      <c r="J2053" t="s">
        <v>407</v>
      </c>
      <c r="M2053" t="s">
        <v>1366</v>
      </c>
      <c r="N2053" t="s">
        <v>1325</v>
      </c>
      <c r="O2053" s="36">
        <v>11434.717413794324</v>
      </c>
      <c r="P2053" s="37">
        <v>451.62331276218725</v>
      </c>
      <c r="Q2053" s="31">
        <v>4.0499999999999998E-4</v>
      </c>
    </row>
    <row r="2054" spans="1:17" x14ac:dyDescent="0.2">
      <c r="A2054" t="s">
        <v>858</v>
      </c>
      <c r="B2054" t="s">
        <v>859</v>
      </c>
      <c r="C2054" t="s">
        <v>860</v>
      </c>
      <c r="D2054" s="35">
        <v>16617.5</v>
      </c>
      <c r="E2054" s="35">
        <v>1665.6339112917951</v>
      </c>
      <c r="F2054" s="35">
        <v>18283.133911291796</v>
      </c>
      <c r="G2054">
        <v>4</v>
      </c>
      <c r="I2054" s="47" t="s">
        <v>1320</v>
      </c>
      <c r="J2054" t="s">
        <v>408</v>
      </c>
      <c r="M2054" t="s">
        <v>1366</v>
      </c>
      <c r="N2054" t="s">
        <v>1325</v>
      </c>
      <c r="O2054" s="36">
        <v>13494.448218078351</v>
      </c>
      <c r="P2054" s="37">
        <v>532.97402879360391</v>
      </c>
      <c r="Q2054" s="31">
        <v>3.3100000000000002E-4</v>
      </c>
    </row>
    <row r="2055" spans="1:17" x14ac:dyDescent="0.2">
      <c r="A2055" t="s">
        <v>858</v>
      </c>
      <c r="B2055" t="s">
        <v>859</v>
      </c>
      <c r="C2055" t="s">
        <v>860</v>
      </c>
      <c r="D2055" s="35">
        <v>16617.5</v>
      </c>
      <c r="E2055" s="35">
        <v>1665.6339112917951</v>
      </c>
      <c r="F2055" s="35">
        <v>18283.133911291796</v>
      </c>
      <c r="G2055">
        <v>4</v>
      </c>
      <c r="I2055" s="47" t="s">
        <v>1320</v>
      </c>
      <c r="J2055" t="s">
        <v>409</v>
      </c>
      <c r="M2055" t="s">
        <v>1366</v>
      </c>
      <c r="N2055" t="s">
        <v>1325</v>
      </c>
      <c r="O2055" s="36">
        <v>22654.287901645508</v>
      </c>
      <c r="P2055" s="37">
        <v>894.74922555296598</v>
      </c>
      <c r="Q2055" s="31">
        <v>5.2400000000000005E-4</v>
      </c>
    </row>
    <row r="2056" spans="1:17" x14ac:dyDescent="0.2">
      <c r="A2056" t="s">
        <v>858</v>
      </c>
      <c r="B2056" t="s">
        <v>859</v>
      </c>
      <c r="C2056" t="s">
        <v>860</v>
      </c>
      <c r="D2056" s="35">
        <v>16617.5</v>
      </c>
      <c r="E2056" s="35">
        <v>1665.6339112917951</v>
      </c>
      <c r="F2056" s="35">
        <v>18283.133911291796</v>
      </c>
      <c r="G2056">
        <v>4</v>
      </c>
      <c r="I2056" s="47" t="s">
        <v>1320</v>
      </c>
      <c r="J2056" t="s">
        <v>410</v>
      </c>
      <c r="M2056" t="s">
        <v>1366</v>
      </c>
      <c r="N2056" t="s">
        <v>1325</v>
      </c>
      <c r="O2056" s="36">
        <v>10120.942896730847</v>
      </c>
      <c r="P2056" s="37">
        <v>399.73473710722777</v>
      </c>
      <c r="Q2056" s="31">
        <v>5.0799999999999999E-4</v>
      </c>
    </row>
    <row r="2057" spans="1:17" x14ac:dyDescent="0.2">
      <c r="A2057" t="s">
        <v>858</v>
      </c>
      <c r="B2057" t="s">
        <v>859</v>
      </c>
      <c r="C2057" t="s">
        <v>860</v>
      </c>
      <c r="D2057" s="35">
        <v>16617.5</v>
      </c>
      <c r="E2057" s="35">
        <v>1665.6339112917951</v>
      </c>
      <c r="F2057" s="35">
        <v>18283.133911291796</v>
      </c>
      <c r="G2057">
        <v>4</v>
      </c>
      <c r="I2057" s="47" t="s">
        <v>1320</v>
      </c>
      <c r="J2057" t="s">
        <v>705</v>
      </c>
      <c r="M2057" t="s">
        <v>1409</v>
      </c>
      <c r="N2057" t="s">
        <v>1325</v>
      </c>
      <c r="O2057" s="36">
        <v>59430.480946412557</v>
      </c>
      <c r="P2057" s="37">
        <v>2347.2543931597384</v>
      </c>
      <c r="Q2057" s="31">
        <v>1.7329999999999999E-3</v>
      </c>
    </row>
    <row r="2058" spans="1:17" x14ac:dyDescent="0.2">
      <c r="A2058" t="s">
        <v>858</v>
      </c>
      <c r="B2058" t="s">
        <v>859</v>
      </c>
      <c r="C2058" t="s">
        <v>860</v>
      </c>
      <c r="D2058" s="35">
        <v>16617.5</v>
      </c>
      <c r="E2058" s="35">
        <v>1665.6339112917951</v>
      </c>
      <c r="F2058" s="35">
        <v>18283.133911291796</v>
      </c>
      <c r="G2058">
        <v>4</v>
      </c>
      <c r="I2058" s="47" t="s">
        <v>1320</v>
      </c>
      <c r="J2058" t="s">
        <v>706</v>
      </c>
      <c r="M2058" t="s">
        <v>1409</v>
      </c>
      <c r="N2058" t="s">
        <v>1325</v>
      </c>
      <c r="O2058" s="36">
        <v>39112.191868202004</v>
      </c>
      <c r="P2058" s="37">
        <v>1544.7673100866186</v>
      </c>
      <c r="Q2058" s="31">
        <v>1.23E-3</v>
      </c>
    </row>
    <row r="2059" spans="1:17" x14ac:dyDescent="0.2">
      <c r="A2059" t="s">
        <v>858</v>
      </c>
      <c r="B2059" t="s">
        <v>859</v>
      </c>
      <c r="C2059" t="s">
        <v>860</v>
      </c>
      <c r="D2059" s="35">
        <v>16617.5</v>
      </c>
      <c r="E2059" s="35">
        <v>1665.6339112917951</v>
      </c>
      <c r="F2059" s="35">
        <v>18283.133911291796</v>
      </c>
      <c r="G2059">
        <v>4</v>
      </c>
      <c r="I2059" s="47" t="s">
        <v>1320</v>
      </c>
      <c r="J2059" t="s">
        <v>256</v>
      </c>
      <c r="M2059" t="s">
        <v>1343</v>
      </c>
      <c r="N2059" t="s">
        <v>1294</v>
      </c>
      <c r="O2059" s="36">
        <v>8753.4863094392767</v>
      </c>
      <c r="P2059" s="37">
        <v>345.7259451395243</v>
      </c>
      <c r="Q2059" s="31">
        <v>1.3999999999999999E-4</v>
      </c>
    </row>
    <row r="2060" spans="1:17" x14ac:dyDescent="0.2">
      <c r="A2060" t="s">
        <v>858</v>
      </c>
      <c r="B2060" t="s">
        <v>859</v>
      </c>
      <c r="C2060" t="s">
        <v>860</v>
      </c>
      <c r="D2060" s="35">
        <v>16617.5</v>
      </c>
      <c r="E2060" s="35">
        <v>1665.6339112917951</v>
      </c>
      <c r="F2060" s="35">
        <v>18283.133911291796</v>
      </c>
      <c r="G2060">
        <v>4</v>
      </c>
      <c r="I2060" s="47" t="s">
        <v>1320</v>
      </c>
      <c r="J2060" t="s">
        <v>258</v>
      </c>
      <c r="M2060" t="s">
        <v>1343</v>
      </c>
      <c r="N2060" t="s">
        <v>1294</v>
      </c>
      <c r="O2060" s="36">
        <v>3006.0553377287429</v>
      </c>
      <c r="P2060" s="37">
        <v>118.7265605998936</v>
      </c>
      <c r="Q2060" s="31">
        <v>5.0000000000000002E-5</v>
      </c>
    </row>
    <row r="2061" spans="1:17" x14ac:dyDescent="0.2">
      <c r="A2061" t="s">
        <v>858</v>
      </c>
      <c r="B2061" t="s">
        <v>859</v>
      </c>
      <c r="C2061" t="s">
        <v>860</v>
      </c>
      <c r="D2061" s="35">
        <v>16617.5</v>
      </c>
      <c r="E2061" s="35">
        <v>1665.6339112917951</v>
      </c>
      <c r="F2061" s="35">
        <v>18283.133911291796</v>
      </c>
      <c r="G2061">
        <v>4</v>
      </c>
      <c r="I2061" s="47" t="s">
        <v>1320</v>
      </c>
      <c r="J2061" t="s">
        <v>259</v>
      </c>
      <c r="M2061" t="s">
        <v>1343</v>
      </c>
      <c r="N2061" t="s">
        <v>1294</v>
      </c>
      <c r="O2061" s="36">
        <v>4709.7634361584514</v>
      </c>
      <c r="P2061" s="37">
        <v>186.01587502268652</v>
      </c>
      <c r="Q2061" s="31">
        <v>1.83E-4</v>
      </c>
    </row>
    <row r="2062" spans="1:17" x14ac:dyDescent="0.2">
      <c r="A2062" t="s">
        <v>858</v>
      </c>
      <c r="B2062" t="s">
        <v>859</v>
      </c>
      <c r="C2062" t="s">
        <v>860</v>
      </c>
      <c r="D2062" s="35">
        <v>16617.5</v>
      </c>
      <c r="E2062" s="35">
        <v>1665.6339112917951</v>
      </c>
      <c r="F2062" s="35">
        <v>18283.133911291796</v>
      </c>
      <c r="G2062">
        <v>4</v>
      </c>
      <c r="I2062" s="47" t="s">
        <v>1320</v>
      </c>
      <c r="J2062" t="s">
        <v>260</v>
      </c>
      <c r="M2062" t="s">
        <v>1343</v>
      </c>
      <c r="N2062" t="s">
        <v>1294</v>
      </c>
      <c r="O2062" s="36">
        <v>6840.9179008242054</v>
      </c>
      <c r="P2062" s="37">
        <v>270.1875256643703</v>
      </c>
      <c r="Q2062" s="31">
        <v>1.18E-4</v>
      </c>
    </row>
    <row r="2063" spans="1:17" x14ac:dyDescent="0.2">
      <c r="A2063" t="s">
        <v>858</v>
      </c>
      <c r="B2063" t="s">
        <v>859</v>
      </c>
      <c r="C2063" t="s">
        <v>860</v>
      </c>
      <c r="D2063" s="35">
        <v>16617.5</v>
      </c>
      <c r="E2063" s="35">
        <v>1665.6339112917951</v>
      </c>
      <c r="F2063" s="35">
        <v>18283.133911291796</v>
      </c>
      <c r="G2063">
        <v>4</v>
      </c>
      <c r="I2063" s="47" t="s">
        <v>1320</v>
      </c>
      <c r="J2063" t="s">
        <v>310</v>
      </c>
      <c r="M2063" t="s">
        <v>1351</v>
      </c>
      <c r="N2063" t="s">
        <v>1294</v>
      </c>
      <c r="O2063" s="36">
        <v>6701.7698190156016</v>
      </c>
      <c r="P2063" s="37">
        <v>264.6917608459853</v>
      </c>
      <c r="Q2063" s="31">
        <v>3.7300000000000001E-4</v>
      </c>
    </row>
    <row r="2064" spans="1:17" x14ac:dyDescent="0.2">
      <c r="A2064" t="s">
        <v>858</v>
      </c>
      <c r="B2064" t="s">
        <v>859</v>
      </c>
      <c r="C2064" t="s">
        <v>860</v>
      </c>
      <c r="D2064" s="35">
        <v>16617.5</v>
      </c>
      <c r="E2064" s="35">
        <v>1665.6339112917951</v>
      </c>
      <c r="F2064" s="35">
        <v>18283.133911291796</v>
      </c>
      <c r="G2064">
        <v>4</v>
      </c>
      <c r="I2064" s="47" t="s">
        <v>1320</v>
      </c>
      <c r="J2064" t="s">
        <v>312</v>
      </c>
      <c r="M2064" t="s">
        <v>1351</v>
      </c>
      <c r="N2064" t="s">
        <v>1294</v>
      </c>
      <c r="O2064" s="36">
        <v>2446.4916057330552</v>
      </c>
      <c r="P2064" s="37">
        <v>96.626143317993424</v>
      </c>
      <c r="Q2064" s="31">
        <v>3.8000000000000002E-5</v>
      </c>
    </row>
    <row r="2065" spans="1:17" x14ac:dyDescent="0.2">
      <c r="A2065" t="s">
        <v>858</v>
      </c>
      <c r="B2065" t="s">
        <v>859</v>
      </c>
      <c r="C2065" t="s">
        <v>860</v>
      </c>
      <c r="D2065" s="35">
        <v>16617.5</v>
      </c>
      <c r="E2065" s="35">
        <v>1665.6339112917951</v>
      </c>
      <c r="F2065" s="35">
        <v>18283.133911291796</v>
      </c>
      <c r="G2065">
        <v>4</v>
      </c>
      <c r="I2065" s="47" t="s">
        <v>1320</v>
      </c>
      <c r="J2065" t="s">
        <v>313</v>
      </c>
      <c r="M2065" t="s">
        <v>1351</v>
      </c>
      <c r="N2065" t="s">
        <v>1294</v>
      </c>
      <c r="O2065" s="36">
        <v>3188.4660589608652</v>
      </c>
      <c r="P2065" s="37">
        <v>125.93101797518567</v>
      </c>
      <c r="Q2065" s="31">
        <v>1.7000000000000001E-4</v>
      </c>
    </row>
    <row r="2066" spans="1:17" x14ac:dyDescent="0.2">
      <c r="A2066" t="s">
        <v>858</v>
      </c>
      <c r="B2066" t="s">
        <v>859</v>
      </c>
      <c r="C2066" t="s">
        <v>860</v>
      </c>
      <c r="D2066" s="35">
        <v>16617.5</v>
      </c>
      <c r="E2066" s="35">
        <v>1665.6339112917951</v>
      </c>
      <c r="F2066" s="35">
        <v>18283.133911291796</v>
      </c>
      <c r="G2066">
        <v>4</v>
      </c>
      <c r="I2066" s="47" t="s">
        <v>1320</v>
      </c>
      <c r="J2066" t="s">
        <v>314</v>
      </c>
      <c r="M2066" t="s">
        <v>1351</v>
      </c>
      <c r="N2066" t="s">
        <v>1294</v>
      </c>
      <c r="O2066" s="36">
        <v>2377.3254968618517</v>
      </c>
      <c r="P2066" s="37">
        <v>93.894372510819821</v>
      </c>
      <c r="Q2066" s="31">
        <v>9.8999999999999994E-5</v>
      </c>
    </row>
    <row r="2067" spans="1:17" x14ac:dyDescent="0.2">
      <c r="A2067" t="s">
        <v>858</v>
      </c>
      <c r="B2067" t="s">
        <v>859</v>
      </c>
      <c r="C2067" t="s">
        <v>860</v>
      </c>
      <c r="D2067" s="35">
        <v>16617.5</v>
      </c>
      <c r="E2067" s="35">
        <v>1665.6339112917951</v>
      </c>
      <c r="F2067" s="35">
        <v>18283.133911291796</v>
      </c>
      <c r="G2067">
        <v>4</v>
      </c>
      <c r="I2067" s="47" t="s">
        <v>1320</v>
      </c>
      <c r="J2067" t="s">
        <v>315</v>
      </c>
      <c r="M2067" t="s">
        <v>1351</v>
      </c>
      <c r="N2067" t="s">
        <v>1294</v>
      </c>
      <c r="O2067" s="36">
        <v>1403.7146244375608</v>
      </c>
      <c r="P2067" s="37">
        <v>55.440832153530266</v>
      </c>
      <c r="Q2067" s="31">
        <v>6.3999999999999997E-5</v>
      </c>
    </row>
    <row r="2068" spans="1:17" x14ac:dyDescent="0.2">
      <c r="A2068" t="s">
        <v>858</v>
      </c>
      <c r="B2068" t="s">
        <v>859</v>
      </c>
      <c r="C2068" t="s">
        <v>860</v>
      </c>
      <c r="D2068" s="35">
        <v>16617.5</v>
      </c>
      <c r="E2068" s="35">
        <v>1665.6339112917951</v>
      </c>
      <c r="F2068" s="35">
        <v>18283.133911291796</v>
      </c>
      <c r="G2068">
        <v>4</v>
      </c>
      <c r="I2068" s="47" t="s">
        <v>1320</v>
      </c>
      <c r="J2068" t="s">
        <v>340</v>
      </c>
      <c r="M2068" t="s">
        <v>1356</v>
      </c>
      <c r="N2068" t="s">
        <v>1294</v>
      </c>
      <c r="O2068" s="36">
        <v>2055.7732838506481</v>
      </c>
      <c r="P2068" s="37">
        <v>81.194410595631183</v>
      </c>
      <c r="Q2068" s="31">
        <v>1.0399999999999999E-4</v>
      </c>
    </row>
    <row r="2069" spans="1:17" x14ac:dyDescent="0.2">
      <c r="A2069" t="s">
        <v>858</v>
      </c>
      <c r="B2069" t="s">
        <v>859</v>
      </c>
      <c r="C2069" t="s">
        <v>860</v>
      </c>
      <c r="D2069" s="35">
        <v>16617.5</v>
      </c>
      <c r="E2069" s="35">
        <v>1665.6339112917951</v>
      </c>
      <c r="F2069" s="35">
        <v>18283.133911291796</v>
      </c>
      <c r="G2069">
        <v>4</v>
      </c>
      <c r="I2069" s="47" t="s">
        <v>1320</v>
      </c>
      <c r="J2069" t="s">
        <v>342</v>
      </c>
      <c r="M2069" t="s">
        <v>1356</v>
      </c>
      <c r="N2069" t="s">
        <v>1294</v>
      </c>
      <c r="O2069" s="36">
        <v>1700.7543681902491</v>
      </c>
      <c r="P2069" s="37">
        <v>67.172654483812579</v>
      </c>
      <c r="Q2069" s="31">
        <v>2.9E-5</v>
      </c>
    </row>
    <row r="2070" spans="1:17" x14ac:dyDescent="0.2">
      <c r="A2070" t="s">
        <v>858</v>
      </c>
      <c r="B2070" t="s">
        <v>859</v>
      </c>
      <c r="C2070" t="s">
        <v>860</v>
      </c>
      <c r="D2070" s="35">
        <v>16617.5</v>
      </c>
      <c r="E2070" s="35">
        <v>1665.6339112917951</v>
      </c>
      <c r="F2070" s="35">
        <v>18283.133911291796</v>
      </c>
      <c r="G2070">
        <v>4</v>
      </c>
      <c r="I2070" s="47" t="s">
        <v>1320</v>
      </c>
      <c r="J2070" t="s">
        <v>343</v>
      </c>
      <c r="M2070" t="s">
        <v>1356</v>
      </c>
      <c r="N2070" t="s">
        <v>1294</v>
      </c>
      <c r="O2070" s="36">
        <v>191.16152693784639</v>
      </c>
      <c r="P2070" s="37">
        <v>7.5500774478431874</v>
      </c>
      <c r="Q2070" s="31">
        <v>3.9999999999999998E-6</v>
      </c>
    </row>
    <row r="2071" spans="1:17" x14ac:dyDescent="0.2">
      <c r="A2071" t="s">
        <v>858</v>
      </c>
      <c r="B2071" t="s">
        <v>859</v>
      </c>
      <c r="C2071" t="s">
        <v>860</v>
      </c>
      <c r="D2071" s="35">
        <v>16617.5</v>
      </c>
      <c r="E2071" s="35">
        <v>1665.6339112917951</v>
      </c>
      <c r="F2071" s="35">
        <v>18283.133911291796</v>
      </c>
      <c r="G2071">
        <v>4</v>
      </c>
      <c r="I2071" s="47" t="s">
        <v>1320</v>
      </c>
      <c r="J2071" t="s">
        <v>344</v>
      </c>
      <c r="M2071" t="s">
        <v>1356</v>
      </c>
      <c r="N2071" t="s">
        <v>1294</v>
      </c>
      <c r="O2071" s="36">
        <v>1406.2859468869567</v>
      </c>
      <c r="P2071" s="37">
        <v>55.54238859089137</v>
      </c>
      <c r="Q2071" s="31">
        <v>2.3E-5</v>
      </c>
    </row>
    <row r="2072" spans="1:17" x14ac:dyDescent="0.2">
      <c r="A2072" t="s">
        <v>858</v>
      </c>
      <c r="B2072" t="s">
        <v>859</v>
      </c>
      <c r="C2072" t="s">
        <v>860</v>
      </c>
      <c r="D2072" s="35">
        <v>16617.5</v>
      </c>
      <c r="E2072" s="35">
        <v>1665.6339112917951</v>
      </c>
      <c r="F2072" s="35">
        <v>18283.133911291796</v>
      </c>
      <c r="G2072">
        <v>4</v>
      </c>
      <c r="I2072" s="47" t="s">
        <v>1320</v>
      </c>
      <c r="J2072" t="s">
        <v>463</v>
      </c>
      <c r="M2072" t="s">
        <v>1374</v>
      </c>
      <c r="N2072" t="s">
        <v>1333</v>
      </c>
      <c r="O2072" s="36">
        <v>4.8099999999999996</v>
      </c>
      <c r="P2072" s="37">
        <v>0.18997479830726266</v>
      </c>
      <c r="Q2072" s="31">
        <v>0</v>
      </c>
    </row>
    <row r="2073" spans="1:17" x14ac:dyDescent="0.2">
      <c r="A2073" t="s">
        <v>858</v>
      </c>
      <c r="B2073" t="s">
        <v>859</v>
      </c>
      <c r="C2073" t="s">
        <v>860</v>
      </c>
      <c r="D2073" s="35">
        <v>16617.5</v>
      </c>
      <c r="E2073" s="35">
        <v>1665.6339112917951</v>
      </c>
      <c r="F2073" s="35">
        <v>18283.133911291796</v>
      </c>
      <c r="G2073">
        <v>4</v>
      </c>
      <c r="I2073" s="47" t="s">
        <v>1320</v>
      </c>
      <c r="J2073" t="s">
        <v>465</v>
      </c>
      <c r="M2073" t="s">
        <v>1374</v>
      </c>
      <c r="N2073" t="s">
        <v>1333</v>
      </c>
      <c r="O2073" s="36">
        <v>9.6199999999999992</v>
      </c>
      <c r="P2073" s="37">
        <v>0.37994959661452532</v>
      </c>
      <c r="Q2073" s="31">
        <v>0</v>
      </c>
    </row>
    <row r="2074" spans="1:17" x14ac:dyDescent="0.2">
      <c r="A2074" t="s">
        <v>858</v>
      </c>
      <c r="B2074" t="s">
        <v>859</v>
      </c>
      <c r="C2074" t="s">
        <v>860</v>
      </c>
      <c r="D2074" s="35">
        <v>16617.5</v>
      </c>
      <c r="E2074" s="35">
        <v>1665.6339112917951</v>
      </c>
      <c r="F2074" s="35">
        <v>18283.133911291796</v>
      </c>
      <c r="G2074">
        <v>4</v>
      </c>
      <c r="I2074" s="47" t="s">
        <v>1320</v>
      </c>
      <c r="J2074" t="s">
        <v>466</v>
      </c>
      <c r="M2074" t="s">
        <v>1374</v>
      </c>
      <c r="N2074" t="s">
        <v>1333</v>
      </c>
      <c r="O2074" s="36">
        <v>209.23499999999999</v>
      </c>
      <c r="P2074" s="37">
        <v>8.2639037263659265</v>
      </c>
      <c r="Q2074" s="31">
        <v>3.0000000000000001E-6</v>
      </c>
    </row>
    <row r="2075" spans="1:17" x14ac:dyDescent="0.2">
      <c r="A2075" t="s">
        <v>858</v>
      </c>
      <c r="B2075" t="s">
        <v>859</v>
      </c>
      <c r="C2075" t="s">
        <v>860</v>
      </c>
      <c r="D2075" s="35">
        <v>16617.5</v>
      </c>
      <c r="E2075" s="35">
        <v>1665.6339112917951</v>
      </c>
      <c r="F2075" s="35">
        <v>18283.133911291796</v>
      </c>
      <c r="G2075">
        <v>4</v>
      </c>
      <c r="I2075" s="47" t="s">
        <v>1320</v>
      </c>
      <c r="J2075" t="s">
        <v>464</v>
      </c>
      <c r="M2075" t="s">
        <v>1374</v>
      </c>
      <c r="N2075" t="s">
        <v>1333</v>
      </c>
      <c r="O2075" s="36">
        <v>4.8099999999999996</v>
      </c>
      <c r="P2075" s="37">
        <v>0.18997479830726266</v>
      </c>
      <c r="Q2075" s="31">
        <v>0</v>
      </c>
    </row>
    <row r="2076" spans="1:17" x14ac:dyDescent="0.2">
      <c r="A2076" t="s">
        <v>858</v>
      </c>
      <c r="B2076" t="s">
        <v>859</v>
      </c>
      <c r="C2076" t="s">
        <v>860</v>
      </c>
      <c r="D2076" s="35">
        <v>16617.5</v>
      </c>
      <c r="E2076" s="35">
        <v>1665.6339112917951</v>
      </c>
      <c r="F2076" s="35">
        <v>18283.133911291796</v>
      </c>
      <c r="G2076">
        <v>4</v>
      </c>
      <c r="I2076" s="47" t="s">
        <v>1320</v>
      </c>
      <c r="J2076" t="s">
        <v>467</v>
      </c>
      <c r="M2076" t="s">
        <v>1374</v>
      </c>
      <c r="N2076" t="s">
        <v>1333</v>
      </c>
      <c r="O2076" s="36">
        <v>14.43</v>
      </c>
      <c r="P2076" s="37">
        <v>0.56992439492178804</v>
      </c>
      <c r="Q2076" s="31">
        <v>0</v>
      </c>
    </row>
    <row r="2077" spans="1:17" x14ac:dyDescent="0.2">
      <c r="A2077" t="s">
        <v>858</v>
      </c>
      <c r="B2077" t="s">
        <v>859</v>
      </c>
      <c r="C2077" t="s">
        <v>860</v>
      </c>
      <c r="D2077" s="35">
        <v>16617.5</v>
      </c>
      <c r="E2077" s="35">
        <v>1665.6339112917951</v>
      </c>
      <c r="F2077" s="35">
        <v>18283.133911291796</v>
      </c>
      <c r="G2077">
        <v>4</v>
      </c>
      <c r="I2077" s="47" t="s">
        <v>1320</v>
      </c>
      <c r="J2077" t="s">
        <v>468</v>
      </c>
      <c r="M2077" t="s">
        <v>1374</v>
      </c>
      <c r="N2077" t="s">
        <v>1333</v>
      </c>
      <c r="O2077" s="36">
        <v>2227.0500000000002</v>
      </c>
      <c r="P2077" s="37">
        <v>87.959121532263907</v>
      </c>
      <c r="Q2077" s="31">
        <v>3.3000000000000003E-5</v>
      </c>
    </row>
    <row r="2078" spans="1:17" x14ac:dyDescent="0.2">
      <c r="A2078" t="s">
        <v>858</v>
      </c>
      <c r="B2078" t="s">
        <v>859</v>
      </c>
      <c r="C2078" t="s">
        <v>860</v>
      </c>
      <c r="D2078" s="35">
        <v>16617.5</v>
      </c>
      <c r="E2078" s="35">
        <v>1665.6339112917951</v>
      </c>
      <c r="F2078" s="35">
        <v>18283.133911291796</v>
      </c>
      <c r="G2078">
        <v>4</v>
      </c>
      <c r="I2078" s="47" t="s">
        <v>1320</v>
      </c>
      <c r="J2078" t="s">
        <v>469</v>
      </c>
      <c r="M2078" t="s">
        <v>1374</v>
      </c>
      <c r="N2078" t="s">
        <v>1333</v>
      </c>
      <c r="O2078" s="36">
        <v>4.8099999999999996</v>
      </c>
      <c r="P2078" s="37">
        <v>0.18997479830726266</v>
      </c>
      <c r="Q2078" s="31">
        <v>0</v>
      </c>
    </row>
    <row r="2079" spans="1:17" x14ac:dyDescent="0.2">
      <c r="A2079" t="s">
        <v>858</v>
      </c>
      <c r="B2079" t="s">
        <v>859</v>
      </c>
      <c r="C2079" t="s">
        <v>860</v>
      </c>
      <c r="D2079" s="35">
        <v>16617.5</v>
      </c>
      <c r="E2079" s="35">
        <v>1665.6339112917951</v>
      </c>
      <c r="F2079" s="35">
        <v>18283.133911291796</v>
      </c>
      <c r="G2079">
        <v>4</v>
      </c>
      <c r="I2079" s="47" t="s">
        <v>1320</v>
      </c>
      <c r="J2079" t="s">
        <v>472</v>
      </c>
      <c r="M2079" t="s">
        <v>1374</v>
      </c>
      <c r="N2079" t="s">
        <v>1333</v>
      </c>
      <c r="O2079" s="36">
        <v>4.8099999999999996</v>
      </c>
      <c r="P2079" s="37">
        <v>0.18997479830726266</v>
      </c>
      <c r="Q2079" s="31">
        <v>0</v>
      </c>
    </row>
    <row r="2080" spans="1:17" x14ac:dyDescent="0.2">
      <c r="A2080" t="s">
        <v>858</v>
      </c>
      <c r="B2080" t="s">
        <v>859</v>
      </c>
      <c r="C2080" t="s">
        <v>860</v>
      </c>
      <c r="D2080" s="35">
        <v>16617.5</v>
      </c>
      <c r="E2080" s="35">
        <v>1665.6339112917951</v>
      </c>
      <c r="F2080" s="35">
        <v>18283.133911291796</v>
      </c>
      <c r="G2080">
        <v>4</v>
      </c>
      <c r="I2080" s="47" t="s">
        <v>1320</v>
      </c>
      <c r="J2080" t="s">
        <v>470</v>
      </c>
      <c r="M2080" t="s">
        <v>1374</v>
      </c>
      <c r="N2080" t="s">
        <v>1333</v>
      </c>
      <c r="O2080" s="36">
        <v>4.8099999999999996</v>
      </c>
      <c r="P2080" s="37">
        <v>0.18997479830726266</v>
      </c>
      <c r="Q2080" s="31">
        <v>0</v>
      </c>
    </row>
    <row r="2081" spans="1:17" x14ac:dyDescent="0.2">
      <c r="A2081" t="s">
        <v>858</v>
      </c>
      <c r="B2081" t="s">
        <v>859</v>
      </c>
      <c r="C2081" t="s">
        <v>860</v>
      </c>
      <c r="D2081" s="35">
        <v>16617.5</v>
      </c>
      <c r="E2081" s="35">
        <v>1665.6339112917951</v>
      </c>
      <c r="F2081" s="35">
        <v>18283.133911291796</v>
      </c>
      <c r="G2081">
        <v>4</v>
      </c>
      <c r="I2081" s="47" t="s">
        <v>1320</v>
      </c>
      <c r="J2081" t="s">
        <v>471</v>
      </c>
      <c r="M2081" t="s">
        <v>1374</v>
      </c>
      <c r="N2081" t="s">
        <v>1333</v>
      </c>
      <c r="O2081" s="36">
        <v>303.02999999999997</v>
      </c>
      <c r="P2081" s="37">
        <v>11.968412293357547</v>
      </c>
      <c r="Q2081" s="31">
        <v>5.0000000000000004E-6</v>
      </c>
    </row>
    <row r="2082" spans="1:17" x14ac:dyDescent="0.2">
      <c r="A2082" t="s">
        <v>858</v>
      </c>
      <c r="B2082" t="s">
        <v>859</v>
      </c>
      <c r="C2082" t="s">
        <v>860</v>
      </c>
      <c r="D2082" s="35">
        <v>16617.5</v>
      </c>
      <c r="E2082" s="35">
        <v>1665.6339112917951</v>
      </c>
      <c r="F2082" s="35">
        <v>18283.133911291796</v>
      </c>
      <c r="G2082">
        <v>4</v>
      </c>
      <c r="I2082" s="47" t="s">
        <v>1320</v>
      </c>
      <c r="J2082" t="s">
        <v>473</v>
      </c>
      <c r="M2082" t="s">
        <v>1374</v>
      </c>
      <c r="N2082" t="s">
        <v>1333</v>
      </c>
      <c r="O2082" s="36">
        <v>4.8099999999999996</v>
      </c>
      <c r="P2082" s="37">
        <v>0.18997479830726266</v>
      </c>
      <c r="Q2082" s="31">
        <v>0</v>
      </c>
    </row>
    <row r="2083" spans="1:17" x14ac:dyDescent="0.2">
      <c r="A2083" t="s">
        <v>858</v>
      </c>
      <c r="B2083" t="s">
        <v>859</v>
      </c>
      <c r="C2083" t="s">
        <v>860</v>
      </c>
      <c r="D2083" s="35">
        <v>16617.5</v>
      </c>
      <c r="E2083" s="35">
        <v>1665.6339112917951</v>
      </c>
      <c r="F2083" s="35">
        <v>18283.133911291796</v>
      </c>
      <c r="G2083">
        <v>4</v>
      </c>
      <c r="I2083" s="47" t="s">
        <v>1320</v>
      </c>
      <c r="J2083" t="s">
        <v>569</v>
      </c>
      <c r="M2083" t="s">
        <v>1392</v>
      </c>
      <c r="N2083" t="s">
        <v>1294</v>
      </c>
      <c r="O2083" s="36">
        <v>29.079474208499253</v>
      </c>
      <c r="P2083" s="37">
        <v>1.1485170993016409</v>
      </c>
      <c r="Q2083" s="31">
        <v>0</v>
      </c>
    </row>
    <row r="2084" spans="1:17" x14ac:dyDescent="0.2">
      <c r="A2084" t="s">
        <v>858</v>
      </c>
      <c r="B2084" t="s">
        <v>859</v>
      </c>
      <c r="C2084" t="s">
        <v>860</v>
      </c>
      <c r="D2084" s="35">
        <v>16617.5</v>
      </c>
      <c r="E2084" s="35">
        <v>1665.6339112917951</v>
      </c>
      <c r="F2084" s="35">
        <v>18283.133911291796</v>
      </c>
      <c r="G2084">
        <v>4</v>
      </c>
      <c r="I2084" s="47" t="s">
        <v>1320</v>
      </c>
      <c r="J2084" t="s">
        <v>571</v>
      </c>
      <c r="M2084" t="s">
        <v>1392</v>
      </c>
      <c r="N2084" t="s">
        <v>1294</v>
      </c>
      <c r="O2084" s="36">
        <v>343.79402970419056</v>
      </c>
      <c r="P2084" s="37">
        <v>13.578420260352322</v>
      </c>
      <c r="Q2084" s="31">
        <v>7.9999999999999996E-6</v>
      </c>
    </row>
    <row r="2085" spans="1:17" x14ac:dyDescent="0.2">
      <c r="A2085" t="s">
        <v>858</v>
      </c>
      <c r="B2085" t="s">
        <v>859</v>
      </c>
      <c r="C2085" t="s">
        <v>860</v>
      </c>
      <c r="D2085" s="35">
        <v>16617.5</v>
      </c>
      <c r="E2085" s="35">
        <v>1665.6339112917951</v>
      </c>
      <c r="F2085" s="35">
        <v>18283.133911291796</v>
      </c>
      <c r="G2085">
        <v>4</v>
      </c>
      <c r="I2085" s="47" t="s">
        <v>1320</v>
      </c>
      <c r="J2085" t="s">
        <v>572</v>
      </c>
      <c r="M2085" t="s">
        <v>1392</v>
      </c>
      <c r="N2085" t="s">
        <v>1294</v>
      </c>
      <c r="O2085" s="36">
        <v>3375.5010887016924</v>
      </c>
      <c r="P2085" s="37">
        <v>133.31811611477121</v>
      </c>
      <c r="Q2085" s="31">
        <v>1.7799999999999999E-4</v>
      </c>
    </row>
    <row r="2086" spans="1:17" x14ac:dyDescent="0.2">
      <c r="A2086" t="s">
        <v>858</v>
      </c>
      <c r="B2086" t="s">
        <v>859</v>
      </c>
      <c r="C2086" t="s">
        <v>860</v>
      </c>
      <c r="D2086" s="35">
        <v>16617.5</v>
      </c>
      <c r="E2086" s="35">
        <v>1665.6339112917951</v>
      </c>
      <c r="F2086" s="35">
        <v>18283.133911291796</v>
      </c>
      <c r="G2086">
        <v>4</v>
      </c>
      <c r="I2086" s="47" t="s">
        <v>1320</v>
      </c>
      <c r="J2086" t="s">
        <v>573</v>
      </c>
      <c r="M2086" t="s">
        <v>1392</v>
      </c>
      <c r="N2086" t="s">
        <v>1294</v>
      </c>
      <c r="O2086" s="36">
        <v>1888.0150842589733</v>
      </c>
      <c r="P2086" s="37">
        <v>74.568666285481896</v>
      </c>
      <c r="Q2086" s="31">
        <v>1.7899999999999999E-4</v>
      </c>
    </row>
    <row r="2087" spans="1:17" x14ac:dyDescent="0.2">
      <c r="A2087" t="s">
        <v>858</v>
      </c>
      <c r="B2087" t="s">
        <v>859</v>
      </c>
      <c r="C2087" t="s">
        <v>860</v>
      </c>
      <c r="D2087" s="35">
        <v>16617.5</v>
      </c>
      <c r="E2087" s="35">
        <v>1665.6339112917951</v>
      </c>
      <c r="F2087" s="35">
        <v>18283.133911291796</v>
      </c>
      <c r="G2087">
        <v>4</v>
      </c>
      <c r="I2087" s="47" t="s">
        <v>1320</v>
      </c>
      <c r="J2087" t="s">
        <v>617</v>
      </c>
      <c r="M2087" t="s">
        <v>1398</v>
      </c>
      <c r="N2087" t="s">
        <v>1333</v>
      </c>
      <c r="O2087" s="36">
        <v>795</v>
      </c>
      <c r="P2087" s="37">
        <v>31.399161050784578</v>
      </c>
      <c r="Q2087" s="31">
        <v>1.2E-5</v>
      </c>
    </row>
    <row r="2088" spans="1:17" x14ac:dyDescent="0.2">
      <c r="A2088" t="s">
        <v>858</v>
      </c>
      <c r="B2088" t="s">
        <v>859</v>
      </c>
      <c r="C2088" t="s">
        <v>860</v>
      </c>
      <c r="D2088" s="35">
        <v>16617.5</v>
      </c>
      <c r="E2088" s="35">
        <v>1665.6339112917951</v>
      </c>
      <c r="F2088" s="35">
        <v>18283.133911291796</v>
      </c>
      <c r="G2088">
        <v>4</v>
      </c>
      <c r="I2088" s="47" t="s">
        <v>1320</v>
      </c>
      <c r="J2088" t="s">
        <v>616</v>
      </c>
      <c r="M2088" t="s">
        <v>1398</v>
      </c>
      <c r="N2088" t="s">
        <v>1333</v>
      </c>
      <c r="O2088" s="36">
        <v>15.9</v>
      </c>
      <c r="P2088" s="37">
        <v>0.6279832210156916</v>
      </c>
      <c r="Q2088" s="31">
        <v>0</v>
      </c>
    </row>
    <row r="2089" spans="1:17" x14ac:dyDescent="0.2">
      <c r="A2089" t="s">
        <v>858</v>
      </c>
      <c r="B2089" t="s">
        <v>859</v>
      </c>
      <c r="C2089" t="s">
        <v>860</v>
      </c>
      <c r="D2089" s="35">
        <v>16617.5</v>
      </c>
      <c r="E2089" s="35">
        <v>1665.6339112917951</v>
      </c>
      <c r="F2089" s="35">
        <v>18283.133911291796</v>
      </c>
      <c r="G2089">
        <v>4</v>
      </c>
      <c r="I2089" s="47" t="s">
        <v>1320</v>
      </c>
      <c r="J2089" t="s">
        <v>605</v>
      </c>
      <c r="M2089" t="s">
        <v>1398</v>
      </c>
      <c r="N2089" t="s">
        <v>1333</v>
      </c>
      <c r="O2089" s="36">
        <v>636</v>
      </c>
      <c r="P2089" s="37">
        <v>25.119328840627663</v>
      </c>
      <c r="Q2089" s="31">
        <v>0</v>
      </c>
    </row>
    <row r="2090" spans="1:17" x14ac:dyDescent="0.2">
      <c r="A2090" t="s">
        <v>858</v>
      </c>
      <c r="B2090" t="s">
        <v>859</v>
      </c>
      <c r="C2090" t="s">
        <v>860</v>
      </c>
      <c r="D2090" s="35">
        <v>16617.5</v>
      </c>
      <c r="E2090" s="35">
        <v>1665.6339112917951</v>
      </c>
      <c r="F2090" s="35">
        <v>18283.133911291796</v>
      </c>
      <c r="G2090">
        <v>4</v>
      </c>
      <c r="I2090" s="47" t="s">
        <v>1320</v>
      </c>
      <c r="J2090" t="s">
        <v>606</v>
      </c>
      <c r="M2090" t="s">
        <v>1398</v>
      </c>
      <c r="N2090" t="s">
        <v>1333</v>
      </c>
      <c r="O2090" s="36">
        <v>15.9</v>
      </c>
      <c r="P2090" s="37">
        <v>0.6279832210156916</v>
      </c>
      <c r="Q2090" s="31">
        <v>0</v>
      </c>
    </row>
    <row r="2091" spans="1:17" x14ac:dyDescent="0.2">
      <c r="A2091" t="s">
        <v>858</v>
      </c>
      <c r="B2091" t="s">
        <v>859</v>
      </c>
      <c r="C2091" t="s">
        <v>860</v>
      </c>
      <c r="D2091" s="35">
        <v>16617.5</v>
      </c>
      <c r="E2091" s="35">
        <v>1665.6339112917951</v>
      </c>
      <c r="F2091" s="35">
        <v>18283.133911291796</v>
      </c>
      <c r="G2091">
        <v>4</v>
      </c>
      <c r="I2091" s="47" t="s">
        <v>1320</v>
      </c>
      <c r="J2091" t="s">
        <v>607</v>
      </c>
      <c r="M2091" t="s">
        <v>1398</v>
      </c>
      <c r="N2091" t="s">
        <v>1333</v>
      </c>
      <c r="O2091" s="36">
        <v>15.9</v>
      </c>
      <c r="P2091" s="37">
        <v>0.6279832210156916</v>
      </c>
      <c r="Q2091" s="31">
        <v>0</v>
      </c>
    </row>
    <row r="2092" spans="1:17" x14ac:dyDescent="0.2">
      <c r="A2092" t="s">
        <v>858</v>
      </c>
      <c r="B2092" t="s">
        <v>859</v>
      </c>
      <c r="C2092" t="s">
        <v>860</v>
      </c>
      <c r="D2092" s="35">
        <v>16617.5</v>
      </c>
      <c r="E2092" s="35">
        <v>1665.6339112917951</v>
      </c>
      <c r="F2092" s="35">
        <v>18283.133911291796</v>
      </c>
      <c r="G2092">
        <v>4</v>
      </c>
      <c r="I2092" s="47" t="s">
        <v>1320</v>
      </c>
      <c r="J2092" t="s">
        <v>608</v>
      </c>
      <c r="M2092" t="s">
        <v>1398</v>
      </c>
      <c r="N2092" t="s">
        <v>1333</v>
      </c>
      <c r="O2092" s="36">
        <v>15.9</v>
      </c>
      <c r="P2092" s="37">
        <v>0.6279832210156916</v>
      </c>
      <c r="Q2092" s="31">
        <v>0</v>
      </c>
    </row>
    <row r="2093" spans="1:17" x14ac:dyDescent="0.2">
      <c r="A2093" t="s">
        <v>858</v>
      </c>
      <c r="B2093" t="s">
        <v>859</v>
      </c>
      <c r="C2093" t="s">
        <v>860</v>
      </c>
      <c r="D2093" s="35">
        <v>16617.5</v>
      </c>
      <c r="E2093" s="35">
        <v>1665.6339112917951</v>
      </c>
      <c r="F2093" s="35">
        <v>18283.133911291796</v>
      </c>
      <c r="G2093">
        <v>4</v>
      </c>
      <c r="I2093" s="47" t="s">
        <v>1320</v>
      </c>
      <c r="J2093" t="s">
        <v>609</v>
      </c>
      <c r="M2093" t="s">
        <v>1398</v>
      </c>
      <c r="N2093" t="s">
        <v>1333</v>
      </c>
      <c r="O2093" s="36">
        <v>365.7</v>
      </c>
      <c r="P2093" s="37">
        <v>14.443614083360906</v>
      </c>
      <c r="Q2093" s="31">
        <v>5.0000000000000004E-6</v>
      </c>
    </row>
    <row r="2094" spans="1:17" x14ac:dyDescent="0.2">
      <c r="A2094" t="s">
        <v>858</v>
      </c>
      <c r="B2094" t="s">
        <v>859</v>
      </c>
      <c r="C2094" t="s">
        <v>860</v>
      </c>
      <c r="D2094" s="35">
        <v>16617.5</v>
      </c>
      <c r="E2094" s="35">
        <v>1665.6339112917951</v>
      </c>
      <c r="F2094" s="35">
        <v>18283.133911291796</v>
      </c>
      <c r="G2094">
        <v>4</v>
      </c>
      <c r="I2094" s="47" t="s">
        <v>1320</v>
      </c>
      <c r="J2094" t="s">
        <v>610</v>
      </c>
      <c r="M2094" t="s">
        <v>1398</v>
      </c>
      <c r="N2094" t="s">
        <v>1333</v>
      </c>
      <c r="O2094" s="36">
        <v>15.9</v>
      </c>
      <c r="P2094" s="37">
        <v>0.6279832210156916</v>
      </c>
      <c r="Q2094" s="31">
        <v>0</v>
      </c>
    </row>
    <row r="2095" spans="1:17" x14ac:dyDescent="0.2">
      <c r="A2095" t="s">
        <v>858</v>
      </c>
      <c r="B2095" t="s">
        <v>859</v>
      </c>
      <c r="C2095" t="s">
        <v>860</v>
      </c>
      <c r="D2095" s="35">
        <v>16617.5</v>
      </c>
      <c r="E2095" s="35">
        <v>1665.6339112917951</v>
      </c>
      <c r="F2095" s="35">
        <v>18283.133911291796</v>
      </c>
      <c r="G2095">
        <v>4</v>
      </c>
      <c r="I2095" s="47" t="s">
        <v>1320</v>
      </c>
      <c r="J2095" t="s">
        <v>611</v>
      </c>
      <c r="M2095" t="s">
        <v>1398</v>
      </c>
      <c r="N2095" t="s">
        <v>1333</v>
      </c>
      <c r="O2095" s="36">
        <v>6044</v>
      </c>
      <c r="P2095" s="37">
        <v>238.71261558609058</v>
      </c>
      <c r="Q2095" s="31">
        <v>9.0000000000000006E-5</v>
      </c>
    </row>
    <row r="2096" spans="1:17" x14ac:dyDescent="0.2">
      <c r="A2096" t="s">
        <v>858</v>
      </c>
      <c r="B2096" t="s">
        <v>859</v>
      </c>
      <c r="C2096" t="s">
        <v>860</v>
      </c>
      <c r="D2096" s="35">
        <v>16617.5</v>
      </c>
      <c r="E2096" s="35">
        <v>1665.6339112917951</v>
      </c>
      <c r="F2096" s="35">
        <v>18283.133911291796</v>
      </c>
      <c r="G2096">
        <v>4</v>
      </c>
      <c r="I2096" s="47" t="s">
        <v>1320</v>
      </c>
      <c r="J2096" t="s">
        <v>612</v>
      </c>
      <c r="M2096" t="s">
        <v>1398</v>
      </c>
      <c r="N2096" t="s">
        <v>1333</v>
      </c>
      <c r="O2096" s="36">
        <v>15.9</v>
      </c>
      <c r="P2096" s="37">
        <v>0.6279832210156916</v>
      </c>
      <c r="Q2096" s="31">
        <v>0</v>
      </c>
    </row>
    <row r="2097" spans="1:17" x14ac:dyDescent="0.2">
      <c r="A2097" t="s">
        <v>858</v>
      </c>
      <c r="B2097" t="s">
        <v>859</v>
      </c>
      <c r="C2097" t="s">
        <v>860</v>
      </c>
      <c r="D2097" s="35">
        <v>16617.5</v>
      </c>
      <c r="E2097" s="35">
        <v>1665.6339112917951</v>
      </c>
      <c r="F2097" s="35">
        <v>18283.133911291796</v>
      </c>
      <c r="G2097">
        <v>4</v>
      </c>
      <c r="I2097" s="47" t="s">
        <v>1320</v>
      </c>
      <c r="J2097" t="s">
        <v>613</v>
      </c>
      <c r="M2097" t="s">
        <v>1398</v>
      </c>
      <c r="N2097" t="s">
        <v>1333</v>
      </c>
      <c r="O2097" s="36">
        <v>15.9</v>
      </c>
      <c r="P2097" s="37">
        <v>0.6279832210156916</v>
      </c>
      <c r="Q2097" s="31">
        <v>0</v>
      </c>
    </row>
    <row r="2098" spans="1:17" x14ac:dyDescent="0.2">
      <c r="A2098" t="s">
        <v>858</v>
      </c>
      <c r="B2098" t="s">
        <v>859</v>
      </c>
      <c r="C2098" t="s">
        <v>860</v>
      </c>
      <c r="D2098" s="35">
        <v>16617.5</v>
      </c>
      <c r="E2098" s="35">
        <v>1665.6339112917951</v>
      </c>
      <c r="F2098" s="35">
        <v>18283.133911291796</v>
      </c>
      <c r="G2098">
        <v>4</v>
      </c>
      <c r="I2098" s="47" t="s">
        <v>1320</v>
      </c>
      <c r="J2098" t="s">
        <v>614</v>
      </c>
      <c r="M2098" t="s">
        <v>1398</v>
      </c>
      <c r="N2098" t="s">
        <v>1333</v>
      </c>
      <c r="O2098" s="36">
        <v>15.9</v>
      </c>
      <c r="P2098" s="37">
        <v>0.6279832210156916</v>
      </c>
      <c r="Q2098" s="31">
        <v>0</v>
      </c>
    </row>
    <row r="2099" spans="1:17" x14ac:dyDescent="0.2">
      <c r="A2099" t="s">
        <v>858</v>
      </c>
      <c r="B2099" t="s">
        <v>859</v>
      </c>
      <c r="C2099" t="s">
        <v>860</v>
      </c>
      <c r="D2099" s="35">
        <v>16617.5</v>
      </c>
      <c r="E2099" s="35">
        <v>1665.6339112917951</v>
      </c>
      <c r="F2099" s="35">
        <v>18283.133911291796</v>
      </c>
      <c r="G2099">
        <v>4</v>
      </c>
      <c r="I2099" s="47" t="s">
        <v>1320</v>
      </c>
      <c r="J2099" t="s">
        <v>615</v>
      </c>
      <c r="M2099" t="s">
        <v>1398</v>
      </c>
      <c r="N2099" t="s">
        <v>1333</v>
      </c>
      <c r="O2099" s="36">
        <v>15.9</v>
      </c>
      <c r="P2099" s="37">
        <v>0.6279832210156916</v>
      </c>
      <c r="Q2099" s="31">
        <v>0</v>
      </c>
    </row>
    <row r="2100" spans="1:17" x14ac:dyDescent="0.2">
      <c r="A2100" t="s">
        <v>858</v>
      </c>
      <c r="B2100" t="s">
        <v>859</v>
      </c>
      <c r="C2100" t="s">
        <v>860</v>
      </c>
      <c r="D2100" s="35">
        <v>16617.5</v>
      </c>
      <c r="E2100" s="35">
        <v>1665.6339112917951</v>
      </c>
      <c r="F2100" s="35">
        <v>18283.133911291796</v>
      </c>
      <c r="G2100">
        <v>4</v>
      </c>
      <c r="I2100" s="47" t="s">
        <v>1320</v>
      </c>
      <c r="J2100" t="s">
        <v>669</v>
      </c>
      <c r="M2100" t="s">
        <v>1404</v>
      </c>
      <c r="N2100" t="s">
        <v>1294</v>
      </c>
      <c r="O2100" s="36">
        <v>27603.720077909453</v>
      </c>
      <c r="P2100" s="37">
        <v>1090.2310092164209</v>
      </c>
      <c r="Q2100" s="31">
        <v>9.0200000000000002E-4</v>
      </c>
    </row>
    <row r="2101" spans="1:17" x14ac:dyDescent="0.2">
      <c r="A2101" t="s">
        <v>858</v>
      </c>
      <c r="B2101" t="s">
        <v>859</v>
      </c>
      <c r="C2101" t="s">
        <v>860</v>
      </c>
      <c r="D2101" s="35">
        <v>16617.5</v>
      </c>
      <c r="E2101" s="35">
        <v>1665.6339112917951</v>
      </c>
      <c r="F2101" s="35">
        <v>18283.133911291796</v>
      </c>
      <c r="G2101">
        <v>4</v>
      </c>
      <c r="I2101" s="47" t="s">
        <v>1320</v>
      </c>
      <c r="J2101" t="s">
        <v>671</v>
      </c>
      <c r="M2101" t="s">
        <v>1404</v>
      </c>
      <c r="N2101" t="s">
        <v>1294</v>
      </c>
      <c r="O2101" s="36">
        <v>1704.7834184729736</v>
      </c>
      <c r="P2101" s="37">
        <v>67.331785048226394</v>
      </c>
      <c r="Q2101" s="31">
        <v>2.6999999999999999E-5</v>
      </c>
    </row>
    <row r="2102" spans="1:17" x14ac:dyDescent="0.2">
      <c r="A2102" t="s">
        <v>858</v>
      </c>
      <c r="B2102" t="s">
        <v>859</v>
      </c>
      <c r="C2102" t="s">
        <v>860</v>
      </c>
      <c r="D2102" s="35">
        <v>16617.5</v>
      </c>
      <c r="E2102" s="35">
        <v>1665.6339112917951</v>
      </c>
      <c r="F2102" s="35">
        <v>18283.133911291796</v>
      </c>
      <c r="G2102">
        <v>4</v>
      </c>
      <c r="I2102" s="47" t="s">
        <v>1320</v>
      </c>
      <c r="J2102" t="s">
        <v>672</v>
      </c>
      <c r="M2102" t="s">
        <v>1404</v>
      </c>
      <c r="N2102" t="s">
        <v>1294</v>
      </c>
      <c r="O2102" s="36">
        <v>186.86368662271087</v>
      </c>
      <c r="P2102" s="37">
        <v>7.3803308060501118</v>
      </c>
      <c r="Q2102" s="31">
        <v>3.9999999999999998E-6</v>
      </c>
    </row>
    <row r="2103" spans="1:17" x14ac:dyDescent="0.2">
      <c r="A2103" t="s">
        <v>858</v>
      </c>
      <c r="B2103" t="s">
        <v>859</v>
      </c>
      <c r="C2103" t="s">
        <v>860</v>
      </c>
      <c r="D2103" s="35">
        <v>16617.5</v>
      </c>
      <c r="E2103" s="35">
        <v>1665.6339112917951</v>
      </c>
      <c r="F2103" s="35">
        <v>18283.133911291796</v>
      </c>
      <c r="G2103">
        <v>4</v>
      </c>
      <c r="I2103" s="47" t="s">
        <v>1320</v>
      </c>
      <c r="J2103" t="s">
        <v>673</v>
      </c>
      <c r="M2103" t="s">
        <v>1404</v>
      </c>
      <c r="N2103" t="s">
        <v>1294</v>
      </c>
      <c r="O2103" s="36">
        <v>1097.6201965309956</v>
      </c>
      <c r="P2103" s="37">
        <v>43.351387828264841</v>
      </c>
      <c r="Q2103" s="31">
        <v>6.4999999999999994E-5</v>
      </c>
    </row>
    <row r="2104" spans="1:17" x14ac:dyDescent="0.2">
      <c r="A2104" t="s">
        <v>858</v>
      </c>
      <c r="B2104" t="s">
        <v>859</v>
      </c>
      <c r="C2104" t="s">
        <v>860</v>
      </c>
      <c r="D2104" s="35">
        <v>16617.5</v>
      </c>
      <c r="E2104" s="35">
        <v>1665.6339112917951</v>
      </c>
      <c r="F2104" s="35">
        <v>18283.133911291796</v>
      </c>
      <c r="G2104">
        <v>4</v>
      </c>
      <c r="I2104" s="47" t="s">
        <v>1320</v>
      </c>
      <c r="J2104" t="s">
        <v>674</v>
      </c>
      <c r="M2104" t="s">
        <v>1404</v>
      </c>
      <c r="N2104" t="s">
        <v>1294</v>
      </c>
      <c r="O2104" s="36">
        <v>6407.724397415137</v>
      </c>
      <c r="P2104" s="37">
        <v>253.07820166475403</v>
      </c>
      <c r="Q2104" s="31">
        <v>3.0800000000000001E-4</v>
      </c>
    </row>
    <row r="2105" spans="1:17" x14ac:dyDescent="0.2">
      <c r="A2105" t="s">
        <v>858</v>
      </c>
      <c r="B2105" t="s">
        <v>859</v>
      </c>
      <c r="C2105" t="s">
        <v>860</v>
      </c>
      <c r="D2105" s="35">
        <v>16617.5</v>
      </c>
      <c r="E2105" s="35">
        <v>1665.6339112917951</v>
      </c>
      <c r="F2105" s="35">
        <v>18283.133911291796</v>
      </c>
      <c r="G2105">
        <v>4</v>
      </c>
      <c r="I2105" s="47" t="s">
        <v>1320</v>
      </c>
      <c r="J2105" t="s">
        <v>712</v>
      </c>
      <c r="M2105" t="s">
        <v>1411</v>
      </c>
      <c r="N2105" t="s">
        <v>1294</v>
      </c>
      <c r="O2105" s="36">
        <v>42.80266656986133</v>
      </c>
      <c r="P2105" s="37">
        <v>1.6905255610441623</v>
      </c>
      <c r="Q2105" s="31">
        <v>0</v>
      </c>
    </row>
    <row r="2106" spans="1:17" x14ac:dyDescent="0.2">
      <c r="A2106" t="s">
        <v>858</v>
      </c>
      <c r="B2106" t="s">
        <v>859</v>
      </c>
      <c r="C2106" t="s">
        <v>860</v>
      </c>
      <c r="D2106" s="35">
        <v>16617.5</v>
      </c>
      <c r="E2106" s="35">
        <v>1665.6339112917951</v>
      </c>
      <c r="F2106" s="35">
        <v>18283.133911291796</v>
      </c>
      <c r="G2106">
        <v>4</v>
      </c>
      <c r="I2106" s="47" t="s">
        <v>1320</v>
      </c>
      <c r="J2106" t="s">
        <v>714</v>
      </c>
      <c r="M2106" t="s">
        <v>1411</v>
      </c>
      <c r="N2106" t="s">
        <v>1294</v>
      </c>
      <c r="O2106" s="36">
        <v>46.569639220649599</v>
      </c>
      <c r="P2106" s="37">
        <v>1.8393051597057999</v>
      </c>
      <c r="Q2106" s="31">
        <v>9.9999999999999995E-7</v>
      </c>
    </row>
    <row r="2107" spans="1:17" x14ac:dyDescent="0.2">
      <c r="A2107" t="s">
        <v>858</v>
      </c>
      <c r="B2107" t="s">
        <v>859</v>
      </c>
      <c r="C2107" t="s">
        <v>860</v>
      </c>
      <c r="D2107" s="35">
        <v>16617.5</v>
      </c>
      <c r="E2107" s="35">
        <v>1665.6339112917951</v>
      </c>
      <c r="F2107" s="35">
        <v>18283.133911291796</v>
      </c>
      <c r="G2107">
        <v>4</v>
      </c>
      <c r="I2107" s="47" t="s">
        <v>1320</v>
      </c>
      <c r="J2107" t="s">
        <v>715</v>
      </c>
      <c r="M2107" t="s">
        <v>1411</v>
      </c>
      <c r="N2107" t="s">
        <v>1294</v>
      </c>
      <c r="O2107" s="36">
        <v>1183.945934271045</v>
      </c>
      <c r="P2107" s="37">
        <v>46.760891906412773</v>
      </c>
      <c r="Q2107" s="31">
        <v>5.8999999999999998E-5</v>
      </c>
    </row>
    <row r="2108" spans="1:17" x14ac:dyDescent="0.2">
      <c r="A2108" t="s">
        <v>858</v>
      </c>
      <c r="B2108" t="s">
        <v>859</v>
      </c>
      <c r="C2108" t="s">
        <v>860</v>
      </c>
      <c r="D2108" s="35">
        <v>16617.5</v>
      </c>
      <c r="E2108" s="35">
        <v>1665.6339112917951</v>
      </c>
      <c r="F2108" s="35">
        <v>18283.133911291796</v>
      </c>
      <c r="G2108">
        <v>4</v>
      </c>
      <c r="I2108" s="47" t="s">
        <v>1320</v>
      </c>
      <c r="J2108" t="s">
        <v>720</v>
      </c>
      <c r="M2108" t="s">
        <v>1411</v>
      </c>
      <c r="N2108" t="s">
        <v>1294</v>
      </c>
      <c r="O2108" s="36">
        <v>2644.4201976399399</v>
      </c>
      <c r="P2108" s="37">
        <v>104.44349141087304</v>
      </c>
      <c r="Q2108" s="31">
        <v>4.1E-5</v>
      </c>
    </row>
    <row r="2109" spans="1:17" x14ac:dyDescent="0.2">
      <c r="A2109" t="s">
        <v>858</v>
      </c>
      <c r="B2109" t="s">
        <v>859</v>
      </c>
      <c r="C2109" t="s">
        <v>860</v>
      </c>
      <c r="D2109" s="35">
        <v>16617.5</v>
      </c>
      <c r="E2109" s="35">
        <v>1665.6339112917951</v>
      </c>
      <c r="F2109" s="35">
        <v>18283.133911291796</v>
      </c>
      <c r="G2109">
        <v>4</v>
      </c>
      <c r="I2109" s="47" t="s">
        <v>1320</v>
      </c>
      <c r="J2109" t="s">
        <v>721</v>
      </c>
      <c r="M2109" t="s">
        <v>1411</v>
      </c>
      <c r="N2109" t="s">
        <v>1294</v>
      </c>
      <c r="O2109" s="36">
        <v>1491.5256828192296</v>
      </c>
      <c r="P2109" s="37">
        <v>58.909000158770347</v>
      </c>
      <c r="Q2109" s="31">
        <v>4.3000000000000002E-5</v>
      </c>
    </row>
    <row r="2110" spans="1:17" x14ac:dyDescent="0.2">
      <c r="A2110" t="s">
        <v>858</v>
      </c>
      <c r="B2110" t="s">
        <v>859</v>
      </c>
      <c r="C2110" t="s">
        <v>860</v>
      </c>
      <c r="D2110" s="35">
        <v>16617.5</v>
      </c>
      <c r="E2110" s="35">
        <v>1665.6339112917951</v>
      </c>
      <c r="F2110" s="35">
        <v>18283.133911291796</v>
      </c>
      <c r="G2110">
        <v>4</v>
      </c>
      <c r="I2110" s="47" t="s">
        <v>1320</v>
      </c>
      <c r="J2110" t="s">
        <v>722</v>
      </c>
      <c r="M2110" t="s">
        <v>1411</v>
      </c>
      <c r="N2110" t="s">
        <v>1294</v>
      </c>
      <c r="O2110" s="36">
        <v>1341.6995806943403</v>
      </c>
      <c r="P2110" s="37">
        <v>52.991498384895259</v>
      </c>
      <c r="Q2110" s="31">
        <v>9.0000000000000006E-5</v>
      </c>
    </row>
    <row r="2111" spans="1:17" x14ac:dyDescent="0.2">
      <c r="A2111" t="s">
        <v>858</v>
      </c>
      <c r="B2111" t="s">
        <v>859</v>
      </c>
      <c r="C2111" t="s">
        <v>860</v>
      </c>
      <c r="D2111" s="35">
        <v>16617.5</v>
      </c>
      <c r="E2111" s="35">
        <v>1665.6339112917951</v>
      </c>
      <c r="F2111" s="35">
        <v>18283.133911291796</v>
      </c>
      <c r="G2111">
        <v>4</v>
      </c>
      <c r="I2111" s="47" t="s">
        <v>1320</v>
      </c>
      <c r="J2111" t="s">
        <v>723</v>
      </c>
      <c r="M2111" t="s">
        <v>1411</v>
      </c>
      <c r="N2111" t="s">
        <v>1294</v>
      </c>
      <c r="O2111" s="36">
        <v>27.785524752776173</v>
      </c>
      <c r="P2111" s="37">
        <v>1.0974115303056358</v>
      </c>
      <c r="Q2111" s="31">
        <v>9.9999999999999995E-7</v>
      </c>
    </row>
    <row r="2112" spans="1:17" x14ac:dyDescent="0.2">
      <c r="A2112" t="s">
        <v>858</v>
      </c>
      <c r="B2112" t="s">
        <v>859</v>
      </c>
      <c r="C2112" t="s">
        <v>860</v>
      </c>
      <c r="D2112" s="35">
        <v>16617.5</v>
      </c>
      <c r="E2112" s="35">
        <v>1665.6339112917951</v>
      </c>
      <c r="F2112" s="35">
        <v>18283.133911291796</v>
      </c>
      <c r="G2112">
        <v>4</v>
      </c>
      <c r="I2112" s="47" t="s">
        <v>1320</v>
      </c>
      <c r="J2112" t="s">
        <v>742</v>
      </c>
      <c r="M2112" t="s">
        <v>1416</v>
      </c>
      <c r="N2112" t="s">
        <v>1294</v>
      </c>
      <c r="O2112" s="36">
        <v>2864.7385465703437</v>
      </c>
      <c r="P2112" s="37">
        <v>113.1451408706324</v>
      </c>
      <c r="Q2112" s="31">
        <v>2.2499999999999999E-4</v>
      </c>
    </row>
    <row r="2113" spans="1:17" x14ac:dyDescent="0.2">
      <c r="A2113" t="s">
        <v>858</v>
      </c>
      <c r="B2113" t="s">
        <v>859</v>
      </c>
      <c r="C2113" t="s">
        <v>860</v>
      </c>
      <c r="D2113" s="35">
        <v>16617.5</v>
      </c>
      <c r="E2113" s="35">
        <v>1665.6339112917951</v>
      </c>
      <c r="F2113" s="35">
        <v>18283.133911291796</v>
      </c>
      <c r="G2113">
        <v>4</v>
      </c>
      <c r="I2113" s="47" t="s">
        <v>1320</v>
      </c>
      <c r="J2113" t="s">
        <v>744</v>
      </c>
      <c r="M2113" t="s">
        <v>1416</v>
      </c>
      <c r="N2113" t="s">
        <v>1294</v>
      </c>
      <c r="O2113" s="36">
        <v>4832.9094432549227</v>
      </c>
      <c r="P2113" s="37">
        <v>190.87962509763392</v>
      </c>
      <c r="Q2113" s="31">
        <v>2.9700000000000001E-4</v>
      </c>
    </row>
    <row r="2114" spans="1:17" x14ac:dyDescent="0.2">
      <c r="A2114" t="s">
        <v>858</v>
      </c>
      <c r="B2114" t="s">
        <v>859</v>
      </c>
      <c r="C2114" t="s">
        <v>860</v>
      </c>
      <c r="D2114" s="35">
        <v>16617.5</v>
      </c>
      <c r="E2114" s="35">
        <v>1665.6339112917951</v>
      </c>
      <c r="F2114" s="35">
        <v>18283.133911291796</v>
      </c>
      <c r="G2114">
        <v>4</v>
      </c>
      <c r="I2114" s="47" t="s">
        <v>1320</v>
      </c>
      <c r="J2114" t="s">
        <v>745</v>
      </c>
      <c r="M2114" t="s">
        <v>1416</v>
      </c>
      <c r="N2114" t="s">
        <v>1294</v>
      </c>
      <c r="O2114" s="36">
        <v>2287.7901530345116</v>
      </c>
      <c r="P2114" s="37">
        <v>90.35810247236445</v>
      </c>
      <c r="Q2114" s="31">
        <v>2.0799999999999999E-4</v>
      </c>
    </row>
    <row r="2115" spans="1:17" x14ac:dyDescent="0.2">
      <c r="A2115" t="s">
        <v>858</v>
      </c>
      <c r="B2115" t="s">
        <v>859</v>
      </c>
      <c r="C2115" t="s">
        <v>860</v>
      </c>
      <c r="D2115" s="35">
        <v>16617.5</v>
      </c>
      <c r="E2115" s="35">
        <v>1665.6339112917951</v>
      </c>
      <c r="F2115" s="35">
        <v>18283.133911291796</v>
      </c>
      <c r="G2115">
        <v>4</v>
      </c>
      <c r="I2115" s="47" t="s">
        <v>1320</v>
      </c>
      <c r="J2115" t="s">
        <v>746</v>
      </c>
      <c r="K2115" s="57"/>
      <c r="M2115" t="s">
        <v>1416</v>
      </c>
      <c r="N2115" t="s">
        <v>1294</v>
      </c>
      <c r="O2115" s="36">
        <v>600.78947486909465</v>
      </c>
      <c r="P2115" s="37">
        <v>23.728660979913204</v>
      </c>
      <c r="Q2115" s="31">
        <v>9.0000000000000002E-6</v>
      </c>
    </row>
    <row r="2116" spans="1:17" x14ac:dyDescent="0.2">
      <c r="A2116" t="s">
        <v>858</v>
      </c>
      <c r="B2116" t="s">
        <v>859</v>
      </c>
      <c r="C2116" t="s">
        <v>860</v>
      </c>
      <c r="D2116" s="35">
        <v>16617.5</v>
      </c>
      <c r="E2116" s="35">
        <v>1665.6339112917951</v>
      </c>
      <c r="F2116" s="35">
        <v>18283.133911291796</v>
      </c>
      <c r="G2116">
        <v>4</v>
      </c>
      <c r="I2116" s="47" t="s">
        <v>1320</v>
      </c>
      <c r="J2116" t="s">
        <v>747</v>
      </c>
      <c r="K2116" s="57"/>
      <c r="M2116" t="s">
        <v>1416</v>
      </c>
      <c r="N2116" t="s">
        <v>1294</v>
      </c>
      <c r="O2116" s="36">
        <v>304.28601644003118</v>
      </c>
      <c r="P2116" s="37">
        <v>12.018019667549966</v>
      </c>
      <c r="Q2116" s="31">
        <v>6.9999999999999999E-6</v>
      </c>
    </row>
    <row r="2117" spans="1:17" x14ac:dyDescent="0.2">
      <c r="A2117" t="s">
        <v>858</v>
      </c>
      <c r="B2117" t="s">
        <v>859</v>
      </c>
      <c r="C2117" t="s">
        <v>860</v>
      </c>
      <c r="D2117" s="35">
        <v>16617.5</v>
      </c>
      <c r="E2117" s="35">
        <v>1665.6339112917951</v>
      </c>
      <c r="F2117" s="35">
        <v>18283.133911291796</v>
      </c>
      <c r="G2117">
        <v>4</v>
      </c>
      <c r="I2117" s="47" t="s">
        <v>1320</v>
      </c>
      <c r="J2117" t="s">
        <v>748</v>
      </c>
      <c r="K2117" s="58"/>
      <c r="M2117" t="s">
        <v>1416</v>
      </c>
      <c r="N2117" t="s">
        <v>1294</v>
      </c>
      <c r="O2117" s="36">
        <v>2474.219595817025</v>
      </c>
      <c r="P2117" s="37">
        <v>97.721282470523136</v>
      </c>
      <c r="Q2117" s="31">
        <v>1.13E-4</v>
      </c>
    </row>
    <row r="2118" spans="1:17" x14ac:dyDescent="0.2">
      <c r="A2118" t="s">
        <v>858</v>
      </c>
      <c r="B2118" t="s">
        <v>859</v>
      </c>
      <c r="C2118" t="s">
        <v>860</v>
      </c>
      <c r="D2118" s="35">
        <v>16617.5</v>
      </c>
      <c r="E2118" s="35">
        <v>1665.6339112917951</v>
      </c>
      <c r="F2118" s="35">
        <v>18283.133911291796</v>
      </c>
      <c r="G2118">
        <v>4</v>
      </c>
      <c r="I2118" s="47" t="s">
        <v>1320</v>
      </c>
      <c r="J2118" t="s">
        <v>749</v>
      </c>
      <c r="K2118" s="58"/>
      <c r="M2118" t="s">
        <v>1416</v>
      </c>
      <c r="N2118" t="s">
        <v>1294</v>
      </c>
      <c r="O2118" s="36">
        <v>686.59096162493188</v>
      </c>
      <c r="P2118" s="37">
        <v>27.117459346005397</v>
      </c>
      <c r="Q2118" s="31">
        <v>4.6999999999999997E-5</v>
      </c>
    </row>
    <row r="2119" spans="1:17" x14ac:dyDescent="0.2">
      <c r="A2119" t="s">
        <v>858</v>
      </c>
      <c r="B2119" t="s">
        <v>859</v>
      </c>
      <c r="C2119" t="s">
        <v>860</v>
      </c>
      <c r="D2119" s="35">
        <v>16617.5</v>
      </c>
      <c r="E2119" s="35">
        <v>1665.6339112917951</v>
      </c>
      <c r="F2119" s="35">
        <v>18283.133911291796</v>
      </c>
      <c r="G2119">
        <v>4</v>
      </c>
      <c r="I2119" s="47" t="s">
        <v>1320</v>
      </c>
      <c r="J2119" t="s">
        <v>751</v>
      </c>
      <c r="K2119" s="58"/>
      <c r="M2119" t="s">
        <v>1418</v>
      </c>
      <c r="N2119" t="s">
        <v>1294</v>
      </c>
      <c r="O2119" s="36">
        <v>2382.5214441982639</v>
      </c>
      <c r="P2119" s="37">
        <v>94.099590607961204</v>
      </c>
      <c r="Q2119" s="31">
        <v>2.81E-4</v>
      </c>
    </row>
    <row r="2120" spans="1:17" x14ac:dyDescent="0.2">
      <c r="A2120" t="s">
        <v>858</v>
      </c>
      <c r="B2120" t="s">
        <v>859</v>
      </c>
      <c r="C2120" t="s">
        <v>860</v>
      </c>
      <c r="D2120" s="35">
        <v>16617.5</v>
      </c>
      <c r="E2120" s="35">
        <v>1665.6339112917951</v>
      </c>
      <c r="F2120" s="35">
        <v>18283.133911291796</v>
      </c>
      <c r="G2120">
        <v>4</v>
      </c>
      <c r="I2120" s="47" t="s">
        <v>1320</v>
      </c>
      <c r="J2120" t="s">
        <v>753</v>
      </c>
      <c r="K2120" s="58"/>
      <c r="M2120" t="s">
        <v>1418</v>
      </c>
      <c r="N2120" t="s">
        <v>1294</v>
      </c>
      <c r="O2120" s="36">
        <v>488.11319690976609</v>
      </c>
      <c r="P2120" s="37">
        <v>19.2784212336894</v>
      </c>
      <c r="Q2120" s="31">
        <v>7.9999999999999996E-6</v>
      </c>
    </row>
    <row r="2121" spans="1:17" x14ac:dyDescent="0.2">
      <c r="A2121" t="s">
        <v>858</v>
      </c>
      <c r="B2121" t="s">
        <v>859</v>
      </c>
      <c r="C2121" t="s">
        <v>860</v>
      </c>
      <c r="D2121" s="35">
        <v>16617.5</v>
      </c>
      <c r="E2121" s="35">
        <v>1665.6339112917951</v>
      </c>
      <c r="F2121" s="35">
        <v>18283.133911291796</v>
      </c>
      <c r="G2121">
        <v>4</v>
      </c>
      <c r="I2121" s="47" t="s">
        <v>1320</v>
      </c>
      <c r="J2121" t="s">
        <v>754</v>
      </c>
      <c r="K2121" s="58"/>
      <c r="M2121" t="s">
        <v>1418</v>
      </c>
      <c r="N2121" t="s">
        <v>1294</v>
      </c>
      <c r="O2121" s="36">
        <v>32.367565076927775</v>
      </c>
      <c r="P2121" s="37">
        <v>1.2783828788329632</v>
      </c>
      <c r="Q2121" s="31">
        <v>9.9999999999999995E-7</v>
      </c>
    </row>
    <row r="2122" spans="1:17" x14ac:dyDescent="0.2">
      <c r="A2122" t="s">
        <v>858</v>
      </c>
      <c r="B2122" t="s">
        <v>859</v>
      </c>
      <c r="C2122" t="s">
        <v>860</v>
      </c>
      <c r="D2122" s="35">
        <v>16617.5</v>
      </c>
      <c r="E2122" s="35">
        <v>1665.6339112917951</v>
      </c>
      <c r="F2122" s="35">
        <v>18283.133911291796</v>
      </c>
      <c r="G2122">
        <v>4</v>
      </c>
      <c r="I2122" s="47" t="s">
        <v>1320</v>
      </c>
      <c r="J2122" t="s">
        <v>755</v>
      </c>
      <c r="K2122" s="58"/>
      <c r="M2122" t="s">
        <v>1418</v>
      </c>
      <c r="N2122" t="s">
        <v>1294</v>
      </c>
      <c r="O2122" s="36">
        <v>2950.6268742092748</v>
      </c>
      <c r="P2122" s="37">
        <v>116.53736908688063</v>
      </c>
      <c r="Q2122" s="31">
        <v>9.5000000000000005E-5</v>
      </c>
    </row>
    <row r="2123" spans="1:17" x14ac:dyDescent="0.2">
      <c r="A2123" t="s">
        <v>858</v>
      </c>
      <c r="B2123" t="s">
        <v>859</v>
      </c>
      <c r="C2123" t="s">
        <v>860</v>
      </c>
      <c r="D2123" s="35">
        <v>16617.5</v>
      </c>
      <c r="E2123" s="35">
        <v>1665.6339112917951</v>
      </c>
      <c r="F2123" s="35">
        <v>18283.133911291796</v>
      </c>
      <c r="G2123">
        <v>4</v>
      </c>
      <c r="I2123" s="47" t="s">
        <v>1320</v>
      </c>
      <c r="J2123" t="s">
        <v>28</v>
      </c>
      <c r="K2123" s="57"/>
      <c r="M2123" t="s">
        <v>1324</v>
      </c>
      <c r="N2123" t="s">
        <v>1294</v>
      </c>
      <c r="O2123" s="36">
        <v>3310.5160194947125</v>
      </c>
      <c r="P2123" s="37">
        <v>130.75147881423496</v>
      </c>
      <c r="Q2123" s="31">
        <v>5.5000000000000002E-5</v>
      </c>
    </row>
    <row r="2124" spans="1:17" x14ac:dyDescent="0.2">
      <c r="A2124" t="s">
        <v>858</v>
      </c>
      <c r="B2124" t="s">
        <v>859</v>
      </c>
      <c r="C2124" t="s">
        <v>860</v>
      </c>
      <c r="D2124" s="35">
        <v>16617.5</v>
      </c>
      <c r="E2124" s="35">
        <v>1665.6339112917951</v>
      </c>
      <c r="F2124" s="35">
        <v>18283.133911291796</v>
      </c>
      <c r="G2124">
        <v>4</v>
      </c>
      <c r="I2124" s="47" t="s">
        <v>1320</v>
      </c>
      <c r="J2124" t="s">
        <v>345</v>
      </c>
      <c r="K2124" s="57"/>
      <c r="M2124" t="s">
        <v>1357</v>
      </c>
      <c r="N2124" t="s">
        <v>1294</v>
      </c>
      <c r="O2124" s="36">
        <v>2233.5199069010409</v>
      </c>
      <c r="P2124" s="37">
        <v>88.214655681659323</v>
      </c>
      <c r="Q2124" s="31">
        <v>5.1999999999999997E-5</v>
      </c>
    </row>
    <row r="2125" spans="1:17" x14ac:dyDescent="0.2">
      <c r="A2125" t="s">
        <v>858</v>
      </c>
      <c r="B2125" t="s">
        <v>862</v>
      </c>
      <c r="C2125" t="s">
        <v>863</v>
      </c>
      <c r="D2125" s="35">
        <v>45900</v>
      </c>
      <c r="E2125" s="35">
        <v>4600.7279391180018</v>
      </c>
      <c r="F2125" s="35">
        <v>50500.727939118005</v>
      </c>
      <c r="G2125" t="s">
        <v>849</v>
      </c>
      <c r="I2125" s="47" t="s">
        <v>1429</v>
      </c>
      <c r="J2125">
        <v>0</v>
      </c>
      <c r="K2125" s="57"/>
      <c r="M2125" t="e">
        <v>#N/A</v>
      </c>
      <c r="N2125" t="e">
        <v>#N/A</v>
      </c>
      <c r="O2125" s="36">
        <v>0</v>
      </c>
      <c r="P2125" s="37">
        <v>0</v>
      </c>
      <c r="Q2125" s="31">
        <v>0</v>
      </c>
    </row>
    <row r="2126" spans="1:17" x14ac:dyDescent="0.2">
      <c r="A2126" t="s">
        <v>846</v>
      </c>
      <c r="B2126" t="s">
        <v>864</v>
      </c>
      <c r="C2126" t="s">
        <v>865</v>
      </c>
      <c r="D2126" s="35">
        <v>97900</v>
      </c>
      <c r="E2126" s="35">
        <v>9812.8815956351282</v>
      </c>
      <c r="F2126" s="35">
        <v>107712.88159563513</v>
      </c>
      <c r="G2126">
        <v>7</v>
      </c>
      <c r="I2126" s="47">
        <v>0.47997158154558306</v>
      </c>
      <c r="J2126" t="s">
        <v>214</v>
      </c>
      <c r="K2126" s="58">
        <v>7.8E-2</v>
      </c>
      <c r="M2126" t="s">
        <v>1338</v>
      </c>
      <c r="N2126" t="s">
        <v>1333</v>
      </c>
      <c r="O2126" s="36">
        <v>7.8E-2</v>
      </c>
      <c r="P2126" s="37">
        <v>4032.5315263185512</v>
      </c>
      <c r="Q2126" s="31">
        <v>1.7000000000000001E-4</v>
      </c>
    </row>
    <row r="2127" spans="1:17" x14ac:dyDescent="0.2">
      <c r="A2127" t="s">
        <v>846</v>
      </c>
      <c r="B2127" t="s">
        <v>864</v>
      </c>
      <c r="C2127" t="s">
        <v>865</v>
      </c>
      <c r="D2127" s="35">
        <v>97900</v>
      </c>
      <c r="E2127" s="35">
        <v>9812.8815956351282</v>
      </c>
      <c r="F2127" s="35">
        <v>107712.88159563513</v>
      </c>
      <c r="G2127">
        <v>7</v>
      </c>
      <c r="I2127" s="47">
        <v>0.42328042328042326</v>
      </c>
      <c r="J2127" t="s">
        <v>217</v>
      </c>
      <c r="K2127" s="58">
        <v>6.0999999999999999E-2</v>
      </c>
      <c r="M2127" t="s">
        <v>1338</v>
      </c>
      <c r="N2127" t="s">
        <v>1333</v>
      </c>
      <c r="O2127" s="36">
        <v>6.0999999999999999E-2</v>
      </c>
      <c r="P2127" s="37">
        <v>2781.1580009878276</v>
      </c>
      <c r="Q2127" s="31">
        <v>1.03E-4</v>
      </c>
    </row>
    <row r="2128" spans="1:17" x14ac:dyDescent="0.2">
      <c r="A2128" t="s">
        <v>846</v>
      </c>
      <c r="B2128" t="s">
        <v>864</v>
      </c>
      <c r="C2128" t="s">
        <v>865</v>
      </c>
      <c r="D2128" s="35">
        <v>97900</v>
      </c>
      <c r="E2128" s="35">
        <v>9812.8815956351282</v>
      </c>
      <c r="F2128" s="35">
        <v>107712.88159563513</v>
      </c>
      <c r="G2128">
        <v>7</v>
      </c>
      <c r="I2128" s="47">
        <v>0.6334185848252345</v>
      </c>
      <c r="J2128" t="s">
        <v>219</v>
      </c>
      <c r="K2128" s="58">
        <v>0.125</v>
      </c>
      <c r="M2128" t="s">
        <v>1338</v>
      </c>
      <c r="N2128" t="s">
        <v>1333</v>
      </c>
      <c r="O2128" s="36">
        <v>0.125</v>
      </c>
      <c r="P2128" s="37">
        <v>8528.4176284694058</v>
      </c>
      <c r="Q2128" s="31">
        <v>2.9999999999999997E-4</v>
      </c>
    </row>
    <row r="2129" spans="1:17" x14ac:dyDescent="0.2">
      <c r="A2129" t="s">
        <v>846</v>
      </c>
      <c r="B2129" t="s">
        <v>864</v>
      </c>
      <c r="C2129" t="s">
        <v>865</v>
      </c>
      <c r="D2129" s="35">
        <v>97900</v>
      </c>
      <c r="E2129" s="35">
        <v>9812.8815956351282</v>
      </c>
      <c r="F2129" s="35">
        <v>107712.88159563513</v>
      </c>
      <c r="G2129">
        <v>7</v>
      </c>
      <c r="I2129" s="47">
        <v>0.62047489295445701</v>
      </c>
      <c r="J2129" t="s">
        <v>221</v>
      </c>
      <c r="K2129" s="58">
        <v>0.1605</v>
      </c>
      <c r="M2129" t="s">
        <v>1338</v>
      </c>
      <c r="N2129" t="s">
        <v>1333</v>
      </c>
      <c r="O2129" s="36">
        <v>0.1605</v>
      </c>
      <c r="P2129" s="37">
        <v>10726.718757797784</v>
      </c>
      <c r="Q2129" s="31">
        <v>4.2400000000000001E-4</v>
      </c>
    </row>
    <row r="2130" spans="1:17" x14ac:dyDescent="0.2">
      <c r="A2130" t="s">
        <v>846</v>
      </c>
      <c r="B2130" t="s">
        <v>864</v>
      </c>
      <c r="C2130" t="s">
        <v>865</v>
      </c>
      <c r="D2130" s="35">
        <v>97900</v>
      </c>
      <c r="E2130" s="35">
        <v>9812.8815956351282</v>
      </c>
      <c r="F2130" s="35">
        <v>107712.88159563513</v>
      </c>
      <c r="G2130">
        <v>7</v>
      </c>
      <c r="I2130" s="47">
        <v>0.68093385214007784</v>
      </c>
      <c r="J2130" t="s">
        <v>223</v>
      </c>
      <c r="K2130" s="57">
        <v>0.1055</v>
      </c>
      <c r="M2130" t="s">
        <v>1338</v>
      </c>
      <c r="N2130" t="s">
        <v>1333</v>
      </c>
      <c r="O2130" s="36">
        <v>0.1055</v>
      </c>
      <c r="P2130" s="37">
        <v>7737.9341496475245</v>
      </c>
      <c r="Q2130" s="31">
        <v>4.66E-4</v>
      </c>
    </row>
    <row r="2131" spans="1:17" x14ac:dyDescent="0.2">
      <c r="A2131" t="s">
        <v>846</v>
      </c>
      <c r="B2131" t="s">
        <v>864</v>
      </c>
      <c r="C2131" t="s">
        <v>865</v>
      </c>
      <c r="D2131" s="35">
        <v>97900</v>
      </c>
      <c r="E2131" s="35">
        <v>9812.8815956351282</v>
      </c>
      <c r="F2131" s="35">
        <v>107712.88159563513</v>
      </c>
      <c r="G2131">
        <v>7</v>
      </c>
      <c r="I2131" s="47">
        <v>0.97297297297297303</v>
      </c>
      <c r="J2131" t="s">
        <v>225</v>
      </c>
      <c r="K2131" s="57">
        <v>6.4000000000000001E-2</v>
      </c>
      <c r="M2131" t="s">
        <v>1338</v>
      </c>
      <c r="N2131" t="s">
        <v>1333</v>
      </c>
      <c r="O2131" s="36">
        <v>6.4000000000000001E-2</v>
      </c>
      <c r="P2131" s="37">
        <v>6707.3102485498212</v>
      </c>
      <c r="Q2131" s="31">
        <v>4.9899999999999999E-4</v>
      </c>
    </row>
    <row r="2132" spans="1:17" x14ac:dyDescent="0.2">
      <c r="A2132" t="s">
        <v>846</v>
      </c>
      <c r="B2132" t="s">
        <v>864</v>
      </c>
      <c r="C2132" t="s">
        <v>865</v>
      </c>
      <c r="D2132" s="35">
        <v>97900</v>
      </c>
      <c r="E2132" s="35">
        <v>9812.8815956351282</v>
      </c>
      <c r="F2132" s="35">
        <v>107712.88159563513</v>
      </c>
      <c r="G2132">
        <v>7</v>
      </c>
      <c r="I2132" s="47">
        <v>0.82905982905982911</v>
      </c>
      <c r="J2132" t="s">
        <v>226</v>
      </c>
      <c r="K2132" s="57">
        <v>0.09</v>
      </c>
      <c r="M2132" t="s">
        <v>1338</v>
      </c>
      <c r="N2132" t="s">
        <v>1333</v>
      </c>
      <c r="O2132" s="36">
        <v>0.09</v>
      </c>
      <c r="P2132" s="37">
        <v>8037.0380882896989</v>
      </c>
      <c r="Q2132" s="31">
        <v>1.3899999999999999E-4</v>
      </c>
    </row>
    <row r="2133" spans="1:17" x14ac:dyDescent="0.2">
      <c r="A2133" t="s">
        <v>846</v>
      </c>
      <c r="B2133" t="s">
        <v>864</v>
      </c>
      <c r="C2133" t="s">
        <v>865</v>
      </c>
      <c r="D2133" s="35">
        <v>97900</v>
      </c>
      <c r="E2133" s="35">
        <v>9812.8815956351282</v>
      </c>
      <c r="F2133" s="35">
        <v>107712.88159563513</v>
      </c>
      <c r="G2133">
        <v>7</v>
      </c>
      <c r="I2133" s="47">
        <v>0.92544650172046539</v>
      </c>
      <c r="J2133" t="s">
        <v>227</v>
      </c>
      <c r="K2133" s="57">
        <v>0.27600000000000002</v>
      </c>
      <c r="M2133" t="s">
        <v>1338</v>
      </c>
      <c r="N2133" t="s">
        <v>1333</v>
      </c>
      <c r="O2133" s="36">
        <v>0.27600000000000002</v>
      </c>
      <c r="P2133" s="37">
        <v>27512.372611763501</v>
      </c>
      <c r="Q2133" s="31">
        <v>1.555E-3</v>
      </c>
    </row>
    <row r="2134" spans="1:17" x14ac:dyDescent="0.2">
      <c r="A2134" t="s">
        <v>846</v>
      </c>
      <c r="B2134" t="s">
        <v>864</v>
      </c>
      <c r="C2134" t="s">
        <v>865</v>
      </c>
      <c r="D2134" s="35">
        <v>97900</v>
      </c>
      <c r="E2134" s="35">
        <v>9812.8815956351282</v>
      </c>
      <c r="F2134" s="35">
        <v>107712.88159563513</v>
      </c>
      <c r="G2134">
        <v>7</v>
      </c>
      <c r="I2134" s="47">
        <v>0.52504317789291877</v>
      </c>
      <c r="J2134" t="s">
        <v>228</v>
      </c>
      <c r="K2134" s="58">
        <v>0.04</v>
      </c>
      <c r="M2134" t="s">
        <v>1338</v>
      </c>
      <c r="N2134" t="s">
        <v>1333</v>
      </c>
      <c r="O2134" s="36">
        <v>0.04</v>
      </c>
      <c r="P2134" s="37">
        <v>2262.1565461190385</v>
      </c>
      <c r="Q2134" s="31">
        <v>7.8999999999999996E-5</v>
      </c>
    </row>
    <row r="2135" spans="1:17" x14ac:dyDescent="0.2">
      <c r="A2135" t="s">
        <v>869</v>
      </c>
      <c r="B2135" t="s">
        <v>870</v>
      </c>
      <c r="C2135" t="s">
        <v>871</v>
      </c>
      <c r="D2135" s="35">
        <v>70700</v>
      </c>
      <c r="E2135" s="35">
        <v>7086.5242983800163</v>
      </c>
      <c r="F2135" s="35">
        <v>77786.524298380013</v>
      </c>
      <c r="G2135">
        <v>4</v>
      </c>
      <c r="I2135" s="47" t="s">
        <v>1320</v>
      </c>
      <c r="J2135" t="s">
        <v>406</v>
      </c>
      <c r="K2135" s="58"/>
      <c r="M2135" t="s">
        <v>1366</v>
      </c>
      <c r="N2135" t="s">
        <v>1325</v>
      </c>
      <c r="O2135" s="36">
        <v>5886.2493831897482</v>
      </c>
      <c r="P2135" s="37">
        <v>4190.5318246718689</v>
      </c>
      <c r="Q2135" s="31">
        <v>3.2299999999999999E-4</v>
      </c>
    </row>
    <row r="2136" spans="1:17" x14ac:dyDescent="0.2">
      <c r="A2136" t="s">
        <v>869</v>
      </c>
      <c r="B2136" t="s">
        <v>870</v>
      </c>
      <c r="C2136" t="s">
        <v>871</v>
      </c>
      <c r="D2136" s="35">
        <v>70700</v>
      </c>
      <c r="E2136" s="35">
        <v>7086.5242983800163</v>
      </c>
      <c r="F2136" s="35">
        <v>77786.524298380013</v>
      </c>
      <c r="G2136">
        <v>4</v>
      </c>
      <c r="I2136" s="47" t="s">
        <v>1320</v>
      </c>
      <c r="J2136" t="s">
        <v>407</v>
      </c>
      <c r="K2136" s="58"/>
      <c r="M2136" t="s">
        <v>1366</v>
      </c>
      <c r="N2136" t="s">
        <v>1325</v>
      </c>
      <c r="O2136" s="36">
        <v>11434.717413794324</v>
      </c>
      <c r="P2136" s="37">
        <v>8140.5907411058906</v>
      </c>
      <c r="Q2136" s="31">
        <v>4.0499999999999998E-4</v>
      </c>
    </row>
    <row r="2137" spans="1:17" x14ac:dyDescent="0.2">
      <c r="A2137" t="s">
        <v>869</v>
      </c>
      <c r="B2137" t="s">
        <v>870</v>
      </c>
      <c r="C2137" t="s">
        <v>871</v>
      </c>
      <c r="D2137" s="35">
        <v>70700</v>
      </c>
      <c r="E2137" s="35">
        <v>7086.5242983800163</v>
      </c>
      <c r="F2137" s="35">
        <v>77786.524298380013</v>
      </c>
      <c r="G2137">
        <v>4</v>
      </c>
      <c r="I2137" s="47" t="s">
        <v>1320</v>
      </c>
      <c r="J2137" t="s">
        <v>408</v>
      </c>
      <c r="K2137" s="58"/>
      <c r="M2137" t="s">
        <v>1366</v>
      </c>
      <c r="N2137" t="s">
        <v>1325</v>
      </c>
      <c r="O2137" s="36">
        <v>13494.448218078351</v>
      </c>
      <c r="P2137" s="37">
        <v>9606.9519031489217</v>
      </c>
      <c r="Q2137" s="31">
        <v>3.3100000000000002E-4</v>
      </c>
    </row>
    <row r="2138" spans="1:17" x14ac:dyDescent="0.2">
      <c r="A2138" t="s">
        <v>869</v>
      </c>
      <c r="B2138" t="s">
        <v>870</v>
      </c>
      <c r="C2138" t="s">
        <v>871</v>
      </c>
      <c r="D2138" s="35">
        <v>70700</v>
      </c>
      <c r="E2138" s="35">
        <v>7086.5242983800163</v>
      </c>
      <c r="F2138" s="35">
        <v>77786.524298380013</v>
      </c>
      <c r="G2138">
        <v>4</v>
      </c>
      <c r="I2138" s="47" t="s">
        <v>1320</v>
      </c>
      <c r="J2138" t="s">
        <v>409</v>
      </c>
      <c r="K2138" s="58"/>
      <c r="M2138" t="s">
        <v>1366</v>
      </c>
      <c r="N2138" t="s">
        <v>1325</v>
      </c>
      <c r="O2138" s="36">
        <v>22654.287901645508</v>
      </c>
      <c r="P2138" s="37">
        <v>16128.014332563003</v>
      </c>
      <c r="Q2138" s="31">
        <v>5.2400000000000005E-4</v>
      </c>
    </row>
    <row r="2139" spans="1:17" x14ac:dyDescent="0.2">
      <c r="A2139" t="s">
        <v>869</v>
      </c>
      <c r="B2139" t="s">
        <v>870</v>
      </c>
      <c r="C2139" t="s">
        <v>871</v>
      </c>
      <c r="D2139" s="35">
        <v>70700</v>
      </c>
      <c r="E2139" s="35">
        <v>7086.5242983800163</v>
      </c>
      <c r="F2139" s="35">
        <v>77786.524298380013</v>
      </c>
      <c r="G2139">
        <v>4</v>
      </c>
      <c r="I2139" s="47" t="s">
        <v>1320</v>
      </c>
      <c r="J2139" t="s">
        <v>410</v>
      </c>
      <c r="K2139" s="58"/>
      <c r="M2139" t="s">
        <v>1366</v>
      </c>
      <c r="N2139" t="s">
        <v>1325</v>
      </c>
      <c r="O2139" s="36">
        <v>10120.942896730847</v>
      </c>
      <c r="P2139" s="37">
        <v>7205.2899127176033</v>
      </c>
      <c r="Q2139" s="31">
        <v>5.0799999999999999E-4</v>
      </c>
    </row>
    <row r="2140" spans="1:17" x14ac:dyDescent="0.2">
      <c r="A2140" t="s">
        <v>869</v>
      </c>
      <c r="B2140" t="s">
        <v>870</v>
      </c>
      <c r="C2140" t="s">
        <v>871</v>
      </c>
      <c r="D2140" s="35">
        <v>70700</v>
      </c>
      <c r="E2140" s="35">
        <v>7086.5242983800163</v>
      </c>
      <c r="F2140" s="35">
        <v>77786.524298380013</v>
      </c>
      <c r="G2140">
        <v>4</v>
      </c>
      <c r="I2140" s="47" t="s">
        <v>1320</v>
      </c>
      <c r="J2140" t="s">
        <v>347</v>
      </c>
      <c r="K2140" s="58"/>
      <c r="M2140" t="s">
        <v>1357</v>
      </c>
      <c r="N2140" t="s">
        <v>1325</v>
      </c>
      <c r="O2140" s="36">
        <v>1960.9420397731203</v>
      </c>
      <c r="P2140" s="37">
        <v>1396.0315795443314</v>
      </c>
      <c r="Q2140" s="31">
        <v>0</v>
      </c>
    </row>
    <row r="2141" spans="1:17" x14ac:dyDescent="0.2">
      <c r="A2141" t="s">
        <v>869</v>
      </c>
      <c r="B2141" t="s">
        <v>870</v>
      </c>
      <c r="C2141" t="s">
        <v>871</v>
      </c>
      <c r="D2141" s="35">
        <v>70700</v>
      </c>
      <c r="E2141" s="35">
        <v>7086.5242983800163</v>
      </c>
      <c r="F2141" s="35">
        <v>77786.524298380013</v>
      </c>
      <c r="G2141">
        <v>4</v>
      </c>
      <c r="I2141" s="47" t="s">
        <v>1320</v>
      </c>
      <c r="J2141" t="s">
        <v>348</v>
      </c>
      <c r="K2141" s="58"/>
      <c r="M2141" t="s">
        <v>1357</v>
      </c>
      <c r="N2141" t="s">
        <v>1325</v>
      </c>
      <c r="O2141" s="36">
        <v>6761.1885246750298</v>
      </c>
      <c r="P2141" s="37">
        <v>4813.4174821358592</v>
      </c>
      <c r="Q2141" s="31">
        <v>4.1399999999999998E-4</v>
      </c>
    </row>
    <row r="2142" spans="1:17" x14ac:dyDescent="0.2">
      <c r="A2142" t="s">
        <v>869</v>
      </c>
      <c r="B2142" t="s">
        <v>870</v>
      </c>
      <c r="C2142" t="s">
        <v>871</v>
      </c>
      <c r="D2142" s="35">
        <v>70700</v>
      </c>
      <c r="E2142" s="35">
        <v>7086.5242983800163</v>
      </c>
      <c r="F2142" s="35">
        <v>77786.524298380013</v>
      </c>
      <c r="G2142">
        <v>4</v>
      </c>
      <c r="I2142" s="47" t="s">
        <v>1320</v>
      </c>
      <c r="J2142" t="s">
        <v>450</v>
      </c>
      <c r="K2142" s="58"/>
      <c r="M2142" t="s">
        <v>1372</v>
      </c>
      <c r="N2142" t="s">
        <v>1325</v>
      </c>
      <c r="O2142" s="36">
        <v>1783.3161553464247</v>
      </c>
      <c r="P2142" s="37">
        <v>1269.5763661955225</v>
      </c>
      <c r="Q2142" s="31">
        <v>0</v>
      </c>
    </row>
    <row r="2143" spans="1:17" x14ac:dyDescent="0.2">
      <c r="A2143" t="s">
        <v>869</v>
      </c>
      <c r="B2143" t="s">
        <v>870</v>
      </c>
      <c r="C2143" t="s">
        <v>871</v>
      </c>
      <c r="D2143" s="35">
        <v>70700</v>
      </c>
      <c r="E2143" s="35">
        <v>7086.5242983800163</v>
      </c>
      <c r="F2143" s="35">
        <v>77786.524298380013</v>
      </c>
      <c r="G2143">
        <v>4</v>
      </c>
      <c r="I2143" s="47" t="s">
        <v>1320</v>
      </c>
      <c r="J2143" t="s">
        <v>452</v>
      </c>
      <c r="K2143" s="58"/>
      <c r="M2143" t="s">
        <v>1372</v>
      </c>
      <c r="N2143" t="s">
        <v>1325</v>
      </c>
      <c r="O2143" s="36">
        <v>2389.643648164209</v>
      </c>
      <c r="P2143" s="37">
        <v>1701.2323307019999</v>
      </c>
      <c r="Q2143" s="31">
        <v>1.6000000000000001E-4</v>
      </c>
    </row>
    <row r="2144" spans="1:17" x14ac:dyDescent="0.2">
      <c r="A2144" t="s">
        <v>869</v>
      </c>
      <c r="B2144" t="s">
        <v>870</v>
      </c>
      <c r="C2144" t="s">
        <v>871</v>
      </c>
      <c r="D2144" s="35">
        <v>70700</v>
      </c>
      <c r="E2144" s="35">
        <v>7086.5242983800163</v>
      </c>
      <c r="F2144" s="35">
        <v>77786.524298380013</v>
      </c>
      <c r="G2144">
        <v>4</v>
      </c>
      <c r="I2144" s="47" t="s">
        <v>1320</v>
      </c>
      <c r="J2144" t="s">
        <v>453</v>
      </c>
      <c r="K2144" s="58"/>
      <c r="M2144" t="s">
        <v>1372</v>
      </c>
      <c r="N2144" t="s">
        <v>1325</v>
      </c>
      <c r="O2144" s="36">
        <v>2567.9752636988514</v>
      </c>
      <c r="P2144" s="37">
        <v>1828.1899673215521</v>
      </c>
      <c r="Q2144" s="31">
        <v>2.8E-5</v>
      </c>
    </row>
    <row r="2145" spans="1:17" x14ac:dyDescent="0.2">
      <c r="A2145" t="s">
        <v>869</v>
      </c>
      <c r="B2145" t="s">
        <v>870</v>
      </c>
      <c r="C2145" t="s">
        <v>871</v>
      </c>
      <c r="D2145" s="35">
        <v>70700</v>
      </c>
      <c r="E2145" s="35">
        <v>7086.5242983800163</v>
      </c>
      <c r="F2145" s="35">
        <v>77786.524298380013</v>
      </c>
      <c r="G2145">
        <v>4</v>
      </c>
      <c r="I2145" s="47" t="s">
        <v>1320</v>
      </c>
      <c r="J2145" t="s">
        <v>454</v>
      </c>
      <c r="K2145" s="58"/>
      <c r="M2145" t="s">
        <v>1372</v>
      </c>
      <c r="N2145" t="s">
        <v>1325</v>
      </c>
      <c r="O2145" s="36">
        <v>4279.9587728314191</v>
      </c>
      <c r="P2145" s="37">
        <v>3046.9832788692538</v>
      </c>
      <c r="Q2145" s="31">
        <v>1.1400000000000001E-4</v>
      </c>
    </row>
    <row r="2146" spans="1:17" x14ac:dyDescent="0.2">
      <c r="A2146" t="s">
        <v>869</v>
      </c>
      <c r="B2146" t="s">
        <v>870</v>
      </c>
      <c r="C2146" t="s">
        <v>871</v>
      </c>
      <c r="D2146" s="35">
        <v>70700</v>
      </c>
      <c r="E2146" s="35">
        <v>7086.5242983800163</v>
      </c>
      <c r="F2146" s="35">
        <v>77786.524298380013</v>
      </c>
      <c r="G2146">
        <v>4</v>
      </c>
      <c r="I2146" s="47" t="s">
        <v>1320</v>
      </c>
      <c r="J2146" t="s">
        <v>455</v>
      </c>
      <c r="K2146" s="58"/>
      <c r="M2146" t="s">
        <v>1373</v>
      </c>
      <c r="N2146" t="s">
        <v>1325</v>
      </c>
      <c r="O2146" s="36">
        <v>3502.8542609035103</v>
      </c>
      <c r="P2146" s="37">
        <v>2493.7479372559628</v>
      </c>
      <c r="Q2146" s="31">
        <v>7.1000000000000005E-5</v>
      </c>
    </row>
    <row r="2147" spans="1:17" x14ac:dyDescent="0.2">
      <c r="A2147" t="s">
        <v>869</v>
      </c>
      <c r="B2147" t="s">
        <v>870</v>
      </c>
      <c r="C2147" t="s">
        <v>871</v>
      </c>
      <c r="D2147" s="35">
        <v>70700</v>
      </c>
      <c r="E2147" s="35">
        <v>7086.5242983800163</v>
      </c>
      <c r="F2147" s="35">
        <v>77786.524298380013</v>
      </c>
      <c r="G2147">
        <v>4</v>
      </c>
      <c r="I2147" s="47" t="s">
        <v>1320</v>
      </c>
      <c r="J2147" t="s">
        <v>457</v>
      </c>
      <c r="K2147" s="58"/>
      <c r="M2147" t="s">
        <v>1373</v>
      </c>
      <c r="N2147" t="s">
        <v>1325</v>
      </c>
      <c r="O2147" s="36">
        <v>1284.3150327180197</v>
      </c>
      <c r="P2147" s="37">
        <v>914.32806650690657</v>
      </c>
      <c r="Q2147" s="31">
        <v>5.7000000000000003E-5</v>
      </c>
    </row>
    <row r="2148" spans="1:17" x14ac:dyDescent="0.2">
      <c r="A2148" t="s">
        <v>869</v>
      </c>
      <c r="B2148" t="s">
        <v>870</v>
      </c>
      <c r="C2148" t="s">
        <v>871</v>
      </c>
      <c r="D2148" s="35">
        <v>70700</v>
      </c>
      <c r="E2148" s="35">
        <v>7086.5242983800163</v>
      </c>
      <c r="F2148" s="35">
        <v>77786.524298380013</v>
      </c>
      <c r="G2148">
        <v>4</v>
      </c>
      <c r="I2148" s="47" t="s">
        <v>1320</v>
      </c>
      <c r="J2148" t="s">
        <v>458</v>
      </c>
      <c r="K2148" s="58"/>
      <c r="M2148" t="s">
        <v>1373</v>
      </c>
      <c r="N2148" t="s">
        <v>1325</v>
      </c>
      <c r="O2148" s="36">
        <v>138.80505600317656</v>
      </c>
      <c r="P2148" s="37">
        <v>98.817934263510267</v>
      </c>
      <c r="Q2148" s="31">
        <v>6.0000000000000002E-6</v>
      </c>
    </row>
    <row r="2149" spans="1:17" x14ac:dyDescent="0.2">
      <c r="A2149" t="s">
        <v>869</v>
      </c>
      <c r="B2149" t="s">
        <v>870</v>
      </c>
      <c r="C2149" t="s">
        <v>871</v>
      </c>
      <c r="D2149" s="35">
        <v>70700</v>
      </c>
      <c r="E2149" s="35">
        <v>7086.5242983800163</v>
      </c>
      <c r="F2149" s="35">
        <v>77786.524298380013</v>
      </c>
      <c r="G2149">
        <v>4</v>
      </c>
      <c r="I2149" s="47" t="s">
        <v>1320</v>
      </c>
      <c r="J2149" t="s">
        <v>459</v>
      </c>
      <c r="K2149" s="58"/>
      <c r="M2149" t="s">
        <v>1373</v>
      </c>
      <c r="N2149" t="s">
        <v>1325</v>
      </c>
      <c r="O2149" s="36">
        <v>403.82691814459525</v>
      </c>
      <c r="P2149" s="37">
        <v>287.49199056650588</v>
      </c>
      <c r="Q2149" s="31">
        <v>3.0000000000000001E-5</v>
      </c>
    </row>
    <row r="2150" spans="1:17" x14ac:dyDescent="0.2">
      <c r="A2150" t="s">
        <v>869</v>
      </c>
      <c r="B2150" t="s">
        <v>870</v>
      </c>
      <c r="C2150" t="s">
        <v>871</v>
      </c>
      <c r="D2150" s="35">
        <v>70700</v>
      </c>
      <c r="E2150" s="35">
        <v>7086.5242983800163</v>
      </c>
      <c r="F2150" s="35">
        <v>77786.524298380013</v>
      </c>
      <c r="G2150">
        <v>4</v>
      </c>
      <c r="I2150" s="47" t="s">
        <v>1320</v>
      </c>
      <c r="J2150" t="s">
        <v>460</v>
      </c>
      <c r="K2150" s="58"/>
      <c r="M2150" t="s">
        <v>1373</v>
      </c>
      <c r="N2150" t="s">
        <v>1325</v>
      </c>
      <c r="O2150" s="36">
        <v>15784.390091433366</v>
      </c>
      <c r="P2150" s="37">
        <v>11237.204662121023</v>
      </c>
      <c r="Q2150" s="31">
        <v>5.1999999999999995E-4</v>
      </c>
    </row>
    <row r="2151" spans="1:17" x14ac:dyDescent="0.2">
      <c r="A2151" t="s">
        <v>869</v>
      </c>
      <c r="B2151" t="s">
        <v>870</v>
      </c>
      <c r="C2151" t="s">
        <v>871</v>
      </c>
      <c r="D2151" s="35">
        <v>70700</v>
      </c>
      <c r="E2151" s="35">
        <v>7086.5242983800163</v>
      </c>
      <c r="F2151" s="35">
        <v>77786.524298380013</v>
      </c>
      <c r="G2151">
        <v>4</v>
      </c>
      <c r="I2151" s="47" t="s">
        <v>1320</v>
      </c>
      <c r="J2151" t="s">
        <v>461</v>
      </c>
      <c r="K2151" s="58"/>
      <c r="M2151" t="s">
        <v>1373</v>
      </c>
      <c r="N2151" t="s">
        <v>1325</v>
      </c>
      <c r="O2151" s="36">
        <v>4814.0552172089874</v>
      </c>
      <c r="P2151" s="37">
        <v>3427.2165992583127</v>
      </c>
      <c r="Q2151" s="31">
        <v>9.7999999999999997E-5</v>
      </c>
    </row>
    <row r="2152" spans="1:17" x14ac:dyDescent="0.2">
      <c r="A2152" t="s">
        <v>869</v>
      </c>
      <c r="B2152" t="s">
        <v>870</v>
      </c>
      <c r="C2152" t="s">
        <v>871</v>
      </c>
      <c r="D2152" s="35">
        <v>70700</v>
      </c>
      <c r="E2152" s="35">
        <v>7086.5242983800163</v>
      </c>
      <c r="F2152" s="35">
        <v>77786.524298380013</v>
      </c>
      <c r="G2152">
        <v>4</v>
      </c>
      <c r="I2152" s="47" t="s">
        <v>1320</v>
      </c>
      <c r="J2152" t="s">
        <v>462</v>
      </c>
      <c r="K2152" s="58"/>
      <c r="M2152" t="s">
        <v>1373</v>
      </c>
      <c r="N2152" t="s">
        <v>1325</v>
      </c>
      <c r="O2152" s="36">
        <v>1.2745686485177732</v>
      </c>
      <c r="P2152" s="37">
        <v>0.90738943198638278</v>
      </c>
      <c r="Q2152" s="31">
        <v>0</v>
      </c>
    </row>
    <row r="2153" spans="1:17" x14ac:dyDescent="0.2">
      <c r="A2153" t="s">
        <v>869</v>
      </c>
      <c r="B2153" t="s">
        <v>873</v>
      </c>
      <c r="C2153" t="s">
        <v>874</v>
      </c>
      <c r="D2153" s="35">
        <v>75000</v>
      </c>
      <c r="E2153" s="35">
        <v>7517.5293122843168</v>
      </c>
      <c r="F2153" s="35">
        <v>82517.529312284314</v>
      </c>
      <c r="G2153" t="s">
        <v>875</v>
      </c>
      <c r="I2153" s="47">
        <v>0.33329999999999999</v>
      </c>
      <c r="J2153" t="s">
        <v>143</v>
      </c>
      <c r="K2153" s="58"/>
      <c r="M2153" t="s">
        <v>1334</v>
      </c>
      <c r="N2153" t="s">
        <v>1325</v>
      </c>
      <c r="O2153" s="36">
        <v>627.45216633751477</v>
      </c>
      <c r="P2153" s="37">
        <v>51.504063389472229</v>
      </c>
      <c r="Q2153" s="31">
        <v>1.0000000000000001E-5</v>
      </c>
    </row>
    <row r="2154" spans="1:17" x14ac:dyDescent="0.2">
      <c r="A2154" t="s">
        <v>869</v>
      </c>
      <c r="B2154" t="s">
        <v>873</v>
      </c>
      <c r="C2154" t="s">
        <v>874</v>
      </c>
      <c r="D2154" s="35">
        <v>75000</v>
      </c>
      <c r="E2154" s="35">
        <v>7517.5293122843168</v>
      </c>
      <c r="F2154" s="35">
        <v>82517.529312284314</v>
      </c>
      <c r="G2154" t="s">
        <v>875</v>
      </c>
      <c r="I2154" s="47">
        <v>0.33329999999999999</v>
      </c>
      <c r="J2154" t="s">
        <v>147</v>
      </c>
      <c r="K2154" s="58"/>
      <c r="M2154" t="s">
        <v>1334</v>
      </c>
      <c r="N2154" t="s">
        <v>1325</v>
      </c>
      <c r="O2154" s="36">
        <v>3197.6337116738837</v>
      </c>
      <c r="P2154" s="37">
        <v>262.47599134716438</v>
      </c>
      <c r="Q2154" s="31">
        <v>5.8999999999999998E-5</v>
      </c>
    </row>
    <row r="2155" spans="1:17" x14ac:dyDescent="0.2">
      <c r="A2155" t="s">
        <v>869</v>
      </c>
      <c r="B2155" t="s">
        <v>873</v>
      </c>
      <c r="C2155" t="s">
        <v>874</v>
      </c>
      <c r="D2155" s="35">
        <v>75000</v>
      </c>
      <c r="E2155" s="35">
        <v>7517.5293122843168</v>
      </c>
      <c r="F2155" s="35">
        <v>82517.529312284314</v>
      </c>
      <c r="G2155" t="s">
        <v>875</v>
      </c>
      <c r="I2155" s="47">
        <v>0.33329999999999999</v>
      </c>
      <c r="J2155" t="s">
        <v>149</v>
      </c>
      <c r="M2155" t="s">
        <v>1334</v>
      </c>
      <c r="N2155" t="s">
        <v>1325</v>
      </c>
      <c r="O2155" s="36">
        <v>2208.4489008143428</v>
      </c>
      <c r="P2155" s="37">
        <v>181.2793042757107</v>
      </c>
      <c r="Q2155" s="31">
        <v>4.5000000000000003E-5</v>
      </c>
    </row>
    <row r="2156" spans="1:17" x14ac:dyDescent="0.2">
      <c r="A2156" t="s">
        <v>869</v>
      </c>
      <c r="B2156" t="s">
        <v>873</v>
      </c>
      <c r="C2156" t="s">
        <v>874</v>
      </c>
      <c r="D2156" s="35">
        <v>75000</v>
      </c>
      <c r="E2156" s="35">
        <v>7517.5293122843168</v>
      </c>
      <c r="F2156" s="35">
        <v>82517.529312284314</v>
      </c>
      <c r="G2156" t="s">
        <v>875</v>
      </c>
      <c r="I2156" s="47">
        <v>0.33329999999999999</v>
      </c>
      <c r="J2156" t="s">
        <v>151</v>
      </c>
      <c r="M2156" t="s">
        <v>1334</v>
      </c>
      <c r="N2156" t="s">
        <v>1325</v>
      </c>
      <c r="O2156" s="36">
        <v>168.36633130056649</v>
      </c>
      <c r="P2156" s="37">
        <v>13.820257009508385</v>
      </c>
      <c r="Q2156" s="31">
        <v>3.0000000000000001E-6</v>
      </c>
    </row>
    <row r="2157" spans="1:17" x14ac:dyDescent="0.2">
      <c r="A2157" t="s">
        <v>869</v>
      </c>
      <c r="B2157" t="s">
        <v>873</v>
      </c>
      <c r="C2157" t="s">
        <v>874</v>
      </c>
      <c r="D2157" s="35">
        <v>75000</v>
      </c>
      <c r="E2157" s="35">
        <v>7517.5293122843168</v>
      </c>
      <c r="F2157" s="35">
        <v>82517.529312284314</v>
      </c>
      <c r="G2157" t="s">
        <v>875</v>
      </c>
      <c r="I2157" s="47">
        <v>0.33329999999999999</v>
      </c>
      <c r="J2157" t="s">
        <v>153</v>
      </c>
      <c r="M2157" t="s">
        <v>1334</v>
      </c>
      <c r="N2157" t="s">
        <v>1325</v>
      </c>
      <c r="O2157" s="36">
        <v>41.830144422500986</v>
      </c>
      <c r="P2157" s="37">
        <v>3.4336042259648156</v>
      </c>
      <c r="Q2157" s="31">
        <v>9.9999999999999995E-7</v>
      </c>
    </row>
    <row r="2158" spans="1:17" x14ac:dyDescent="0.2">
      <c r="A2158" t="s">
        <v>869</v>
      </c>
      <c r="B2158" t="s">
        <v>873</v>
      </c>
      <c r="C2158" t="s">
        <v>874</v>
      </c>
      <c r="D2158" s="35">
        <v>75000</v>
      </c>
      <c r="E2158" s="35">
        <v>7517.5293122843168</v>
      </c>
      <c r="F2158" s="35">
        <v>82517.529312284314</v>
      </c>
      <c r="G2158" t="s">
        <v>875</v>
      </c>
      <c r="I2158" s="47">
        <v>0.33329999999999999</v>
      </c>
      <c r="J2158" t="s">
        <v>316</v>
      </c>
      <c r="M2158" t="s">
        <v>1352</v>
      </c>
      <c r="N2158" t="s">
        <v>1325</v>
      </c>
      <c r="O2158" s="36">
        <v>5454.3838744023078</v>
      </c>
      <c r="P2158" s="37">
        <v>447.72007794235498</v>
      </c>
      <c r="Q2158" s="31">
        <v>2.7E-4</v>
      </c>
    </row>
    <row r="2159" spans="1:17" x14ac:dyDescent="0.2">
      <c r="A2159" t="s">
        <v>869</v>
      </c>
      <c r="B2159" t="s">
        <v>873</v>
      </c>
      <c r="C2159" t="s">
        <v>874</v>
      </c>
      <c r="D2159" s="35">
        <v>75000</v>
      </c>
      <c r="E2159" s="35">
        <v>7517.5293122843168</v>
      </c>
      <c r="F2159" s="35">
        <v>82517.529312284314</v>
      </c>
      <c r="G2159" t="s">
        <v>875</v>
      </c>
      <c r="I2159" s="47">
        <v>0.33329999999999999</v>
      </c>
      <c r="J2159" t="s">
        <v>318</v>
      </c>
      <c r="M2159" t="s">
        <v>1352</v>
      </c>
      <c r="N2159" t="s">
        <v>1325</v>
      </c>
      <c r="O2159" s="36">
        <v>2635.3412972515926</v>
      </c>
      <c r="P2159" s="37">
        <v>216.32053008727465</v>
      </c>
      <c r="Q2159" s="31">
        <v>2.5300000000000002E-4</v>
      </c>
    </row>
    <row r="2160" spans="1:17" x14ac:dyDescent="0.2">
      <c r="A2160" t="s">
        <v>869</v>
      </c>
      <c r="B2160" t="s">
        <v>873</v>
      </c>
      <c r="C2160" t="s">
        <v>874</v>
      </c>
      <c r="D2160" s="35">
        <v>75000</v>
      </c>
      <c r="E2160" s="35">
        <v>7517.5293122843168</v>
      </c>
      <c r="F2160" s="35">
        <v>82517.529312284314</v>
      </c>
      <c r="G2160" t="s">
        <v>875</v>
      </c>
      <c r="I2160" s="47">
        <v>0.33329999999999999</v>
      </c>
      <c r="J2160" t="s">
        <v>319</v>
      </c>
      <c r="M2160" t="s">
        <v>1352</v>
      </c>
      <c r="N2160" t="s">
        <v>1325</v>
      </c>
      <c r="O2160" s="36">
        <v>3105.6409394293473</v>
      </c>
      <c r="P2160" s="37">
        <v>254.92481561258694</v>
      </c>
      <c r="Q2160" s="31">
        <v>3.6400000000000001E-4</v>
      </c>
    </row>
    <row r="2161" spans="1:17" x14ac:dyDescent="0.2">
      <c r="A2161" t="s">
        <v>869</v>
      </c>
      <c r="B2161" t="s">
        <v>873</v>
      </c>
      <c r="C2161" t="s">
        <v>874</v>
      </c>
      <c r="D2161" s="35">
        <v>75000</v>
      </c>
      <c r="E2161" s="35">
        <v>7517.5293122843168</v>
      </c>
      <c r="F2161" s="35">
        <v>82517.529312284314</v>
      </c>
      <c r="G2161" t="s">
        <v>875</v>
      </c>
      <c r="I2161" s="47">
        <v>0.33329999999999999</v>
      </c>
      <c r="J2161" t="s">
        <v>320</v>
      </c>
      <c r="M2161" t="s">
        <v>1353</v>
      </c>
      <c r="N2161" t="s">
        <v>1325</v>
      </c>
      <c r="O2161" s="36">
        <v>74157.33999578697</v>
      </c>
      <c r="P2161" s="37">
        <v>6087.164161424138</v>
      </c>
      <c r="Q2161" s="31">
        <v>2.271E-3</v>
      </c>
    </row>
    <row r="2162" spans="1:17" x14ac:dyDescent="0.2">
      <c r="A2162" t="s">
        <v>869</v>
      </c>
      <c r="B2162" t="s">
        <v>873</v>
      </c>
      <c r="C2162" t="s">
        <v>874</v>
      </c>
      <c r="D2162" s="35">
        <v>75000</v>
      </c>
      <c r="E2162" s="35">
        <v>7517.5293122843168</v>
      </c>
      <c r="F2162" s="35">
        <v>82517.529312284314</v>
      </c>
      <c r="G2162" t="s">
        <v>875</v>
      </c>
      <c r="I2162" s="47">
        <v>0.33329999999999999</v>
      </c>
      <c r="J2162" t="s">
        <v>450</v>
      </c>
      <c r="M2162" t="s">
        <v>1372</v>
      </c>
      <c r="N2162" t="s">
        <v>1325</v>
      </c>
      <c r="O2162" s="36">
        <v>1783.3161553464247</v>
      </c>
      <c r="P2162" s="37">
        <v>146.38251843890504</v>
      </c>
      <c r="Q2162" s="31">
        <v>0</v>
      </c>
    </row>
    <row r="2163" spans="1:17" x14ac:dyDescent="0.2">
      <c r="A2163" t="s">
        <v>869</v>
      </c>
      <c r="B2163" t="s">
        <v>873</v>
      </c>
      <c r="C2163" t="s">
        <v>874</v>
      </c>
      <c r="D2163" s="35">
        <v>75000</v>
      </c>
      <c r="E2163" s="35">
        <v>7517.5293122843168</v>
      </c>
      <c r="F2163" s="35">
        <v>82517.529312284314</v>
      </c>
      <c r="G2163" t="s">
        <v>875</v>
      </c>
      <c r="I2163" s="47">
        <v>0.33329999999999999</v>
      </c>
      <c r="J2163" t="s">
        <v>452</v>
      </c>
      <c r="M2163" t="s">
        <v>1372</v>
      </c>
      <c r="N2163" t="s">
        <v>1325</v>
      </c>
      <c r="O2163" s="36">
        <v>2389.643648164209</v>
      </c>
      <c r="P2163" s="37">
        <v>196.15257470813276</v>
      </c>
      <c r="Q2163" s="31">
        <v>1.6000000000000001E-4</v>
      </c>
    </row>
    <row r="2164" spans="1:17" x14ac:dyDescent="0.2">
      <c r="A2164" t="s">
        <v>869</v>
      </c>
      <c r="B2164" t="s">
        <v>873</v>
      </c>
      <c r="C2164" t="s">
        <v>874</v>
      </c>
      <c r="D2164" s="35">
        <v>75000</v>
      </c>
      <c r="E2164" s="35">
        <v>7517.5293122843168</v>
      </c>
      <c r="F2164" s="35">
        <v>82517.529312284314</v>
      </c>
      <c r="G2164" t="s">
        <v>875</v>
      </c>
      <c r="I2164" s="47">
        <v>0.33329999999999999</v>
      </c>
      <c r="J2164" t="s">
        <v>453</v>
      </c>
      <c r="M2164" t="s">
        <v>1372</v>
      </c>
      <c r="N2164" t="s">
        <v>1325</v>
      </c>
      <c r="O2164" s="36">
        <v>2567.9752636988514</v>
      </c>
      <c r="P2164" s="37">
        <v>210.79082655202325</v>
      </c>
      <c r="Q2164" s="31">
        <v>2.8E-5</v>
      </c>
    </row>
    <row r="2165" spans="1:17" x14ac:dyDescent="0.2">
      <c r="A2165" t="s">
        <v>869</v>
      </c>
      <c r="B2165" t="s">
        <v>873</v>
      </c>
      <c r="C2165" t="s">
        <v>874</v>
      </c>
      <c r="D2165" s="35">
        <v>75000</v>
      </c>
      <c r="E2165" s="35">
        <v>7517.5293122843168</v>
      </c>
      <c r="F2165" s="35">
        <v>82517.529312284314</v>
      </c>
      <c r="G2165" t="s">
        <v>875</v>
      </c>
      <c r="I2165" s="47">
        <v>0.33329999999999999</v>
      </c>
      <c r="J2165" t="s">
        <v>454</v>
      </c>
      <c r="M2165" t="s">
        <v>1372</v>
      </c>
      <c r="N2165" t="s">
        <v>1325</v>
      </c>
      <c r="O2165" s="36">
        <v>4279.9587728314191</v>
      </c>
      <c r="P2165" s="37">
        <v>351.31804425337208</v>
      </c>
      <c r="Q2165" s="31">
        <v>1.1400000000000001E-4</v>
      </c>
    </row>
    <row r="2166" spans="1:17" x14ac:dyDescent="0.2">
      <c r="A2166" t="s">
        <v>869</v>
      </c>
      <c r="B2166" t="s">
        <v>873</v>
      </c>
      <c r="C2166" t="s">
        <v>874</v>
      </c>
      <c r="D2166" s="35">
        <v>75000</v>
      </c>
      <c r="E2166" s="35">
        <v>7517.5293122843168</v>
      </c>
      <c r="F2166" s="35">
        <v>82517.529312284314</v>
      </c>
      <c r="G2166" t="s">
        <v>875</v>
      </c>
      <c r="I2166" s="47">
        <v>0.33329999999999999</v>
      </c>
      <c r="J2166" t="s">
        <v>455</v>
      </c>
      <c r="M2166" t="s">
        <v>1373</v>
      </c>
      <c r="N2166" t="s">
        <v>1325</v>
      </c>
      <c r="O2166" s="36">
        <v>3502.8542609035103</v>
      </c>
      <c r="P2166" s="37">
        <v>287.52985100160083</v>
      </c>
      <c r="Q2166" s="31">
        <v>7.1000000000000005E-5</v>
      </c>
    </row>
    <row r="2167" spans="1:17" x14ac:dyDescent="0.2">
      <c r="A2167" t="s">
        <v>869</v>
      </c>
      <c r="B2167" t="s">
        <v>873</v>
      </c>
      <c r="C2167" t="s">
        <v>874</v>
      </c>
      <c r="D2167" s="35">
        <v>75000</v>
      </c>
      <c r="E2167" s="35">
        <v>7517.5293122843168</v>
      </c>
      <c r="F2167" s="35">
        <v>82517.529312284314</v>
      </c>
      <c r="G2167" t="s">
        <v>875</v>
      </c>
      <c r="I2167" s="47">
        <v>0.33329999999999999</v>
      </c>
      <c r="J2167" t="s">
        <v>457</v>
      </c>
      <c r="M2167" t="s">
        <v>1373</v>
      </c>
      <c r="N2167" t="s">
        <v>1325</v>
      </c>
      <c r="O2167" s="36">
        <v>1284.3150327180197</v>
      </c>
      <c r="P2167" s="37">
        <v>105.42228779489051</v>
      </c>
      <c r="Q2167" s="31">
        <v>5.7000000000000003E-5</v>
      </c>
    </row>
    <row r="2168" spans="1:17" x14ac:dyDescent="0.2">
      <c r="A2168" t="s">
        <v>869</v>
      </c>
      <c r="B2168" t="s">
        <v>873</v>
      </c>
      <c r="C2168" t="s">
        <v>874</v>
      </c>
      <c r="D2168" s="35">
        <v>75000</v>
      </c>
      <c r="E2168" s="35">
        <v>7517.5293122843168</v>
      </c>
      <c r="F2168" s="35">
        <v>82517.529312284314</v>
      </c>
      <c r="G2168" t="s">
        <v>875</v>
      </c>
      <c r="I2168" s="47">
        <v>0.33329999999999999</v>
      </c>
      <c r="J2168" t="s">
        <v>458</v>
      </c>
      <c r="M2168" t="s">
        <v>1373</v>
      </c>
      <c r="N2168" t="s">
        <v>1325</v>
      </c>
      <c r="O2168" s="36">
        <v>138.80505600317656</v>
      </c>
      <c r="P2168" s="37">
        <v>11.39373610724183</v>
      </c>
      <c r="Q2168" s="31">
        <v>6.0000000000000002E-6</v>
      </c>
    </row>
    <row r="2169" spans="1:17" x14ac:dyDescent="0.2">
      <c r="A2169" t="s">
        <v>869</v>
      </c>
      <c r="B2169" t="s">
        <v>873</v>
      </c>
      <c r="C2169" t="s">
        <v>874</v>
      </c>
      <c r="D2169" s="35">
        <v>75000</v>
      </c>
      <c r="E2169" s="35">
        <v>7517.5293122843168</v>
      </c>
      <c r="F2169" s="35">
        <v>82517.529312284314</v>
      </c>
      <c r="G2169" t="s">
        <v>875</v>
      </c>
      <c r="I2169" s="47">
        <v>0.33329999999999999</v>
      </c>
      <c r="J2169" t="s">
        <v>459</v>
      </c>
      <c r="M2169" t="s">
        <v>1373</v>
      </c>
      <c r="N2169" t="s">
        <v>1325</v>
      </c>
      <c r="O2169" s="36">
        <v>403.82691814459525</v>
      </c>
      <c r="P2169" s="37">
        <v>33.147908806974364</v>
      </c>
      <c r="Q2169" s="31">
        <v>3.0000000000000001E-5</v>
      </c>
    </row>
    <row r="2170" spans="1:17" x14ac:dyDescent="0.2">
      <c r="A2170" t="s">
        <v>869</v>
      </c>
      <c r="B2170" t="s">
        <v>873</v>
      </c>
      <c r="C2170" t="s">
        <v>874</v>
      </c>
      <c r="D2170" s="35">
        <v>75000</v>
      </c>
      <c r="E2170" s="35">
        <v>7517.5293122843168</v>
      </c>
      <c r="F2170" s="35">
        <v>82517.529312284314</v>
      </c>
      <c r="G2170" t="s">
        <v>875</v>
      </c>
      <c r="I2170" s="47">
        <v>0.33329999999999999</v>
      </c>
      <c r="J2170" t="s">
        <v>460</v>
      </c>
      <c r="M2170" t="s">
        <v>1373</v>
      </c>
      <c r="N2170" t="s">
        <v>1325</v>
      </c>
      <c r="O2170" s="36">
        <v>15784.390091433366</v>
      </c>
      <c r="P2170" s="37">
        <v>1295.6529141952783</v>
      </c>
      <c r="Q2170" s="31">
        <v>5.1999999999999995E-4</v>
      </c>
    </row>
    <row r="2171" spans="1:17" x14ac:dyDescent="0.2">
      <c r="A2171" t="s">
        <v>869</v>
      </c>
      <c r="B2171" t="s">
        <v>873</v>
      </c>
      <c r="C2171" t="s">
        <v>874</v>
      </c>
      <c r="D2171" s="35">
        <v>75000</v>
      </c>
      <c r="E2171" s="35">
        <v>7517.5293122843168</v>
      </c>
      <c r="F2171" s="35">
        <v>82517.529312284314</v>
      </c>
      <c r="G2171" t="s">
        <v>875</v>
      </c>
      <c r="I2171" s="47">
        <v>0.33329999999999999</v>
      </c>
      <c r="J2171" t="s">
        <v>461</v>
      </c>
      <c r="K2171" s="58"/>
      <c r="M2171" t="s">
        <v>1373</v>
      </c>
      <c r="N2171" t="s">
        <v>1325</v>
      </c>
      <c r="O2171" s="36">
        <v>4814.0552172089874</v>
      </c>
      <c r="P2171" s="37">
        <v>395.15905493611632</v>
      </c>
      <c r="Q2171" s="31">
        <v>9.7999999999999997E-5</v>
      </c>
    </row>
    <row r="2172" spans="1:17" x14ac:dyDescent="0.2">
      <c r="A2172" t="s">
        <v>869</v>
      </c>
      <c r="B2172" t="s">
        <v>873</v>
      </c>
      <c r="C2172" t="s">
        <v>874</v>
      </c>
      <c r="D2172" s="35">
        <v>75000</v>
      </c>
      <c r="E2172" s="35">
        <v>7517.5293122843168</v>
      </c>
      <c r="F2172" s="35">
        <v>82517.529312284314</v>
      </c>
      <c r="G2172" t="s">
        <v>875</v>
      </c>
      <c r="I2172" s="47">
        <v>0.33329999999999999</v>
      </c>
      <c r="J2172" t="s">
        <v>462</v>
      </c>
      <c r="K2172" s="58"/>
      <c r="M2172" t="s">
        <v>1373</v>
      </c>
      <c r="N2172" t="s">
        <v>1325</v>
      </c>
      <c r="O2172" s="36">
        <v>1.2745686485177732</v>
      </c>
      <c r="P2172" s="37">
        <v>0.10462226124848821</v>
      </c>
      <c r="Q2172" s="31">
        <v>0</v>
      </c>
    </row>
    <row r="2173" spans="1:17" x14ac:dyDescent="0.2">
      <c r="A2173" t="s">
        <v>869</v>
      </c>
      <c r="B2173" t="s">
        <v>873</v>
      </c>
      <c r="C2173" t="s">
        <v>874</v>
      </c>
      <c r="D2173" s="35">
        <v>75000</v>
      </c>
      <c r="E2173" s="35">
        <v>7517.5293122843168</v>
      </c>
      <c r="F2173" s="35">
        <v>82517.529312284314</v>
      </c>
      <c r="G2173" t="s">
        <v>875</v>
      </c>
      <c r="I2173" s="47">
        <v>0.33329999999999999</v>
      </c>
      <c r="J2173" t="s">
        <v>641</v>
      </c>
      <c r="M2173" t="s">
        <v>1401</v>
      </c>
      <c r="N2173" t="s">
        <v>1325</v>
      </c>
      <c r="O2173" s="36">
        <v>2044.9352186600722</v>
      </c>
      <c r="P2173" s="37">
        <v>167.85737428242183</v>
      </c>
      <c r="Q2173" s="31">
        <v>1.37E-4</v>
      </c>
    </row>
    <row r="2174" spans="1:17" x14ac:dyDescent="0.2">
      <c r="A2174" t="s">
        <v>869</v>
      </c>
      <c r="B2174" t="s">
        <v>873</v>
      </c>
      <c r="C2174" t="s">
        <v>874</v>
      </c>
      <c r="D2174" s="35">
        <v>75000</v>
      </c>
      <c r="E2174" s="35">
        <v>7517.5293122843168</v>
      </c>
      <c r="F2174" s="35">
        <v>82517.529312284314</v>
      </c>
      <c r="G2174" t="s">
        <v>875</v>
      </c>
      <c r="I2174" s="47">
        <v>0.33329999999999999</v>
      </c>
      <c r="J2174" t="s">
        <v>643</v>
      </c>
      <c r="M2174" t="s">
        <v>1401</v>
      </c>
      <c r="N2174" t="s">
        <v>1325</v>
      </c>
      <c r="O2174" s="36">
        <v>2463.2693452897956</v>
      </c>
      <c r="P2174" s="37">
        <v>202.19609925915091</v>
      </c>
      <c r="Q2174" s="31">
        <v>2.3900000000000001E-4</v>
      </c>
    </row>
    <row r="2175" spans="1:17" x14ac:dyDescent="0.2">
      <c r="A2175" t="s">
        <v>869</v>
      </c>
      <c r="B2175" t="s">
        <v>873</v>
      </c>
      <c r="C2175" t="s">
        <v>874</v>
      </c>
      <c r="D2175" s="35">
        <v>75000</v>
      </c>
      <c r="E2175" s="35">
        <v>7517.5293122843168</v>
      </c>
      <c r="F2175" s="35">
        <v>82517.529312284314</v>
      </c>
      <c r="G2175" t="s">
        <v>875</v>
      </c>
      <c r="I2175" s="47">
        <v>0.33329999999999999</v>
      </c>
      <c r="J2175" t="s">
        <v>644</v>
      </c>
      <c r="M2175" t="s">
        <v>1401</v>
      </c>
      <c r="N2175" t="s">
        <v>1325</v>
      </c>
      <c r="O2175" s="36">
        <v>7317.8331792863455</v>
      </c>
      <c r="P2175" s="37">
        <v>600.68028155760419</v>
      </c>
      <c r="Q2175" s="31">
        <v>3.1100000000000002E-4</v>
      </c>
    </row>
    <row r="2176" spans="1:17" x14ac:dyDescent="0.2">
      <c r="A2176" t="s">
        <v>869</v>
      </c>
      <c r="B2176" t="s">
        <v>873</v>
      </c>
      <c r="C2176" t="s">
        <v>874</v>
      </c>
      <c r="D2176" s="35">
        <v>75000</v>
      </c>
      <c r="E2176" s="35">
        <v>7517.5293122843168</v>
      </c>
      <c r="F2176" s="35">
        <v>82517.529312284314</v>
      </c>
      <c r="G2176" t="s">
        <v>875</v>
      </c>
      <c r="I2176" s="47">
        <v>0.33329999999999999</v>
      </c>
      <c r="J2176" t="s">
        <v>645</v>
      </c>
      <c r="M2176" t="s">
        <v>1401</v>
      </c>
      <c r="N2176" t="s">
        <v>1325</v>
      </c>
      <c r="O2176" s="36">
        <v>1941.8250110585548</v>
      </c>
      <c r="P2176" s="37">
        <v>159.39363002696962</v>
      </c>
      <c r="Q2176" s="31">
        <v>4.8999999999999998E-5</v>
      </c>
    </row>
    <row r="2177" spans="1:17" x14ac:dyDescent="0.2">
      <c r="A2177" t="s">
        <v>869</v>
      </c>
      <c r="B2177" t="s">
        <v>873</v>
      </c>
      <c r="C2177" t="s">
        <v>874</v>
      </c>
      <c r="D2177" s="35">
        <v>75000</v>
      </c>
      <c r="E2177" s="35">
        <v>7517.5293122843168</v>
      </c>
      <c r="F2177" s="35">
        <v>82517.529312284314</v>
      </c>
      <c r="G2177" t="s">
        <v>875</v>
      </c>
      <c r="I2177" s="47">
        <v>0.33329999999999999</v>
      </c>
      <c r="J2177" t="s">
        <v>646</v>
      </c>
      <c r="M2177" t="s">
        <v>1401</v>
      </c>
      <c r="N2177" t="s">
        <v>1325</v>
      </c>
      <c r="O2177" s="36">
        <v>553.20000000000005</v>
      </c>
      <c r="P2177" s="37">
        <v>45.409115460332629</v>
      </c>
      <c r="Q2177" s="31">
        <v>1.2E-5</v>
      </c>
    </row>
    <row r="2178" spans="1:17" x14ac:dyDescent="0.2">
      <c r="A2178" t="s">
        <v>869</v>
      </c>
      <c r="B2178" t="s">
        <v>873</v>
      </c>
      <c r="C2178" t="s">
        <v>874</v>
      </c>
      <c r="D2178" s="35">
        <v>75000</v>
      </c>
      <c r="E2178" s="35">
        <v>7517.5293122843168</v>
      </c>
      <c r="F2178" s="35">
        <v>82517.529312284314</v>
      </c>
      <c r="G2178" t="s">
        <v>875</v>
      </c>
      <c r="I2178" s="47">
        <v>0.33329999999999999</v>
      </c>
      <c r="J2178" t="s">
        <v>647</v>
      </c>
      <c r="M2178" t="s">
        <v>1401</v>
      </c>
      <c r="N2178" t="s">
        <v>1325</v>
      </c>
      <c r="O2178" s="36">
        <v>4667.2721274884843</v>
      </c>
      <c r="P2178" s="37">
        <v>383.11044635198277</v>
      </c>
      <c r="Q2178" s="31">
        <v>1.08E-4</v>
      </c>
    </row>
    <row r="2179" spans="1:17" x14ac:dyDescent="0.2">
      <c r="A2179" t="s">
        <v>869</v>
      </c>
      <c r="B2179" t="s">
        <v>873</v>
      </c>
      <c r="C2179" t="s">
        <v>874</v>
      </c>
      <c r="D2179" s="35">
        <v>75000</v>
      </c>
      <c r="E2179" s="35">
        <v>7517.5293122843168</v>
      </c>
      <c r="F2179" s="35">
        <v>82517.529312284314</v>
      </c>
      <c r="G2179" t="s">
        <v>875</v>
      </c>
      <c r="I2179" s="47">
        <v>0.33329999999999999</v>
      </c>
      <c r="J2179" t="s">
        <v>648</v>
      </c>
      <c r="M2179" t="s">
        <v>1401</v>
      </c>
      <c r="N2179" t="s">
        <v>1325</v>
      </c>
      <c r="O2179" s="36">
        <v>691.5</v>
      </c>
      <c r="P2179" s="37">
        <v>56.761394325415772</v>
      </c>
      <c r="Q2179" s="31">
        <v>1.5E-5</v>
      </c>
    </row>
    <row r="2180" spans="1:17" x14ac:dyDescent="0.2">
      <c r="A2180" t="s">
        <v>869</v>
      </c>
      <c r="B2180" t="s">
        <v>873</v>
      </c>
      <c r="C2180" t="s">
        <v>874</v>
      </c>
      <c r="D2180" s="35">
        <v>75000</v>
      </c>
      <c r="E2180" s="35">
        <v>7517.5293122843168</v>
      </c>
      <c r="F2180" s="35">
        <v>82517.529312284314</v>
      </c>
      <c r="G2180" t="s">
        <v>875</v>
      </c>
      <c r="I2180" s="47">
        <v>0.33329999999999999</v>
      </c>
      <c r="J2180" t="s">
        <v>649</v>
      </c>
      <c r="M2180" t="s">
        <v>1401</v>
      </c>
      <c r="N2180" t="s">
        <v>1325</v>
      </c>
      <c r="O2180" s="36">
        <v>1387.4162914357805</v>
      </c>
      <c r="P2180" s="37">
        <v>113.88529748617833</v>
      </c>
      <c r="Q2180" s="31">
        <v>3.1000000000000001E-5</v>
      </c>
    </row>
    <row r="2181" spans="1:17" x14ac:dyDescent="0.2">
      <c r="A2181" t="s">
        <v>869</v>
      </c>
      <c r="B2181" t="s">
        <v>873</v>
      </c>
      <c r="C2181" t="s">
        <v>874</v>
      </c>
      <c r="D2181" s="35">
        <v>75000</v>
      </c>
      <c r="E2181" s="35">
        <v>7517.5293122843168</v>
      </c>
      <c r="F2181" s="35">
        <v>82517.529312284314</v>
      </c>
      <c r="G2181" t="s">
        <v>875</v>
      </c>
      <c r="I2181" s="47">
        <v>0.33329999999999999</v>
      </c>
      <c r="J2181" t="s">
        <v>650</v>
      </c>
      <c r="M2181" t="s">
        <v>1401</v>
      </c>
      <c r="N2181" t="s">
        <v>1325</v>
      </c>
      <c r="O2181" s="36">
        <v>69.150000000000006</v>
      </c>
      <c r="P2181" s="37">
        <v>5.6761394325415786</v>
      </c>
      <c r="Q2181" s="31">
        <v>1.9999999999999999E-6</v>
      </c>
    </row>
    <row r="2182" spans="1:17" x14ac:dyDescent="0.2">
      <c r="A2182" t="s">
        <v>869</v>
      </c>
      <c r="B2182" t="s">
        <v>873</v>
      </c>
      <c r="C2182" t="s">
        <v>874</v>
      </c>
      <c r="D2182" s="35">
        <v>75000</v>
      </c>
      <c r="E2182" s="35">
        <v>7517.5293122843168</v>
      </c>
      <c r="F2182" s="35">
        <v>82517.529312284314</v>
      </c>
      <c r="G2182" t="s">
        <v>875</v>
      </c>
      <c r="I2182" s="47">
        <v>0.33329999999999999</v>
      </c>
      <c r="J2182" t="s">
        <v>651</v>
      </c>
      <c r="M2182" t="s">
        <v>1401</v>
      </c>
      <c r="N2182" t="s">
        <v>1325</v>
      </c>
      <c r="O2182" s="36">
        <v>484.05</v>
      </c>
      <c r="P2182" s="37">
        <v>39.732976027791047</v>
      </c>
      <c r="Q2182" s="31">
        <v>1.1E-5</v>
      </c>
    </row>
    <row r="2183" spans="1:17" x14ac:dyDescent="0.2">
      <c r="A2183" t="s">
        <v>869</v>
      </c>
      <c r="B2183" t="s">
        <v>873</v>
      </c>
      <c r="C2183" t="s">
        <v>874</v>
      </c>
      <c r="D2183" s="35">
        <v>75000</v>
      </c>
      <c r="E2183" s="35">
        <v>7517.5293122843168</v>
      </c>
      <c r="F2183" s="35">
        <v>82517.529312284314</v>
      </c>
      <c r="G2183" t="s">
        <v>875</v>
      </c>
      <c r="I2183" s="47">
        <v>0.33329999999999999</v>
      </c>
      <c r="J2183" t="s">
        <v>737</v>
      </c>
      <c r="M2183" t="s">
        <v>1414</v>
      </c>
      <c r="N2183" t="s">
        <v>1325</v>
      </c>
      <c r="O2183" s="36">
        <v>2259.0703945956138</v>
      </c>
      <c r="P2183" s="37">
        <v>185.43454154231998</v>
      </c>
      <c r="Q2183" s="31">
        <v>0</v>
      </c>
    </row>
    <row r="2184" spans="1:17" x14ac:dyDescent="0.2">
      <c r="A2184" t="s">
        <v>869</v>
      </c>
      <c r="B2184" t="s">
        <v>873</v>
      </c>
      <c r="C2184" t="s">
        <v>874</v>
      </c>
      <c r="D2184" s="35">
        <v>75000</v>
      </c>
      <c r="E2184" s="35">
        <v>7517.5293122843168</v>
      </c>
      <c r="F2184" s="35">
        <v>82517.529312284314</v>
      </c>
      <c r="G2184" t="s">
        <v>875</v>
      </c>
      <c r="I2184" s="47">
        <v>0.33329999999999999</v>
      </c>
      <c r="J2184" t="s">
        <v>739</v>
      </c>
      <c r="M2184" t="s">
        <v>1414</v>
      </c>
      <c r="N2184" t="s">
        <v>1325</v>
      </c>
      <c r="O2184" s="36">
        <v>2550.8715440720744</v>
      </c>
      <c r="P2184" s="37">
        <v>209.3868772039873</v>
      </c>
      <c r="Q2184" s="31">
        <v>6.0000000000000002E-5</v>
      </c>
    </row>
    <row r="2185" spans="1:17" x14ac:dyDescent="0.2">
      <c r="A2185" t="s">
        <v>869</v>
      </c>
      <c r="B2185" t="s">
        <v>873</v>
      </c>
      <c r="C2185" t="s">
        <v>874</v>
      </c>
      <c r="D2185" s="35">
        <v>75000</v>
      </c>
      <c r="E2185" s="35">
        <v>7517.5293122843168</v>
      </c>
      <c r="F2185" s="35">
        <v>82517.529312284314</v>
      </c>
      <c r="G2185" t="s">
        <v>875</v>
      </c>
      <c r="I2185" s="47">
        <v>0.33329999999999999</v>
      </c>
      <c r="J2185" t="s">
        <v>740</v>
      </c>
      <c r="M2185" t="s">
        <v>1414</v>
      </c>
      <c r="N2185" t="s">
        <v>1325</v>
      </c>
      <c r="O2185" s="36">
        <v>3037.8035399849359</v>
      </c>
      <c r="P2185" s="37">
        <v>249.35642026931151</v>
      </c>
      <c r="Q2185" s="31">
        <v>6.7000000000000002E-5</v>
      </c>
    </row>
    <row r="2186" spans="1:17" x14ac:dyDescent="0.2">
      <c r="A2186" t="s">
        <v>869</v>
      </c>
      <c r="B2186" t="s">
        <v>873</v>
      </c>
      <c r="C2186" t="s">
        <v>874</v>
      </c>
      <c r="D2186" s="35">
        <v>75000</v>
      </c>
      <c r="E2186" s="35">
        <v>7517.5293122843168</v>
      </c>
      <c r="F2186" s="35">
        <v>82517.529312284314</v>
      </c>
      <c r="G2186" t="s">
        <v>875</v>
      </c>
      <c r="I2186" s="47">
        <v>0.33329999999999999</v>
      </c>
      <c r="J2186" t="s">
        <v>32</v>
      </c>
      <c r="K2186" s="58"/>
      <c r="M2186" t="s">
        <v>1324</v>
      </c>
      <c r="N2186" t="s">
        <v>1325</v>
      </c>
      <c r="O2186" s="36">
        <v>847.29019394612521</v>
      </c>
      <c r="P2186" s="37">
        <v>69.549346068885072</v>
      </c>
      <c r="Q2186" s="31">
        <v>2.8E-5</v>
      </c>
    </row>
    <row r="2187" spans="1:17" x14ac:dyDescent="0.2">
      <c r="A2187" t="s">
        <v>869</v>
      </c>
      <c r="B2187" t="s">
        <v>873</v>
      </c>
      <c r="C2187" t="s">
        <v>874</v>
      </c>
      <c r="D2187" s="35">
        <v>75000</v>
      </c>
      <c r="E2187" s="35">
        <v>7517.5293122843168</v>
      </c>
      <c r="F2187" s="35">
        <v>82517.529312284314</v>
      </c>
      <c r="G2187" t="s">
        <v>875</v>
      </c>
      <c r="I2187" s="47">
        <v>0.33329999999999999</v>
      </c>
      <c r="J2187" t="s">
        <v>34</v>
      </c>
      <c r="K2187" s="58"/>
      <c r="M2187" t="s">
        <v>1324</v>
      </c>
      <c r="N2187" t="s">
        <v>1325</v>
      </c>
      <c r="O2187" s="36">
        <v>2189.0911107159804</v>
      </c>
      <c r="P2187" s="37">
        <v>179.69033080204221</v>
      </c>
      <c r="Q2187" s="31">
        <v>7.1000000000000005E-5</v>
      </c>
    </row>
    <row r="2188" spans="1:17" x14ac:dyDescent="0.2">
      <c r="A2188" t="s">
        <v>869</v>
      </c>
      <c r="B2188" t="s">
        <v>873</v>
      </c>
      <c r="C2188" t="s">
        <v>874</v>
      </c>
      <c r="D2188" s="35">
        <v>75000</v>
      </c>
      <c r="E2188" s="35">
        <v>7517.5293122843168</v>
      </c>
      <c r="F2188" s="35">
        <v>82517.529312284314</v>
      </c>
      <c r="G2188" t="s">
        <v>875</v>
      </c>
      <c r="I2188" s="47">
        <v>0.33329999999999999</v>
      </c>
      <c r="J2188" t="s">
        <v>36</v>
      </c>
      <c r="M2188" t="s">
        <v>1324</v>
      </c>
      <c r="N2188" t="s">
        <v>1325</v>
      </c>
      <c r="O2188" s="36">
        <v>3151.6352477146047</v>
      </c>
      <c r="P2188" s="37">
        <v>258.70023292177603</v>
      </c>
      <c r="Q2188" s="31">
        <v>2.6499999999999999E-4</v>
      </c>
    </row>
    <row r="2189" spans="1:17" x14ac:dyDescent="0.2">
      <c r="A2189" t="s">
        <v>869</v>
      </c>
      <c r="B2189" t="s">
        <v>873</v>
      </c>
      <c r="C2189" t="s">
        <v>874</v>
      </c>
      <c r="D2189" s="35">
        <v>75000</v>
      </c>
      <c r="E2189" s="35">
        <v>7517.5293122843168</v>
      </c>
      <c r="F2189" s="35">
        <v>82517.529312284314</v>
      </c>
      <c r="G2189" t="s">
        <v>875</v>
      </c>
      <c r="I2189" s="47">
        <v>0.33329999999999999</v>
      </c>
      <c r="J2189" t="s">
        <v>347</v>
      </c>
      <c r="M2189" t="s">
        <v>1357</v>
      </c>
      <c r="N2189" t="s">
        <v>1325</v>
      </c>
      <c r="O2189" s="36">
        <v>1960.9420397731203</v>
      </c>
      <c r="P2189" s="37">
        <v>160.96284073586008</v>
      </c>
      <c r="Q2189" s="31">
        <v>0</v>
      </c>
    </row>
    <row r="2190" spans="1:17" x14ac:dyDescent="0.2">
      <c r="A2190" t="s">
        <v>869</v>
      </c>
      <c r="B2190" t="s">
        <v>873</v>
      </c>
      <c r="C2190" t="s">
        <v>874</v>
      </c>
      <c r="D2190" s="35">
        <v>75000</v>
      </c>
      <c r="E2190" s="35">
        <v>7517.5293122843168</v>
      </c>
      <c r="F2190" s="35">
        <v>82517.529312284314</v>
      </c>
      <c r="G2190" t="s">
        <v>875</v>
      </c>
      <c r="I2190" s="47">
        <v>0.33329999999999999</v>
      </c>
      <c r="J2190" t="s">
        <v>348</v>
      </c>
      <c r="M2190" t="s">
        <v>1357</v>
      </c>
      <c r="N2190" t="s">
        <v>1325</v>
      </c>
      <c r="O2190" s="36">
        <v>6761.1885246750298</v>
      </c>
      <c r="P2190" s="37">
        <v>554.9884135322568</v>
      </c>
      <c r="Q2190" s="31">
        <v>4.1399999999999998E-4</v>
      </c>
    </row>
    <row r="2191" spans="1:17" x14ac:dyDescent="0.2">
      <c r="A2191" t="s">
        <v>869</v>
      </c>
      <c r="B2191" t="s">
        <v>873</v>
      </c>
      <c r="C2191" t="s">
        <v>874</v>
      </c>
      <c r="D2191" s="35">
        <v>75000</v>
      </c>
      <c r="E2191" s="35">
        <v>7517.5293122843168</v>
      </c>
      <c r="F2191" s="35">
        <v>82517.529312284314</v>
      </c>
      <c r="G2191" t="s">
        <v>875</v>
      </c>
      <c r="I2191" s="47">
        <v>0.33329999999999999</v>
      </c>
      <c r="J2191" t="s">
        <v>406</v>
      </c>
      <c r="M2191" t="s">
        <v>1366</v>
      </c>
      <c r="N2191" t="s">
        <v>1325</v>
      </c>
      <c r="O2191" s="36">
        <v>5886.2493831897482</v>
      </c>
      <c r="P2191" s="37">
        <v>483.169518925479</v>
      </c>
      <c r="Q2191" s="31">
        <v>3.2299999999999999E-4</v>
      </c>
    </row>
    <row r="2192" spans="1:17" x14ac:dyDescent="0.2">
      <c r="A2192" t="s">
        <v>869</v>
      </c>
      <c r="B2192" t="s">
        <v>873</v>
      </c>
      <c r="C2192" t="s">
        <v>874</v>
      </c>
      <c r="D2192" s="35">
        <v>75000</v>
      </c>
      <c r="E2192" s="35">
        <v>7517.5293122843168</v>
      </c>
      <c r="F2192" s="35">
        <v>82517.529312284314</v>
      </c>
      <c r="G2192" t="s">
        <v>875</v>
      </c>
      <c r="I2192" s="47">
        <v>0.33329999999999999</v>
      </c>
      <c r="J2192" t="s">
        <v>407</v>
      </c>
      <c r="M2192" t="s">
        <v>1366</v>
      </c>
      <c r="N2192" t="s">
        <v>1325</v>
      </c>
      <c r="O2192" s="36">
        <v>11434.717413794324</v>
      </c>
      <c r="P2192" s="37">
        <v>938.61244269570227</v>
      </c>
      <c r="Q2192" s="31">
        <v>4.0499999999999998E-4</v>
      </c>
    </row>
    <row r="2193" spans="1:17" x14ac:dyDescent="0.2">
      <c r="A2193" t="s">
        <v>869</v>
      </c>
      <c r="B2193" t="s">
        <v>873</v>
      </c>
      <c r="C2193" t="s">
        <v>874</v>
      </c>
      <c r="D2193" s="35">
        <v>75000</v>
      </c>
      <c r="E2193" s="35">
        <v>7517.5293122843168</v>
      </c>
      <c r="F2193" s="35">
        <v>82517.529312284314</v>
      </c>
      <c r="G2193" t="s">
        <v>875</v>
      </c>
      <c r="I2193" s="47">
        <v>0.33329999999999999</v>
      </c>
      <c r="J2193" t="s">
        <v>408</v>
      </c>
      <c r="M2193" t="s">
        <v>1366</v>
      </c>
      <c r="N2193" t="s">
        <v>1325</v>
      </c>
      <c r="O2193" s="36">
        <v>13494.448218078351</v>
      </c>
      <c r="P2193" s="37">
        <v>1107.6843044255236</v>
      </c>
      <c r="Q2193" s="31">
        <v>3.3100000000000002E-4</v>
      </c>
    </row>
    <row r="2194" spans="1:17" x14ac:dyDescent="0.2">
      <c r="A2194" t="s">
        <v>869</v>
      </c>
      <c r="B2194" t="s">
        <v>873</v>
      </c>
      <c r="C2194" t="s">
        <v>874</v>
      </c>
      <c r="D2194" s="35">
        <v>75000</v>
      </c>
      <c r="E2194" s="35">
        <v>7517.5293122843168</v>
      </c>
      <c r="F2194" s="35">
        <v>82517.529312284314</v>
      </c>
      <c r="G2194" t="s">
        <v>875</v>
      </c>
      <c r="I2194" s="47">
        <v>0.33329999999999999</v>
      </c>
      <c r="J2194" t="s">
        <v>409</v>
      </c>
      <c r="M2194" t="s">
        <v>1366</v>
      </c>
      <c r="N2194" t="s">
        <v>1325</v>
      </c>
      <c r="O2194" s="36">
        <v>22654.287901645508</v>
      </c>
      <c r="P2194" s="37">
        <v>1859.5646691927645</v>
      </c>
      <c r="Q2194" s="31">
        <v>5.2400000000000005E-4</v>
      </c>
    </row>
    <row r="2195" spans="1:17" x14ac:dyDescent="0.2">
      <c r="A2195" t="s">
        <v>869</v>
      </c>
      <c r="B2195" t="s">
        <v>873</v>
      </c>
      <c r="C2195" t="s">
        <v>874</v>
      </c>
      <c r="D2195" s="35">
        <v>75000</v>
      </c>
      <c r="E2195" s="35">
        <v>7517.5293122843168</v>
      </c>
      <c r="F2195" s="35">
        <v>82517.529312284314</v>
      </c>
      <c r="G2195" t="s">
        <v>875</v>
      </c>
      <c r="I2195" s="47">
        <v>0.33329999999999999</v>
      </c>
      <c r="J2195" t="s">
        <v>410</v>
      </c>
      <c r="M2195" t="s">
        <v>1366</v>
      </c>
      <c r="N2195" t="s">
        <v>1325</v>
      </c>
      <c r="O2195" s="36">
        <v>10120.942896730847</v>
      </c>
      <c r="P2195" s="37">
        <v>830.77198945243015</v>
      </c>
      <c r="Q2195" s="31">
        <v>5.0799999999999999E-4</v>
      </c>
    </row>
    <row r="2196" spans="1:17" x14ac:dyDescent="0.2">
      <c r="A2196" t="s">
        <v>869</v>
      </c>
      <c r="B2196" t="s">
        <v>873</v>
      </c>
      <c r="C2196" t="s">
        <v>874</v>
      </c>
      <c r="D2196" s="35">
        <v>75000</v>
      </c>
      <c r="E2196" s="35">
        <v>7517.5293122843168</v>
      </c>
      <c r="F2196" s="35">
        <v>82517.529312284314</v>
      </c>
      <c r="G2196" t="s">
        <v>875</v>
      </c>
      <c r="I2196" s="47">
        <v>0.33329999999999999</v>
      </c>
      <c r="J2196" t="s">
        <v>705</v>
      </c>
      <c r="M2196" t="s">
        <v>1409</v>
      </c>
      <c r="N2196" t="s">
        <v>1325</v>
      </c>
      <c r="O2196" s="36">
        <v>59430.480946412557</v>
      </c>
      <c r="P2196" s="37">
        <v>4878.3180968162433</v>
      </c>
      <c r="Q2196" s="31">
        <v>1.7329999999999999E-3</v>
      </c>
    </row>
    <row r="2197" spans="1:17" x14ac:dyDescent="0.2">
      <c r="A2197" t="s">
        <v>869</v>
      </c>
      <c r="B2197" t="s">
        <v>873</v>
      </c>
      <c r="C2197" t="s">
        <v>874</v>
      </c>
      <c r="D2197" s="35">
        <v>75000</v>
      </c>
      <c r="E2197" s="35">
        <v>7517.5293122843168</v>
      </c>
      <c r="F2197" s="35">
        <v>82517.529312284314</v>
      </c>
      <c r="G2197" t="s">
        <v>875</v>
      </c>
      <c r="I2197" s="47">
        <v>0.33329999999999999</v>
      </c>
      <c r="J2197" t="s">
        <v>706</v>
      </c>
      <c r="M2197" t="s">
        <v>1409</v>
      </c>
      <c r="N2197" t="s">
        <v>1325</v>
      </c>
      <c r="O2197" s="36">
        <v>39112.191868202004</v>
      </c>
      <c r="P2197" s="37">
        <v>3210.5025966194275</v>
      </c>
      <c r="Q2197" s="31">
        <v>1.23E-3</v>
      </c>
    </row>
    <row r="2198" spans="1:17" x14ac:dyDescent="0.2">
      <c r="A2198" t="s">
        <v>877</v>
      </c>
      <c r="B2198" t="s">
        <v>878</v>
      </c>
      <c r="C2198" t="s">
        <v>879</v>
      </c>
      <c r="D2198" s="35">
        <v>15350</v>
      </c>
      <c r="E2198" s="35">
        <v>1538.5876659141902</v>
      </c>
      <c r="F2198" s="35">
        <v>16888.58766591419</v>
      </c>
      <c r="G2198">
        <v>7</v>
      </c>
      <c r="I2198" s="47">
        <v>0.33333333333333331</v>
      </c>
      <c r="J2198" t="s">
        <v>393</v>
      </c>
      <c r="M2198" t="s">
        <v>1365</v>
      </c>
      <c r="N2198" t="s">
        <v>1323</v>
      </c>
      <c r="O2198" s="36">
        <v>7.3423469387755098</v>
      </c>
      <c r="P2198" s="37">
        <v>7.424866245281466</v>
      </c>
      <c r="Q2198" s="31">
        <v>0</v>
      </c>
    </row>
    <row r="2199" spans="1:17" x14ac:dyDescent="0.2">
      <c r="A2199" t="s">
        <v>877</v>
      </c>
      <c r="B2199" t="s">
        <v>878</v>
      </c>
      <c r="C2199" t="s">
        <v>879</v>
      </c>
      <c r="D2199" s="35">
        <v>15350</v>
      </c>
      <c r="E2199" s="35">
        <v>1538.5876659141902</v>
      </c>
      <c r="F2199" s="35">
        <v>16888.58766591419</v>
      </c>
      <c r="G2199">
        <v>7</v>
      </c>
      <c r="I2199" s="47">
        <v>0.33333333333333331</v>
      </c>
      <c r="J2199" t="s">
        <v>394</v>
      </c>
      <c r="M2199" t="s">
        <v>1365</v>
      </c>
      <c r="N2199" t="s">
        <v>1323</v>
      </c>
      <c r="O2199" s="36">
        <v>14.879999999999999</v>
      </c>
      <c r="P2199" s="37">
        <v>15.047233623124516</v>
      </c>
      <c r="Q2199" s="31">
        <v>0</v>
      </c>
    </row>
    <row r="2200" spans="1:17" x14ac:dyDescent="0.2">
      <c r="A2200" t="s">
        <v>877</v>
      </c>
      <c r="B2200" t="s">
        <v>878</v>
      </c>
      <c r="C2200" t="s">
        <v>879</v>
      </c>
      <c r="D2200" s="35">
        <v>15350</v>
      </c>
      <c r="E2200" s="35">
        <v>1538.5876659141902</v>
      </c>
      <c r="F2200" s="35">
        <v>16888.58766591419</v>
      </c>
      <c r="G2200">
        <v>7</v>
      </c>
      <c r="I2200" s="47">
        <v>0.33333333333333331</v>
      </c>
      <c r="J2200" t="s">
        <v>838</v>
      </c>
      <c r="M2200" t="s">
        <v>1365</v>
      </c>
      <c r="N2200" t="s">
        <v>1323</v>
      </c>
      <c r="O2200" s="36">
        <v>14.879999999999999</v>
      </c>
      <c r="P2200" s="37">
        <v>15.047233623124516</v>
      </c>
      <c r="Q2200" s="31">
        <v>0</v>
      </c>
    </row>
    <row r="2201" spans="1:17" x14ac:dyDescent="0.2">
      <c r="A2201" t="s">
        <v>877</v>
      </c>
      <c r="B2201" t="s">
        <v>878</v>
      </c>
      <c r="C2201" t="s">
        <v>879</v>
      </c>
      <c r="D2201" s="35">
        <v>15350</v>
      </c>
      <c r="E2201" s="35">
        <v>1538.5876659141902</v>
      </c>
      <c r="F2201" s="35">
        <v>16888.58766591419</v>
      </c>
      <c r="G2201">
        <v>7</v>
      </c>
      <c r="I2201" s="47">
        <v>0.33333333333333331</v>
      </c>
      <c r="J2201" t="s">
        <v>395</v>
      </c>
      <c r="M2201" t="s">
        <v>1365</v>
      </c>
      <c r="N2201" t="s">
        <v>1323</v>
      </c>
      <c r="O2201" s="36">
        <v>14.879999999999999</v>
      </c>
      <c r="P2201" s="37">
        <v>15.047233623124516</v>
      </c>
      <c r="Q2201" s="31">
        <v>0</v>
      </c>
    </row>
    <row r="2202" spans="1:17" x14ac:dyDescent="0.2">
      <c r="A2202" t="s">
        <v>877</v>
      </c>
      <c r="B2202" t="s">
        <v>878</v>
      </c>
      <c r="C2202" t="s">
        <v>879</v>
      </c>
      <c r="D2202" s="35">
        <v>15350</v>
      </c>
      <c r="E2202" s="35">
        <v>1538.5876659141902</v>
      </c>
      <c r="F2202" s="35">
        <v>16888.58766591419</v>
      </c>
      <c r="G2202">
        <v>7</v>
      </c>
      <c r="I2202" s="47">
        <v>0.78148482116020435</v>
      </c>
      <c r="J2202" t="s">
        <v>396</v>
      </c>
      <c r="M2202" t="s">
        <v>1365</v>
      </c>
      <c r="N2202" t="s">
        <v>1323</v>
      </c>
      <c r="O2202" s="36">
        <v>330.03840000000002</v>
      </c>
      <c r="P2202" s="37">
        <v>782.45614840247492</v>
      </c>
      <c r="Q2202" s="31">
        <v>3.0000000000000001E-6</v>
      </c>
    </row>
    <row r="2203" spans="1:17" x14ac:dyDescent="0.2">
      <c r="A2203" t="s">
        <v>877</v>
      </c>
      <c r="B2203" t="s">
        <v>878</v>
      </c>
      <c r="C2203" t="s">
        <v>879</v>
      </c>
      <c r="D2203" s="35">
        <v>15350</v>
      </c>
      <c r="E2203" s="35">
        <v>1538.5876659141902</v>
      </c>
      <c r="F2203" s="35">
        <v>16888.58766591419</v>
      </c>
      <c r="G2203">
        <v>7</v>
      </c>
      <c r="I2203" s="47">
        <v>0.77136686207960514</v>
      </c>
      <c r="J2203" t="s">
        <v>397</v>
      </c>
      <c r="K2203" s="58"/>
      <c r="M2203" t="s">
        <v>1365</v>
      </c>
      <c r="N2203" t="s">
        <v>1323</v>
      </c>
      <c r="O2203" s="36">
        <v>145.84499999999997</v>
      </c>
      <c r="P2203" s="37">
        <v>341.29310133094918</v>
      </c>
      <c r="Q2203" s="31">
        <v>3.0000000000000001E-6</v>
      </c>
    </row>
    <row r="2204" spans="1:17" x14ac:dyDescent="0.2">
      <c r="A2204" t="s">
        <v>877</v>
      </c>
      <c r="B2204" t="s">
        <v>878</v>
      </c>
      <c r="C2204" t="s">
        <v>879</v>
      </c>
      <c r="D2204" s="35">
        <v>15350</v>
      </c>
      <c r="E2204" s="35">
        <v>1538.5876659141902</v>
      </c>
      <c r="F2204" s="35">
        <v>16888.58766591419</v>
      </c>
      <c r="G2204">
        <v>7</v>
      </c>
      <c r="I2204" s="47">
        <v>0.33333333333333331</v>
      </c>
      <c r="J2204" t="s">
        <v>398</v>
      </c>
      <c r="K2204" s="58"/>
      <c r="M2204" t="s">
        <v>1365</v>
      </c>
      <c r="N2204" t="s">
        <v>1323</v>
      </c>
      <c r="O2204" s="36">
        <v>14.879999999999999</v>
      </c>
      <c r="P2204" s="37">
        <v>15.047233623124516</v>
      </c>
      <c r="Q2204" s="31">
        <v>0</v>
      </c>
    </row>
    <row r="2205" spans="1:17" x14ac:dyDescent="0.2">
      <c r="A2205" t="s">
        <v>877</v>
      </c>
      <c r="B2205" t="s">
        <v>878</v>
      </c>
      <c r="C2205" t="s">
        <v>879</v>
      </c>
      <c r="D2205" s="35">
        <v>15350</v>
      </c>
      <c r="E2205" s="35">
        <v>1538.5876659141902</v>
      </c>
      <c r="F2205" s="35">
        <v>16888.58766591419</v>
      </c>
      <c r="G2205">
        <v>7</v>
      </c>
      <c r="I2205" s="47">
        <v>0.41176470588235292</v>
      </c>
      <c r="J2205" t="s">
        <v>399</v>
      </c>
      <c r="K2205" s="58"/>
      <c r="M2205" t="s">
        <v>1365</v>
      </c>
      <c r="N2205" t="s">
        <v>1323</v>
      </c>
      <c r="O2205" s="36">
        <v>126.52847278635257</v>
      </c>
      <c r="P2205" s="37">
        <v>158.05650415030593</v>
      </c>
      <c r="Q2205" s="31">
        <v>9.9999999999999995E-7</v>
      </c>
    </row>
    <row r="2206" spans="1:17" x14ac:dyDescent="0.2">
      <c r="A2206" t="s">
        <v>877</v>
      </c>
      <c r="B2206" t="s">
        <v>878</v>
      </c>
      <c r="C2206" t="s">
        <v>879</v>
      </c>
      <c r="D2206" s="35">
        <v>15350</v>
      </c>
      <c r="E2206" s="35">
        <v>1538.5876659141902</v>
      </c>
      <c r="F2206" s="35">
        <v>16888.58766591419</v>
      </c>
      <c r="G2206">
        <v>7</v>
      </c>
      <c r="I2206" s="47">
        <v>0.45098039215686275</v>
      </c>
      <c r="J2206" t="s">
        <v>400</v>
      </c>
      <c r="K2206" s="58"/>
      <c r="M2206" t="s">
        <v>1365</v>
      </c>
      <c r="N2206" t="s">
        <v>1323</v>
      </c>
      <c r="O2206" s="36">
        <v>204.03190823774767</v>
      </c>
      <c r="P2206" s="37">
        <v>279.1455691254813</v>
      </c>
      <c r="Q2206" s="31">
        <v>1.9999999999999999E-6</v>
      </c>
    </row>
    <row r="2207" spans="1:17" x14ac:dyDescent="0.2">
      <c r="A2207" t="s">
        <v>877</v>
      </c>
      <c r="B2207" t="s">
        <v>878</v>
      </c>
      <c r="C2207" t="s">
        <v>879</v>
      </c>
      <c r="D2207" s="35">
        <v>15350</v>
      </c>
      <c r="E2207" s="35">
        <v>1538.5876659141902</v>
      </c>
      <c r="F2207" s="35">
        <v>16888.58766591419</v>
      </c>
      <c r="G2207">
        <v>7</v>
      </c>
      <c r="I2207" s="47">
        <v>0.5</v>
      </c>
      <c r="J2207" t="s">
        <v>401</v>
      </c>
      <c r="K2207" s="58"/>
      <c r="M2207" t="s">
        <v>1365</v>
      </c>
      <c r="N2207" t="s">
        <v>1323</v>
      </c>
      <c r="O2207" s="36">
        <v>124.96762991743566</v>
      </c>
      <c r="P2207" s="37">
        <v>189.55817769111081</v>
      </c>
      <c r="Q2207" s="31">
        <v>9.9999999999999995E-7</v>
      </c>
    </row>
    <row r="2208" spans="1:17" x14ac:dyDescent="0.2">
      <c r="A2208" t="s">
        <v>877</v>
      </c>
      <c r="B2208" t="s">
        <v>878</v>
      </c>
      <c r="C2208" t="s">
        <v>879</v>
      </c>
      <c r="D2208" s="35">
        <v>15350</v>
      </c>
      <c r="E2208" s="35">
        <v>1538.5876659141902</v>
      </c>
      <c r="F2208" s="35">
        <v>16888.58766591419</v>
      </c>
      <c r="G2208">
        <v>7</v>
      </c>
      <c r="I2208" s="47">
        <v>0.16666666666666666</v>
      </c>
      <c r="J2208" t="s">
        <v>402</v>
      </c>
      <c r="M2208" t="s">
        <v>1365</v>
      </c>
      <c r="N2208" t="s">
        <v>1323</v>
      </c>
      <c r="O2208" s="36">
        <v>145.81503046716318</v>
      </c>
      <c r="P2208" s="37">
        <v>73.726909583414766</v>
      </c>
      <c r="Q2208" s="31">
        <v>0</v>
      </c>
    </row>
    <row r="2209" spans="1:17" x14ac:dyDescent="0.2">
      <c r="A2209" t="s">
        <v>877</v>
      </c>
      <c r="B2209" t="s">
        <v>878</v>
      </c>
      <c r="C2209" t="s">
        <v>879</v>
      </c>
      <c r="D2209" s="35">
        <v>15350</v>
      </c>
      <c r="E2209" s="35">
        <v>1538.5876659141902</v>
      </c>
      <c r="F2209" s="35">
        <v>16888.58766591419</v>
      </c>
      <c r="G2209">
        <v>7</v>
      </c>
      <c r="I2209" s="47">
        <v>0.76397265782066748</v>
      </c>
      <c r="J2209" t="s">
        <v>652</v>
      </c>
      <c r="M2209" t="s">
        <v>1322</v>
      </c>
      <c r="N2209" t="s">
        <v>1323</v>
      </c>
      <c r="O2209" s="36">
        <v>133.83851609160604</v>
      </c>
      <c r="P2209" s="37">
        <v>310.19437339205336</v>
      </c>
      <c r="Q2209" s="31">
        <v>3.0000000000000001E-6</v>
      </c>
    </row>
    <row r="2210" spans="1:17" x14ac:dyDescent="0.2">
      <c r="A2210" t="s">
        <v>877</v>
      </c>
      <c r="B2210" t="s">
        <v>878</v>
      </c>
      <c r="C2210" t="s">
        <v>879</v>
      </c>
      <c r="D2210" s="35">
        <v>15350</v>
      </c>
      <c r="E2210" s="35">
        <v>1538.5876659141902</v>
      </c>
      <c r="F2210" s="35">
        <v>16888.58766591419</v>
      </c>
      <c r="G2210">
        <v>7</v>
      </c>
      <c r="I2210" s="47">
        <v>0.76628352490421447</v>
      </c>
      <c r="J2210" t="s">
        <v>653</v>
      </c>
      <c r="M2210" t="s">
        <v>1322</v>
      </c>
      <c r="N2210" t="s">
        <v>1323</v>
      </c>
      <c r="O2210" s="36">
        <v>140.15700000000001</v>
      </c>
      <c r="P2210" s="37">
        <v>325.82114740394616</v>
      </c>
      <c r="Q2210" s="31">
        <v>3.0000000000000001E-6</v>
      </c>
    </row>
    <row r="2211" spans="1:17" x14ac:dyDescent="0.2">
      <c r="A2211" t="s">
        <v>877</v>
      </c>
      <c r="B2211" t="s">
        <v>878</v>
      </c>
      <c r="C2211" t="s">
        <v>879</v>
      </c>
      <c r="D2211" s="35">
        <v>15350</v>
      </c>
      <c r="E2211" s="35">
        <v>1538.5876659141902</v>
      </c>
      <c r="F2211" s="35">
        <v>16888.58766591419</v>
      </c>
      <c r="G2211">
        <v>7</v>
      </c>
      <c r="I2211" s="47">
        <v>0.7800395486797721</v>
      </c>
      <c r="J2211" t="s">
        <v>654</v>
      </c>
      <c r="M2211" t="s">
        <v>1322</v>
      </c>
      <c r="N2211" t="s">
        <v>1323</v>
      </c>
      <c r="O2211" s="36">
        <v>1071.3833001406626</v>
      </c>
      <c r="P2211" s="37">
        <v>2535.3415999316712</v>
      </c>
      <c r="Q2211" s="31">
        <v>2.1999999999999999E-5</v>
      </c>
    </row>
    <row r="2212" spans="1:17" x14ac:dyDescent="0.2">
      <c r="A2212" t="s">
        <v>877</v>
      </c>
      <c r="B2212" t="s">
        <v>878</v>
      </c>
      <c r="C2212" t="s">
        <v>879</v>
      </c>
      <c r="D2212" s="35">
        <v>15350</v>
      </c>
      <c r="E2212" s="35">
        <v>1538.5876659141902</v>
      </c>
      <c r="F2212" s="35">
        <v>16888.58766591419</v>
      </c>
      <c r="G2212">
        <v>7</v>
      </c>
      <c r="I2212" s="47">
        <v>0.73691967575534267</v>
      </c>
      <c r="J2212" t="s">
        <v>655</v>
      </c>
      <c r="M2212" t="s">
        <v>1322</v>
      </c>
      <c r="N2212" t="s">
        <v>1323</v>
      </c>
      <c r="O2212" s="36">
        <v>72.870900000000006</v>
      </c>
      <c r="P2212" s="37">
        <v>162.91057370197311</v>
      </c>
      <c r="Q2212" s="31">
        <v>9.9999999999999995E-7</v>
      </c>
    </row>
    <row r="2213" spans="1:17" x14ac:dyDescent="0.2">
      <c r="A2213" t="s">
        <v>877</v>
      </c>
      <c r="B2213" t="s">
        <v>878</v>
      </c>
      <c r="C2213" t="s">
        <v>879</v>
      </c>
      <c r="D2213" s="35">
        <v>15350</v>
      </c>
      <c r="E2213" s="35">
        <v>1538.5876659141902</v>
      </c>
      <c r="F2213" s="35">
        <v>16888.58766591419</v>
      </c>
      <c r="G2213">
        <v>7</v>
      </c>
      <c r="I2213" s="47">
        <v>0.774986638161411</v>
      </c>
      <c r="J2213" t="s">
        <v>656</v>
      </c>
      <c r="M2213" t="s">
        <v>1322</v>
      </c>
      <c r="N2213" t="s">
        <v>1323</v>
      </c>
      <c r="O2213" s="36">
        <v>200.94540000000001</v>
      </c>
      <c r="P2213" s="37">
        <v>472.44066373572196</v>
      </c>
      <c r="Q2213" s="31">
        <v>3.9999999999999998E-6</v>
      </c>
    </row>
    <row r="2214" spans="1:17" x14ac:dyDescent="0.2">
      <c r="A2214" t="s">
        <v>877</v>
      </c>
      <c r="B2214" t="s">
        <v>878</v>
      </c>
      <c r="C2214" t="s">
        <v>879</v>
      </c>
      <c r="D2214" s="35">
        <v>15350</v>
      </c>
      <c r="E2214" s="35">
        <v>1538.5876659141902</v>
      </c>
      <c r="F2214" s="35">
        <v>16888.58766591419</v>
      </c>
      <c r="G2214">
        <v>7</v>
      </c>
      <c r="I2214" s="47">
        <v>0.77539415869733785</v>
      </c>
      <c r="J2214" t="s">
        <v>657</v>
      </c>
      <c r="M2214" t="s">
        <v>1322</v>
      </c>
      <c r="N2214" t="s">
        <v>1323</v>
      </c>
      <c r="O2214" s="36">
        <v>175.55668254591887</v>
      </c>
      <c r="P2214" s="37">
        <v>412.96655222172541</v>
      </c>
      <c r="Q2214" s="31">
        <v>3.9999999999999998E-6</v>
      </c>
    </row>
    <row r="2215" spans="1:17" x14ac:dyDescent="0.2">
      <c r="A2215" t="s">
        <v>877</v>
      </c>
      <c r="B2215" t="s">
        <v>878</v>
      </c>
      <c r="C2215" t="s">
        <v>879</v>
      </c>
      <c r="D2215" s="35">
        <v>15350</v>
      </c>
      <c r="E2215" s="35">
        <v>1538.5876659141902</v>
      </c>
      <c r="F2215" s="35">
        <v>16888.58766591419</v>
      </c>
      <c r="G2215">
        <v>7</v>
      </c>
      <c r="I2215" s="47">
        <v>0.66666666666666663</v>
      </c>
      <c r="J2215" t="s">
        <v>658</v>
      </c>
      <c r="M2215" t="s">
        <v>1402</v>
      </c>
      <c r="N2215" t="s">
        <v>1323</v>
      </c>
      <c r="O2215" s="36">
        <v>80.55</v>
      </c>
      <c r="P2215" s="37">
        <v>162.91057370197308</v>
      </c>
      <c r="Q2215" s="31">
        <v>9.9999999999999995E-7</v>
      </c>
    </row>
    <row r="2216" spans="1:17" x14ac:dyDescent="0.2">
      <c r="A2216" t="s">
        <v>877</v>
      </c>
      <c r="B2216" t="s">
        <v>878</v>
      </c>
      <c r="C2216" t="s">
        <v>879</v>
      </c>
      <c r="D2216" s="35">
        <v>15350</v>
      </c>
      <c r="E2216" s="35">
        <v>1538.5876659141902</v>
      </c>
      <c r="F2216" s="35">
        <v>16888.58766591419</v>
      </c>
      <c r="G2216">
        <v>7</v>
      </c>
      <c r="I2216" s="47">
        <v>0.58108108108108103</v>
      </c>
      <c r="J2216" t="s">
        <v>659</v>
      </c>
      <c r="M2216" t="s">
        <v>1402</v>
      </c>
      <c r="N2216" t="s">
        <v>1323</v>
      </c>
      <c r="O2216" s="36">
        <v>737.78855332864077</v>
      </c>
      <c r="P2216" s="37">
        <v>1300.599660078831</v>
      </c>
      <c r="Q2216" s="31">
        <v>6.9999999999999999E-6</v>
      </c>
    </row>
    <row r="2217" spans="1:17" x14ac:dyDescent="0.2">
      <c r="A2217" t="s">
        <v>877</v>
      </c>
      <c r="B2217" t="s">
        <v>878</v>
      </c>
      <c r="C2217" t="s">
        <v>879</v>
      </c>
      <c r="D2217" s="35">
        <v>15350</v>
      </c>
      <c r="E2217" s="35">
        <v>1538.5876659141902</v>
      </c>
      <c r="F2217" s="35">
        <v>16888.58766591419</v>
      </c>
      <c r="G2217">
        <v>7</v>
      </c>
      <c r="I2217" s="47">
        <v>0.74033149171270718</v>
      </c>
      <c r="J2217" t="s">
        <v>660</v>
      </c>
      <c r="M2217" t="s">
        <v>1402</v>
      </c>
      <c r="N2217" t="s">
        <v>1323</v>
      </c>
      <c r="O2217" s="36">
        <v>950.28929014433913</v>
      </c>
      <c r="P2217" s="37">
        <v>2134.3077709182567</v>
      </c>
      <c r="Q2217" s="31">
        <v>1.2E-5</v>
      </c>
    </row>
    <row r="2218" spans="1:17" x14ac:dyDescent="0.2">
      <c r="A2218" t="s">
        <v>877</v>
      </c>
      <c r="B2218" t="s">
        <v>878</v>
      </c>
      <c r="C2218" t="s">
        <v>879</v>
      </c>
      <c r="D2218" s="35">
        <v>15350</v>
      </c>
      <c r="E2218" s="35">
        <v>1538.5876659141902</v>
      </c>
      <c r="F2218" s="35">
        <v>16888.58766591419</v>
      </c>
      <c r="G2218">
        <v>7</v>
      </c>
      <c r="I2218" s="47">
        <v>0.77685950413223137</v>
      </c>
      <c r="J2218" t="s">
        <v>661</v>
      </c>
      <c r="M2218" t="s">
        <v>1402</v>
      </c>
      <c r="N2218" t="s">
        <v>1323</v>
      </c>
      <c r="O2218" s="36">
        <v>648.1916089108912</v>
      </c>
      <c r="P2218" s="37">
        <v>1527.6394857240186</v>
      </c>
      <c r="Q2218" s="31">
        <v>9.0000000000000002E-6</v>
      </c>
    </row>
    <row r="2219" spans="1:17" x14ac:dyDescent="0.2">
      <c r="A2219" t="s">
        <v>877</v>
      </c>
      <c r="B2219" t="s">
        <v>878</v>
      </c>
      <c r="C2219" t="s">
        <v>879</v>
      </c>
      <c r="D2219" s="35">
        <v>15350</v>
      </c>
      <c r="E2219" s="35">
        <v>1538.5876659141902</v>
      </c>
      <c r="F2219" s="35">
        <v>16888.58766591419</v>
      </c>
      <c r="G2219">
        <v>7</v>
      </c>
      <c r="I2219" s="47">
        <v>0.63888888888888884</v>
      </c>
      <c r="J2219" t="s">
        <v>662</v>
      </c>
      <c r="M2219" t="s">
        <v>1402</v>
      </c>
      <c r="N2219" t="s">
        <v>1323</v>
      </c>
      <c r="O2219" s="36">
        <v>211.30309278350518</v>
      </c>
      <c r="P2219" s="37">
        <v>409.54928906389807</v>
      </c>
      <c r="Q2219" s="31">
        <v>1.9999999999999999E-6</v>
      </c>
    </row>
    <row r="2220" spans="1:17" x14ac:dyDescent="0.2">
      <c r="A2220" t="s">
        <v>877</v>
      </c>
      <c r="B2220" t="s">
        <v>883</v>
      </c>
      <c r="C2220" t="s">
        <v>884</v>
      </c>
      <c r="D2220" s="35">
        <v>271770</v>
      </c>
      <c r="E2220" s="35">
        <v>27240.519215993452</v>
      </c>
      <c r="F2220" s="35">
        <v>299010.51921599347</v>
      </c>
      <c r="G2220" t="s">
        <v>849</v>
      </c>
      <c r="I2220" s="47" t="s">
        <v>1429</v>
      </c>
      <c r="J2220">
        <v>0</v>
      </c>
      <c r="M2220" t="e">
        <v>#N/A</v>
      </c>
      <c r="N2220" t="e">
        <v>#N/A</v>
      </c>
      <c r="O2220" s="36">
        <v>0</v>
      </c>
      <c r="P2220" s="37">
        <v>0</v>
      </c>
      <c r="Q2220" s="31">
        <v>0</v>
      </c>
    </row>
    <row r="2221" spans="1:17" x14ac:dyDescent="0.2">
      <c r="A2221" t="s">
        <v>877</v>
      </c>
      <c r="B2221" t="s">
        <v>885</v>
      </c>
      <c r="C2221" t="s">
        <v>886</v>
      </c>
      <c r="D2221" s="35">
        <v>22600</v>
      </c>
      <c r="E2221" s="35">
        <v>2265.2821661016742</v>
      </c>
      <c r="F2221" s="35">
        <v>24865.282166101675</v>
      </c>
      <c r="G2221">
        <v>7</v>
      </c>
      <c r="I2221" s="47">
        <v>0.33333333333333331</v>
      </c>
      <c r="J2221" t="s">
        <v>393</v>
      </c>
      <c r="M2221" t="s">
        <v>1365</v>
      </c>
      <c r="N2221" t="s">
        <v>1323</v>
      </c>
      <c r="O2221" s="36">
        <v>7.3423469387755098</v>
      </c>
      <c r="P2221" s="37">
        <v>26.201691956091288</v>
      </c>
      <c r="Q2221" s="31">
        <v>0</v>
      </c>
    </row>
    <row r="2222" spans="1:17" x14ac:dyDescent="0.2">
      <c r="A2222" t="s">
        <v>877</v>
      </c>
      <c r="B2222" t="s">
        <v>885</v>
      </c>
      <c r="C2222" t="s">
        <v>886</v>
      </c>
      <c r="D2222" s="35">
        <v>22600</v>
      </c>
      <c r="E2222" s="35">
        <v>2265.2821661016742</v>
      </c>
      <c r="F2222" s="35">
        <v>24865.282166101675</v>
      </c>
      <c r="G2222">
        <v>7</v>
      </c>
      <c r="I2222" s="47">
        <v>0.33333333333333331</v>
      </c>
      <c r="J2222" t="s">
        <v>394</v>
      </c>
      <c r="M2222" t="s">
        <v>1365</v>
      </c>
      <c r="N2222" t="s">
        <v>1323</v>
      </c>
      <c r="O2222" s="36">
        <v>14.879999999999999</v>
      </c>
      <c r="P2222" s="37">
        <v>53.100347825794678</v>
      </c>
      <c r="Q2222" s="31">
        <v>0</v>
      </c>
    </row>
    <row r="2223" spans="1:17" x14ac:dyDescent="0.2">
      <c r="A2223" t="s">
        <v>877</v>
      </c>
      <c r="B2223" t="s">
        <v>885</v>
      </c>
      <c r="C2223" t="s">
        <v>886</v>
      </c>
      <c r="D2223" s="35">
        <v>22600</v>
      </c>
      <c r="E2223" s="35">
        <v>2265.2821661016742</v>
      </c>
      <c r="F2223" s="35">
        <v>24865.282166101675</v>
      </c>
      <c r="G2223">
        <v>7</v>
      </c>
      <c r="I2223" s="47">
        <v>0.33333333333333331</v>
      </c>
      <c r="J2223" t="s">
        <v>838</v>
      </c>
      <c r="M2223" t="s">
        <v>1365</v>
      </c>
      <c r="N2223" t="s">
        <v>1323</v>
      </c>
      <c r="O2223" s="36">
        <v>14.879999999999999</v>
      </c>
      <c r="P2223" s="37">
        <v>53.100347825794678</v>
      </c>
      <c r="Q2223" s="31">
        <v>0</v>
      </c>
    </row>
    <row r="2224" spans="1:17" x14ac:dyDescent="0.2">
      <c r="A2224" t="s">
        <v>877</v>
      </c>
      <c r="B2224" t="s">
        <v>885</v>
      </c>
      <c r="C2224" t="s">
        <v>886</v>
      </c>
      <c r="D2224" s="35">
        <v>22600</v>
      </c>
      <c r="E2224" s="35">
        <v>2265.2821661016742</v>
      </c>
      <c r="F2224" s="35">
        <v>24865.282166101675</v>
      </c>
      <c r="G2224">
        <v>7</v>
      </c>
      <c r="I2224" s="47">
        <v>0.33333333333333331</v>
      </c>
      <c r="J2224" t="s">
        <v>395</v>
      </c>
      <c r="M2224" t="s">
        <v>1365</v>
      </c>
      <c r="N2224" t="s">
        <v>1323</v>
      </c>
      <c r="O2224" s="36">
        <v>14.879999999999999</v>
      </c>
      <c r="P2224" s="37">
        <v>53.100347825794678</v>
      </c>
      <c r="Q2224" s="31">
        <v>0</v>
      </c>
    </row>
    <row r="2225" spans="1:17" x14ac:dyDescent="0.2">
      <c r="A2225" t="s">
        <v>877</v>
      </c>
      <c r="B2225" t="s">
        <v>885</v>
      </c>
      <c r="C2225" t="s">
        <v>886</v>
      </c>
      <c r="D2225" s="35">
        <v>22600</v>
      </c>
      <c r="E2225" s="35">
        <v>2265.2821661016742</v>
      </c>
      <c r="F2225" s="35">
        <v>24865.282166101675</v>
      </c>
      <c r="G2225">
        <v>7</v>
      </c>
      <c r="I2225" s="47">
        <v>0.78148482116020435</v>
      </c>
      <c r="J2225" t="s">
        <v>396</v>
      </c>
      <c r="M2225" t="s">
        <v>1365</v>
      </c>
      <c r="N2225" t="s">
        <v>1323</v>
      </c>
      <c r="O2225" s="36">
        <v>330.03840000000002</v>
      </c>
      <c r="P2225" s="37">
        <v>2761.2180869413232</v>
      </c>
      <c r="Q2225" s="31">
        <v>3.0000000000000001E-6</v>
      </c>
    </row>
    <row r="2226" spans="1:17" x14ac:dyDescent="0.2">
      <c r="A2226" t="s">
        <v>877</v>
      </c>
      <c r="B2226" t="s">
        <v>885</v>
      </c>
      <c r="C2226" t="s">
        <v>886</v>
      </c>
      <c r="D2226" s="35">
        <v>22600</v>
      </c>
      <c r="E2226" s="35">
        <v>2265.2821661016742</v>
      </c>
      <c r="F2226" s="35">
        <v>24865.282166101675</v>
      </c>
      <c r="G2226">
        <v>7</v>
      </c>
      <c r="I2226" s="47">
        <v>0.77136686207960514</v>
      </c>
      <c r="J2226" t="s">
        <v>397</v>
      </c>
      <c r="M2226" t="s">
        <v>1365</v>
      </c>
      <c r="N2226" t="s">
        <v>1323</v>
      </c>
      <c r="O2226" s="36">
        <v>145.84499999999997</v>
      </c>
      <c r="P2226" s="37">
        <v>1204.3929698390928</v>
      </c>
      <c r="Q2226" s="31">
        <v>3.0000000000000001E-6</v>
      </c>
    </row>
    <row r="2227" spans="1:17" x14ac:dyDescent="0.2">
      <c r="A2227" t="s">
        <v>877</v>
      </c>
      <c r="B2227" t="s">
        <v>885</v>
      </c>
      <c r="C2227" t="s">
        <v>886</v>
      </c>
      <c r="D2227" s="35">
        <v>22600</v>
      </c>
      <c r="E2227" s="35">
        <v>2265.2821661016742</v>
      </c>
      <c r="F2227" s="35">
        <v>24865.282166101675</v>
      </c>
      <c r="G2227">
        <v>7</v>
      </c>
      <c r="I2227" s="47">
        <v>0.76397265782066748</v>
      </c>
      <c r="J2227" t="s">
        <v>652</v>
      </c>
      <c r="M2227" t="s">
        <v>1322</v>
      </c>
      <c r="N2227" t="s">
        <v>1323</v>
      </c>
      <c r="O2227" s="36">
        <v>133.83851609160604</v>
      </c>
      <c r="P2227" s="37">
        <v>1094.648327610814</v>
      </c>
      <c r="Q2227" s="31">
        <v>3.0000000000000001E-6</v>
      </c>
    </row>
    <row r="2228" spans="1:17" x14ac:dyDescent="0.2">
      <c r="A2228" t="s">
        <v>877</v>
      </c>
      <c r="B2228" t="s">
        <v>885</v>
      </c>
      <c r="C2228" t="s">
        <v>886</v>
      </c>
      <c r="D2228" s="35">
        <v>22600</v>
      </c>
      <c r="E2228" s="35">
        <v>2265.2821661016742</v>
      </c>
      <c r="F2228" s="35">
        <v>24865.282166101675</v>
      </c>
      <c r="G2228">
        <v>7</v>
      </c>
      <c r="I2228" s="47">
        <v>0.76628352490421447</v>
      </c>
      <c r="J2228" t="s">
        <v>653</v>
      </c>
      <c r="K2228" s="57"/>
      <c r="M2228" t="s">
        <v>1322</v>
      </c>
      <c r="N2228" t="s">
        <v>1323</v>
      </c>
      <c r="O2228" s="36">
        <v>140.15700000000001</v>
      </c>
      <c r="P2228" s="37">
        <v>1149.7938218730542</v>
      </c>
      <c r="Q2228" s="31">
        <v>3.0000000000000001E-6</v>
      </c>
    </row>
    <row r="2229" spans="1:17" x14ac:dyDescent="0.2">
      <c r="A2229" t="s">
        <v>877</v>
      </c>
      <c r="B2229" t="s">
        <v>885</v>
      </c>
      <c r="C2229" t="s">
        <v>886</v>
      </c>
      <c r="D2229" s="35">
        <v>22600</v>
      </c>
      <c r="E2229" s="35">
        <v>2265.2821661016742</v>
      </c>
      <c r="F2229" s="35">
        <v>24865.282166101675</v>
      </c>
      <c r="G2229">
        <v>7</v>
      </c>
      <c r="I2229" s="47">
        <v>0.7800395486797721</v>
      </c>
      <c r="J2229" t="s">
        <v>654</v>
      </c>
      <c r="K2229" s="57"/>
      <c r="M2229" t="s">
        <v>1322</v>
      </c>
      <c r="N2229" t="s">
        <v>1323</v>
      </c>
      <c r="O2229" s="36">
        <v>1071.3833001406626</v>
      </c>
      <c r="P2229" s="37">
        <v>8946.9947889081486</v>
      </c>
      <c r="Q2229" s="31">
        <v>2.1999999999999999E-5</v>
      </c>
    </row>
    <row r="2230" spans="1:17" x14ac:dyDescent="0.2">
      <c r="A2230" t="s">
        <v>877</v>
      </c>
      <c r="B2230" t="s">
        <v>885</v>
      </c>
      <c r="C2230" t="s">
        <v>886</v>
      </c>
      <c r="D2230" s="35">
        <v>22600</v>
      </c>
      <c r="E2230" s="35">
        <v>2265.2821661016742</v>
      </c>
      <c r="F2230" s="35">
        <v>24865.282166101675</v>
      </c>
      <c r="G2230">
        <v>7</v>
      </c>
      <c r="I2230" s="47">
        <v>0.73691967575534267</v>
      </c>
      <c r="J2230" t="s">
        <v>655</v>
      </c>
      <c r="K2230" s="57"/>
      <c r="M2230" t="s">
        <v>1322</v>
      </c>
      <c r="N2230" t="s">
        <v>1323</v>
      </c>
      <c r="O2230" s="36">
        <v>72.870900000000006</v>
      </c>
      <c r="P2230" s="37">
        <v>574.89691093652721</v>
      </c>
      <c r="Q2230" s="31">
        <v>9.9999999999999995E-7</v>
      </c>
    </row>
    <row r="2231" spans="1:17" x14ac:dyDescent="0.2">
      <c r="A2231" t="s">
        <v>877</v>
      </c>
      <c r="B2231" t="s">
        <v>885</v>
      </c>
      <c r="C2231" t="s">
        <v>886</v>
      </c>
      <c r="D2231" s="35">
        <v>22600</v>
      </c>
      <c r="E2231" s="35">
        <v>2265.2821661016742</v>
      </c>
      <c r="F2231" s="35">
        <v>24865.282166101675</v>
      </c>
      <c r="G2231">
        <v>7</v>
      </c>
      <c r="I2231" s="47">
        <v>0.774986638161411</v>
      </c>
      <c r="J2231" t="s">
        <v>656</v>
      </c>
      <c r="K2231" s="57"/>
      <c r="M2231" t="s">
        <v>1322</v>
      </c>
      <c r="N2231" t="s">
        <v>1323</v>
      </c>
      <c r="O2231" s="36">
        <v>200.94540000000001</v>
      </c>
      <c r="P2231" s="37">
        <v>1667.2010417159286</v>
      </c>
      <c r="Q2231" s="31">
        <v>3.9999999999999998E-6</v>
      </c>
    </row>
    <row r="2232" spans="1:17" x14ac:dyDescent="0.2">
      <c r="A2232" t="s">
        <v>877</v>
      </c>
      <c r="B2232" t="s">
        <v>885</v>
      </c>
      <c r="C2232" t="s">
        <v>886</v>
      </c>
      <c r="D2232" s="35">
        <v>22600</v>
      </c>
      <c r="E2232" s="35">
        <v>2265.2821661016742</v>
      </c>
      <c r="F2232" s="35">
        <v>24865.282166101675</v>
      </c>
      <c r="G2232">
        <v>7</v>
      </c>
      <c r="I2232" s="47">
        <v>0.77539415869733785</v>
      </c>
      <c r="J2232" t="s">
        <v>657</v>
      </c>
      <c r="K2232" s="57"/>
      <c r="M2232" t="s">
        <v>1322</v>
      </c>
      <c r="N2232" t="s">
        <v>1323</v>
      </c>
      <c r="O2232" s="36">
        <v>175.55668254591887</v>
      </c>
      <c r="P2232" s="37">
        <v>1457.3221970643792</v>
      </c>
      <c r="Q2232" s="31">
        <v>3.9999999999999998E-6</v>
      </c>
    </row>
    <row r="2233" spans="1:17" x14ac:dyDescent="0.2">
      <c r="A2233" t="s">
        <v>869</v>
      </c>
      <c r="B2233" t="s">
        <v>890</v>
      </c>
      <c r="C2233" t="s">
        <v>891</v>
      </c>
      <c r="D2233" s="35">
        <v>1460</v>
      </c>
      <c r="E2233" s="35">
        <v>146.3412372791347</v>
      </c>
      <c r="F2233" s="35">
        <v>1606.3412372791347</v>
      </c>
      <c r="G2233">
        <v>5</v>
      </c>
      <c r="I2233" s="47">
        <v>0.99009900990099009</v>
      </c>
      <c r="J2233" t="s">
        <v>318</v>
      </c>
      <c r="K2233" s="57"/>
      <c r="M2233" t="s">
        <v>1352</v>
      </c>
      <c r="N2233" t="s">
        <v>1325</v>
      </c>
      <c r="O2233" s="36">
        <v>2661.6947102241083</v>
      </c>
      <c r="P2233" s="37">
        <v>1590.4368685932027</v>
      </c>
      <c r="Q2233" s="31">
        <v>2.5300000000000002E-4</v>
      </c>
    </row>
    <row r="2234" spans="1:17" x14ac:dyDescent="0.2">
      <c r="A2234" t="s">
        <v>850</v>
      </c>
      <c r="B2234" t="s">
        <v>892</v>
      </c>
      <c r="C2234" t="s">
        <v>893</v>
      </c>
      <c r="D2234" s="35">
        <v>15850</v>
      </c>
      <c r="E2234" s="35">
        <v>1588.7045279960857</v>
      </c>
      <c r="F2234" s="35">
        <v>17438.704527996088</v>
      </c>
      <c r="G2234">
        <v>5</v>
      </c>
      <c r="I2234" s="47">
        <v>0.96486486486486489</v>
      </c>
      <c r="J2234" t="s">
        <v>54</v>
      </c>
      <c r="K2234" s="57"/>
      <c r="M2234" t="s">
        <v>1327</v>
      </c>
      <c r="N2234" t="s">
        <v>1328</v>
      </c>
      <c r="O2234" s="36">
        <v>7381.5524101945566</v>
      </c>
      <c r="P2234" s="37">
        <v>6224.1334654390794</v>
      </c>
      <c r="Q2234" s="31">
        <v>1.55E-4</v>
      </c>
    </row>
    <row r="2235" spans="1:17" x14ac:dyDescent="0.2">
      <c r="A2235" t="s">
        <v>850</v>
      </c>
      <c r="B2235" t="s">
        <v>892</v>
      </c>
      <c r="C2235" t="s">
        <v>893</v>
      </c>
      <c r="D2235" s="35">
        <v>15850</v>
      </c>
      <c r="E2235" s="35">
        <v>1588.7045279960857</v>
      </c>
      <c r="F2235" s="35">
        <v>17438.704527996088</v>
      </c>
      <c r="G2235">
        <v>5</v>
      </c>
      <c r="I2235" s="47">
        <v>0.96300326441784545</v>
      </c>
      <c r="J2235" t="s">
        <v>741</v>
      </c>
      <c r="M2235" t="s">
        <v>1415</v>
      </c>
      <c r="N2235" t="s">
        <v>1328</v>
      </c>
      <c r="O2235" s="36">
        <v>5720.7160503395589</v>
      </c>
      <c r="P2235" s="37">
        <v>4814.407515024257</v>
      </c>
      <c r="Q2235" s="31">
        <v>1.1900000000000001E-4</v>
      </c>
    </row>
    <row r="2236" spans="1:17" x14ac:dyDescent="0.2">
      <c r="A2236" t="s">
        <v>850</v>
      </c>
      <c r="B2236" t="s">
        <v>892</v>
      </c>
      <c r="C2236" t="s">
        <v>893</v>
      </c>
      <c r="D2236" s="35">
        <v>15850</v>
      </c>
      <c r="E2236" s="35">
        <v>1588.7045279960857</v>
      </c>
      <c r="F2236" s="35">
        <v>17438.704527996088</v>
      </c>
      <c r="G2236">
        <v>5</v>
      </c>
      <c r="I2236" s="47">
        <v>0.8</v>
      </c>
      <c r="J2236" t="s">
        <v>750</v>
      </c>
      <c r="M2236" t="s">
        <v>1417</v>
      </c>
      <c r="N2236" t="s">
        <v>1328</v>
      </c>
      <c r="O2236" s="36">
        <v>4539.95</v>
      </c>
      <c r="P2236" s="37">
        <v>3173.9914599297535</v>
      </c>
      <c r="Q2236" s="31">
        <v>5.5999999999999999E-5</v>
      </c>
    </row>
    <row r="2237" spans="1:17" x14ac:dyDescent="0.2">
      <c r="A2237" t="s">
        <v>850</v>
      </c>
      <c r="B2237" t="s">
        <v>892</v>
      </c>
      <c r="C2237" t="s">
        <v>893</v>
      </c>
      <c r="D2237" s="35">
        <v>15850</v>
      </c>
      <c r="E2237" s="35">
        <v>1588.7045279960857</v>
      </c>
      <c r="F2237" s="35">
        <v>17438.704527996088</v>
      </c>
      <c r="G2237">
        <v>5</v>
      </c>
      <c r="I2237" s="47">
        <v>0.73463687150837986</v>
      </c>
      <c r="J2237" t="s">
        <v>804</v>
      </c>
      <c r="M2237" t="s">
        <v>1424</v>
      </c>
      <c r="N2237" t="s">
        <v>1328</v>
      </c>
      <c r="O2237" s="36">
        <v>2312.6799999999998</v>
      </c>
      <c r="P2237" s="37">
        <v>1484.7487336290742</v>
      </c>
      <c r="Q2237" s="31">
        <v>3.6000000000000001E-5</v>
      </c>
    </row>
    <row r="2238" spans="1:17" x14ac:dyDescent="0.2">
      <c r="A2238" t="s">
        <v>850</v>
      </c>
      <c r="B2238" t="s">
        <v>895</v>
      </c>
      <c r="C2238" t="s">
        <v>896</v>
      </c>
      <c r="D2238" s="35">
        <v>30313.980000000003</v>
      </c>
      <c r="E2238" s="35">
        <v>3038.4831096266744</v>
      </c>
      <c r="F2238" s="35">
        <v>33352.463109626675</v>
      </c>
      <c r="G2238" t="s">
        <v>849</v>
      </c>
      <c r="I2238" s="47" t="s">
        <v>1429</v>
      </c>
      <c r="J2238">
        <v>0</v>
      </c>
      <c r="K2238" s="57"/>
      <c r="M2238" t="e">
        <v>#N/A</v>
      </c>
      <c r="N2238" t="e">
        <v>#N/A</v>
      </c>
      <c r="O2238" s="36">
        <v>0</v>
      </c>
      <c r="P2238" s="37">
        <v>0</v>
      </c>
      <c r="Q2238" s="31">
        <v>0</v>
      </c>
    </row>
    <row r="2239" spans="1:17" x14ac:dyDescent="0.2">
      <c r="A2239" t="s">
        <v>853</v>
      </c>
      <c r="B2239" t="s">
        <v>897</v>
      </c>
      <c r="C2239" t="s">
        <v>898</v>
      </c>
      <c r="D2239" s="35">
        <v>269520</v>
      </c>
      <c r="E2239" s="35">
        <v>27014.993336624921</v>
      </c>
      <c r="F2239" s="35">
        <v>296534.99333662493</v>
      </c>
      <c r="G2239">
        <v>7</v>
      </c>
      <c r="I2239" s="47">
        <v>0.72829131652661061</v>
      </c>
      <c r="J2239" t="s">
        <v>674</v>
      </c>
      <c r="K2239" s="57">
        <v>0.16669999999999999</v>
      </c>
      <c r="M2239" t="s">
        <v>1404</v>
      </c>
      <c r="N2239" t="s">
        <v>1294</v>
      </c>
      <c r="O2239" s="36">
        <v>0.16669999999999999</v>
      </c>
      <c r="P2239" s="37">
        <v>36001.175577579823</v>
      </c>
      <c r="Q2239" s="31">
        <v>3.0800000000000001E-4</v>
      </c>
    </row>
    <row r="2240" spans="1:17" x14ac:dyDescent="0.2">
      <c r="A2240" t="s">
        <v>853</v>
      </c>
      <c r="B2240" t="s">
        <v>897</v>
      </c>
      <c r="C2240" t="s">
        <v>898</v>
      </c>
      <c r="D2240" s="35">
        <v>269520</v>
      </c>
      <c r="E2240" s="35">
        <v>27014.993336624921</v>
      </c>
      <c r="F2240" s="35">
        <v>296534.99333662493</v>
      </c>
      <c r="G2240">
        <v>7</v>
      </c>
      <c r="I2240" s="47">
        <v>0.75</v>
      </c>
      <c r="J2240" t="s">
        <v>755</v>
      </c>
      <c r="K2240" s="57">
        <v>0.16669999999999999</v>
      </c>
      <c r="M2240" t="s">
        <v>1418</v>
      </c>
      <c r="N2240" t="s">
        <v>1294</v>
      </c>
      <c r="O2240" s="36">
        <v>0.16669999999999999</v>
      </c>
      <c r="P2240" s="37">
        <v>37074.28754191153</v>
      </c>
      <c r="Q2240" s="31">
        <v>9.5000000000000005E-5</v>
      </c>
    </row>
    <row r="2241" spans="1:17" x14ac:dyDescent="0.2">
      <c r="A2241" t="s">
        <v>853</v>
      </c>
      <c r="B2241" t="s">
        <v>897</v>
      </c>
      <c r="C2241" t="s">
        <v>898</v>
      </c>
      <c r="D2241" s="35">
        <v>269520</v>
      </c>
      <c r="E2241" s="35">
        <v>27014.993336624921</v>
      </c>
      <c r="F2241" s="35">
        <v>296534.99333662493</v>
      </c>
      <c r="G2241">
        <v>7</v>
      </c>
      <c r="I2241" s="47">
        <v>0.75</v>
      </c>
      <c r="J2241" t="s">
        <v>310</v>
      </c>
      <c r="K2241" s="57">
        <v>0.16669999999999999</v>
      </c>
      <c r="M2241" t="s">
        <v>1351</v>
      </c>
      <c r="N2241" t="s">
        <v>1294</v>
      </c>
      <c r="O2241" s="36">
        <v>0.16669999999999999</v>
      </c>
      <c r="P2241" s="37">
        <v>37074.28754191153</v>
      </c>
      <c r="Q2241" s="31">
        <v>3.7300000000000001E-4</v>
      </c>
    </row>
    <row r="2242" spans="1:17" x14ac:dyDescent="0.2">
      <c r="A2242" t="s">
        <v>853</v>
      </c>
      <c r="B2242" t="s">
        <v>897</v>
      </c>
      <c r="C2242" t="s">
        <v>898</v>
      </c>
      <c r="D2242" s="35">
        <v>269520</v>
      </c>
      <c r="E2242" s="35">
        <v>27014.993336624921</v>
      </c>
      <c r="F2242" s="35">
        <v>296534.99333662493</v>
      </c>
      <c r="G2242">
        <v>7</v>
      </c>
      <c r="I2242" s="47">
        <v>0.75</v>
      </c>
      <c r="J2242" t="s">
        <v>315</v>
      </c>
      <c r="K2242" s="57">
        <v>0.16669999999999999</v>
      </c>
      <c r="M2242" t="s">
        <v>1351</v>
      </c>
      <c r="N2242" t="s">
        <v>1294</v>
      </c>
      <c r="O2242" s="36">
        <v>0.16669999999999999</v>
      </c>
      <c r="P2242" s="37">
        <v>37074.28754191153</v>
      </c>
      <c r="Q2242" s="31">
        <v>6.3999999999999997E-5</v>
      </c>
    </row>
    <row r="2243" spans="1:17" x14ac:dyDescent="0.2">
      <c r="A2243" t="s">
        <v>853</v>
      </c>
      <c r="B2243" t="s">
        <v>897</v>
      </c>
      <c r="C2243" t="s">
        <v>898</v>
      </c>
      <c r="D2243" s="35">
        <v>269520</v>
      </c>
      <c r="E2243" s="35">
        <v>27014.993336624921</v>
      </c>
      <c r="F2243" s="35">
        <v>296534.99333662493</v>
      </c>
      <c r="G2243">
        <v>7</v>
      </c>
      <c r="I2243" s="47">
        <v>0.78394598649662417</v>
      </c>
      <c r="J2243" t="s">
        <v>742</v>
      </c>
      <c r="K2243" s="57">
        <v>0.16669999999999999</v>
      </c>
      <c r="M2243" t="s">
        <v>1416</v>
      </c>
      <c r="N2243" t="s">
        <v>1294</v>
      </c>
      <c r="O2243" s="36">
        <v>0.16669999999999999</v>
      </c>
      <c r="P2243" s="37">
        <v>38752.318560937783</v>
      </c>
      <c r="Q2243" s="31">
        <v>2.2499999999999999E-4</v>
      </c>
    </row>
    <row r="2244" spans="1:17" x14ac:dyDescent="0.2">
      <c r="A2244" t="s">
        <v>853</v>
      </c>
      <c r="B2244" t="s">
        <v>897</v>
      </c>
      <c r="C2244" t="s">
        <v>898</v>
      </c>
      <c r="D2244" s="35">
        <v>269520</v>
      </c>
      <c r="E2244" s="35">
        <v>27014.993336624921</v>
      </c>
      <c r="F2244" s="35">
        <v>296534.99333662493</v>
      </c>
      <c r="G2244">
        <v>7</v>
      </c>
      <c r="I2244" s="47">
        <v>0.75</v>
      </c>
      <c r="J2244" t="s">
        <v>749</v>
      </c>
      <c r="K2244" s="57">
        <v>0.16669999999999999</v>
      </c>
      <c r="M2244" t="s">
        <v>1416</v>
      </c>
      <c r="N2244" t="s">
        <v>1294</v>
      </c>
      <c r="O2244" s="36">
        <v>0.16669999999999999</v>
      </c>
      <c r="P2244" s="37">
        <v>37074.28754191153</v>
      </c>
      <c r="Q2244" s="31">
        <v>4.6999999999999997E-5</v>
      </c>
    </row>
    <row r="2245" spans="1:17" x14ac:dyDescent="0.2">
      <c r="A2245" t="s">
        <v>853</v>
      </c>
      <c r="B2245" t="s">
        <v>902</v>
      </c>
      <c r="C2245" t="s">
        <v>903</v>
      </c>
      <c r="D2245" s="35">
        <v>98900</v>
      </c>
      <c r="E2245" s="35">
        <v>9913.1153197989188</v>
      </c>
      <c r="F2245" s="35">
        <v>108813.11531979892</v>
      </c>
      <c r="G2245">
        <v>7</v>
      </c>
      <c r="I2245" s="47">
        <v>0.93306288032454365</v>
      </c>
      <c r="J2245" t="s">
        <v>572</v>
      </c>
      <c r="M2245" t="s">
        <v>1392</v>
      </c>
      <c r="N2245" t="s">
        <v>1294</v>
      </c>
      <c r="O2245" s="36">
        <v>3617.6566015868138</v>
      </c>
      <c r="P2245" s="37">
        <v>11521.657211921576</v>
      </c>
      <c r="Q2245" s="31">
        <v>1.7799999999999999E-4</v>
      </c>
    </row>
    <row r="2246" spans="1:17" x14ac:dyDescent="0.2">
      <c r="A2246" t="s">
        <v>853</v>
      </c>
      <c r="B2246" t="s">
        <v>902</v>
      </c>
      <c r="C2246" t="s">
        <v>903</v>
      </c>
      <c r="D2246" s="35">
        <v>98900</v>
      </c>
      <c r="E2246" s="35">
        <v>9913.1153197989188</v>
      </c>
      <c r="F2246" s="35">
        <v>108813.11531979892</v>
      </c>
      <c r="G2246">
        <v>7</v>
      </c>
      <c r="I2246" s="47">
        <v>0.99668361706831754</v>
      </c>
      <c r="J2246" t="s">
        <v>715</v>
      </c>
      <c r="M2246" t="s">
        <v>1411</v>
      </c>
      <c r="N2246" t="s">
        <v>1294</v>
      </c>
      <c r="O2246" s="36">
        <v>1187.8854171934199</v>
      </c>
      <c r="P2246" s="37">
        <v>4041.1834728117101</v>
      </c>
      <c r="Q2246" s="31">
        <v>5.8999999999999998E-5</v>
      </c>
    </row>
    <row r="2247" spans="1:17" x14ac:dyDescent="0.2">
      <c r="A2247" t="s">
        <v>853</v>
      </c>
      <c r="B2247" t="s">
        <v>902</v>
      </c>
      <c r="C2247" t="s">
        <v>903</v>
      </c>
      <c r="D2247" s="35">
        <v>98900</v>
      </c>
      <c r="E2247" s="35">
        <v>9913.1153197989188</v>
      </c>
      <c r="F2247" s="35">
        <v>108813.11531979892</v>
      </c>
      <c r="G2247">
        <v>7</v>
      </c>
      <c r="I2247" s="47">
        <v>0.97847358121330719</v>
      </c>
      <c r="J2247" t="s">
        <v>685</v>
      </c>
      <c r="M2247" t="s">
        <v>1406</v>
      </c>
      <c r="N2247" t="s">
        <v>1325</v>
      </c>
      <c r="O2247" s="36">
        <v>773.11605299698272</v>
      </c>
      <c r="P2247" s="37">
        <v>2582.0847515814421</v>
      </c>
      <c r="Q2247" s="31">
        <v>8.1000000000000004E-5</v>
      </c>
    </row>
    <row r="2248" spans="1:17" x14ac:dyDescent="0.2">
      <c r="A2248" t="s">
        <v>853</v>
      </c>
      <c r="B2248" t="s">
        <v>902</v>
      </c>
      <c r="C2248" t="s">
        <v>903</v>
      </c>
      <c r="D2248" s="35">
        <v>98900</v>
      </c>
      <c r="E2248" s="35">
        <v>9913.1153197989188</v>
      </c>
      <c r="F2248" s="35">
        <v>108813.11531979892</v>
      </c>
      <c r="G2248">
        <v>7</v>
      </c>
      <c r="I2248" s="47">
        <v>0.88301886792452833</v>
      </c>
      <c r="J2248" t="s">
        <v>745</v>
      </c>
      <c r="M2248" t="s">
        <v>1416</v>
      </c>
      <c r="N2248" t="s">
        <v>1294</v>
      </c>
      <c r="O2248" s="36">
        <v>2590.8734639066051</v>
      </c>
      <c r="P2248" s="37">
        <v>7808.9543517853444</v>
      </c>
      <c r="Q2248" s="31">
        <v>2.0799999999999999E-4</v>
      </c>
    </row>
    <row r="2249" spans="1:17" x14ac:dyDescent="0.2">
      <c r="A2249" t="s">
        <v>853</v>
      </c>
      <c r="B2249" t="s">
        <v>902</v>
      </c>
      <c r="C2249" t="s">
        <v>903</v>
      </c>
      <c r="D2249" s="35">
        <v>98900</v>
      </c>
      <c r="E2249" s="35">
        <v>9913.1153197989188</v>
      </c>
      <c r="F2249" s="35">
        <v>108813.11531979892</v>
      </c>
      <c r="G2249">
        <v>7</v>
      </c>
      <c r="I2249" s="47">
        <v>0.94463054187192119</v>
      </c>
      <c r="J2249" t="s">
        <v>677</v>
      </c>
      <c r="M2249" t="s">
        <v>1405</v>
      </c>
      <c r="N2249" t="s">
        <v>1294</v>
      </c>
      <c r="O2249" s="36">
        <v>862.75000000000011</v>
      </c>
      <c r="P2249" s="37">
        <v>2781.7855624462145</v>
      </c>
      <c r="Q2249" s="31">
        <v>1.5999999999999999E-5</v>
      </c>
    </row>
    <row r="2250" spans="1:17" x14ac:dyDescent="0.2">
      <c r="A2250" t="s">
        <v>853</v>
      </c>
      <c r="B2250" t="s">
        <v>902</v>
      </c>
      <c r="C2250" t="s">
        <v>903</v>
      </c>
      <c r="D2250" s="35">
        <v>98900</v>
      </c>
      <c r="E2250" s="35">
        <v>9913.1153197989188</v>
      </c>
      <c r="F2250" s="35">
        <v>108813.11531979892</v>
      </c>
      <c r="G2250">
        <v>7</v>
      </c>
      <c r="I2250" s="47">
        <v>0.89494163424124518</v>
      </c>
      <c r="J2250" t="s">
        <v>248</v>
      </c>
      <c r="M2250" t="s">
        <v>1341</v>
      </c>
      <c r="N2250" t="s">
        <v>1294</v>
      </c>
      <c r="O2250" s="36">
        <v>3295.2796445429972</v>
      </c>
      <c r="P2250" s="37">
        <v>10066.156683346069</v>
      </c>
      <c r="Q2250" s="31">
        <v>1.83E-4</v>
      </c>
    </row>
    <row r="2251" spans="1:17" x14ac:dyDescent="0.2">
      <c r="A2251" t="s">
        <v>853</v>
      </c>
      <c r="B2251" t="s">
        <v>902</v>
      </c>
      <c r="C2251" t="s">
        <v>903</v>
      </c>
      <c r="D2251" s="35">
        <v>98900</v>
      </c>
      <c r="E2251" s="35">
        <v>9913.1153197989188</v>
      </c>
      <c r="F2251" s="35">
        <v>108813.11531979892</v>
      </c>
      <c r="G2251">
        <v>7</v>
      </c>
      <c r="I2251" s="47">
        <v>0.82862523540489641</v>
      </c>
      <c r="J2251" t="s">
        <v>313</v>
      </c>
      <c r="M2251" t="s">
        <v>1351</v>
      </c>
      <c r="N2251" t="s">
        <v>1294</v>
      </c>
      <c r="O2251" s="36">
        <v>3847.8988120641352</v>
      </c>
      <c r="P2251" s="37">
        <v>10883.247256579443</v>
      </c>
      <c r="Q2251" s="31">
        <v>1.7000000000000001E-4</v>
      </c>
    </row>
    <row r="2252" spans="1:17" x14ac:dyDescent="0.2">
      <c r="A2252" t="s">
        <v>853</v>
      </c>
      <c r="B2252" t="s">
        <v>902</v>
      </c>
      <c r="C2252" t="s">
        <v>903</v>
      </c>
      <c r="D2252" s="35">
        <v>98900</v>
      </c>
      <c r="E2252" s="35">
        <v>9913.1153197989188</v>
      </c>
      <c r="F2252" s="35">
        <v>108813.11531979892</v>
      </c>
      <c r="G2252">
        <v>7</v>
      </c>
      <c r="I2252" s="47">
        <v>1</v>
      </c>
      <c r="J2252" t="s">
        <v>300</v>
      </c>
      <c r="M2252" t="s">
        <v>1349</v>
      </c>
      <c r="N2252" t="s">
        <v>1294</v>
      </c>
      <c r="O2252" s="36">
        <v>545.66924959424693</v>
      </c>
      <c r="P2252" s="37">
        <v>1862.5424432404916</v>
      </c>
      <c r="Q2252" s="31">
        <v>1.9000000000000001E-5</v>
      </c>
    </row>
    <row r="2253" spans="1:17" x14ac:dyDescent="0.2">
      <c r="A2253" t="s">
        <v>853</v>
      </c>
      <c r="B2253" t="s">
        <v>902</v>
      </c>
      <c r="C2253" t="s">
        <v>903</v>
      </c>
      <c r="D2253" s="35">
        <v>98900</v>
      </c>
      <c r="E2253" s="35">
        <v>9913.1153197989188</v>
      </c>
      <c r="F2253" s="35">
        <v>108813.11531979892</v>
      </c>
      <c r="G2253">
        <v>7</v>
      </c>
      <c r="I2253" s="47">
        <v>1</v>
      </c>
      <c r="J2253" t="s">
        <v>32</v>
      </c>
      <c r="M2253" t="s">
        <v>1324</v>
      </c>
      <c r="N2253" t="s">
        <v>1325</v>
      </c>
      <c r="O2253" s="36">
        <v>847.29019394612521</v>
      </c>
      <c r="P2253" s="37">
        <v>2892.0705154992561</v>
      </c>
      <c r="Q2253" s="31">
        <v>2.8E-5</v>
      </c>
    </row>
    <row r="2254" spans="1:17" x14ac:dyDescent="0.2">
      <c r="A2254" t="s">
        <v>853</v>
      </c>
      <c r="B2254" t="s">
        <v>902</v>
      </c>
      <c r="C2254" t="s">
        <v>903</v>
      </c>
      <c r="D2254" s="35">
        <v>98900</v>
      </c>
      <c r="E2254" s="35">
        <v>9913.1153197989188</v>
      </c>
      <c r="F2254" s="35">
        <v>108813.11531979892</v>
      </c>
      <c r="G2254">
        <v>7</v>
      </c>
      <c r="I2254" s="47">
        <v>1</v>
      </c>
      <c r="J2254" t="s">
        <v>386</v>
      </c>
      <c r="M2254" t="s">
        <v>1363</v>
      </c>
      <c r="N2254" t="s">
        <v>1325</v>
      </c>
      <c r="O2254" s="36">
        <v>914.19290453923588</v>
      </c>
      <c r="P2254" s="37">
        <v>3120.4307138064937</v>
      </c>
      <c r="Q2254" s="31">
        <v>1.5999999999999999E-5</v>
      </c>
    </row>
    <row r="2255" spans="1:17" x14ac:dyDescent="0.2">
      <c r="A2255" t="s">
        <v>853</v>
      </c>
      <c r="B2255" t="s">
        <v>902</v>
      </c>
      <c r="C2255" t="s">
        <v>903</v>
      </c>
      <c r="D2255" s="35">
        <v>98900</v>
      </c>
      <c r="E2255" s="35">
        <v>9913.1153197989188</v>
      </c>
      <c r="F2255" s="35">
        <v>108813.11531979892</v>
      </c>
      <c r="G2255">
        <v>7</v>
      </c>
      <c r="I2255" s="47">
        <v>1</v>
      </c>
      <c r="J2255" t="s">
        <v>406</v>
      </c>
      <c r="M2255" t="s">
        <v>1366</v>
      </c>
      <c r="N2255" t="s">
        <v>1325</v>
      </c>
      <c r="O2255" s="36">
        <v>5886.2493831897482</v>
      </c>
      <c r="P2255" s="37">
        <v>20091.638507834759</v>
      </c>
      <c r="Q2255" s="31">
        <v>3.2299999999999999E-4</v>
      </c>
    </row>
    <row r="2256" spans="1:17" x14ac:dyDescent="0.2">
      <c r="A2256" t="s">
        <v>853</v>
      </c>
      <c r="B2256" t="s">
        <v>902</v>
      </c>
      <c r="C2256" t="s">
        <v>903</v>
      </c>
      <c r="D2256" s="35">
        <v>98900</v>
      </c>
      <c r="E2256" s="35">
        <v>9913.1153197989188</v>
      </c>
      <c r="F2256" s="35">
        <v>108813.11531979892</v>
      </c>
      <c r="G2256">
        <v>7</v>
      </c>
      <c r="I2256" s="47">
        <v>0.98863636363636365</v>
      </c>
      <c r="J2256" t="s">
        <v>586</v>
      </c>
      <c r="M2256" t="s">
        <v>1394</v>
      </c>
      <c r="N2256" t="s">
        <v>1294</v>
      </c>
      <c r="O2256" s="36">
        <v>783.12791822227837</v>
      </c>
      <c r="P2256" s="37">
        <v>2642.6885611241787</v>
      </c>
      <c r="Q2256" s="31">
        <v>1.4E-5</v>
      </c>
    </row>
    <row r="2257" spans="1:17" x14ac:dyDescent="0.2">
      <c r="A2257" t="s">
        <v>853</v>
      </c>
      <c r="B2257" t="s">
        <v>902</v>
      </c>
      <c r="C2257" t="s">
        <v>903</v>
      </c>
      <c r="D2257" s="35">
        <v>98900</v>
      </c>
      <c r="E2257" s="35">
        <v>9913.1153197989188</v>
      </c>
      <c r="F2257" s="35">
        <v>108813.11531979892</v>
      </c>
      <c r="G2257">
        <v>7</v>
      </c>
      <c r="I2257" s="47">
        <v>0.98637137989778534</v>
      </c>
      <c r="J2257" t="s">
        <v>709</v>
      </c>
      <c r="M2257" t="s">
        <v>1410</v>
      </c>
      <c r="N2257" t="s">
        <v>1294</v>
      </c>
      <c r="O2257" s="36">
        <v>259.96966603321545</v>
      </c>
      <c r="P2257" s="37">
        <v>875.26555255094763</v>
      </c>
      <c r="Q2257" s="31">
        <v>5.0000000000000004E-6</v>
      </c>
    </row>
    <row r="2258" spans="1:17" x14ac:dyDescent="0.2">
      <c r="A2258" t="s">
        <v>853</v>
      </c>
      <c r="B2258" t="s">
        <v>902</v>
      </c>
      <c r="C2258" t="s">
        <v>903</v>
      </c>
      <c r="D2258" s="35">
        <v>98900</v>
      </c>
      <c r="E2258" s="35">
        <v>9913.1153197989188</v>
      </c>
      <c r="F2258" s="35">
        <v>108813.11531979892</v>
      </c>
      <c r="G2258">
        <v>7</v>
      </c>
      <c r="I2258" s="47">
        <v>0.77091633466135456</v>
      </c>
      <c r="J2258" t="s">
        <v>636</v>
      </c>
      <c r="M2258" t="s">
        <v>1400</v>
      </c>
      <c r="N2258" t="s">
        <v>1294</v>
      </c>
      <c r="O2258" s="36">
        <v>1156.3686020658702</v>
      </c>
      <c r="P2258" s="37">
        <v>3042.8478472914671</v>
      </c>
      <c r="Q2258" s="31">
        <v>3.6000000000000001E-5</v>
      </c>
    </row>
    <row r="2259" spans="1:17" x14ac:dyDescent="0.2">
      <c r="A2259" t="s">
        <v>853</v>
      </c>
      <c r="B2259" t="s">
        <v>902</v>
      </c>
      <c r="C2259" t="s">
        <v>903</v>
      </c>
      <c r="D2259" s="35">
        <v>98900</v>
      </c>
      <c r="E2259" s="35">
        <v>9913.1153197989188</v>
      </c>
      <c r="F2259" s="35">
        <v>108813.11531979892</v>
      </c>
      <c r="G2259">
        <v>7</v>
      </c>
      <c r="I2259" s="47">
        <v>0.84507042253521125</v>
      </c>
      <c r="J2259" t="s">
        <v>695</v>
      </c>
      <c r="M2259" t="s">
        <v>1407</v>
      </c>
      <c r="N2259" t="s">
        <v>1294</v>
      </c>
      <c r="O2259" s="36">
        <v>2759.7900413209654</v>
      </c>
      <c r="P2259" s="37">
        <v>7960.5970722822567</v>
      </c>
      <c r="Q2259" s="31">
        <v>1.2300000000000001E-4</v>
      </c>
    </row>
    <row r="2260" spans="1:17" x14ac:dyDescent="0.2">
      <c r="A2260" t="s">
        <v>853</v>
      </c>
      <c r="B2260" t="s">
        <v>902</v>
      </c>
      <c r="C2260" t="s">
        <v>903</v>
      </c>
      <c r="D2260" s="35">
        <v>98900</v>
      </c>
      <c r="E2260" s="35">
        <v>9913.1153197989188</v>
      </c>
      <c r="F2260" s="35">
        <v>108813.11531979892</v>
      </c>
      <c r="G2260">
        <v>7</v>
      </c>
      <c r="I2260" s="47">
        <v>1</v>
      </c>
      <c r="J2260" t="s">
        <v>739</v>
      </c>
      <c r="M2260" t="s">
        <v>1414</v>
      </c>
      <c r="N2260" t="s">
        <v>1325</v>
      </c>
      <c r="O2260" s="36">
        <v>2550.8715440720744</v>
      </c>
      <c r="P2260" s="37">
        <v>8706.9346891390924</v>
      </c>
      <c r="Q2260" s="31">
        <v>6.0000000000000002E-5</v>
      </c>
    </row>
    <row r="2261" spans="1:17" x14ac:dyDescent="0.2">
      <c r="A2261" t="s">
        <v>853</v>
      </c>
      <c r="B2261" t="s">
        <v>907</v>
      </c>
      <c r="C2261" t="s">
        <v>908</v>
      </c>
      <c r="D2261" s="35">
        <v>6000</v>
      </c>
      <c r="E2261" s="35">
        <v>601.40234498274538</v>
      </c>
      <c r="F2261" s="35">
        <v>6601.4023449827455</v>
      </c>
      <c r="G2261">
        <v>7</v>
      </c>
      <c r="I2261" s="47">
        <v>0.7</v>
      </c>
      <c r="J2261" t="s">
        <v>671</v>
      </c>
      <c r="M2261" t="s">
        <v>1404</v>
      </c>
      <c r="N2261" t="s">
        <v>1294</v>
      </c>
      <c r="O2261" s="36">
        <v>2435.4048835328194</v>
      </c>
      <c r="P2261" s="37">
        <v>608.89225901265286</v>
      </c>
      <c r="Q2261" s="31">
        <v>2.6999999999999999E-5</v>
      </c>
    </row>
    <row r="2262" spans="1:17" x14ac:dyDescent="0.2">
      <c r="A2262" t="s">
        <v>853</v>
      </c>
      <c r="B2262" t="s">
        <v>907</v>
      </c>
      <c r="C2262" t="s">
        <v>908</v>
      </c>
      <c r="D2262" s="35">
        <v>6000</v>
      </c>
      <c r="E2262" s="35">
        <v>601.40234498274538</v>
      </c>
      <c r="F2262" s="35">
        <v>6601.4023449827455</v>
      </c>
      <c r="G2262">
        <v>7</v>
      </c>
      <c r="I2262" s="47">
        <v>0.8142340168878166</v>
      </c>
      <c r="J2262" t="s">
        <v>744</v>
      </c>
      <c r="K2262" s="57"/>
      <c r="M2262" t="s">
        <v>1416</v>
      </c>
      <c r="N2262" t="s">
        <v>1294</v>
      </c>
      <c r="O2262" s="36">
        <v>5935.5287829012314</v>
      </c>
      <c r="P2262" s="37">
        <v>1726.1554263256251</v>
      </c>
      <c r="Q2262" s="31">
        <v>2.9700000000000001E-4</v>
      </c>
    </row>
    <row r="2263" spans="1:17" x14ac:dyDescent="0.2">
      <c r="A2263" t="s">
        <v>853</v>
      </c>
      <c r="B2263" t="s">
        <v>907</v>
      </c>
      <c r="C2263" t="s">
        <v>908</v>
      </c>
      <c r="D2263" s="35">
        <v>6000</v>
      </c>
      <c r="E2263" s="35">
        <v>601.40234498274538</v>
      </c>
      <c r="F2263" s="35">
        <v>6601.4023449827455</v>
      </c>
      <c r="G2263">
        <v>7</v>
      </c>
      <c r="I2263" s="47">
        <v>0.75</v>
      </c>
      <c r="J2263" t="s">
        <v>312</v>
      </c>
      <c r="K2263" s="57"/>
      <c r="M2263" t="s">
        <v>1351</v>
      </c>
      <c r="N2263" t="s">
        <v>1294</v>
      </c>
      <c r="O2263" s="36">
        <v>3261.9888076440734</v>
      </c>
      <c r="P2263" s="37">
        <v>873.80589483009931</v>
      </c>
      <c r="Q2263" s="31">
        <v>3.8000000000000002E-5</v>
      </c>
    </row>
    <row r="2264" spans="1:17" x14ac:dyDescent="0.2">
      <c r="A2264" t="s">
        <v>853</v>
      </c>
      <c r="B2264" t="s">
        <v>907</v>
      </c>
      <c r="C2264" t="s">
        <v>908</v>
      </c>
      <c r="D2264" s="35">
        <v>6000</v>
      </c>
      <c r="E2264" s="35">
        <v>601.40234498274538</v>
      </c>
      <c r="F2264" s="35">
        <v>6601.4023449827455</v>
      </c>
      <c r="G2264">
        <v>7</v>
      </c>
      <c r="I2264" s="47">
        <v>0.69077743706032424</v>
      </c>
      <c r="J2264" t="s">
        <v>753</v>
      </c>
      <c r="K2264" s="57"/>
      <c r="M2264" t="s">
        <v>1418</v>
      </c>
      <c r="N2264" t="s">
        <v>1294</v>
      </c>
      <c r="O2264" s="36">
        <v>706.61427360306232</v>
      </c>
      <c r="P2264" s="37">
        <v>174.33789178128794</v>
      </c>
      <c r="Q2264" s="31">
        <v>7.9999999999999996E-6</v>
      </c>
    </row>
    <row r="2265" spans="1:17" x14ac:dyDescent="0.2">
      <c r="A2265" t="s">
        <v>853</v>
      </c>
      <c r="B2265" t="s">
        <v>907</v>
      </c>
      <c r="C2265" t="s">
        <v>908</v>
      </c>
      <c r="D2265" s="35">
        <v>6000</v>
      </c>
      <c r="E2265" s="35">
        <v>601.40234498274538</v>
      </c>
      <c r="F2265" s="35">
        <v>6601.4023449827455</v>
      </c>
      <c r="G2265">
        <v>7</v>
      </c>
      <c r="I2265" s="47">
        <v>0.75</v>
      </c>
      <c r="J2265" t="s">
        <v>342</v>
      </c>
      <c r="K2265" s="57"/>
      <c r="M2265" t="s">
        <v>1356</v>
      </c>
      <c r="N2265" t="s">
        <v>1294</v>
      </c>
      <c r="O2265" s="36">
        <v>2267.6724909203322</v>
      </c>
      <c r="P2265" s="37">
        <v>607.45321549443224</v>
      </c>
      <c r="Q2265" s="31">
        <v>2.9E-5</v>
      </c>
    </row>
    <row r="2266" spans="1:17" x14ac:dyDescent="0.2">
      <c r="A2266" t="s">
        <v>853</v>
      </c>
      <c r="B2266" t="s">
        <v>907</v>
      </c>
      <c r="C2266" t="s">
        <v>908</v>
      </c>
      <c r="D2266" s="35">
        <v>6000</v>
      </c>
      <c r="E2266" s="35">
        <v>601.40234498274538</v>
      </c>
      <c r="F2266" s="35">
        <v>6601.4023449827455</v>
      </c>
      <c r="G2266">
        <v>7</v>
      </c>
      <c r="I2266" s="47">
        <v>0.88530465949820791</v>
      </c>
      <c r="J2266" t="s">
        <v>61</v>
      </c>
      <c r="K2266" s="57"/>
      <c r="M2266" t="s">
        <v>1329</v>
      </c>
      <c r="N2266" t="s">
        <v>1294</v>
      </c>
      <c r="O2266" s="36">
        <v>1454.4750325170144</v>
      </c>
      <c r="P2266" s="37">
        <v>459.90725519707922</v>
      </c>
      <c r="Q2266" s="31">
        <v>2.0000000000000002E-5</v>
      </c>
    </row>
    <row r="2267" spans="1:17" x14ac:dyDescent="0.2">
      <c r="A2267" t="s">
        <v>853</v>
      </c>
      <c r="B2267" t="s">
        <v>907</v>
      </c>
      <c r="C2267" t="s">
        <v>908</v>
      </c>
      <c r="D2267" s="35">
        <v>6000</v>
      </c>
      <c r="E2267" s="35">
        <v>601.40234498274538</v>
      </c>
      <c r="F2267" s="35">
        <v>6601.4023449827455</v>
      </c>
      <c r="G2267">
        <v>7</v>
      </c>
      <c r="I2267" s="47">
        <v>0.75</v>
      </c>
      <c r="J2267" t="s">
        <v>334</v>
      </c>
      <c r="K2267" s="57"/>
      <c r="M2267" t="s">
        <v>1355</v>
      </c>
      <c r="N2267" t="s">
        <v>1294</v>
      </c>
      <c r="O2267" s="36">
        <v>2420.9965148780102</v>
      </c>
      <c r="P2267" s="37">
        <v>648.52491863434966</v>
      </c>
      <c r="Q2267" s="31">
        <v>2.6999999999999999E-5</v>
      </c>
    </row>
    <row r="2268" spans="1:17" x14ac:dyDescent="0.2">
      <c r="A2268" t="s">
        <v>853</v>
      </c>
      <c r="B2268" t="s">
        <v>912</v>
      </c>
      <c r="C2268" t="s">
        <v>913</v>
      </c>
      <c r="D2268" s="35">
        <v>63660</v>
      </c>
      <c r="E2268" s="35">
        <v>6380.8788802669278</v>
      </c>
      <c r="F2268" s="35">
        <v>70040.87888026693</v>
      </c>
      <c r="G2268">
        <v>5</v>
      </c>
      <c r="I2268" s="47">
        <v>1</v>
      </c>
      <c r="J2268" t="s">
        <v>348</v>
      </c>
      <c r="K2268" s="57"/>
      <c r="M2268" t="s">
        <v>1357</v>
      </c>
      <c r="N2268" t="s">
        <v>1325</v>
      </c>
      <c r="O2268" s="36">
        <v>6761.1885246750298</v>
      </c>
      <c r="P2268" s="37">
        <v>70040.87888026693</v>
      </c>
      <c r="Q2268" s="31">
        <v>4.1399999999999998E-4</v>
      </c>
    </row>
    <row r="2269" spans="1:17" x14ac:dyDescent="0.2">
      <c r="A2269" t="s">
        <v>869</v>
      </c>
      <c r="B2269" t="s">
        <v>914</v>
      </c>
      <c r="C2269" t="s">
        <v>915</v>
      </c>
      <c r="D2269" s="35">
        <v>1460</v>
      </c>
      <c r="E2269" s="35">
        <v>146.3412372791347</v>
      </c>
      <c r="F2269" s="35">
        <v>1606.3412372791347</v>
      </c>
      <c r="G2269">
        <v>5</v>
      </c>
      <c r="I2269" s="47">
        <v>0.97946790052053212</v>
      </c>
      <c r="J2269" t="s">
        <v>410</v>
      </c>
      <c r="K2269" s="57"/>
      <c r="M2269" t="s">
        <v>1366</v>
      </c>
      <c r="N2269" t="s">
        <v>1325</v>
      </c>
      <c r="O2269" s="36">
        <v>10333.103199555733</v>
      </c>
      <c r="P2269" s="37">
        <v>1573.359679197348</v>
      </c>
      <c r="Q2269" s="31">
        <v>5.0799999999999999E-4</v>
      </c>
    </row>
    <row r="2270" spans="1:17" x14ac:dyDescent="0.2">
      <c r="A2270" t="s">
        <v>916</v>
      </c>
      <c r="B2270" t="s">
        <v>917</v>
      </c>
      <c r="C2270" t="s">
        <v>918</v>
      </c>
      <c r="D2270" s="35">
        <v>38000</v>
      </c>
      <c r="E2270" s="35">
        <v>3808.8815182240542</v>
      </c>
      <c r="F2270" s="35">
        <v>41808.881518224051</v>
      </c>
      <c r="G2270" t="s">
        <v>849</v>
      </c>
      <c r="I2270" s="47" t="s">
        <v>1429</v>
      </c>
      <c r="J2270">
        <v>0</v>
      </c>
      <c r="K2270" s="57"/>
      <c r="M2270" t="e">
        <v>#N/A</v>
      </c>
      <c r="N2270" t="e">
        <v>#N/A</v>
      </c>
      <c r="O2270" s="36">
        <v>0</v>
      </c>
      <c r="P2270" s="37">
        <v>0</v>
      </c>
      <c r="Q2270" s="31">
        <v>0</v>
      </c>
    </row>
    <row r="2271" spans="1:17" x14ac:dyDescent="0.2">
      <c r="A2271" t="s">
        <v>916</v>
      </c>
      <c r="B2271" t="s">
        <v>919</v>
      </c>
      <c r="C2271" t="s">
        <v>920</v>
      </c>
      <c r="D2271" s="35">
        <v>333800</v>
      </c>
      <c r="E2271" s="35">
        <v>33458.017125873397</v>
      </c>
      <c r="F2271" s="35">
        <v>367258.01712587342</v>
      </c>
      <c r="G2271" t="s">
        <v>849</v>
      </c>
      <c r="I2271" s="47" t="s">
        <v>1429</v>
      </c>
      <c r="J2271">
        <v>0</v>
      </c>
      <c r="K2271" s="57"/>
      <c r="M2271" t="e">
        <v>#N/A</v>
      </c>
      <c r="N2271" t="e">
        <v>#N/A</v>
      </c>
      <c r="O2271" s="36">
        <v>0</v>
      </c>
      <c r="P2271" s="37">
        <v>0</v>
      </c>
      <c r="Q2271" s="31">
        <v>0</v>
      </c>
    </row>
    <row r="2272" spans="1:17" x14ac:dyDescent="0.2">
      <c r="A2272" t="s">
        <v>916</v>
      </c>
      <c r="B2272" t="s">
        <v>921</v>
      </c>
      <c r="C2272" t="s">
        <v>922</v>
      </c>
      <c r="D2272" s="35">
        <v>141700</v>
      </c>
      <c r="E2272" s="35">
        <v>14203.11871400917</v>
      </c>
      <c r="F2272" s="35">
        <v>155903.11871400918</v>
      </c>
      <c r="G2272" t="s">
        <v>849</v>
      </c>
      <c r="I2272" s="47" t="s">
        <v>1429</v>
      </c>
      <c r="J2272">
        <v>0</v>
      </c>
      <c r="K2272" s="57"/>
      <c r="M2272" t="e">
        <v>#N/A</v>
      </c>
      <c r="N2272" t="e">
        <v>#N/A</v>
      </c>
      <c r="O2272" s="36">
        <v>0</v>
      </c>
      <c r="P2272" s="37">
        <v>0</v>
      </c>
      <c r="Q2272" s="31">
        <v>0</v>
      </c>
    </row>
    <row r="2273" spans="1:17" x14ac:dyDescent="0.2">
      <c r="A2273" t="s">
        <v>869</v>
      </c>
      <c r="B2273" t="s">
        <v>923</v>
      </c>
      <c r="C2273" t="s">
        <v>924</v>
      </c>
      <c r="D2273" s="35">
        <v>3237816</v>
      </c>
      <c r="E2273" s="35">
        <v>324538.3558371088</v>
      </c>
      <c r="F2273" s="35">
        <v>3562354.3558371086</v>
      </c>
      <c r="G2273">
        <v>7</v>
      </c>
      <c r="I2273" s="47">
        <v>1</v>
      </c>
      <c r="J2273" t="s">
        <v>316</v>
      </c>
      <c r="K2273" s="57">
        <v>3.7999999999999999E-2</v>
      </c>
      <c r="M2273" t="s">
        <v>1352</v>
      </c>
      <c r="N2273" t="s">
        <v>1325</v>
      </c>
      <c r="O2273" s="36">
        <v>3.7999999999999999E-2</v>
      </c>
      <c r="P2273" s="37">
        <v>135369.46552181011</v>
      </c>
      <c r="Q2273" s="31">
        <v>2.7E-4</v>
      </c>
    </row>
    <row r="2274" spans="1:17" x14ac:dyDescent="0.2">
      <c r="A2274" t="s">
        <v>869</v>
      </c>
      <c r="B2274" t="s">
        <v>923</v>
      </c>
      <c r="C2274" t="s">
        <v>924</v>
      </c>
      <c r="D2274" s="35">
        <v>3237816</v>
      </c>
      <c r="E2274" s="35">
        <v>324538.3558371088</v>
      </c>
      <c r="F2274" s="35">
        <v>3562354.3558371086</v>
      </c>
      <c r="G2274">
        <v>7</v>
      </c>
      <c r="I2274" s="47">
        <v>0.99009900990099009</v>
      </c>
      <c r="J2274" t="s">
        <v>318</v>
      </c>
      <c r="K2274" s="57">
        <v>7.3999999999999996E-2</v>
      </c>
      <c r="M2274" t="s">
        <v>1352</v>
      </c>
      <c r="N2274" t="s">
        <v>1325</v>
      </c>
      <c r="O2274" s="36">
        <v>7.3999999999999996E-2</v>
      </c>
      <c r="P2274" s="37">
        <v>261004.18052667924</v>
      </c>
      <c r="Q2274" s="31">
        <v>2.5300000000000002E-4</v>
      </c>
    </row>
    <row r="2275" spans="1:17" x14ac:dyDescent="0.2">
      <c r="A2275" t="s">
        <v>869</v>
      </c>
      <c r="B2275" t="s">
        <v>923</v>
      </c>
      <c r="C2275" t="s">
        <v>924</v>
      </c>
      <c r="D2275" s="35">
        <v>3237816</v>
      </c>
      <c r="E2275" s="35">
        <v>324538.3558371088</v>
      </c>
      <c r="F2275" s="35">
        <v>3562354.3558371086</v>
      </c>
      <c r="G2275">
        <v>7</v>
      </c>
      <c r="I2275" s="47">
        <v>0.98782608695652174</v>
      </c>
      <c r="J2275" t="s">
        <v>319</v>
      </c>
      <c r="K2275" s="57">
        <v>6.5000000000000002E-2</v>
      </c>
      <c r="M2275" t="s">
        <v>1352</v>
      </c>
      <c r="N2275" t="s">
        <v>1325</v>
      </c>
      <c r="O2275" s="36">
        <v>6.5000000000000002E-2</v>
      </c>
      <c r="P2275" s="37">
        <v>228734.12663914097</v>
      </c>
      <c r="Q2275" s="31">
        <v>3.6400000000000001E-4</v>
      </c>
    </row>
    <row r="2276" spans="1:17" x14ac:dyDescent="0.2">
      <c r="A2276" t="s">
        <v>869</v>
      </c>
      <c r="B2276" t="s">
        <v>923</v>
      </c>
      <c r="C2276" t="s">
        <v>924</v>
      </c>
      <c r="D2276" s="35">
        <v>3237816</v>
      </c>
      <c r="E2276" s="35">
        <v>324538.3558371088</v>
      </c>
      <c r="F2276" s="35">
        <v>3562354.3558371086</v>
      </c>
      <c r="G2276">
        <v>7</v>
      </c>
      <c r="I2276" s="47">
        <v>0.98975815474653583</v>
      </c>
      <c r="J2276" t="s">
        <v>320</v>
      </c>
      <c r="K2276" s="57">
        <v>0.05</v>
      </c>
      <c r="M2276" t="s">
        <v>1353</v>
      </c>
      <c r="N2276" t="s">
        <v>1325</v>
      </c>
      <c r="O2276" s="36">
        <v>0.05</v>
      </c>
      <c r="P2276" s="37">
        <v>176293.46368933105</v>
      </c>
      <c r="Q2276" s="31">
        <v>2.271E-3</v>
      </c>
    </row>
    <row r="2277" spans="1:17" x14ac:dyDescent="0.2">
      <c r="A2277" t="s">
        <v>869</v>
      </c>
      <c r="B2277" t="s">
        <v>923</v>
      </c>
      <c r="C2277" t="s">
        <v>924</v>
      </c>
      <c r="D2277" s="35">
        <v>3237816</v>
      </c>
      <c r="E2277" s="35">
        <v>324538.3558371088</v>
      </c>
      <c r="F2277" s="35">
        <v>3562354.3558371086</v>
      </c>
      <c r="G2277">
        <v>7</v>
      </c>
      <c r="I2277" s="47">
        <v>1</v>
      </c>
      <c r="J2277" t="s">
        <v>406</v>
      </c>
      <c r="K2277" s="57">
        <v>7.3999999999999996E-2</v>
      </c>
      <c r="M2277" t="s">
        <v>1366</v>
      </c>
      <c r="N2277" t="s">
        <v>1325</v>
      </c>
      <c r="O2277" s="36">
        <v>7.3999999999999996E-2</v>
      </c>
      <c r="P2277" s="37">
        <v>263614.22233194602</v>
      </c>
      <c r="Q2277" s="31">
        <v>3.2299999999999999E-4</v>
      </c>
    </row>
    <row r="2278" spans="1:17" x14ac:dyDescent="0.2">
      <c r="A2278" t="s">
        <v>869</v>
      </c>
      <c r="B2278" t="s">
        <v>923</v>
      </c>
      <c r="C2278" t="s">
        <v>924</v>
      </c>
      <c r="D2278" s="35">
        <v>3237816</v>
      </c>
      <c r="E2278" s="35">
        <v>324538.3558371088</v>
      </c>
      <c r="F2278" s="35">
        <v>3562354.3558371086</v>
      </c>
      <c r="G2278">
        <v>7</v>
      </c>
      <c r="I2278" s="47">
        <v>0.97952006619776577</v>
      </c>
      <c r="J2278" t="s">
        <v>408</v>
      </c>
      <c r="K2278" s="57">
        <v>1.9E-2</v>
      </c>
      <c r="M2278" t="s">
        <v>1366</v>
      </c>
      <c r="N2278" t="s">
        <v>1325</v>
      </c>
      <c r="O2278" s="36">
        <v>1.9E-2</v>
      </c>
      <c r="P2278" s="37">
        <v>66298.553914539807</v>
      </c>
      <c r="Q2278" s="31">
        <v>3.3100000000000002E-4</v>
      </c>
    </row>
    <row r="2279" spans="1:17" x14ac:dyDescent="0.2">
      <c r="A2279" t="s">
        <v>869</v>
      </c>
      <c r="B2279" t="s">
        <v>923</v>
      </c>
      <c r="C2279" t="s">
        <v>924</v>
      </c>
      <c r="D2279" s="35">
        <v>3237816</v>
      </c>
      <c r="E2279" s="35">
        <v>324538.3558371088</v>
      </c>
      <c r="F2279" s="35">
        <v>3562354.3558371086</v>
      </c>
      <c r="G2279">
        <v>7</v>
      </c>
      <c r="I2279" s="47">
        <v>0.99010477299185096</v>
      </c>
      <c r="J2279" t="s">
        <v>409</v>
      </c>
      <c r="K2279" s="57">
        <v>1.9E-2</v>
      </c>
      <c r="M2279" t="s">
        <v>1366</v>
      </c>
      <c r="N2279" t="s">
        <v>1325</v>
      </c>
      <c r="O2279" s="36">
        <v>1.9E-2</v>
      </c>
      <c r="P2279" s="37">
        <v>67014.976965249996</v>
      </c>
      <c r="Q2279" s="31">
        <v>5.2400000000000005E-4</v>
      </c>
    </row>
    <row r="2280" spans="1:17" x14ac:dyDescent="0.2">
      <c r="A2280" t="s">
        <v>869</v>
      </c>
      <c r="B2280" t="s">
        <v>923</v>
      </c>
      <c r="C2280" t="s">
        <v>924</v>
      </c>
      <c r="D2280" s="35">
        <v>3237816</v>
      </c>
      <c r="E2280" s="35">
        <v>324538.3558371088</v>
      </c>
      <c r="F2280" s="35">
        <v>3562354.3558371086</v>
      </c>
      <c r="G2280">
        <v>7</v>
      </c>
      <c r="I2280" s="47">
        <v>0.97946790052053212</v>
      </c>
      <c r="J2280" t="s">
        <v>410</v>
      </c>
      <c r="K2280" s="57">
        <v>6.5000000000000002E-2</v>
      </c>
      <c r="M2280" t="s">
        <v>1366</v>
      </c>
      <c r="N2280" t="s">
        <v>1325</v>
      </c>
      <c r="O2280" s="36">
        <v>6.5000000000000002E-2</v>
      </c>
      <c r="P2280" s="37">
        <v>226798.76321842647</v>
      </c>
      <c r="Q2280" s="31">
        <v>5.0799999999999999E-4</v>
      </c>
    </row>
    <row r="2281" spans="1:17" x14ac:dyDescent="0.2">
      <c r="A2281" t="s">
        <v>869</v>
      </c>
      <c r="B2281" t="s">
        <v>923</v>
      </c>
      <c r="C2281" t="s">
        <v>924</v>
      </c>
      <c r="D2281" s="35">
        <v>3237816</v>
      </c>
      <c r="E2281" s="35">
        <v>324538.3558371088</v>
      </c>
      <c r="F2281" s="35">
        <v>3562354.3558371086</v>
      </c>
      <c r="G2281">
        <v>7</v>
      </c>
      <c r="I2281" s="47">
        <v>0.95224559408754972</v>
      </c>
      <c r="J2281" t="s">
        <v>452</v>
      </c>
      <c r="K2281" s="57">
        <v>2.5000000000000001E-2</v>
      </c>
      <c r="M2281" t="s">
        <v>1372</v>
      </c>
      <c r="N2281" t="s">
        <v>1325</v>
      </c>
      <c r="O2281" s="36">
        <v>2.5000000000000001E-2</v>
      </c>
      <c r="P2281" s="37">
        <v>84805.905998111964</v>
      </c>
      <c r="Q2281" s="31">
        <v>1.6000000000000001E-4</v>
      </c>
    </row>
    <row r="2282" spans="1:17" x14ac:dyDescent="0.2">
      <c r="A2282" t="s">
        <v>869</v>
      </c>
      <c r="B2282" t="s">
        <v>923</v>
      </c>
      <c r="C2282" t="s">
        <v>924</v>
      </c>
      <c r="D2282" s="35">
        <v>3237816</v>
      </c>
      <c r="E2282" s="35">
        <v>324538.3558371088</v>
      </c>
      <c r="F2282" s="35">
        <v>3562354.3558371086</v>
      </c>
      <c r="G2282">
        <v>7</v>
      </c>
      <c r="I2282" s="47">
        <v>0.95238095238095233</v>
      </c>
      <c r="J2282" t="s">
        <v>453</v>
      </c>
      <c r="K2282" s="57">
        <v>2.5000000000000001E-2</v>
      </c>
      <c r="M2282" t="s">
        <v>1372</v>
      </c>
      <c r="N2282" t="s">
        <v>1325</v>
      </c>
      <c r="O2282" s="36">
        <v>2.5000000000000001E-2</v>
      </c>
      <c r="P2282" s="37">
        <v>84817.960853264492</v>
      </c>
      <c r="Q2282" s="31">
        <v>2.8E-5</v>
      </c>
    </row>
    <row r="2283" spans="1:17" x14ac:dyDescent="0.2">
      <c r="A2283" t="s">
        <v>869</v>
      </c>
      <c r="B2283" t="s">
        <v>923</v>
      </c>
      <c r="C2283" t="s">
        <v>924</v>
      </c>
      <c r="D2283" s="35">
        <v>3237816</v>
      </c>
      <c r="E2283" s="35">
        <v>324538.3558371088</v>
      </c>
      <c r="F2283" s="35">
        <v>3562354.3558371086</v>
      </c>
      <c r="G2283">
        <v>7</v>
      </c>
      <c r="I2283" s="47">
        <v>0.95165823496346258</v>
      </c>
      <c r="J2283" t="s">
        <v>460</v>
      </c>
      <c r="K2283" s="57">
        <v>2.5000000000000001E-2</v>
      </c>
      <c r="M2283" t="s">
        <v>1373</v>
      </c>
      <c r="N2283" t="s">
        <v>1325</v>
      </c>
      <c r="O2283" s="36">
        <v>2.5000000000000001E-2</v>
      </c>
      <c r="P2283" s="37">
        <v>84753.596464758652</v>
      </c>
      <c r="Q2283" s="31">
        <v>5.1999999999999995E-4</v>
      </c>
    </row>
    <row r="2284" spans="1:17" x14ac:dyDescent="0.2">
      <c r="A2284" t="s">
        <v>869</v>
      </c>
      <c r="B2284" t="s">
        <v>923</v>
      </c>
      <c r="C2284" t="s">
        <v>924</v>
      </c>
      <c r="D2284" s="35">
        <v>3237816</v>
      </c>
      <c r="E2284" s="35">
        <v>324538.3558371088</v>
      </c>
      <c r="F2284" s="35">
        <v>3562354.3558371086</v>
      </c>
      <c r="G2284">
        <v>7</v>
      </c>
      <c r="I2284" s="47">
        <v>1</v>
      </c>
      <c r="J2284" t="s">
        <v>407</v>
      </c>
      <c r="K2284" s="57">
        <v>7.3999999999999996E-2</v>
      </c>
      <c r="M2284" t="s">
        <v>1366</v>
      </c>
      <c r="N2284" t="s">
        <v>1325</v>
      </c>
      <c r="O2284" s="36">
        <v>7.3999999999999996E-2</v>
      </c>
      <c r="P2284" s="37">
        <v>263614.22233194602</v>
      </c>
      <c r="Q2284" s="31">
        <v>4.0499999999999998E-4</v>
      </c>
    </row>
    <row r="2285" spans="1:17" x14ac:dyDescent="0.2">
      <c r="A2285" t="s">
        <v>846</v>
      </c>
      <c r="B2285" t="s">
        <v>928</v>
      </c>
      <c r="C2285" t="s">
        <v>929</v>
      </c>
      <c r="D2285" s="35">
        <v>210653.5</v>
      </c>
      <c r="E2285" s="35">
        <v>21114.584813137124</v>
      </c>
      <c r="F2285" s="35">
        <v>231768.08481313713</v>
      </c>
      <c r="G2285">
        <v>7</v>
      </c>
      <c r="I2285" s="47">
        <v>0.75</v>
      </c>
      <c r="J2285" t="s">
        <v>492</v>
      </c>
      <c r="M2285" t="s">
        <v>1378</v>
      </c>
      <c r="N2285" t="s">
        <v>1333</v>
      </c>
      <c r="O2285" s="36">
        <v>6301.7759999999998</v>
      </c>
      <c r="P2285" s="37">
        <v>22518.552524162322</v>
      </c>
      <c r="Q2285" s="31">
        <v>8.7000000000000001E-5</v>
      </c>
    </row>
    <row r="2286" spans="1:17" x14ac:dyDescent="0.2">
      <c r="A2286" t="s">
        <v>846</v>
      </c>
      <c r="B2286" t="s">
        <v>928</v>
      </c>
      <c r="C2286" t="s">
        <v>929</v>
      </c>
      <c r="D2286" s="35">
        <v>210653.5</v>
      </c>
      <c r="E2286" s="35">
        <v>21114.584813137124</v>
      </c>
      <c r="F2286" s="35">
        <v>231768.08481313713</v>
      </c>
      <c r="G2286">
        <v>7</v>
      </c>
      <c r="I2286" s="47">
        <v>0.75</v>
      </c>
      <c r="J2286" t="s">
        <v>493</v>
      </c>
      <c r="M2286" t="s">
        <v>1378</v>
      </c>
      <c r="N2286" t="s">
        <v>1333</v>
      </c>
      <c r="O2286" s="36">
        <v>2381.6</v>
      </c>
      <c r="P2286" s="37">
        <v>8510.3286266514369</v>
      </c>
      <c r="Q2286" s="31">
        <v>9.1000000000000003E-5</v>
      </c>
    </row>
    <row r="2287" spans="1:17" x14ac:dyDescent="0.2">
      <c r="A2287" t="s">
        <v>846</v>
      </c>
      <c r="B2287" t="s">
        <v>928</v>
      </c>
      <c r="C2287" t="s">
        <v>929</v>
      </c>
      <c r="D2287" s="35">
        <v>210653.5</v>
      </c>
      <c r="E2287" s="35">
        <v>21114.584813137124</v>
      </c>
      <c r="F2287" s="35">
        <v>231768.08481313713</v>
      </c>
      <c r="G2287">
        <v>7</v>
      </c>
      <c r="I2287" s="47">
        <v>0.75</v>
      </c>
      <c r="J2287" t="s">
        <v>494</v>
      </c>
      <c r="M2287" t="s">
        <v>1378</v>
      </c>
      <c r="N2287" t="s">
        <v>1333</v>
      </c>
      <c r="O2287" s="36">
        <v>16980.236000000001</v>
      </c>
      <c r="P2287" s="37">
        <v>60676.59914263407</v>
      </c>
      <c r="Q2287" s="31">
        <v>2.9399999999999999E-4</v>
      </c>
    </row>
    <row r="2288" spans="1:17" x14ac:dyDescent="0.2">
      <c r="A2288" t="s">
        <v>846</v>
      </c>
      <c r="B2288" t="s">
        <v>928</v>
      </c>
      <c r="C2288" t="s">
        <v>929</v>
      </c>
      <c r="D2288" s="35">
        <v>210653.5</v>
      </c>
      <c r="E2288" s="35">
        <v>21114.584813137124</v>
      </c>
      <c r="F2288" s="35">
        <v>231768.08481313713</v>
      </c>
      <c r="G2288">
        <v>7</v>
      </c>
      <c r="I2288" s="47">
        <v>0.75</v>
      </c>
      <c r="J2288" t="s">
        <v>495</v>
      </c>
      <c r="M2288" t="s">
        <v>1378</v>
      </c>
      <c r="N2288" t="s">
        <v>1333</v>
      </c>
      <c r="O2288" s="36">
        <v>7747.116</v>
      </c>
      <c r="P2288" s="37">
        <v>27683.281436340854</v>
      </c>
      <c r="Q2288" s="31">
        <v>1.18E-4</v>
      </c>
    </row>
    <row r="2289" spans="1:17" x14ac:dyDescent="0.2">
      <c r="A2289" t="s">
        <v>846</v>
      </c>
      <c r="B2289" t="s">
        <v>928</v>
      </c>
      <c r="C2289" t="s">
        <v>929</v>
      </c>
      <c r="D2289" s="35">
        <v>210653.5</v>
      </c>
      <c r="E2289" s="35">
        <v>21114.584813137124</v>
      </c>
      <c r="F2289" s="35">
        <v>231768.08481313713</v>
      </c>
      <c r="G2289">
        <v>7</v>
      </c>
      <c r="I2289" s="47">
        <v>0.86991869918699183</v>
      </c>
      <c r="J2289" t="s">
        <v>496</v>
      </c>
      <c r="M2289" t="s">
        <v>1378</v>
      </c>
      <c r="N2289" t="s">
        <v>1333</v>
      </c>
      <c r="O2289" s="36">
        <v>4797</v>
      </c>
      <c r="P2289" s="37">
        <v>19882.208800255539</v>
      </c>
      <c r="Q2289" s="31">
        <v>7.7000000000000001E-5</v>
      </c>
    </row>
    <row r="2290" spans="1:17" x14ac:dyDescent="0.2">
      <c r="A2290" t="s">
        <v>846</v>
      </c>
      <c r="B2290" t="s">
        <v>928</v>
      </c>
      <c r="C2290" t="s">
        <v>929</v>
      </c>
      <c r="D2290" s="35">
        <v>210653.5</v>
      </c>
      <c r="E2290" s="35">
        <v>21114.584813137124</v>
      </c>
      <c r="F2290" s="35">
        <v>231768.08481313713</v>
      </c>
      <c r="G2290">
        <v>7</v>
      </c>
      <c r="I2290" s="47">
        <v>0.66417910447761197</v>
      </c>
      <c r="J2290" t="s">
        <v>497</v>
      </c>
      <c r="M2290" t="s">
        <v>1378</v>
      </c>
      <c r="N2290" t="s">
        <v>1333</v>
      </c>
      <c r="O2290" s="36">
        <v>5226</v>
      </c>
      <c r="P2290" s="37">
        <v>16537.538160960215</v>
      </c>
      <c r="Q2290" s="31">
        <v>6.3999999999999997E-5</v>
      </c>
    </row>
    <row r="2291" spans="1:17" x14ac:dyDescent="0.2">
      <c r="A2291" t="s">
        <v>846</v>
      </c>
      <c r="B2291" t="s">
        <v>928</v>
      </c>
      <c r="C2291" t="s">
        <v>929</v>
      </c>
      <c r="D2291" s="35">
        <v>210653.5</v>
      </c>
      <c r="E2291" s="35">
        <v>21114.584813137124</v>
      </c>
      <c r="F2291" s="35">
        <v>231768.08481313713</v>
      </c>
      <c r="G2291">
        <v>7</v>
      </c>
      <c r="I2291" s="47">
        <v>0.70064361622511606</v>
      </c>
      <c r="J2291" t="s">
        <v>500</v>
      </c>
      <c r="M2291" t="s">
        <v>1378</v>
      </c>
      <c r="N2291" t="s">
        <v>1333</v>
      </c>
      <c r="O2291" s="36">
        <v>5211.18</v>
      </c>
      <c r="P2291" s="37">
        <v>17396.003625046022</v>
      </c>
      <c r="Q2291" s="31">
        <v>1.22E-4</v>
      </c>
    </row>
    <row r="2292" spans="1:17" x14ac:dyDescent="0.2">
      <c r="A2292" t="s">
        <v>858</v>
      </c>
      <c r="B2292" t="s">
        <v>932</v>
      </c>
      <c r="C2292" t="s">
        <v>933</v>
      </c>
      <c r="D2292" s="35">
        <v>47350</v>
      </c>
      <c r="E2292" s="35">
        <v>4746.0668391554991</v>
      </c>
      <c r="F2292" s="35">
        <v>52096.066839155501</v>
      </c>
      <c r="G2292">
        <v>4</v>
      </c>
      <c r="I2292" s="47" t="s">
        <v>1320</v>
      </c>
      <c r="J2292" t="s">
        <v>28</v>
      </c>
      <c r="M2292" t="s">
        <v>1324</v>
      </c>
      <c r="N2292" t="s">
        <v>1294</v>
      </c>
      <c r="O2292" s="36">
        <v>3310.5160194947125</v>
      </c>
      <c r="P2292" s="37">
        <v>356.1897274240045</v>
      </c>
      <c r="Q2292" s="31">
        <v>5.5000000000000002E-5</v>
      </c>
    </row>
    <row r="2293" spans="1:17" x14ac:dyDescent="0.2">
      <c r="A2293" t="s">
        <v>858</v>
      </c>
      <c r="B2293" t="s">
        <v>932</v>
      </c>
      <c r="C2293" t="s">
        <v>933</v>
      </c>
      <c r="D2293" s="35">
        <v>47350</v>
      </c>
      <c r="E2293" s="35">
        <v>4746.0668391554991</v>
      </c>
      <c r="F2293" s="35">
        <v>52096.066839155501</v>
      </c>
      <c r="G2293">
        <v>4</v>
      </c>
      <c r="I2293" s="47" t="s">
        <v>1320</v>
      </c>
      <c r="J2293" t="s">
        <v>32</v>
      </c>
      <c r="M2293" t="s">
        <v>1324</v>
      </c>
      <c r="N2293" t="s">
        <v>1325</v>
      </c>
      <c r="O2293" s="36">
        <v>847.29019394612521</v>
      </c>
      <c r="P2293" s="37">
        <v>91.162846351900669</v>
      </c>
      <c r="Q2293" s="31">
        <v>2.8E-5</v>
      </c>
    </row>
    <row r="2294" spans="1:17" x14ac:dyDescent="0.2">
      <c r="A2294" t="s">
        <v>858</v>
      </c>
      <c r="B2294" t="s">
        <v>932</v>
      </c>
      <c r="C2294" t="s">
        <v>933</v>
      </c>
      <c r="D2294" s="35">
        <v>47350</v>
      </c>
      <c r="E2294" s="35">
        <v>4746.0668391554991</v>
      </c>
      <c r="F2294" s="35">
        <v>52096.066839155501</v>
      </c>
      <c r="G2294">
        <v>4</v>
      </c>
      <c r="I2294" s="47" t="s">
        <v>1320</v>
      </c>
      <c r="J2294" t="s">
        <v>34</v>
      </c>
      <c r="M2294" t="s">
        <v>1324</v>
      </c>
      <c r="N2294" t="s">
        <v>1325</v>
      </c>
      <c r="O2294" s="36">
        <v>2189.0911107159804</v>
      </c>
      <c r="P2294" s="37">
        <v>235.5317906455102</v>
      </c>
      <c r="Q2294" s="31">
        <v>7.1000000000000005E-5</v>
      </c>
    </row>
    <row r="2295" spans="1:17" x14ac:dyDescent="0.2">
      <c r="A2295" t="s">
        <v>858</v>
      </c>
      <c r="B2295" t="s">
        <v>932</v>
      </c>
      <c r="C2295" t="s">
        <v>933</v>
      </c>
      <c r="D2295" s="35">
        <v>47350</v>
      </c>
      <c r="E2295" s="35">
        <v>4746.0668391554991</v>
      </c>
      <c r="F2295" s="35">
        <v>52096.066839155501</v>
      </c>
      <c r="G2295">
        <v>4</v>
      </c>
      <c r="I2295" s="47" t="s">
        <v>1320</v>
      </c>
      <c r="J2295" t="s">
        <v>36</v>
      </c>
      <c r="M2295" t="s">
        <v>1324</v>
      </c>
      <c r="N2295" t="s">
        <v>1325</v>
      </c>
      <c r="O2295" s="36">
        <v>3151.6352477146047</v>
      </c>
      <c r="P2295" s="37">
        <v>339.09520244360294</v>
      </c>
      <c r="Q2295" s="31">
        <v>2.6499999999999999E-4</v>
      </c>
    </row>
    <row r="2296" spans="1:17" x14ac:dyDescent="0.2">
      <c r="A2296" t="s">
        <v>858</v>
      </c>
      <c r="B2296" t="s">
        <v>932</v>
      </c>
      <c r="C2296" t="s">
        <v>933</v>
      </c>
      <c r="D2296" s="35">
        <v>47350</v>
      </c>
      <c r="E2296" s="35">
        <v>4746.0668391554991</v>
      </c>
      <c r="F2296" s="35">
        <v>52096.066839155501</v>
      </c>
      <c r="G2296">
        <v>4</v>
      </c>
      <c r="I2296" s="47" t="s">
        <v>1320</v>
      </c>
      <c r="J2296" t="s">
        <v>143</v>
      </c>
      <c r="M2296" t="s">
        <v>1334</v>
      </c>
      <c r="N2296" t="s">
        <v>1325</v>
      </c>
      <c r="O2296" s="36">
        <v>627.45216633751477</v>
      </c>
      <c r="P2296" s="37">
        <v>67.509721983907625</v>
      </c>
      <c r="Q2296" s="31">
        <v>1.0000000000000001E-5</v>
      </c>
    </row>
    <row r="2297" spans="1:17" x14ac:dyDescent="0.2">
      <c r="A2297" t="s">
        <v>858</v>
      </c>
      <c r="B2297" t="s">
        <v>932</v>
      </c>
      <c r="C2297" t="s">
        <v>933</v>
      </c>
      <c r="D2297" s="35">
        <v>47350</v>
      </c>
      <c r="E2297" s="35">
        <v>4746.0668391554991</v>
      </c>
      <c r="F2297" s="35">
        <v>52096.066839155501</v>
      </c>
      <c r="G2297">
        <v>4</v>
      </c>
      <c r="I2297" s="47" t="s">
        <v>1320</v>
      </c>
      <c r="J2297" t="s">
        <v>147</v>
      </c>
      <c r="M2297" t="s">
        <v>1334</v>
      </c>
      <c r="N2297" t="s">
        <v>1325</v>
      </c>
      <c r="O2297" s="36">
        <v>3197.6337116738837</v>
      </c>
      <c r="P2297" s="37">
        <v>344.04433431401122</v>
      </c>
      <c r="Q2297" s="31">
        <v>5.8999999999999998E-5</v>
      </c>
    </row>
    <row r="2298" spans="1:17" x14ac:dyDescent="0.2">
      <c r="A2298" t="s">
        <v>858</v>
      </c>
      <c r="B2298" t="s">
        <v>932</v>
      </c>
      <c r="C2298" t="s">
        <v>933</v>
      </c>
      <c r="D2298" s="35">
        <v>47350</v>
      </c>
      <c r="E2298" s="35">
        <v>4746.0668391554991</v>
      </c>
      <c r="F2298" s="35">
        <v>52096.066839155501</v>
      </c>
      <c r="G2298">
        <v>4</v>
      </c>
      <c r="I2298" s="47" t="s">
        <v>1320</v>
      </c>
      <c r="J2298" t="s">
        <v>151</v>
      </c>
      <c r="M2298" t="s">
        <v>1334</v>
      </c>
      <c r="N2298" t="s">
        <v>1325</v>
      </c>
      <c r="O2298" s="36">
        <v>168.36633130056649</v>
      </c>
      <c r="P2298" s="37">
        <v>18.115108732348549</v>
      </c>
      <c r="Q2298" s="31">
        <v>3.0000000000000001E-6</v>
      </c>
    </row>
    <row r="2299" spans="1:17" x14ac:dyDescent="0.2">
      <c r="A2299" t="s">
        <v>858</v>
      </c>
      <c r="B2299" t="s">
        <v>932</v>
      </c>
      <c r="C2299" t="s">
        <v>933</v>
      </c>
      <c r="D2299" s="35">
        <v>47350</v>
      </c>
      <c r="E2299" s="35">
        <v>4746.0668391554991</v>
      </c>
      <c r="F2299" s="35">
        <v>52096.066839155501</v>
      </c>
      <c r="G2299">
        <v>4</v>
      </c>
      <c r="I2299" s="47" t="s">
        <v>1320</v>
      </c>
      <c r="J2299" t="s">
        <v>153</v>
      </c>
      <c r="M2299" t="s">
        <v>1334</v>
      </c>
      <c r="N2299" t="s">
        <v>1325</v>
      </c>
      <c r="O2299" s="36">
        <v>41.830144422500986</v>
      </c>
      <c r="P2299" s="37">
        <v>4.5006481322605083</v>
      </c>
      <c r="Q2299" s="31">
        <v>9.9999999999999995E-7</v>
      </c>
    </row>
    <row r="2300" spans="1:17" x14ac:dyDescent="0.2">
      <c r="A2300" t="s">
        <v>858</v>
      </c>
      <c r="B2300" t="s">
        <v>932</v>
      </c>
      <c r="C2300" t="s">
        <v>933</v>
      </c>
      <c r="D2300" s="35">
        <v>47350</v>
      </c>
      <c r="E2300" s="35">
        <v>4746.0668391554991</v>
      </c>
      <c r="F2300" s="35">
        <v>52096.066839155501</v>
      </c>
      <c r="G2300">
        <v>4</v>
      </c>
      <c r="I2300" s="47" t="s">
        <v>1320</v>
      </c>
      <c r="J2300" t="s">
        <v>256</v>
      </c>
      <c r="M2300" t="s">
        <v>1343</v>
      </c>
      <c r="N2300" t="s">
        <v>1294</v>
      </c>
      <c r="O2300" s="36">
        <v>8753.4863094392767</v>
      </c>
      <c r="P2300" s="37">
        <v>941.81749437503709</v>
      </c>
      <c r="Q2300" s="31">
        <v>1.3999999999999999E-4</v>
      </c>
    </row>
    <row r="2301" spans="1:17" x14ac:dyDescent="0.2">
      <c r="A2301" t="s">
        <v>858</v>
      </c>
      <c r="B2301" t="s">
        <v>932</v>
      </c>
      <c r="C2301" t="s">
        <v>933</v>
      </c>
      <c r="D2301" s="35">
        <v>47350</v>
      </c>
      <c r="E2301" s="35">
        <v>4746.0668391554991</v>
      </c>
      <c r="F2301" s="35">
        <v>52096.066839155501</v>
      </c>
      <c r="G2301">
        <v>4</v>
      </c>
      <c r="I2301" s="47" t="s">
        <v>1320</v>
      </c>
      <c r="J2301" t="s">
        <v>258</v>
      </c>
      <c r="M2301" t="s">
        <v>1343</v>
      </c>
      <c r="N2301" t="s">
        <v>1294</v>
      </c>
      <c r="O2301" s="36">
        <v>3006.0553377287429</v>
      </c>
      <c r="P2301" s="37">
        <v>323.43176262004641</v>
      </c>
      <c r="Q2301" s="31">
        <v>5.0000000000000002E-5</v>
      </c>
    </row>
    <row r="2302" spans="1:17" x14ac:dyDescent="0.2">
      <c r="A2302" t="s">
        <v>858</v>
      </c>
      <c r="B2302" t="s">
        <v>932</v>
      </c>
      <c r="C2302" t="s">
        <v>933</v>
      </c>
      <c r="D2302" s="35">
        <v>47350</v>
      </c>
      <c r="E2302" s="35">
        <v>4746.0668391554991</v>
      </c>
      <c r="F2302" s="35">
        <v>52096.066839155501</v>
      </c>
      <c r="G2302">
        <v>4</v>
      </c>
      <c r="I2302" s="47" t="s">
        <v>1320</v>
      </c>
      <c r="J2302" t="s">
        <v>259</v>
      </c>
      <c r="M2302" t="s">
        <v>1343</v>
      </c>
      <c r="N2302" t="s">
        <v>1294</v>
      </c>
      <c r="O2302" s="36">
        <v>4709.7634361584514</v>
      </c>
      <c r="P2302" s="37">
        <v>506.73953688128381</v>
      </c>
      <c r="Q2302" s="31">
        <v>1.83E-4</v>
      </c>
    </row>
    <row r="2303" spans="1:17" x14ac:dyDescent="0.2">
      <c r="A2303" t="s">
        <v>858</v>
      </c>
      <c r="B2303" t="s">
        <v>932</v>
      </c>
      <c r="C2303" t="s">
        <v>933</v>
      </c>
      <c r="D2303" s="35">
        <v>47350</v>
      </c>
      <c r="E2303" s="35">
        <v>4746.0668391554991</v>
      </c>
      <c r="F2303" s="35">
        <v>52096.066839155501</v>
      </c>
      <c r="G2303">
        <v>4</v>
      </c>
      <c r="I2303" s="47" t="s">
        <v>1320</v>
      </c>
      <c r="J2303" t="s">
        <v>260</v>
      </c>
      <c r="M2303" t="s">
        <v>1343</v>
      </c>
      <c r="N2303" t="s">
        <v>1294</v>
      </c>
      <c r="O2303" s="36">
        <v>6840.9179008242054</v>
      </c>
      <c r="P2303" s="37">
        <v>736.03772586379978</v>
      </c>
      <c r="Q2303" s="31">
        <v>1.18E-4</v>
      </c>
    </row>
    <row r="2304" spans="1:17" x14ac:dyDescent="0.2">
      <c r="A2304" t="s">
        <v>858</v>
      </c>
      <c r="B2304" t="s">
        <v>932</v>
      </c>
      <c r="C2304" t="s">
        <v>933</v>
      </c>
      <c r="D2304" s="35">
        <v>47350</v>
      </c>
      <c r="E2304" s="35">
        <v>4746.0668391554991</v>
      </c>
      <c r="F2304" s="35">
        <v>52096.066839155501</v>
      </c>
      <c r="G2304">
        <v>4</v>
      </c>
      <c r="I2304" s="47" t="s">
        <v>1320</v>
      </c>
      <c r="J2304" t="s">
        <v>310</v>
      </c>
      <c r="M2304" t="s">
        <v>1351</v>
      </c>
      <c r="N2304" t="s">
        <v>1294</v>
      </c>
      <c r="O2304" s="36">
        <v>6701.7698190156016</v>
      </c>
      <c r="P2304" s="37">
        <v>721.06630840527794</v>
      </c>
      <c r="Q2304" s="31">
        <v>3.7300000000000001E-4</v>
      </c>
    </row>
    <row r="2305" spans="1:17" x14ac:dyDescent="0.2">
      <c r="A2305" t="s">
        <v>858</v>
      </c>
      <c r="B2305" t="s">
        <v>932</v>
      </c>
      <c r="C2305" t="s">
        <v>933</v>
      </c>
      <c r="D2305" s="35">
        <v>47350</v>
      </c>
      <c r="E2305" s="35">
        <v>4746.0668391554991</v>
      </c>
      <c r="F2305" s="35">
        <v>52096.066839155501</v>
      </c>
      <c r="G2305">
        <v>4</v>
      </c>
      <c r="I2305" s="47" t="s">
        <v>1320</v>
      </c>
      <c r="J2305" t="s">
        <v>312</v>
      </c>
      <c r="M2305" t="s">
        <v>1351</v>
      </c>
      <c r="N2305" t="s">
        <v>1294</v>
      </c>
      <c r="O2305" s="36">
        <v>2446.4916057330552</v>
      </c>
      <c r="P2305" s="37">
        <v>263.22638919722766</v>
      </c>
      <c r="Q2305" s="31">
        <v>3.8000000000000002E-5</v>
      </c>
    </row>
    <row r="2306" spans="1:17" x14ac:dyDescent="0.2">
      <c r="A2306" t="s">
        <v>858</v>
      </c>
      <c r="B2306" t="s">
        <v>932</v>
      </c>
      <c r="C2306" t="s">
        <v>933</v>
      </c>
      <c r="D2306" s="35">
        <v>47350</v>
      </c>
      <c r="E2306" s="35">
        <v>4746.0668391554991</v>
      </c>
      <c r="F2306" s="35">
        <v>52096.066839155501</v>
      </c>
      <c r="G2306">
        <v>4</v>
      </c>
      <c r="I2306" s="47" t="s">
        <v>1320</v>
      </c>
      <c r="J2306" t="s">
        <v>313</v>
      </c>
      <c r="M2306" t="s">
        <v>1351</v>
      </c>
      <c r="N2306" t="s">
        <v>1294</v>
      </c>
      <c r="O2306" s="36">
        <v>3188.4660589608652</v>
      </c>
      <c r="P2306" s="37">
        <v>343.05795524146214</v>
      </c>
      <c r="Q2306" s="31">
        <v>1.7000000000000001E-4</v>
      </c>
    </row>
    <row r="2307" spans="1:17" x14ac:dyDescent="0.2">
      <c r="A2307" t="s">
        <v>858</v>
      </c>
      <c r="B2307" t="s">
        <v>932</v>
      </c>
      <c r="C2307" t="s">
        <v>933</v>
      </c>
      <c r="D2307" s="35">
        <v>47350</v>
      </c>
      <c r="E2307" s="35">
        <v>4746.0668391554991</v>
      </c>
      <c r="F2307" s="35">
        <v>52096.066839155501</v>
      </c>
      <c r="G2307">
        <v>4</v>
      </c>
      <c r="I2307" s="47" t="s">
        <v>1320</v>
      </c>
      <c r="J2307" t="s">
        <v>314</v>
      </c>
      <c r="M2307" t="s">
        <v>1351</v>
      </c>
      <c r="N2307" t="s">
        <v>1294</v>
      </c>
      <c r="O2307" s="36">
        <v>2377.3254968618517</v>
      </c>
      <c r="P2307" s="37">
        <v>255.78457126892374</v>
      </c>
      <c r="Q2307" s="31">
        <v>9.8999999999999994E-5</v>
      </c>
    </row>
    <row r="2308" spans="1:17" x14ac:dyDescent="0.2">
      <c r="A2308" t="s">
        <v>858</v>
      </c>
      <c r="B2308" t="s">
        <v>932</v>
      </c>
      <c r="C2308" t="s">
        <v>933</v>
      </c>
      <c r="D2308" s="35">
        <v>47350</v>
      </c>
      <c r="E2308" s="35">
        <v>4746.0668391554991</v>
      </c>
      <c r="F2308" s="35">
        <v>52096.066839155501</v>
      </c>
      <c r="G2308">
        <v>4</v>
      </c>
      <c r="I2308" s="47" t="s">
        <v>1320</v>
      </c>
      <c r="J2308" t="s">
        <v>315</v>
      </c>
      <c r="M2308" t="s">
        <v>1351</v>
      </c>
      <c r="N2308" t="s">
        <v>1294</v>
      </c>
      <c r="O2308" s="36">
        <v>1403.7146244375608</v>
      </c>
      <c r="P2308" s="37">
        <v>151.03045160186761</v>
      </c>
      <c r="Q2308" s="31">
        <v>6.3999999999999997E-5</v>
      </c>
    </row>
    <row r="2309" spans="1:17" x14ac:dyDescent="0.2">
      <c r="A2309" t="s">
        <v>858</v>
      </c>
      <c r="B2309" t="s">
        <v>932</v>
      </c>
      <c r="C2309" t="s">
        <v>933</v>
      </c>
      <c r="D2309" s="35">
        <v>47350</v>
      </c>
      <c r="E2309" s="35">
        <v>4746.0668391554991</v>
      </c>
      <c r="F2309" s="35">
        <v>52096.066839155501</v>
      </c>
      <c r="G2309">
        <v>4</v>
      </c>
      <c r="I2309" s="47" t="s">
        <v>1320</v>
      </c>
      <c r="J2309" t="s">
        <v>316</v>
      </c>
      <c r="M2309" t="s">
        <v>1352</v>
      </c>
      <c r="N2309" t="s">
        <v>1325</v>
      </c>
      <c r="O2309" s="36">
        <v>5454.3838744023078</v>
      </c>
      <c r="P2309" s="37">
        <v>586.85579349221052</v>
      </c>
      <c r="Q2309" s="31">
        <v>2.7E-4</v>
      </c>
    </row>
    <row r="2310" spans="1:17" x14ac:dyDescent="0.2">
      <c r="A2310" t="s">
        <v>858</v>
      </c>
      <c r="B2310" t="s">
        <v>932</v>
      </c>
      <c r="C2310" t="s">
        <v>933</v>
      </c>
      <c r="D2310" s="35">
        <v>47350</v>
      </c>
      <c r="E2310" s="35">
        <v>4746.0668391554991</v>
      </c>
      <c r="F2310" s="35">
        <v>52096.066839155501</v>
      </c>
      <c r="G2310">
        <v>4</v>
      </c>
      <c r="I2310" s="47" t="s">
        <v>1320</v>
      </c>
      <c r="J2310" t="s">
        <v>318</v>
      </c>
      <c r="M2310" t="s">
        <v>1352</v>
      </c>
      <c r="N2310" t="s">
        <v>1325</v>
      </c>
      <c r="O2310" s="36">
        <v>2635.3412972515926</v>
      </c>
      <c r="P2310" s="37">
        <v>283.54537262759999</v>
      </c>
      <c r="Q2310" s="31">
        <v>2.5300000000000002E-4</v>
      </c>
    </row>
    <row r="2311" spans="1:17" x14ac:dyDescent="0.2">
      <c r="A2311" t="s">
        <v>858</v>
      </c>
      <c r="B2311" t="s">
        <v>932</v>
      </c>
      <c r="C2311" t="s">
        <v>933</v>
      </c>
      <c r="D2311" s="35">
        <v>47350</v>
      </c>
      <c r="E2311" s="35">
        <v>4746.0668391554991</v>
      </c>
      <c r="F2311" s="35">
        <v>52096.066839155501</v>
      </c>
      <c r="G2311">
        <v>4</v>
      </c>
      <c r="I2311" s="47" t="s">
        <v>1320</v>
      </c>
      <c r="J2311" t="s">
        <v>319</v>
      </c>
      <c r="M2311" t="s">
        <v>1352</v>
      </c>
      <c r="N2311" t="s">
        <v>1325</v>
      </c>
      <c r="O2311" s="36">
        <v>3105.6409394293473</v>
      </c>
      <c r="P2311" s="37">
        <v>334.14651769635861</v>
      </c>
      <c r="Q2311" s="31">
        <v>3.6400000000000001E-4</v>
      </c>
    </row>
    <row r="2312" spans="1:17" x14ac:dyDescent="0.2">
      <c r="A2312" t="s">
        <v>858</v>
      </c>
      <c r="B2312" t="s">
        <v>932</v>
      </c>
      <c r="C2312" t="s">
        <v>933</v>
      </c>
      <c r="D2312" s="35">
        <v>47350</v>
      </c>
      <c r="E2312" s="35">
        <v>4746.0668391554991</v>
      </c>
      <c r="F2312" s="35">
        <v>52096.066839155501</v>
      </c>
      <c r="G2312">
        <v>4</v>
      </c>
      <c r="I2312" s="47" t="s">
        <v>1320</v>
      </c>
      <c r="J2312" t="s">
        <v>340</v>
      </c>
      <c r="M2312" t="s">
        <v>1356</v>
      </c>
      <c r="N2312" t="s">
        <v>1294</v>
      </c>
      <c r="O2312" s="36">
        <v>2055.7732838506481</v>
      </c>
      <c r="P2312" s="37">
        <v>221.18767023277428</v>
      </c>
      <c r="Q2312" s="31">
        <v>1.0399999999999999E-4</v>
      </c>
    </row>
    <row r="2313" spans="1:17" x14ac:dyDescent="0.2">
      <c r="A2313" t="s">
        <v>858</v>
      </c>
      <c r="B2313" t="s">
        <v>932</v>
      </c>
      <c r="C2313" t="s">
        <v>933</v>
      </c>
      <c r="D2313" s="35">
        <v>47350</v>
      </c>
      <c r="E2313" s="35">
        <v>4746.0668391554991</v>
      </c>
      <c r="F2313" s="35">
        <v>52096.066839155501</v>
      </c>
      <c r="G2313">
        <v>4</v>
      </c>
      <c r="I2313" s="47" t="s">
        <v>1320</v>
      </c>
      <c r="J2313" t="s">
        <v>342</v>
      </c>
      <c r="M2313" t="s">
        <v>1356</v>
      </c>
      <c r="N2313" t="s">
        <v>1294</v>
      </c>
      <c r="O2313" s="36">
        <v>1700.7543681902491</v>
      </c>
      <c r="P2313" s="37">
        <v>182.98997233468526</v>
      </c>
      <c r="Q2313" s="31">
        <v>2.9E-5</v>
      </c>
    </row>
    <row r="2314" spans="1:17" x14ac:dyDescent="0.2">
      <c r="A2314" t="s">
        <v>858</v>
      </c>
      <c r="B2314" t="s">
        <v>932</v>
      </c>
      <c r="C2314" t="s">
        <v>933</v>
      </c>
      <c r="D2314" s="35">
        <v>47350</v>
      </c>
      <c r="E2314" s="35">
        <v>4746.0668391554991</v>
      </c>
      <c r="F2314" s="35">
        <v>52096.066839155501</v>
      </c>
      <c r="G2314">
        <v>4</v>
      </c>
      <c r="I2314" s="47" t="s">
        <v>1320</v>
      </c>
      <c r="J2314" t="s">
        <v>343</v>
      </c>
      <c r="M2314" t="s">
        <v>1356</v>
      </c>
      <c r="N2314" t="s">
        <v>1294</v>
      </c>
      <c r="O2314" s="36">
        <v>191.16152693784639</v>
      </c>
      <c r="P2314" s="37">
        <v>20.567721700479979</v>
      </c>
      <c r="Q2314" s="31">
        <v>3.9999999999999998E-6</v>
      </c>
    </row>
    <row r="2315" spans="1:17" x14ac:dyDescent="0.2">
      <c r="A2315" t="s">
        <v>858</v>
      </c>
      <c r="B2315" t="s">
        <v>932</v>
      </c>
      <c r="C2315" t="s">
        <v>933</v>
      </c>
      <c r="D2315" s="35">
        <v>47350</v>
      </c>
      <c r="E2315" s="35">
        <v>4746.0668391554991</v>
      </c>
      <c r="F2315" s="35">
        <v>52096.066839155501</v>
      </c>
      <c r="G2315">
        <v>4</v>
      </c>
      <c r="I2315" s="47" t="s">
        <v>1320</v>
      </c>
      <c r="J2315" t="s">
        <v>344</v>
      </c>
      <c r="M2315" t="s">
        <v>1356</v>
      </c>
      <c r="N2315" t="s">
        <v>1294</v>
      </c>
      <c r="O2315" s="36">
        <v>1406.2859468869567</v>
      </c>
      <c r="P2315" s="37">
        <v>151.30710896796288</v>
      </c>
      <c r="Q2315" s="31">
        <v>2.3E-5</v>
      </c>
    </row>
    <row r="2316" spans="1:17" x14ac:dyDescent="0.2">
      <c r="A2316" t="s">
        <v>858</v>
      </c>
      <c r="B2316" t="s">
        <v>932</v>
      </c>
      <c r="C2316" t="s">
        <v>933</v>
      </c>
      <c r="D2316" s="35">
        <v>47350</v>
      </c>
      <c r="E2316" s="35">
        <v>4746.0668391554991</v>
      </c>
      <c r="F2316" s="35">
        <v>52096.066839155501</v>
      </c>
      <c r="G2316">
        <v>4</v>
      </c>
      <c r="I2316" s="47" t="s">
        <v>1320</v>
      </c>
      <c r="J2316" t="s">
        <v>345</v>
      </c>
      <c r="M2316" t="s">
        <v>1357</v>
      </c>
      <c r="N2316" t="s">
        <v>1294</v>
      </c>
      <c r="O2316" s="36">
        <v>2233.5199069010409</v>
      </c>
      <c r="P2316" s="37">
        <v>240.3120365980275</v>
      </c>
      <c r="Q2316" s="31">
        <v>5.1999999999999997E-5</v>
      </c>
    </row>
    <row r="2317" spans="1:17" x14ac:dyDescent="0.2">
      <c r="A2317" t="s">
        <v>858</v>
      </c>
      <c r="B2317" t="s">
        <v>932</v>
      </c>
      <c r="C2317" t="s">
        <v>933</v>
      </c>
      <c r="D2317" s="35">
        <v>47350</v>
      </c>
      <c r="E2317" s="35">
        <v>4746.0668391554991</v>
      </c>
      <c r="F2317" s="35">
        <v>52096.066839155501</v>
      </c>
      <c r="G2317">
        <v>4</v>
      </c>
      <c r="I2317" s="47" t="s">
        <v>1320</v>
      </c>
      <c r="J2317" t="s">
        <v>347</v>
      </c>
      <c r="M2317" t="s">
        <v>1357</v>
      </c>
      <c r="N2317" t="s">
        <v>1325</v>
      </c>
      <c r="O2317" s="36">
        <v>1960.9420397731203</v>
      </c>
      <c r="P2317" s="37">
        <v>210.98445273424988</v>
      </c>
      <c r="Q2317" s="31">
        <v>0</v>
      </c>
    </row>
    <row r="2318" spans="1:17" x14ac:dyDescent="0.2">
      <c r="A2318" t="s">
        <v>858</v>
      </c>
      <c r="B2318" t="s">
        <v>932</v>
      </c>
      <c r="C2318" t="s">
        <v>933</v>
      </c>
      <c r="D2318" s="35">
        <v>47350</v>
      </c>
      <c r="E2318" s="35">
        <v>4746.0668391554991</v>
      </c>
      <c r="F2318" s="35">
        <v>52096.066839155501</v>
      </c>
      <c r="G2318">
        <v>4</v>
      </c>
      <c r="I2318" s="47" t="s">
        <v>1320</v>
      </c>
      <c r="J2318" t="s">
        <v>348</v>
      </c>
      <c r="M2318" t="s">
        <v>1357</v>
      </c>
      <c r="N2318" t="s">
        <v>1325</v>
      </c>
      <c r="O2318" s="36">
        <v>6761.1885246750298</v>
      </c>
      <c r="P2318" s="37">
        <v>727.459369924415</v>
      </c>
      <c r="Q2318" s="31">
        <v>4.1399999999999998E-4</v>
      </c>
    </row>
    <row r="2319" spans="1:17" x14ac:dyDescent="0.2">
      <c r="A2319" t="s">
        <v>858</v>
      </c>
      <c r="B2319" t="s">
        <v>932</v>
      </c>
      <c r="C2319" t="s">
        <v>933</v>
      </c>
      <c r="D2319" s="35">
        <v>47350</v>
      </c>
      <c r="E2319" s="35">
        <v>4746.0668391554991</v>
      </c>
      <c r="F2319" s="35">
        <v>52096.066839155501</v>
      </c>
      <c r="G2319">
        <v>4</v>
      </c>
      <c r="I2319" s="47" t="s">
        <v>1320</v>
      </c>
      <c r="J2319" t="s">
        <v>450</v>
      </c>
      <c r="M2319" t="s">
        <v>1372</v>
      </c>
      <c r="N2319" t="s">
        <v>1325</v>
      </c>
      <c r="O2319" s="36">
        <v>1783.3161553464247</v>
      </c>
      <c r="P2319" s="37">
        <v>191.87307704996931</v>
      </c>
      <c r="Q2319" s="31">
        <v>0</v>
      </c>
    </row>
    <row r="2320" spans="1:17" x14ac:dyDescent="0.2">
      <c r="A2320" t="s">
        <v>858</v>
      </c>
      <c r="B2320" t="s">
        <v>932</v>
      </c>
      <c r="C2320" t="s">
        <v>933</v>
      </c>
      <c r="D2320" s="35">
        <v>47350</v>
      </c>
      <c r="E2320" s="35">
        <v>4746.0668391554991</v>
      </c>
      <c r="F2320" s="35">
        <v>52096.066839155501</v>
      </c>
      <c r="G2320">
        <v>4</v>
      </c>
      <c r="I2320" s="47" t="s">
        <v>1320</v>
      </c>
      <c r="J2320" t="s">
        <v>452</v>
      </c>
      <c r="M2320" t="s">
        <v>1372</v>
      </c>
      <c r="N2320" t="s">
        <v>1325</v>
      </c>
      <c r="O2320" s="36">
        <v>2389.643648164209</v>
      </c>
      <c r="P2320" s="37">
        <v>257.10992324695889</v>
      </c>
      <c r="Q2320" s="31">
        <v>1.6000000000000001E-4</v>
      </c>
    </row>
    <row r="2321" spans="1:17" x14ac:dyDescent="0.2">
      <c r="A2321" t="s">
        <v>858</v>
      </c>
      <c r="B2321" t="s">
        <v>932</v>
      </c>
      <c r="C2321" t="s">
        <v>933</v>
      </c>
      <c r="D2321" s="35">
        <v>47350</v>
      </c>
      <c r="E2321" s="35">
        <v>4746.0668391554991</v>
      </c>
      <c r="F2321" s="35">
        <v>52096.066839155501</v>
      </c>
      <c r="G2321">
        <v>4</v>
      </c>
      <c r="I2321" s="47" t="s">
        <v>1320</v>
      </c>
      <c r="J2321" t="s">
        <v>453</v>
      </c>
      <c r="M2321" t="s">
        <v>1372</v>
      </c>
      <c r="N2321" t="s">
        <v>1325</v>
      </c>
      <c r="O2321" s="36">
        <v>2567.9752636988514</v>
      </c>
      <c r="P2321" s="37">
        <v>276.29723095195578</v>
      </c>
      <c r="Q2321" s="31">
        <v>2.8E-5</v>
      </c>
    </row>
    <row r="2322" spans="1:17" x14ac:dyDescent="0.2">
      <c r="A2322" t="s">
        <v>858</v>
      </c>
      <c r="B2322" t="s">
        <v>932</v>
      </c>
      <c r="C2322" t="s">
        <v>933</v>
      </c>
      <c r="D2322" s="35">
        <v>47350</v>
      </c>
      <c r="E2322" s="35">
        <v>4746.0668391554991</v>
      </c>
      <c r="F2322" s="35">
        <v>52096.066839155501</v>
      </c>
      <c r="G2322">
        <v>4</v>
      </c>
      <c r="I2322" s="47" t="s">
        <v>1320</v>
      </c>
      <c r="J2322" t="s">
        <v>454</v>
      </c>
      <c r="M2322" t="s">
        <v>1372</v>
      </c>
      <c r="N2322" t="s">
        <v>1325</v>
      </c>
      <c r="O2322" s="36">
        <v>4279.9587728314191</v>
      </c>
      <c r="P2322" s="37">
        <v>460.49538491992638</v>
      </c>
      <c r="Q2322" s="31">
        <v>1.1400000000000001E-4</v>
      </c>
    </row>
    <row r="2323" spans="1:17" x14ac:dyDescent="0.2">
      <c r="A2323" t="s">
        <v>858</v>
      </c>
      <c r="B2323" t="s">
        <v>932</v>
      </c>
      <c r="C2323" t="s">
        <v>933</v>
      </c>
      <c r="D2323" s="35">
        <v>47350</v>
      </c>
      <c r="E2323" s="35">
        <v>4746.0668391554991</v>
      </c>
      <c r="F2323" s="35">
        <v>52096.066839155501</v>
      </c>
      <c r="G2323">
        <v>4</v>
      </c>
      <c r="I2323" s="47" t="s">
        <v>1320</v>
      </c>
      <c r="J2323" t="s">
        <v>455</v>
      </c>
      <c r="M2323" t="s">
        <v>1373</v>
      </c>
      <c r="N2323" t="s">
        <v>1325</v>
      </c>
      <c r="O2323" s="36">
        <v>3502.8542609035103</v>
      </c>
      <c r="P2323" s="37">
        <v>376.88405585412903</v>
      </c>
      <c r="Q2323" s="31">
        <v>7.1000000000000005E-5</v>
      </c>
    </row>
    <row r="2324" spans="1:17" x14ac:dyDescent="0.2">
      <c r="A2324" t="s">
        <v>858</v>
      </c>
      <c r="B2324" t="s">
        <v>932</v>
      </c>
      <c r="C2324" t="s">
        <v>933</v>
      </c>
      <c r="D2324" s="35">
        <v>47350</v>
      </c>
      <c r="E2324" s="35">
        <v>4746.0668391554991</v>
      </c>
      <c r="F2324" s="35">
        <v>52096.066839155501</v>
      </c>
      <c r="G2324">
        <v>4</v>
      </c>
      <c r="I2324" s="47" t="s">
        <v>1320</v>
      </c>
      <c r="J2324" t="s">
        <v>457</v>
      </c>
      <c r="M2324" t="s">
        <v>1373</v>
      </c>
      <c r="N2324" t="s">
        <v>1325</v>
      </c>
      <c r="O2324" s="36">
        <v>1284.3150327180197</v>
      </c>
      <c r="P2324" s="37">
        <v>138.18384165384748</v>
      </c>
      <c r="Q2324" s="31">
        <v>5.7000000000000003E-5</v>
      </c>
    </row>
    <row r="2325" spans="1:17" x14ac:dyDescent="0.2">
      <c r="A2325" t="s">
        <v>858</v>
      </c>
      <c r="B2325" t="s">
        <v>932</v>
      </c>
      <c r="C2325" t="s">
        <v>933</v>
      </c>
      <c r="D2325" s="35">
        <v>47350</v>
      </c>
      <c r="E2325" s="35">
        <v>4746.0668391554991</v>
      </c>
      <c r="F2325" s="35">
        <v>52096.066839155501</v>
      </c>
      <c r="G2325">
        <v>4</v>
      </c>
      <c r="I2325" s="47" t="s">
        <v>1320</v>
      </c>
      <c r="J2325" t="s">
        <v>458</v>
      </c>
      <c r="M2325" t="s">
        <v>1373</v>
      </c>
      <c r="N2325" t="s">
        <v>1325</v>
      </c>
      <c r="O2325" s="36">
        <v>138.80505600317656</v>
      </c>
      <c r="P2325" s="37">
        <v>14.934510140322887</v>
      </c>
      <c r="Q2325" s="31">
        <v>6.0000000000000002E-6</v>
      </c>
    </row>
    <row r="2326" spans="1:17" x14ac:dyDescent="0.2">
      <c r="A2326" t="s">
        <v>858</v>
      </c>
      <c r="B2326" t="s">
        <v>932</v>
      </c>
      <c r="C2326" t="s">
        <v>933</v>
      </c>
      <c r="D2326" s="35">
        <v>47350</v>
      </c>
      <c r="E2326" s="35">
        <v>4746.0668391554991</v>
      </c>
      <c r="F2326" s="35">
        <v>52096.066839155501</v>
      </c>
      <c r="G2326">
        <v>4</v>
      </c>
      <c r="I2326" s="47" t="s">
        <v>1320</v>
      </c>
      <c r="J2326" t="s">
        <v>459</v>
      </c>
      <c r="M2326" t="s">
        <v>1373</v>
      </c>
      <c r="N2326" t="s">
        <v>1325</v>
      </c>
      <c r="O2326" s="36">
        <v>403.82691814459525</v>
      </c>
      <c r="P2326" s="37">
        <v>43.449117615915803</v>
      </c>
      <c r="Q2326" s="31">
        <v>3.0000000000000001E-5</v>
      </c>
    </row>
    <row r="2327" spans="1:17" x14ac:dyDescent="0.2">
      <c r="A2327" t="s">
        <v>858</v>
      </c>
      <c r="B2327" t="s">
        <v>932</v>
      </c>
      <c r="C2327" t="s">
        <v>933</v>
      </c>
      <c r="D2327" s="35">
        <v>47350</v>
      </c>
      <c r="E2327" s="35">
        <v>4746.0668391554991</v>
      </c>
      <c r="F2327" s="35">
        <v>52096.066839155501</v>
      </c>
      <c r="G2327">
        <v>4</v>
      </c>
      <c r="I2327" s="47" t="s">
        <v>1320</v>
      </c>
      <c r="J2327" t="s">
        <v>460</v>
      </c>
      <c r="M2327" t="s">
        <v>1373</v>
      </c>
      <c r="N2327" t="s">
        <v>1325</v>
      </c>
      <c r="O2327" s="36">
        <v>15784.390091433366</v>
      </c>
      <c r="P2327" s="37">
        <v>1698.2964501950776</v>
      </c>
      <c r="Q2327" s="31">
        <v>5.1999999999999995E-4</v>
      </c>
    </row>
    <row r="2328" spans="1:17" x14ac:dyDescent="0.2">
      <c r="A2328" t="s">
        <v>858</v>
      </c>
      <c r="B2328" t="s">
        <v>932</v>
      </c>
      <c r="C2328" t="s">
        <v>933</v>
      </c>
      <c r="D2328" s="35">
        <v>47350</v>
      </c>
      <c r="E2328" s="35">
        <v>4746.0668391554991</v>
      </c>
      <c r="F2328" s="35">
        <v>52096.066839155501</v>
      </c>
      <c r="G2328">
        <v>4</v>
      </c>
      <c r="I2328" s="47" t="s">
        <v>1320</v>
      </c>
      <c r="J2328" t="s">
        <v>461</v>
      </c>
      <c r="M2328" t="s">
        <v>1373</v>
      </c>
      <c r="N2328" t="s">
        <v>1325</v>
      </c>
      <c r="O2328" s="36">
        <v>4814.0552172089874</v>
      </c>
      <c r="P2328" s="37">
        <v>517.96064587039677</v>
      </c>
      <c r="Q2328" s="31">
        <v>9.7999999999999997E-5</v>
      </c>
    </row>
    <row r="2329" spans="1:17" x14ac:dyDescent="0.2">
      <c r="A2329" t="s">
        <v>858</v>
      </c>
      <c r="B2329" t="s">
        <v>932</v>
      </c>
      <c r="C2329" t="s">
        <v>933</v>
      </c>
      <c r="D2329" s="35">
        <v>47350</v>
      </c>
      <c r="E2329" s="35">
        <v>4746.0668391554991</v>
      </c>
      <c r="F2329" s="35">
        <v>52096.066839155501</v>
      </c>
      <c r="G2329">
        <v>4</v>
      </c>
      <c r="I2329" s="47" t="s">
        <v>1320</v>
      </c>
      <c r="J2329" t="s">
        <v>462</v>
      </c>
      <c r="M2329" t="s">
        <v>1373</v>
      </c>
      <c r="N2329" t="s">
        <v>1325</v>
      </c>
      <c r="O2329" s="36">
        <v>1.2745686485177732</v>
      </c>
      <c r="P2329" s="37">
        <v>0.13713519488361217</v>
      </c>
      <c r="Q2329" s="31">
        <v>0</v>
      </c>
    </row>
    <row r="2330" spans="1:17" x14ac:dyDescent="0.2">
      <c r="A2330" t="s">
        <v>858</v>
      </c>
      <c r="B2330" t="s">
        <v>932</v>
      </c>
      <c r="C2330" t="s">
        <v>933</v>
      </c>
      <c r="D2330" s="35">
        <v>47350</v>
      </c>
      <c r="E2330" s="35">
        <v>4746.0668391554991</v>
      </c>
      <c r="F2330" s="35">
        <v>52096.066839155501</v>
      </c>
      <c r="G2330">
        <v>4</v>
      </c>
      <c r="I2330" s="47" t="s">
        <v>1320</v>
      </c>
      <c r="J2330" t="s">
        <v>569</v>
      </c>
      <c r="M2330" t="s">
        <v>1392</v>
      </c>
      <c r="N2330" t="s">
        <v>1294</v>
      </c>
      <c r="O2330" s="36">
        <v>29.079474208499253</v>
      </c>
      <c r="P2330" s="37">
        <v>3.1287599670155477</v>
      </c>
      <c r="Q2330" s="31">
        <v>0</v>
      </c>
    </row>
    <row r="2331" spans="1:17" x14ac:dyDescent="0.2">
      <c r="A2331" t="s">
        <v>858</v>
      </c>
      <c r="B2331" t="s">
        <v>932</v>
      </c>
      <c r="C2331" t="s">
        <v>933</v>
      </c>
      <c r="D2331" s="35">
        <v>47350</v>
      </c>
      <c r="E2331" s="35">
        <v>4746.0668391554991</v>
      </c>
      <c r="F2331" s="35">
        <v>52096.066839155501</v>
      </c>
      <c r="G2331">
        <v>4</v>
      </c>
      <c r="I2331" s="47" t="s">
        <v>1320</v>
      </c>
      <c r="J2331" t="s">
        <v>571</v>
      </c>
      <c r="M2331" t="s">
        <v>1392</v>
      </c>
      <c r="N2331" t="s">
        <v>1294</v>
      </c>
      <c r="O2331" s="36">
        <v>343.79402970419056</v>
      </c>
      <c r="P2331" s="37">
        <v>36.989974073294569</v>
      </c>
      <c r="Q2331" s="31">
        <v>7.9999999999999996E-6</v>
      </c>
    </row>
    <row r="2332" spans="1:17" x14ac:dyDescent="0.2">
      <c r="A2332" t="s">
        <v>858</v>
      </c>
      <c r="B2332" t="s">
        <v>932</v>
      </c>
      <c r="C2332" t="s">
        <v>933</v>
      </c>
      <c r="D2332" s="35">
        <v>47350</v>
      </c>
      <c r="E2332" s="35">
        <v>4746.0668391554991</v>
      </c>
      <c r="F2332" s="35">
        <v>52096.066839155501</v>
      </c>
      <c r="G2332">
        <v>4</v>
      </c>
      <c r="I2332" s="47" t="s">
        <v>1320</v>
      </c>
      <c r="J2332" t="s">
        <v>572</v>
      </c>
      <c r="M2332" t="s">
        <v>1392</v>
      </c>
      <c r="N2332" t="s">
        <v>1294</v>
      </c>
      <c r="O2332" s="36">
        <v>3375.5010887016924</v>
      </c>
      <c r="P2332" s="37">
        <v>363.18169301219621</v>
      </c>
      <c r="Q2332" s="31">
        <v>1.7799999999999999E-4</v>
      </c>
    </row>
    <row r="2333" spans="1:17" x14ac:dyDescent="0.2">
      <c r="A2333" t="s">
        <v>858</v>
      </c>
      <c r="B2333" t="s">
        <v>932</v>
      </c>
      <c r="C2333" t="s">
        <v>933</v>
      </c>
      <c r="D2333" s="35">
        <v>47350</v>
      </c>
      <c r="E2333" s="35">
        <v>4746.0668391554991</v>
      </c>
      <c r="F2333" s="35">
        <v>52096.066839155501</v>
      </c>
      <c r="G2333">
        <v>4</v>
      </c>
      <c r="I2333" s="47" t="s">
        <v>1320</v>
      </c>
      <c r="J2333" t="s">
        <v>573</v>
      </c>
      <c r="M2333" t="s">
        <v>1392</v>
      </c>
      <c r="N2333" t="s">
        <v>1294</v>
      </c>
      <c r="O2333" s="36">
        <v>1888.0150842589733</v>
      </c>
      <c r="P2333" s="37">
        <v>203.13799246839341</v>
      </c>
      <c r="Q2333" s="31">
        <v>1.7899999999999999E-4</v>
      </c>
    </row>
    <row r="2334" spans="1:17" x14ac:dyDescent="0.2">
      <c r="A2334" t="s">
        <v>858</v>
      </c>
      <c r="B2334" t="s">
        <v>932</v>
      </c>
      <c r="C2334" t="s">
        <v>933</v>
      </c>
      <c r="D2334" s="35">
        <v>47350</v>
      </c>
      <c r="E2334" s="35">
        <v>4746.0668391554991</v>
      </c>
      <c r="F2334" s="35">
        <v>52096.066839155501</v>
      </c>
      <c r="G2334">
        <v>4</v>
      </c>
      <c r="I2334" s="47" t="s">
        <v>1320</v>
      </c>
      <c r="J2334" t="s">
        <v>641</v>
      </c>
      <c r="M2334" t="s">
        <v>1401</v>
      </c>
      <c r="N2334" t="s">
        <v>1325</v>
      </c>
      <c r="O2334" s="36">
        <v>2044.9352186600722</v>
      </c>
      <c r="P2334" s="37">
        <v>220.02156577555314</v>
      </c>
      <c r="Q2334" s="31">
        <v>1.37E-4</v>
      </c>
    </row>
    <row r="2335" spans="1:17" x14ac:dyDescent="0.2">
      <c r="A2335" t="s">
        <v>858</v>
      </c>
      <c r="B2335" t="s">
        <v>932</v>
      </c>
      <c r="C2335" t="s">
        <v>933</v>
      </c>
      <c r="D2335" s="35">
        <v>47350</v>
      </c>
      <c r="E2335" s="35">
        <v>4746.0668391554991</v>
      </c>
      <c r="F2335" s="35">
        <v>52096.066839155501</v>
      </c>
      <c r="G2335">
        <v>4</v>
      </c>
      <c r="I2335" s="47" t="s">
        <v>1320</v>
      </c>
      <c r="J2335" t="s">
        <v>643</v>
      </c>
      <c r="M2335" t="s">
        <v>1401</v>
      </c>
      <c r="N2335" t="s">
        <v>1325</v>
      </c>
      <c r="O2335" s="36">
        <v>2463.2693452897956</v>
      </c>
      <c r="P2335" s="37">
        <v>265.03156350972608</v>
      </c>
      <c r="Q2335" s="31">
        <v>2.3900000000000001E-4</v>
      </c>
    </row>
    <row r="2336" spans="1:17" x14ac:dyDescent="0.2">
      <c r="A2336" t="s">
        <v>858</v>
      </c>
      <c r="B2336" t="s">
        <v>932</v>
      </c>
      <c r="C2336" t="s">
        <v>933</v>
      </c>
      <c r="D2336" s="35">
        <v>47350</v>
      </c>
      <c r="E2336" s="35">
        <v>4746.0668391554991</v>
      </c>
      <c r="F2336" s="35">
        <v>52096.066839155501</v>
      </c>
      <c r="G2336">
        <v>4</v>
      </c>
      <c r="I2336" s="47" t="s">
        <v>1320</v>
      </c>
      <c r="J2336" t="s">
        <v>644</v>
      </c>
      <c r="M2336" t="s">
        <v>1401</v>
      </c>
      <c r="N2336" t="s">
        <v>1325</v>
      </c>
      <c r="O2336" s="36">
        <v>7317.8331792863455</v>
      </c>
      <c r="P2336" s="37">
        <v>787.3506698397365</v>
      </c>
      <c r="Q2336" s="31">
        <v>3.1100000000000002E-4</v>
      </c>
    </row>
    <row r="2337" spans="1:17" x14ac:dyDescent="0.2">
      <c r="A2337" t="s">
        <v>858</v>
      </c>
      <c r="B2337" t="s">
        <v>932</v>
      </c>
      <c r="C2337" t="s">
        <v>933</v>
      </c>
      <c r="D2337" s="35">
        <v>47350</v>
      </c>
      <c r="E2337" s="35">
        <v>4746.0668391554991</v>
      </c>
      <c r="F2337" s="35">
        <v>52096.066839155501</v>
      </c>
      <c r="G2337">
        <v>4</v>
      </c>
      <c r="I2337" s="47" t="s">
        <v>1320</v>
      </c>
      <c r="J2337" t="s">
        <v>645</v>
      </c>
      <c r="M2337" t="s">
        <v>1401</v>
      </c>
      <c r="N2337" t="s">
        <v>1325</v>
      </c>
      <c r="O2337" s="36">
        <v>1941.8250110585548</v>
      </c>
      <c r="P2337" s="37">
        <v>208.92758631013351</v>
      </c>
      <c r="Q2337" s="31">
        <v>4.8999999999999998E-5</v>
      </c>
    </row>
    <row r="2338" spans="1:17" x14ac:dyDescent="0.2">
      <c r="A2338" t="s">
        <v>858</v>
      </c>
      <c r="B2338" t="s">
        <v>932</v>
      </c>
      <c r="C2338" t="s">
        <v>933</v>
      </c>
      <c r="D2338" s="35">
        <v>47350</v>
      </c>
      <c r="E2338" s="35">
        <v>4746.0668391554991</v>
      </c>
      <c r="F2338" s="35">
        <v>52096.066839155501</v>
      </c>
      <c r="G2338">
        <v>4</v>
      </c>
      <c r="I2338" s="47" t="s">
        <v>1320</v>
      </c>
      <c r="J2338" t="s">
        <v>646</v>
      </c>
      <c r="M2338" t="s">
        <v>1401</v>
      </c>
      <c r="N2338" t="s">
        <v>1325</v>
      </c>
      <c r="O2338" s="36">
        <v>553.20000000000005</v>
      </c>
      <c r="P2338" s="37">
        <v>59.520677758579268</v>
      </c>
      <c r="Q2338" s="31">
        <v>1.2E-5</v>
      </c>
    </row>
    <row r="2339" spans="1:17" x14ac:dyDescent="0.2">
      <c r="A2339" t="s">
        <v>858</v>
      </c>
      <c r="B2339" t="s">
        <v>932</v>
      </c>
      <c r="C2339" t="s">
        <v>933</v>
      </c>
      <c r="D2339" s="35">
        <v>47350</v>
      </c>
      <c r="E2339" s="35">
        <v>4746.0668391554991</v>
      </c>
      <c r="F2339" s="35">
        <v>52096.066839155501</v>
      </c>
      <c r="G2339">
        <v>4</v>
      </c>
      <c r="I2339" s="47" t="s">
        <v>1320</v>
      </c>
      <c r="J2339" t="s">
        <v>647</v>
      </c>
      <c r="M2339" t="s">
        <v>1401</v>
      </c>
      <c r="N2339" t="s">
        <v>1325</v>
      </c>
      <c r="O2339" s="36">
        <v>4667.2721274884843</v>
      </c>
      <c r="P2339" s="37">
        <v>502.16775182906866</v>
      </c>
      <c r="Q2339" s="31">
        <v>1.08E-4</v>
      </c>
    </row>
    <row r="2340" spans="1:17" x14ac:dyDescent="0.2">
      <c r="A2340" t="s">
        <v>858</v>
      </c>
      <c r="B2340" t="s">
        <v>932</v>
      </c>
      <c r="C2340" t="s">
        <v>933</v>
      </c>
      <c r="D2340" s="35">
        <v>47350</v>
      </c>
      <c r="E2340" s="35">
        <v>4746.0668391554991</v>
      </c>
      <c r="F2340" s="35">
        <v>52096.066839155501</v>
      </c>
      <c r="G2340">
        <v>4</v>
      </c>
      <c r="I2340" s="47" t="s">
        <v>1320</v>
      </c>
      <c r="J2340" t="s">
        <v>648</v>
      </c>
      <c r="M2340" t="s">
        <v>1401</v>
      </c>
      <c r="N2340" t="s">
        <v>1325</v>
      </c>
      <c r="O2340" s="36">
        <v>691.5</v>
      </c>
      <c r="P2340" s="37">
        <v>74.400847198224085</v>
      </c>
      <c r="Q2340" s="31">
        <v>1.5E-5</v>
      </c>
    </row>
    <row r="2341" spans="1:17" x14ac:dyDescent="0.2">
      <c r="A2341" t="s">
        <v>858</v>
      </c>
      <c r="B2341" t="s">
        <v>932</v>
      </c>
      <c r="C2341" t="s">
        <v>933</v>
      </c>
      <c r="D2341" s="35">
        <v>47350</v>
      </c>
      <c r="E2341" s="35">
        <v>4746.0668391554991</v>
      </c>
      <c r="F2341" s="35">
        <v>52096.066839155501</v>
      </c>
      <c r="G2341">
        <v>4</v>
      </c>
      <c r="I2341" s="47" t="s">
        <v>1320</v>
      </c>
      <c r="J2341" t="s">
        <v>649</v>
      </c>
      <c r="M2341" t="s">
        <v>1401</v>
      </c>
      <c r="N2341" t="s">
        <v>1325</v>
      </c>
      <c r="O2341" s="36">
        <v>1387.4162914357805</v>
      </c>
      <c r="P2341" s="37">
        <v>149.2768582782939</v>
      </c>
      <c r="Q2341" s="31">
        <v>3.1000000000000001E-5</v>
      </c>
    </row>
    <row r="2342" spans="1:17" x14ac:dyDescent="0.2">
      <c r="A2342" t="s">
        <v>858</v>
      </c>
      <c r="B2342" t="s">
        <v>932</v>
      </c>
      <c r="C2342" t="s">
        <v>933</v>
      </c>
      <c r="D2342" s="35">
        <v>47350</v>
      </c>
      <c r="E2342" s="35">
        <v>4746.0668391554991</v>
      </c>
      <c r="F2342" s="35">
        <v>52096.066839155501</v>
      </c>
      <c r="G2342">
        <v>4</v>
      </c>
      <c r="I2342" s="47" t="s">
        <v>1320</v>
      </c>
      <c r="J2342" t="s">
        <v>650</v>
      </c>
      <c r="M2342" t="s">
        <v>1401</v>
      </c>
      <c r="N2342" t="s">
        <v>1325</v>
      </c>
      <c r="O2342" s="36">
        <v>69.150000000000006</v>
      </c>
      <c r="P2342" s="37">
        <v>7.4400847198224085</v>
      </c>
      <c r="Q2342" s="31">
        <v>1.9999999999999999E-6</v>
      </c>
    </row>
    <row r="2343" spans="1:17" x14ac:dyDescent="0.2">
      <c r="A2343" t="s">
        <v>858</v>
      </c>
      <c r="B2343" t="s">
        <v>932</v>
      </c>
      <c r="C2343" t="s">
        <v>933</v>
      </c>
      <c r="D2343" s="35">
        <v>47350</v>
      </c>
      <c r="E2343" s="35">
        <v>4746.0668391554991</v>
      </c>
      <c r="F2343" s="35">
        <v>52096.066839155501</v>
      </c>
      <c r="G2343">
        <v>4</v>
      </c>
      <c r="I2343" s="47" t="s">
        <v>1320</v>
      </c>
      <c r="J2343" t="s">
        <v>651</v>
      </c>
      <c r="M2343" t="s">
        <v>1401</v>
      </c>
      <c r="N2343" t="s">
        <v>1325</v>
      </c>
      <c r="O2343" s="36">
        <v>484.05</v>
      </c>
      <c r="P2343" s="37">
        <v>52.080593038756859</v>
      </c>
      <c r="Q2343" s="31">
        <v>1.1E-5</v>
      </c>
    </row>
    <row r="2344" spans="1:17" x14ac:dyDescent="0.2">
      <c r="A2344" t="s">
        <v>858</v>
      </c>
      <c r="B2344" t="s">
        <v>932</v>
      </c>
      <c r="C2344" t="s">
        <v>933</v>
      </c>
      <c r="D2344" s="35">
        <v>47350</v>
      </c>
      <c r="E2344" s="35">
        <v>4746.0668391554991</v>
      </c>
      <c r="F2344" s="35">
        <v>52096.066839155501</v>
      </c>
      <c r="G2344">
        <v>4</v>
      </c>
      <c r="I2344" s="47" t="s">
        <v>1320</v>
      </c>
      <c r="J2344" t="s">
        <v>712</v>
      </c>
      <c r="M2344" t="s">
        <v>1411</v>
      </c>
      <c r="N2344" t="s">
        <v>1294</v>
      </c>
      <c r="O2344" s="36">
        <v>42.80266656986133</v>
      </c>
      <c r="P2344" s="37">
        <v>4.6052851122787954</v>
      </c>
      <c r="Q2344" s="31">
        <v>0</v>
      </c>
    </row>
    <row r="2345" spans="1:17" x14ac:dyDescent="0.2">
      <c r="A2345" t="s">
        <v>858</v>
      </c>
      <c r="B2345" t="s">
        <v>932</v>
      </c>
      <c r="C2345" t="s">
        <v>933</v>
      </c>
      <c r="D2345" s="35">
        <v>47350</v>
      </c>
      <c r="E2345" s="35">
        <v>4746.0668391554991</v>
      </c>
      <c r="F2345" s="35">
        <v>52096.066839155501</v>
      </c>
      <c r="G2345">
        <v>4</v>
      </c>
      <c r="I2345" s="47" t="s">
        <v>1320</v>
      </c>
      <c r="J2345" t="s">
        <v>714</v>
      </c>
      <c r="M2345" t="s">
        <v>1411</v>
      </c>
      <c r="N2345" t="s">
        <v>1294</v>
      </c>
      <c r="O2345" s="36">
        <v>46.569639220649599</v>
      </c>
      <c r="P2345" s="37">
        <v>5.0105865679421173</v>
      </c>
      <c r="Q2345" s="31">
        <v>9.9999999999999995E-7</v>
      </c>
    </row>
    <row r="2346" spans="1:17" x14ac:dyDescent="0.2">
      <c r="A2346" t="s">
        <v>858</v>
      </c>
      <c r="B2346" t="s">
        <v>932</v>
      </c>
      <c r="C2346" t="s">
        <v>933</v>
      </c>
      <c r="D2346" s="35">
        <v>47350</v>
      </c>
      <c r="E2346" s="35">
        <v>4746.0668391554991</v>
      </c>
      <c r="F2346" s="35">
        <v>52096.066839155501</v>
      </c>
      <c r="G2346">
        <v>4</v>
      </c>
      <c r="I2346" s="47" t="s">
        <v>1320</v>
      </c>
      <c r="J2346" t="s">
        <v>715</v>
      </c>
      <c r="M2346" t="s">
        <v>1411</v>
      </c>
      <c r="N2346" t="s">
        <v>1294</v>
      </c>
      <c r="O2346" s="36">
        <v>1183.945934271045</v>
      </c>
      <c r="P2346" s="37">
        <v>127.38478748612968</v>
      </c>
      <c r="Q2346" s="31">
        <v>5.8999999999999998E-5</v>
      </c>
    </row>
    <row r="2347" spans="1:17" x14ac:dyDescent="0.2">
      <c r="A2347" t="s">
        <v>858</v>
      </c>
      <c r="B2347" t="s">
        <v>932</v>
      </c>
      <c r="C2347" t="s">
        <v>933</v>
      </c>
      <c r="D2347" s="35">
        <v>47350</v>
      </c>
      <c r="E2347" s="35">
        <v>4746.0668391554991</v>
      </c>
      <c r="F2347" s="35">
        <v>52096.066839155501</v>
      </c>
      <c r="G2347">
        <v>4</v>
      </c>
      <c r="I2347" s="47" t="s">
        <v>1320</v>
      </c>
      <c r="J2347" t="s">
        <v>720</v>
      </c>
      <c r="M2347" t="s">
        <v>1411</v>
      </c>
      <c r="N2347" t="s">
        <v>1294</v>
      </c>
      <c r="O2347" s="36">
        <v>2644.4201976399399</v>
      </c>
      <c r="P2347" s="37">
        <v>284.5222025343553</v>
      </c>
      <c r="Q2347" s="31">
        <v>4.1E-5</v>
      </c>
    </row>
    <row r="2348" spans="1:17" x14ac:dyDescent="0.2">
      <c r="A2348" t="s">
        <v>858</v>
      </c>
      <c r="B2348" t="s">
        <v>932</v>
      </c>
      <c r="C2348" t="s">
        <v>933</v>
      </c>
      <c r="D2348" s="35">
        <v>47350</v>
      </c>
      <c r="E2348" s="35">
        <v>4746.0668391554991</v>
      </c>
      <c r="F2348" s="35">
        <v>52096.066839155501</v>
      </c>
      <c r="G2348">
        <v>4</v>
      </c>
      <c r="I2348" s="47" t="s">
        <v>1320</v>
      </c>
      <c r="J2348" t="s">
        <v>721</v>
      </c>
      <c r="M2348" t="s">
        <v>1411</v>
      </c>
      <c r="N2348" t="s">
        <v>1294</v>
      </c>
      <c r="O2348" s="36">
        <v>1491.5256828192296</v>
      </c>
      <c r="P2348" s="37">
        <v>160.4783433400728</v>
      </c>
      <c r="Q2348" s="31">
        <v>4.3000000000000002E-5</v>
      </c>
    </row>
    <row r="2349" spans="1:17" x14ac:dyDescent="0.2">
      <c r="A2349" t="s">
        <v>858</v>
      </c>
      <c r="B2349" t="s">
        <v>932</v>
      </c>
      <c r="C2349" t="s">
        <v>933</v>
      </c>
      <c r="D2349" s="35">
        <v>47350</v>
      </c>
      <c r="E2349" s="35">
        <v>4746.0668391554991</v>
      </c>
      <c r="F2349" s="35">
        <v>52096.066839155501</v>
      </c>
      <c r="G2349">
        <v>4</v>
      </c>
      <c r="I2349" s="47" t="s">
        <v>1320</v>
      </c>
      <c r="J2349" t="s">
        <v>722</v>
      </c>
      <c r="M2349" t="s">
        <v>1411</v>
      </c>
      <c r="N2349" t="s">
        <v>1294</v>
      </c>
      <c r="O2349" s="36">
        <v>1341.6995806943403</v>
      </c>
      <c r="P2349" s="37">
        <v>144.35804119907581</v>
      </c>
      <c r="Q2349" s="31">
        <v>9.0000000000000006E-5</v>
      </c>
    </row>
    <row r="2350" spans="1:17" x14ac:dyDescent="0.2">
      <c r="A2350" t="s">
        <v>858</v>
      </c>
      <c r="B2350" t="s">
        <v>932</v>
      </c>
      <c r="C2350" t="s">
        <v>933</v>
      </c>
      <c r="D2350" s="35">
        <v>47350</v>
      </c>
      <c r="E2350" s="35">
        <v>4746.0668391554991</v>
      </c>
      <c r="F2350" s="35">
        <v>52096.066839155501</v>
      </c>
      <c r="G2350">
        <v>4</v>
      </c>
      <c r="I2350" s="47" t="s">
        <v>1320</v>
      </c>
      <c r="J2350" t="s">
        <v>723</v>
      </c>
      <c r="M2350" t="s">
        <v>1411</v>
      </c>
      <c r="N2350" t="s">
        <v>1294</v>
      </c>
      <c r="O2350" s="36">
        <v>27.785524752776173</v>
      </c>
      <c r="P2350" s="37">
        <v>2.9895395248789196</v>
      </c>
      <c r="Q2350" s="31">
        <v>9.9999999999999995E-7</v>
      </c>
    </row>
    <row r="2351" spans="1:17" x14ac:dyDescent="0.2">
      <c r="A2351" t="s">
        <v>858</v>
      </c>
      <c r="B2351" t="s">
        <v>932</v>
      </c>
      <c r="C2351" t="s">
        <v>933</v>
      </c>
      <c r="D2351" s="35">
        <v>47350</v>
      </c>
      <c r="E2351" s="35">
        <v>4746.0668391554991</v>
      </c>
      <c r="F2351" s="35">
        <v>52096.066839155501</v>
      </c>
      <c r="G2351">
        <v>4</v>
      </c>
      <c r="I2351" s="47" t="s">
        <v>1320</v>
      </c>
      <c r="J2351" t="s">
        <v>737</v>
      </c>
      <c r="M2351" t="s">
        <v>1414</v>
      </c>
      <c r="N2351" t="s">
        <v>1325</v>
      </c>
      <c r="O2351" s="36">
        <v>2259.0703945956138</v>
      </c>
      <c r="P2351" s="37">
        <v>243.06110085081716</v>
      </c>
      <c r="Q2351" s="31">
        <v>0</v>
      </c>
    </row>
    <row r="2352" spans="1:17" x14ac:dyDescent="0.2">
      <c r="A2352" t="s">
        <v>858</v>
      </c>
      <c r="B2352" t="s">
        <v>932</v>
      </c>
      <c r="C2352" t="s">
        <v>933</v>
      </c>
      <c r="D2352" s="35">
        <v>47350</v>
      </c>
      <c r="E2352" s="35">
        <v>4746.0668391554991</v>
      </c>
      <c r="F2352" s="35">
        <v>52096.066839155501</v>
      </c>
      <c r="G2352">
        <v>4</v>
      </c>
      <c r="I2352" s="47" t="s">
        <v>1320</v>
      </c>
      <c r="J2352" t="s">
        <v>739</v>
      </c>
      <c r="M2352" t="s">
        <v>1414</v>
      </c>
      <c r="N2352" t="s">
        <v>1325</v>
      </c>
      <c r="O2352" s="36">
        <v>2550.8715440720744</v>
      </c>
      <c r="P2352" s="37">
        <v>274.4569833301581</v>
      </c>
      <c r="Q2352" s="31">
        <v>6.0000000000000002E-5</v>
      </c>
    </row>
    <row r="2353" spans="1:17" x14ac:dyDescent="0.2">
      <c r="A2353" t="s">
        <v>858</v>
      </c>
      <c r="B2353" t="s">
        <v>932</v>
      </c>
      <c r="C2353" t="s">
        <v>933</v>
      </c>
      <c r="D2353" s="35">
        <v>47350</v>
      </c>
      <c r="E2353" s="35">
        <v>4746.0668391554991</v>
      </c>
      <c r="F2353" s="35">
        <v>52096.066839155501</v>
      </c>
      <c r="G2353">
        <v>4</v>
      </c>
      <c r="I2353" s="47" t="s">
        <v>1320</v>
      </c>
      <c r="J2353" t="s">
        <v>740</v>
      </c>
      <c r="M2353" t="s">
        <v>1414</v>
      </c>
      <c r="N2353" t="s">
        <v>1325</v>
      </c>
      <c r="O2353" s="36">
        <v>3037.8035399849359</v>
      </c>
      <c r="P2353" s="37">
        <v>326.84766015422048</v>
      </c>
      <c r="Q2353" s="31">
        <v>6.7000000000000002E-5</v>
      </c>
    </row>
    <row r="2354" spans="1:17" x14ac:dyDescent="0.2">
      <c r="A2354" t="s">
        <v>858</v>
      </c>
      <c r="B2354" t="s">
        <v>932</v>
      </c>
      <c r="C2354" t="s">
        <v>933</v>
      </c>
      <c r="D2354" s="35">
        <v>47350</v>
      </c>
      <c r="E2354" s="35">
        <v>4746.0668391554991</v>
      </c>
      <c r="F2354" s="35">
        <v>52096.066839155501</v>
      </c>
      <c r="G2354">
        <v>4</v>
      </c>
      <c r="I2354" s="47" t="s">
        <v>1320</v>
      </c>
      <c r="J2354" t="s">
        <v>742</v>
      </c>
      <c r="M2354" t="s">
        <v>1416</v>
      </c>
      <c r="N2354" t="s">
        <v>1294</v>
      </c>
      <c r="O2354" s="36">
        <v>2864.7385465703437</v>
      </c>
      <c r="P2354" s="37">
        <v>308.22700631416154</v>
      </c>
      <c r="Q2354" s="31">
        <v>2.2499999999999999E-4</v>
      </c>
    </row>
    <row r="2355" spans="1:17" x14ac:dyDescent="0.2">
      <c r="A2355" t="s">
        <v>858</v>
      </c>
      <c r="B2355" t="s">
        <v>932</v>
      </c>
      <c r="C2355" t="s">
        <v>933</v>
      </c>
      <c r="D2355" s="35">
        <v>47350</v>
      </c>
      <c r="E2355" s="35">
        <v>4746.0668391554991</v>
      </c>
      <c r="F2355" s="35">
        <v>52096.066839155501</v>
      </c>
      <c r="G2355">
        <v>4</v>
      </c>
      <c r="I2355" s="47" t="s">
        <v>1320</v>
      </c>
      <c r="J2355" t="s">
        <v>744</v>
      </c>
      <c r="M2355" t="s">
        <v>1416</v>
      </c>
      <c r="N2355" t="s">
        <v>1294</v>
      </c>
      <c r="O2355" s="36">
        <v>4832.9094432549227</v>
      </c>
      <c r="P2355" s="37">
        <v>519.98923645764819</v>
      </c>
      <c r="Q2355" s="31">
        <v>2.9700000000000001E-4</v>
      </c>
    </row>
    <row r="2356" spans="1:17" x14ac:dyDescent="0.2">
      <c r="A2356" t="s">
        <v>858</v>
      </c>
      <c r="B2356" t="s">
        <v>932</v>
      </c>
      <c r="C2356" t="s">
        <v>933</v>
      </c>
      <c r="D2356" s="35">
        <v>47350</v>
      </c>
      <c r="E2356" s="35">
        <v>4746.0668391554991</v>
      </c>
      <c r="F2356" s="35">
        <v>52096.066839155501</v>
      </c>
      <c r="G2356">
        <v>4</v>
      </c>
      <c r="I2356" s="47" t="s">
        <v>1320</v>
      </c>
      <c r="J2356" t="s">
        <v>745</v>
      </c>
      <c r="M2356" t="s">
        <v>1416</v>
      </c>
      <c r="N2356" t="s">
        <v>1294</v>
      </c>
      <c r="O2356" s="36">
        <v>2287.7901530345116</v>
      </c>
      <c r="P2356" s="37">
        <v>246.15115776937438</v>
      </c>
      <c r="Q2356" s="31">
        <v>2.0799999999999999E-4</v>
      </c>
    </row>
    <row r="2357" spans="1:17" x14ac:dyDescent="0.2">
      <c r="A2357" t="s">
        <v>858</v>
      </c>
      <c r="B2357" t="s">
        <v>932</v>
      </c>
      <c r="C2357" t="s">
        <v>933</v>
      </c>
      <c r="D2357" s="35">
        <v>47350</v>
      </c>
      <c r="E2357" s="35">
        <v>4746.0668391554991</v>
      </c>
      <c r="F2357" s="35">
        <v>52096.066839155501</v>
      </c>
      <c r="G2357">
        <v>4</v>
      </c>
      <c r="I2357" s="47" t="s">
        <v>1320</v>
      </c>
      <c r="J2357" t="s">
        <v>746</v>
      </c>
      <c r="M2357" t="s">
        <v>1416</v>
      </c>
      <c r="N2357" t="s">
        <v>1294</v>
      </c>
      <c r="O2357" s="36">
        <v>600.78947486909465</v>
      </c>
      <c r="P2357" s="37">
        <v>64.64099192774664</v>
      </c>
      <c r="Q2357" s="31">
        <v>9.0000000000000002E-6</v>
      </c>
    </row>
    <row r="2358" spans="1:17" x14ac:dyDescent="0.2">
      <c r="A2358" t="s">
        <v>858</v>
      </c>
      <c r="B2358" t="s">
        <v>932</v>
      </c>
      <c r="C2358" t="s">
        <v>933</v>
      </c>
      <c r="D2358" s="35">
        <v>47350</v>
      </c>
      <c r="E2358" s="35">
        <v>4746.0668391554991</v>
      </c>
      <c r="F2358" s="35">
        <v>52096.066839155501</v>
      </c>
      <c r="G2358">
        <v>4</v>
      </c>
      <c r="I2358" s="47" t="s">
        <v>1320</v>
      </c>
      <c r="J2358" t="s">
        <v>747</v>
      </c>
      <c r="K2358" s="57"/>
      <c r="M2358" t="s">
        <v>1416</v>
      </c>
      <c r="N2358" t="s">
        <v>1294</v>
      </c>
      <c r="O2358" s="36">
        <v>304.28601644003118</v>
      </c>
      <c r="P2358" s="37">
        <v>32.739171964874998</v>
      </c>
      <c r="Q2358" s="31">
        <v>6.9999999999999999E-6</v>
      </c>
    </row>
    <row r="2359" spans="1:17" x14ac:dyDescent="0.2">
      <c r="A2359" t="s">
        <v>858</v>
      </c>
      <c r="B2359" t="s">
        <v>932</v>
      </c>
      <c r="C2359" t="s">
        <v>933</v>
      </c>
      <c r="D2359" s="35">
        <v>47350</v>
      </c>
      <c r="E2359" s="35">
        <v>4746.0668391554991</v>
      </c>
      <c r="F2359" s="35">
        <v>52096.066839155501</v>
      </c>
      <c r="G2359">
        <v>4</v>
      </c>
      <c r="I2359" s="47" t="s">
        <v>1320</v>
      </c>
      <c r="J2359" t="s">
        <v>748</v>
      </c>
      <c r="K2359" s="57"/>
      <c r="M2359" t="s">
        <v>1416</v>
      </c>
      <c r="N2359" t="s">
        <v>1294</v>
      </c>
      <c r="O2359" s="36">
        <v>2474.219595817025</v>
      </c>
      <c r="P2359" s="37">
        <v>266.20973837054839</v>
      </c>
      <c r="Q2359" s="31">
        <v>1.13E-4</v>
      </c>
    </row>
    <row r="2360" spans="1:17" x14ac:dyDescent="0.2">
      <c r="A2360" t="s">
        <v>858</v>
      </c>
      <c r="B2360" t="s">
        <v>932</v>
      </c>
      <c r="C2360" t="s">
        <v>933</v>
      </c>
      <c r="D2360" s="35">
        <v>47350</v>
      </c>
      <c r="E2360" s="35">
        <v>4746.0668391554991</v>
      </c>
      <c r="F2360" s="35">
        <v>52096.066839155501</v>
      </c>
      <c r="G2360">
        <v>4</v>
      </c>
      <c r="I2360" s="47" t="s">
        <v>1320</v>
      </c>
      <c r="J2360" t="s">
        <v>749</v>
      </c>
      <c r="K2360" s="57"/>
      <c r="M2360" t="s">
        <v>1416</v>
      </c>
      <c r="N2360" t="s">
        <v>1294</v>
      </c>
      <c r="O2360" s="36">
        <v>686.59096162493188</v>
      </c>
      <c r="P2360" s="37">
        <v>73.872666989932455</v>
      </c>
      <c r="Q2360" s="31">
        <v>4.6999999999999997E-5</v>
      </c>
    </row>
    <row r="2361" spans="1:17" x14ac:dyDescent="0.2">
      <c r="A2361" t="s">
        <v>858</v>
      </c>
      <c r="B2361" t="s">
        <v>932</v>
      </c>
      <c r="C2361" t="s">
        <v>933</v>
      </c>
      <c r="D2361" s="35">
        <v>47350</v>
      </c>
      <c r="E2361" s="35">
        <v>4746.0668391554991</v>
      </c>
      <c r="F2361" s="35">
        <v>52096.066839155501</v>
      </c>
      <c r="G2361">
        <v>4</v>
      </c>
      <c r="I2361" s="47" t="s">
        <v>1320</v>
      </c>
      <c r="J2361" t="s">
        <v>751</v>
      </c>
      <c r="K2361" s="57"/>
      <c r="M2361" t="s">
        <v>1418</v>
      </c>
      <c r="N2361" t="s">
        <v>1294</v>
      </c>
      <c r="O2361" s="36">
        <v>2382.5214441982639</v>
      </c>
      <c r="P2361" s="37">
        <v>256.34362099246158</v>
      </c>
      <c r="Q2361" s="31">
        <v>2.81E-4</v>
      </c>
    </row>
    <row r="2362" spans="1:17" x14ac:dyDescent="0.2">
      <c r="A2362" t="s">
        <v>858</v>
      </c>
      <c r="B2362" t="s">
        <v>932</v>
      </c>
      <c r="C2362" t="s">
        <v>933</v>
      </c>
      <c r="D2362" s="35">
        <v>47350</v>
      </c>
      <c r="E2362" s="35">
        <v>4746.0668391554991</v>
      </c>
      <c r="F2362" s="35">
        <v>52096.066839155501</v>
      </c>
      <c r="G2362">
        <v>4</v>
      </c>
      <c r="I2362" s="47" t="s">
        <v>1320</v>
      </c>
      <c r="J2362" t="s">
        <v>753</v>
      </c>
      <c r="K2362" s="57"/>
      <c r="M2362" t="s">
        <v>1418</v>
      </c>
      <c r="N2362" t="s">
        <v>1294</v>
      </c>
      <c r="O2362" s="36">
        <v>488.11319690976609</v>
      </c>
      <c r="P2362" s="37">
        <v>52.517766274360334</v>
      </c>
      <c r="Q2362" s="31">
        <v>7.9999999999999996E-6</v>
      </c>
    </row>
    <row r="2363" spans="1:17" x14ac:dyDescent="0.2">
      <c r="A2363" t="s">
        <v>858</v>
      </c>
      <c r="B2363" t="s">
        <v>932</v>
      </c>
      <c r="C2363" t="s">
        <v>933</v>
      </c>
      <c r="D2363" s="35">
        <v>47350</v>
      </c>
      <c r="E2363" s="35">
        <v>4746.0668391554991</v>
      </c>
      <c r="F2363" s="35">
        <v>52096.066839155501</v>
      </c>
      <c r="G2363">
        <v>4</v>
      </c>
      <c r="I2363" s="47" t="s">
        <v>1320</v>
      </c>
      <c r="J2363" t="s">
        <v>754</v>
      </c>
      <c r="K2363" s="57"/>
      <c r="M2363" t="s">
        <v>1418</v>
      </c>
      <c r="N2363" t="s">
        <v>1294</v>
      </c>
      <c r="O2363" s="36">
        <v>32.367565076927775</v>
      </c>
      <c r="P2363" s="37">
        <v>3.4825368958309144</v>
      </c>
      <c r="Q2363" s="31">
        <v>9.9999999999999995E-7</v>
      </c>
    </row>
    <row r="2364" spans="1:17" x14ac:dyDescent="0.2">
      <c r="A2364" t="s">
        <v>858</v>
      </c>
      <c r="B2364" t="s">
        <v>932</v>
      </c>
      <c r="C2364" t="s">
        <v>933</v>
      </c>
      <c r="D2364" s="35">
        <v>47350</v>
      </c>
      <c r="E2364" s="35">
        <v>4746.0668391554991</v>
      </c>
      <c r="F2364" s="35">
        <v>52096.066839155501</v>
      </c>
      <c r="G2364">
        <v>4</v>
      </c>
      <c r="I2364" s="47" t="s">
        <v>1320</v>
      </c>
      <c r="J2364" t="s">
        <v>755</v>
      </c>
      <c r="K2364" s="57"/>
      <c r="M2364" t="s">
        <v>1418</v>
      </c>
      <c r="N2364" t="s">
        <v>1294</v>
      </c>
      <c r="O2364" s="36">
        <v>2950.6268742092748</v>
      </c>
      <c r="P2364" s="37">
        <v>317.46802488361215</v>
      </c>
      <c r="Q2364" s="31">
        <v>9.5000000000000005E-5</v>
      </c>
    </row>
    <row r="2365" spans="1:17" x14ac:dyDescent="0.2">
      <c r="A2365" t="s">
        <v>858</v>
      </c>
      <c r="B2365" t="s">
        <v>932</v>
      </c>
      <c r="C2365" t="s">
        <v>933</v>
      </c>
      <c r="D2365" s="35">
        <v>47350</v>
      </c>
      <c r="E2365" s="35">
        <v>4746.0668391554991</v>
      </c>
      <c r="F2365" s="35">
        <v>52096.066839155501</v>
      </c>
      <c r="G2365">
        <v>4</v>
      </c>
      <c r="I2365" s="47" t="s">
        <v>1320</v>
      </c>
      <c r="J2365" t="s">
        <v>54</v>
      </c>
      <c r="K2365" s="57"/>
      <c r="M2365" t="s">
        <v>1327</v>
      </c>
      <c r="N2365" t="s">
        <v>1328</v>
      </c>
      <c r="O2365" s="36">
        <v>7122.2005687552883</v>
      </c>
      <c r="P2365" s="37">
        <v>766.30188898202005</v>
      </c>
      <c r="Q2365" s="31">
        <v>1.55E-4</v>
      </c>
    </row>
    <row r="2366" spans="1:17" x14ac:dyDescent="0.2">
      <c r="A2366" t="s">
        <v>858</v>
      </c>
      <c r="B2366" t="s">
        <v>932</v>
      </c>
      <c r="C2366" t="s">
        <v>933</v>
      </c>
      <c r="D2366" s="35">
        <v>47350</v>
      </c>
      <c r="E2366" s="35">
        <v>4746.0668391554991</v>
      </c>
      <c r="F2366" s="35">
        <v>52096.066839155501</v>
      </c>
      <c r="G2366">
        <v>4</v>
      </c>
      <c r="I2366" s="47" t="s">
        <v>1320</v>
      </c>
      <c r="J2366" t="s">
        <v>57</v>
      </c>
      <c r="K2366" s="57"/>
      <c r="M2366" t="s">
        <v>1329</v>
      </c>
      <c r="N2366" t="s">
        <v>1294</v>
      </c>
      <c r="O2366" s="36">
        <v>1761.0179446338191</v>
      </c>
      <c r="P2366" s="37">
        <v>189.47393638760869</v>
      </c>
      <c r="Q2366" s="31">
        <v>7.6000000000000004E-5</v>
      </c>
    </row>
    <row r="2367" spans="1:17" x14ac:dyDescent="0.2">
      <c r="A2367" t="s">
        <v>858</v>
      </c>
      <c r="B2367" t="s">
        <v>932</v>
      </c>
      <c r="C2367" t="s">
        <v>933</v>
      </c>
      <c r="D2367" s="35">
        <v>47350</v>
      </c>
      <c r="E2367" s="35">
        <v>4746.0668391554991</v>
      </c>
      <c r="F2367" s="35">
        <v>52096.066839155501</v>
      </c>
      <c r="G2367">
        <v>4</v>
      </c>
      <c r="I2367" s="47" t="s">
        <v>1320</v>
      </c>
      <c r="J2367" t="s">
        <v>61</v>
      </c>
      <c r="K2367" s="57"/>
      <c r="M2367" t="s">
        <v>1329</v>
      </c>
      <c r="N2367" t="s">
        <v>1294</v>
      </c>
      <c r="O2367" s="36">
        <v>1287.6535234111202</v>
      </c>
      <c r="P2367" s="37">
        <v>138.54304127196764</v>
      </c>
      <c r="Q2367" s="31">
        <v>2.0000000000000002E-5</v>
      </c>
    </row>
    <row r="2368" spans="1:17" x14ac:dyDescent="0.2">
      <c r="A2368" t="s">
        <v>858</v>
      </c>
      <c r="B2368" t="s">
        <v>932</v>
      </c>
      <c r="C2368" t="s">
        <v>933</v>
      </c>
      <c r="D2368" s="35">
        <v>47350</v>
      </c>
      <c r="E2368" s="35">
        <v>4746.0668391554991</v>
      </c>
      <c r="F2368" s="35">
        <v>52096.066839155501</v>
      </c>
      <c r="G2368">
        <v>4</v>
      </c>
      <c r="I2368" s="47" t="s">
        <v>1320</v>
      </c>
      <c r="J2368" t="s">
        <v>63</v>
      </c>
      <c r="K2368" s="57"/>
      <c r="M2368" t="s">
        <v>1329</v>
      </c>
      <c r="N2368" t="s">
        <v>1294</v>
      </c>
      <c r="O2368" s="36">
        <v>296.51038529840088</v>
      </c>
      <c r="P2368" s="37">
        <v>31.902565248406177</v>
      </c>
      <c r="Q2368" s="31">
        <v>5.0000000000000004E-6</v>
      </c>
    </row>
    <row r="2369" spans="1:17" x14ac:dyDescent="0.2">
      <c r="A2369" t="s">
        <v>858</v>
      </c>
      <c r="B2369" t="s">
        <v>932</v>
      </c>
      <c r="C2369" t="s">
        <v>933</v>
      </c>
      <c r="D2369" s="35">
        <v>47350</v>
      </c>
      <c r="E2369" s="35">
        <v>4746.0668391554991</v>
      </c>
      <c r="F2369" s="35">
        <v>52096.066839155501</v>
      </c>
      <c r="G2369">
        <v>4</v>
      </c>
      <c r="I2369" s="47" t="s">
        <v>1320</v>
      </c>
      <c r="J2369" t="s">
        <v>320</v>
      </c>
      <c r="K2369" s="57"/>
      <c r="M2369" t="s">
        <v>1353</v>
      </c>
      <c r="N2369" t="s">
        <v>1325</v>
      </c>
      <c r="O2369" s="36">
        <v>74157.33999578697</v>
      </c>
      <c r="P2369" s="37">
        <v>7978.8415352903794</v>
      </c>
      <c r="Q2369" s="31">
        <v>2.271E-3</v>
      </c>
    </row>
    <row r="2370" spans="1:17" x14ac:dyDescent="0.2">
      <c r="A2370" t="s">
        <v>858</v>
      </c>
      <c r="B2370" t="s">
        <v>932</v>
      </c>
      <c r="C2370" t="s">
        <v>933</v>
      </c>
      <c r="D2370" s="35">
        <v>47350</v>
      </c>
      <c r="E2370" s="35">
        <v>4746.0668391554991</v>
      </c>
      <c r="F2370" s="35">
        <v>52096.066839155501</v>
      </c>
      <c r="G2370">
        <v>4</v>
      </c>
      <c r="I2370" s="47" t="s">
        <v>1320</v>
      </c>
      <c r="J2370" t="s">
        <v>332</v>
      </c>
      <c r="K2370" s="57"/>
      <c r="M2370" t="s">
        <v>1355</v>
      </c>
      <c r="N2370" t="s">
        <v>1294</v>
      </c>
      <c r="O2370" s="36">
        <v>3916.0931676266819</v>
      </c>
      <c r="P2370" s="37">
        <v>421.34584147303264</v>
      </c>
      <c r="Q2370" s="31">
        <v>7.1000000000000005E-5</v>
      </c>
    </row>
    <row r="2371" spans="1:17" x14ac:dyDescent="0.2">
      <c r="A2371" t="s">
        <v>858</v>
      </c>
      <c r="B2371" t="s">
        <v>932</v>
      </c>
      <c r="C2371" t="s">
        <v>933</v>
      </c>
      <c r="D2371" s="35">
        <v>47350</v>
      </c>
      <c r="E2371" s="35">
        <v>4746.0668391554991</v>
      </c>
      <c r="F2371" s="35">
        <v>52096.066839155501</v>
      </c>
      <c r="G2371">
        <v>4</v>
      </c>
      <c r="I2371" s="47" t="s">
        <v>1320</v>
      </c>
      <c r="J2371" t="s">
        <v>405</v>
      </c>
      <c r="K2371" s="57"/>
      <c r="M2371" t="s">
        <v>1366</v>
      </c>
      <c r="N2371" t="s">
        <v>1294</v>
      </c>
      <c r="O2371" s="36">
        <v>3087.9154667969119</v>
      </c>
      <c r="P2371" s="37">
        <v>332.23937354474305</v>
      </c>
      <c r="Q2371" s="31">
        <v>5.1E-5</v>
      </c>
    </row>
    <row r="2372" spans="1:17" x14ac:dyDescent="0.2">
      <c r="A2372" t="s">
        <v>858</v>
      </c>
      <c r="B2372" t="s">
        <v>932</v>
      </c>
      <c r="C2372" t="s">
        <v>933</v>
      </c>
      <c r="D2372" s="35">
        <v>47350</v>
      </c>
      <c r="E2372" s="35">
        <v>4746.0668391554991</v>
      </c>
      <c r="F2372" s="35">
        <v>52096.066839155501</v>
      </c>
      <c r="G2372">
        <v>4</v>
      </c>
      <c r="I2372" s="47" t="s">
        <v>1320</v>
      </c>
      <c r="J2372" t="s">
        <v>406</v>
      </c>
      <c r="K2372" s="57"/>
      <c r="M2372" t="s">
        <v>1366</v>
      </c>
      <c r="N2372" t="s">
        <v>1325</v>
      </c>
      <c r="O2372" s="36">
        <v>5886.2493831897482</v>
      </c>
      <c r="P2372" s="37">
        <v>633.3216788566034</v>
      </c>
      <c r="Q2372" s="31">
        <v>3.2299999999999999E-4</v>
      </c>
    </row>
    <row r="2373" spans="1:17" x14ac:dyDescent="0.2">
      <c r="A2373" t="s">
        <v>858</v>
      </c>
      <c r="B2373" t="s">
        <v>932</v>
      </c>
      <c r="C2373" t="s">
        <v>933</v>
      </c>
      <c r="D2373" s="35">
        <v>47350</v>
      </c>
      <c r="E2373" s="35">
        <v>4746.0668391554991</v>
      </c>
      <c r="F2373" s="35">
        <v>52096.066839155501</v>
      </c>
      <c r="G2373">
        <v>4</v>
      </c>
      <c r="I2373" s="47" t="s">
        <v>1320</v>
      </c>
      <c r="J2373" t="s">
        <v>407</v>
      </c>
      <c r="K2373" s="57"/>
      <c r="M2373" t="s">
        <v>1366</v>
      </c>
      <c r="N2373" t="s">
        <v>1325</v>
      </c>
      <c r="O2373" s="36">
        <v>11434.717413794324</v>
      </c>
      <c r="P2373" s="37">
        <v>1230.3003081107499</v>
      </c>
      <c r="Q2373" s="31">
        <v>4.0499999999999998E-4</v>
      </c>
    </row>
    <row r="2374" spans="1:17" x14ac:dyDescent="0.2">
      <c r="A2374" t="s">
        <v>858</v>
      </c>
      <c r="B2374" t="s">
        <v>932</v>
      </c>
      <c r="C2374" t="s">
        <v>933</v>
      </c>
      <c r="D2374" s="35">
        <v>47350</v>
      </c>
      <c r="E2374" s="35">
        <v>4746.0668391554991</v>
      </c>
      <c r="F2374" s="35">
        <v>52096.066839155501</v>
      </c>
      <c r="G2374">
        <v>4</v>
      </c>
      <c r="I2374" s="47" t="s">
        <v>1320</v>
      </c>
      <c r="J2374" t="s">
        <v>408</v>
      </c>
      <c r="K2374" s="57"/>
      <c r="M2374" t="s">
        <v>1366</v>
      </c>
      <c r="N2374" t="s">
        <v>1325</v>
      </c>
      <c r="O2374" s="36">
        <v>13494.448218078351</v>
      </c>
      <c r="P2374" s="37">
        <v>1451.9137814860371</v>
      </c>
      <c r="Q2374" s="31">
        <v>3.3100000000000002E-4</v>
      </c>
    </row>
    <row r="2375" spans="1:17" x14ac:dyDescent="0.2">
      <c r="A2375" t="s">
        <v>858</v>
      </c>
      <c r="B2375" t="s">
        <v>932</v>
      </c>
      <c r="C2375" t="s">
        <v>933</v>
      </c>
      <c r="D2375" s="35">
        <v>47350</v>
      </c>
      <c r="E2375" s="35">
        <v>4746.0668391554991</v>
      </c>
      <c r="F2375" s="35">
        <v>52096.066839155501</v>
      </c>
      <c r="G2375">
        <v>4</v>
      </c>
      <c r="I2375" s="47" t="s">
        <v>1320</v>
      </c>
      <c r="J2375" t="s">
        <v>409</v>
      </c>
      <c r="K2375" s="57"/>
      <c r="M2375" t="s">
        <v>1366</v>
      </c>
      <c r="N2375" t="s">
        <v>1325</v>
      </c>
      <c r="O2375" s="36">
        <v>22654.287901645508</v>
      </c>
      <c r="P2375" s="37">
        <v>2437.4522235067302</v>
      </c>
      <c r="Q2375" s="31">
        <v>5.2400000000000005E-4</v>
      </c>
    </row>
    <row r="2376" spans="1:17" x14ac:dyDescent="0.2">
      <c r="A2376" t="s">
        <v>858</v>
      </c>
      <c r="B2376" t="s">
        <v>932</v>
      </c>
      <c r="C2376" t="s">
        <v>933</v>
      </c>
      <c r="D2376" s="35">
        <v>47350</v>
      </c>
      <c r="E2376" s="35">
        <v>4746.0668391554991</v>
      </c>
      <c r="F2376" s="35">
        <v>52096.066839155501</v>
      </c>
      <c r="G2376">
        <v>4</v>
      </c>
      <c r="I2376" s="47" t="s">
        <v>1320</v>
      </c>
      <c r="J2376" t="s">
        <v>410</v>
      </c>
      <c r="K2376" s="57"/>
      <c r="M2376" t="s">
        <v>1366</v>
      </c>
      <c r="N2376" t="s">
        <v>1325</v>
      </c>
      <c r="O2376" s="36">
        <v>10120.942896730847</v>
      </c>
      <c r="P2376" s="37">
        <v>1088.946819901118</v>
      </c>
      <c r="Q2376" s="31">
        <v>5.0799999999999999E-4</v>
      </c>
    </row>
    <row r="2377" spans="1:17" x14ac:dyDescent="0.2">
      <c r="A2377" t="s">
        <v>858</v>
      </c>
      <c r="B2377" t="s">
        <v>932</v>
      </c>
      <c r="C2377" t="s">
        <v>933</v>
      </c>
      <c r="D2377" s="35">
        <v>47350</v>
      </c>
      <c r="E2377" s="35">
        <v>4746.0668391554991</v>
      </c>
      <c r="F2377" s="35">
        <v>52096.066839155501</v>
      </c>
      <c r="G2377">
        <v>4</v>
      </c>
      <c r="I2377" s="47" t="s">
        <v>1320</v>
      </c>
      <c r="J2377" t="s">
        <v>578</v>
      </c>
      <c r="M2377" t="s">
        <v>1393</v>
      </c>
      <c r="N2377" t="s">
        <v>1325</v>
      </c>
      <c r="O2377" s="36">
        <v>314.34238402903196</v>
      </c>
      <c r="P2377" s="37">
        <v>33.821170906824989</v>
      </c>
      <c r="Q2377" s="31">
        <v>5.0000000000000004E-6</v>
      </c>
    </row>
    <row r="2378" spans="1:17" x14ac:dyDescent="0.2">
      <c r="A2378" t="s">
        <v>858</v>
      </c>
      <c r="B2378" t="s">
        <v>932</v>
      </c>
      <c r="C2378" t="s">
        <v>933</v>
      </c>
      <c r="D2378" s="35">
        <v>47350</v>
      </c>
      <c r="E2378" s="35">
        <v>4746.0668391554991</v>
      </c>
      <c r="F2378" s="35">
        <v>52096.066839155501</v>
      </c>
      <c r="G2378">
        <v>4</v>
      </c>
      <c r="I2378" s="47" t="s">
        <v>1320</v>
      </c>
      <c r="J2378" t="s">
        <v>669</v>
      </c>
      <c r="M2378" t="s">
        <v>1404</v>
      </c>
      <c r="N2378" t="s">
        <v>1294</v>
      </c>
      <c r="O2378" s="36">
        <v>27603.720077909453</v>
      </c>
      <c r="P2378" s="37">
        <v>2969.9785388562423</v>
      </c>
      <c r="Q2378" s="31">
        <v>9.0200000000000002E-4</v>
      </c>
    </row>
    <row r="2379" spans="1:17" x14ac:dyDescent="0.2">
      <c r="A2379" t="s">
        <v>858</v>
      </c>
      <c r="B2379" t="s">
        <v>932</v>
      </c>
      <c r="C2379" t="s">
        <v>933</v>
      </c>
      <c r="D2379" s="35">
        <v>47350</v>
      </c>
      <c r="E2379" s="35">
        <v>4746.0668391554991</v>
      </c>
      <c r="F2379" s="35">
        <v>52096.066839155501</v>
      </c>
      <c r="G2379">
        <v>4</v>
      </c>
      <c r="I2379" s="47" t="s">
        <v>1320</v>
      </c>
      <c r="J2379" t="s">
        <v>671</v>
      </c>
      <c r="M2379" t="s">
        <v>1404</v>
      </c>
      <c r="N2379" t="s">
        <v>1294</v>
      </c>
      <c r="O2379" s="36">
        <v>1704.7834184729736</v>
      </c>
      <c r="P2379" s="37">
        <v>183.4234716180388</v>
      </c>
      <c r="Q2379" s="31">
        <v>2.6999999999999999E-5</v>
      </c>
    </row>
    <row r="2380" spans="1:17" x14ac:dyDescent="0.2">
      <c r="A2380" t="s">
        <v>858</v>
      </c>
      <c r="B2380" t="s">
        <v>932</v>
      </c>
      <c r="C2380" t="s">
        <v>933</v>
      </c>
      <c r="D2380" s="35">
        <v>47350</v>
      </c>
      <c r="E2380" s="35">
        <v>4746.0668391554991</v>
      </c>
      <c r="F2380" s="35">
        <v>52096.066839155501</v>
      </c>
      <c r="G2380">
        <v>4</v>
      </c>
      <c r="I2380" s="47" t="s">
        <v>1320</v>
      </c>
      <c r="J2380" t="s">
        <v>673</v>
      </c>
      <c r="M2380" t="s">
        <v>1404</v>
      </c>
      <c r="N2380" t="s">
        <v>1294</v>
      </c>
      <c r="O2380" s="36">
        <v>1097.6201965309956</v>
      </c>
      <c r="P2380" s="37">
        <v>118.09670646968516</v>
      </c>
      <c r="Q2380" s="31">
        <v>6.4999999999999994E-5</v>
      </c>
    </row>
    <row r="2381" spans="1:17" x14ac:dyDescent="0.2">
      <c r="A2381" t="s">
        <v>858</v>
      </c>
      <c r="B2381" t="s">
        <v>932</v>
      </c>
      <c r="C2381" t="s">
        <v>933</v>
      </c>
      <c r="D2381" s="35">
        <v>47350</v>
      </c>
      <c r="E2381" s="35">
        <v>4746.0668391554991</v>
      </c>
      <c r="F2381" s="35">
        <v>52096.066839155501</v>
      </c>
      <c r="G2381">
        <v>4</v>
      </c>
      <c r="I2381" s="47" t="s">
        <v>1320</v>
      </c>
      <c r="J2381" t="s">
        <v>674</v>
      </c>
      <c r="M2381" t="s">
        <v>1404</v>
      </c>
      <c r="N2381" t="s">
        <v>1294</v>
      </c>
      <c r="O2381" s="36">
        <v>6407.724397415137</v>
      </c>
      <c r="P2381" s="37">
        <v>689.42895702157068</v>
      </c>
      <c r="Q2381" s="31">
        <v>3.0800000000000001E-4</v>
      </c>
    </row>
    <row r="2382" spans="1:17" x14ac:dyDescent="0.2">
      <c r="A2382" t="s">
        <v>858</v>
      </c>
      <c r="B2382" t="s">
        <v>932</v>
      </c>
      <c r="C2382" t="s">
        <v>933</v>
      </c>
      <c r="D2382" s="35">
        <v>47350</v>
      </c>
      <c r="E2382" s="35">
        <v>4746.0668391554991</v>
      </c>
      <c r="F2382" s="35">
        <v>52096.066839155501</v>
      </c>
      <c r="G2382">
        <v>4</v>
      </c>
      <c r="I2382" s="47" t="s">
        <v>1320</v>
      </c>
      <c r="J2382" t="s">
        <v>705</v>
      </c>
      <c r="M2382" t="s">
        <v>1409</v>
      </c>
      <c r="N2382" t="s">
        <v>1325</v>
      </c>
      <c r="O2382" s="36">
        <v>59430.480946412557</v>
      </c>
      <c r="P2382" s="37">
        <v>6394.3284624888047</v>
      </c>
      <c r="Q2382" s="31">
        <v>1.7329999999999999E-3</v>
      </c>
    </row>
    <row r="2383" spans="1:17" x14ac:dyDescent="0.2">
      <c r="A2383" t="s">
        <v>858</v>
      </c>
      <c r="B2383" t="s">
        <v>932</v>
      </c>
      <c r="C2383" t="s">
        <v>933</v>
      </c>
      <c r="D2383" s="35">
        <v>47350</v>
      </c>
      <c r="E2383" s="35">
        <v>4746.0668391554991</v>
      </c>
      <c r="F2383" s="35">
        <v>52096.066839155501</v>
      </c>
      <c r="G2383">
        <v>4</v>
      </c>
      <c r="I2383" s="47" t="s">
        <v>1320</v>
      </c>
      <c r="J2383" t="s">
        <v>706</v>
      </c>
      <c r="M2383" t="s">
        <v>1409</v>
      </c>
      <c r="N2383" t="s">
        <v>1325</v>
      </c>
      <c r="O2383" s="36">
        <v>39112.191868202004</v>
      </c>
      <c r="P2383" s="37">
        <v>4208.214332283037</v>
      </c>
      <c r="Q2383" s="31">
        <v>1.23E-3</v>
      </c>
    </row>
    <row r="2384" spans="1:17" x14ac:dyDescent="0.2">
      <c r="A2384" t="s">
        <v>858</v>
      </c>
      <c r="B2384" t="s">
        <v>932</v>
      </c>
      <c r="C2384" t="s">
        <v>933</v>
      </c>
      <c r="D2384" s="35">
        <v>47350</v>
      </c>
      <c r="E2384" s="35">
        <v>4746.0668391554991</v>
      </c>
      <c r="F2384" s="35">
        <v>52096.066839155501</v>
      </c>
      <c r="G2384">
        <v>4</v>
      </c>
      <c r="I2384" s="47" t="s">
        <v>1320</v>
      </c>
      <c r="J2384" t="s">
        <v>724</v>
      </c>
      <c r="M2384" t="s">
        <v>1412</v>
      </c>
      <c r="N2384" t="s">
        <v>1328</v>
      </c>
      <c r="O2384" s="36">
        <v>8589.0079330623194</v>
      </c>
      <c r="P2384" s="37">
        <v>924.12070399436607</v>
      </c>
      <c r="Q2384" s="31">
        <v>3.3599999999999998E-4</v>
      </c>
    </row>
    <row r="2385" spans="1:17" x14ac:dyDescent="0.2">
      <c r="A2385" t="s">
        <v>858</v>
      </c>
      <c r="B2385" t="s">
        <v>932</v>
      </c>
      <c r="C2385" t="s">
        <v>933</v>
      </c>
      <c r="D2385" s="35">
        <v>47350</v>
      </c>
      <c r="E2385" s="35">
        <v>4746.0668391554991</v>
      </c>
      <c r="F2385" s="35">
        <v>52096.066839155501</v>
      </c>
      <c r="G2385">
        <v>4</v>
      </c>
      <c r="I2385" s="47" t="s">
        <v>1320</v>
      </c>
      <c r="J2385" t="s">
        <v>741</v>
      </c>
      <c r="M2385" t="s">
        <v>1415</v>
      </c>
      <c r="N2385" t="s">
        <v>1328</v>
      </c>
      <c r="O2385" s="36">
        <v>5509.0682312845593</v>
      </c>
      <c r="P2385" s="37">
        <v>592.73947025364157</v>
      </c>
      <c r="Q2385" s="31">
        <v>1.1900000000000001E-4</v>
      </c>
    </row>
    <row r="2386" spans="1:17" x14ac:dyDescent="0.2">
      <c r="A2386" t="s">
        <v>858</v>
      </c>
      <c r="B2386" t="s">
        <v>935</v>
      </c>
      <c r="C2386" t="s">
        <v>936</v>
      </c>
      <c r="D2386" s="35">
        <v>231400</v>
      </c>
      <c r="E2386" s="35">
        <v>23194.083771501213</v>
      </c>
      <c r="F2386" s="35">
        <v>254594.0837715012</v>
      </c>
      <c r="G2386">
        <v>3</v>
      </c>
      <c r="I2386" s="47" t="s">
        <v>1430</v>
      </c>
      <c r="J2386" t="s">
        <v>28</v>
      </c>
      <c r="M2386" t="s">
        <v>1324</v>
      </c>
      <c r="N2386" t="s">
        <v>1294</v>
      </c>
      <c r="O2386" s="36">
        <v>3310.5160194947125</v>
      </c>
      <c r="P2386" s="37">
        <v>870.35166764429403</v>
      </c>
      <c r="Q2386" s="31">
        <v>5.5000000000000002E-5</v>
      </c>
    </row>
    <row r="2387" spans="1:17" x14ac:dyDescent="0.2">
      <c r="A2387" t="s">
        <v>858</v>
      </c>
      <c r="B2387" t="s">
        <v>935</v>
      </c>
      <c r="C2387" t="s">
        <v>936</v>
      </c>
      <c r="D2387" s="35">
        <v>231400</v>
      </c>
      <c r="E2387" s="35">
        <v>23194.083771501213</v>
      </c>
      <c r="F2387" s="35">
        <v>254594.0837715012</v>
      </c>
      <c r="G2387">
        <v>3</v>
      </c>
      <c r="I2387" s="47" t="s">
        <v>1430</v>
      </c>
      <c r="J2387" t="s">
        <v>32</v>
      </c>
      <c r="M2387" t="s">
        <v>1324</v>
      </c>
      <c r="N2387" t="s">
        <v>1325</v>
      </c>
      <c r="O2387" s="36">
        <v>847.29019394612521</v>
      </c>
      <c r="P2387" s="37">
        <v>222.75694451773828</v>
      </c>
      <c r="Q2387" s="31">
        <v>2.8E-5</v>
      </c>
    </row>
    <row r="2388" spans="1:17" x14ac:dyDescent="0.2">
      <c r="A2388" t="s">
        <v>858</v>
      </c>
      <c r="B2388" t="s">
        <v>935</v>
      </c>
      <c r="C2388" t="s">
        <v>936</v>
      </c>
      <c r="D2388" s="35">
        <v>231400</v>
      </c>
      <c r="E2388" s="35">
        <v>23194.083771501213</v>
      </c>
      <c r="F2388" s="35">
        <v>254594.0837715012</v>
      </c>
      <c r="G2388">
        <v>3</v>
      </c>
      <c r="I2388" s="47" t="s">
        <v>1430</v>
      </c>
      <c r="J2388" t="s">
        <v>34</v>
      </c>
      <c r="M2388" t="s">
        <v>1324</v>
      </c>
      <c r="N2388" t="s">
        <v>1325</v>
      </c>
      <c r="O2388" s="36">
        <v>2189.0911107159804</v>
      </c>
      <c r="P2388" s="37">
        <v>575.52329836717058</v>
      </c>
      <c r="Q2388" s="31">
        <v>7.1000000000000005E-5</v>
      </c>
    </row>
    <row r="2389" spans="1:17" x14ac:dyDescent="0.2">
      <c r="A2389" t="s">
        <v>858</v>
      </c>
      <c r="B2389" t="s">
        <v>935</v>
      </c>
      <c r="C2389" t="s">
        <v>936</v>
      </c>
      <c r="D2389" s="35">
        <v>231400</v>
      </c>
      <c r="E2389" s="35">
        <v>23194.083771501213</v>
      </c>
      <c r="F2389" s="35">
        <v>254594.0837715012</v>
      </c>
      <c r="G2389">
        <v>3</v>
      </c>
      <c r="I2389" s="47" t="s">
        <v>1430</v>
      </c>
      <c r="J2389" t="s">
        <v>36</v>
      </c>
      <c r="M2389" t="s">
        <v>1324</v>
      </c>
      <c r="N2389" t="s">
        <v>1325</v>
      </c>
      <c r="O2389" s="36">
        <v>3151.6352477146047</v>
      </c>
      <c r="P2389" s="37">
        <v>828.58109657285854</v>
      </c>
      <c r="Q2389" s="31">
        <v>2.6499999999999999E-4</v>
      </c>
    </row>
    <row r="2390" spans="1:17" x14ac:dyDescent="0.2">
      <c r="A2390" t="s">
        <v>858</v>
      </c>
      <c r="B2390" t="s">
        <v>935</v>
      </c>
      <c r="C2390" t="s">
        <v>936</v>
      </c>
      <c r="D2390" s="35">
        <v>231400</v>
      </c>
      <c r="E2390" s="35">
        <v>23194.083771501213</v>
      </c>
      <c r="F2390" s="35">
        <v>254594.0837715012</v>
      </c>
      <c r="G2390">
        <v>3</v>
      </c>
      <c r="I2390" s="47" t="s">
        <v>1430</v>
      </c>
      <c r="J2390" t="s">
        <v>143</v>
      </c>
      <c r="M2390" t="s">
        <v>1334</v>
      </c>
      <c r="N2390" t="s">
        <v>1325</v>
      </c>
      <c r="O2390" s="36">
        <v>627.45216633751477</v>
      </c>
      <c r="P2390" s="37">
        <v>164.96039775159684</v>
      </c>
      <c r="Q2390" s="31">
        <v>1.0000000000000001E-5</v>
      </c>
    </row>
    <row r="2391" spans="1:17" x14ac:dyDescent="0.2">
      <c r="A2391" t="s">
        <v>858</v>
      </c>
      <c r="B2391" t="s">
        <v>935</v>
      </c>
      <c r="C2391" t="s">
        <v>936</v>
      </c>
      <c r="D2391" s="35">
        <v>231400</v>
      </c>
      <c r="E2391" s="35">
        <v>23194.083771501213</v>
      </c>
      <c r="F2391" s="35">
        <v>254594.0837715012</v>
      </c>
      <c r="G2391">
        <v>3</v>
      </c>
      <c r="I2391" s="47" t="s">
        <v>1430</v>
      </c>
      <c r="J2391" t="s">
        <v>147</v>
      </c>
      <c r="M2391" t="s">
        <v>1334</v>
      </c>
      <c r="N2391" t="s">
        <v>1325</v>
      </c>
      <c r="O2391" s="36">
        <v>3197.6337116738837</v>
      </c>
      <c r="P2391" s="37">
        <v>840.67432904183931</v>
      </c>
      <c r="Q2391" s="31">
        <v>5.8999999999999998E-5</v>
      </c>
    </row>
    <row r="2392" spans="1:17" x14ac:dyDescent="0.2">
      <c r="A2392" t="s">
        <v>858</v>
      </c>
      <c r="B2392" t="s">
        <v>935</v>
      </c>
      <c r="C2392" t="s">
        <v>936</v>
      </c>
      <c r="D2392" s="35">
        <v>231400</v>
      </c>
      <c r="E2392" s="35">
        <v>23194.083771501213</v>
      </c>
      <c r="F2392" s="35">
        <v>254594.0837715012</v>
      </c>
      <c r="G2392">
        <v>3</v>
      </c>
      <c r="I2392" s="47" t="s">
        <v>1430</v>
      </c>
      <c r="J2392" t="s">
        <v>151</v>
      </c>
      <c r="M2392" t="s">
        <v>1334</v>
      </c>
      <c r="N2392" t="s">
        <v>1325</v>
      </c>
      <c r="O2392" s="36">
        <v>168.36633130056649</v>
      </c>
      <c r="P2392" s="37">
        <v>44.264373396678494</v>
      </c>
      <c r="Q2392" s="31">
        <v>3.0000000000000001E-6</v>
      </c>
    </row>
    <row r="2393" spans="1:17" x14ac:dyDescent="0.2">
      <c r="A2393" t="s">
        <v>858</v>
      </c>
      <c r="B2393" t="s">
        <v>935</v>
      </c>
      <c r="C2393" t="s">
        <v>936</v>
      </c>
      <c r="D2393" s="35">
        <v>231400</v>
      </c>
      <c r="E2393" s="35">
        <v>23194.083771501213</v>
      </c>
      <c r="F2393" s="35">
        <v>254594.0837715012</v>
      </c>
      <c r="G2393">
        <v>3</v>
      </c>
      <c r="I2393" s="47" t="s">
        <v>1430</v>
      </c>
      <c r="J2393" t="s">
        <v>153</v>
      </c>
      <c r="K2393" s="57"/>
      <c r="M2393" t="s">
        <v>1334</v>
      </c>
      <c r="N2393" t="s">
        <v>1325</v>
      </c>
      <c r="O2393" s="36">
        <v>41.830144422500986</v>
      </c>
      <c r="P2393" s="37">
        <v>10.997359850106456</v>
      </c>
      <c r="Q2393" s="31">
        <v>9.9999999999999995E-7</v>
      </c>
    </row>
    <row r="2394" spans="1:17" x14ac:dyDescent="0.2">
      <c r="A2394" t="s">
        <v>858</v>
      </c>
      <c r="B2394" t="s">
        <v>935</v>
      </c>
      <c r="C2394" t="s">
        <v>936</v>
      </c>
      <c r="D2394" s="35">
        <v>231400</v>
      </c>
      <c r="E2394" s="35">
        <v>23194.083771501213</v>
      </c>
      <c r="F2394" s="35">
        <v>254594.0837715012</v>
      </c>
      <c r="G2394">
        <v>3</v>
      </c>
      <c r="I2394" s="47" t="s">
        <v>1430</v>
      </c>
      <c r="J2394" t="s">
        <v>256</v>
      </c>
      <c r="K2394" s="57"/>
      <c r="M2394" t="s">
        <v>1343</v>
      </c>
      <c r="N2394" t="s">
        <v>1294</v>
      </c>
      <c r="O2394" s="36">
        <v>8753.4863094392767</v>
      </c>
      <c r="P2394" s="37">
        <v>2301.3365174063729</v>
      </c>
      <c r="Q2394" s="31">
        <v>1.3999999999999999E-4</v>
      </c>
    </row>
    <row r="2395" spans="1:17" x14ac:dyDescent="0.2">
      <c r="A2395" t="s">
        <v>858</v>
      </c>
      <c r="B2395" t="s">
        <v>935</v>
      </c>
      <c r="C2395" t="s">
        <v>936</v>
      </c>
      <c r="D2395" s="35">
        <v>231400</v>
      </c>
      <c r="E2395" s="35">
        <v>23194.083771501213</v>
      </c>
      <c r="F2395" s="35">
        <v>254594.0837715012</v>
      </c>
      <c r="G2395">
        <v>3</v>
      </c>
      <c r="I2395" s="47" t="s">
        <v>1430</v>
      </c>
      <c r="J2395" t="s">
        <v>258</v>
      </c>
      <c r="K2395" s="57"/>
      <c r="M2395" t="s">
        <v>1343</v>
      </c>
      <c r="N2395" t="s">
        <v>1294</v>
      </c>
      <c r="O2395" s="36">
        <v>3006.0553377287429</v>
      </c>
      <c r="P2395" s="37">
        <v>790.30739039365073</v>
      </c>
      <c r="Q2395" s="31">
        <v>5.0000000000000002E-5</v>
      </c>
    </row>
    <row r="2396" spans="1:17" x14ac:dyDescent="0.2">
      <c r="A2396" t="s">
        <v>858</v>
      </c>
      <c r="B2396" t="s">
        <v>935</v>
      </c>
      <c r="C2396" t="s">
        <v>936</v>
      </c>
      <c r="D2396" s="35">
        <v>231400</v>
      </c>
      <c r="E2396" s="35">
        <v>23194.083771501213</v>
      </c>
      <c r="F2396" s="35">
        <v>254594.0837715012</v>
      </c>
      <c r="G2396">
        <v>3</v>
      </c>
      <c r="I2396" s="47" t="s">
        <v>1430</v>
      </c>
      <c r="J2396" t="s">
        <v>259</v>
      </c>
      <c r="K2396" s="57"/>
      <c r="M2396" t="s">
        <v>1343</v>
      </c>
      <c r="N2396" t="s">
        <v>1294</v>
      </c>
      <c r="O2396" s="36">
        <v>4709.7634361584514</v>
      </c>
      <c r="P2396" s="37">
        <v>1238.2210014184695</v>
      </c>
      <c r="Q2396" s="31">
        <v>1.83E-4</v>
      </c>
    </row>
    <row r="2397" spans="1:17" x14ac:dyDescent="0.2">
      <c r="A2397" t="s">
        <v>858</v>
      </c>
      <c r="B2397" t="s">
        <v>935</v>
      </c>
      <c r="C2397" t="s">
        <v>936</v>
      </c>
      <c r="D2397" s="35">
        <v>231400</v>
      </c>
      <c r="E2397" s="35">
        <v>23194.083771501213</v>
      </c>
      <c r="F2397" s="35">
        <v>254594.0837715012</v>
      </c>
      <c r="G2397">
        <v>3</v>
      </c>
      <c r="I2397" s="47" t="s">
        <v>1430</v>
      </c>
      <c r="J2397" t="s">
        <v>260</v>
      </c>
      <c r="K2397" s="57"/>
      <c r="M2397" t="s">
        <v>1343</v>
      </c>
      <c r="N2397" t="s">
        <v>1294</v>
      </c>
      <c r="O2397" s="36">
        <v>6840.9179008242054</v>
      </c>
      <c r="P2397" s="37">
        <v>1798.512457918514</v>
      </c>
      <c r="Q2397" s="31">
        <v>1.18E-4</v>
      </c>
    </row>
    <row r="2398" spans="1:17" x14ac:dyDescent="0.2">
      <c r="A2398" t="s">
        <v>858</v>
      </c>
      <c r="B2398" t="s">
        <v>935</v>
      </c>
      <c r="C2398" t="s">
        <v>936</v>
      </c>
      <c r="D2398" s="35">
        <v>231400</v>
      </c>
      <c r="E2398" s="35">
        <v>23194.083771501213</v>
      </c>
      <c r="F2398" s="35">
        <v>254594.0837715012</v>
      </c>
      <c r="G2398">
        <v>3</v>
      </c>
      <c r="I2398" s="47" t="s">
        <v>1430</v>
      </c>
      <c r="J2398" t="s">
        <v>310</v>
      </c>
      <c r="K2398" s="57"/>
      <c r="M2398" t="s">
        <v>1351</v>
      </c>
      <c r="N2398" t="s">
        <v>1294</v>
      </c>
      <c r="O2398" s="36">
        <v>6701.7698190156016</v>
      </c>
      <c r="P2398" s="37">
        <v>1761.9297124074055</v>
      </c>
      <c r="Q2398" s="31">
        <v>3.7300000000000001E-4</v>
      </c>
    </row>
    <row r="2399" spans="1:17" x14ac:dyDescent="0.2">
      <c r="A2399" t="s">
        <v>858</v>
      </c>
      <c r="B2399" t="s">
        <v>935</v>
      </c>
      <c r="C2399" t="s">
        <v>936</v>
      </c>
      <c r="D2399" s="35">
        <v>231400</v>
      </c>
      <c r="E2399" s="35">
        <v>23194.083771501213</v>
      </c>
      <c r="F2399" s="35">
        <v>254594.0837715012</v>
      </c>
      <c r="G2399">
        <v>3</v>
      </c>
      <c r="I2399" s="47" t="s">
        <v>1430</v>
      </c>
      <c r="J2399" t="s">
        <v>312</v>
      </c>
      <c r="M2399" t="s">
        <v>1351</v>
      </c>
      <c r="N2399" t="s">
        <v>1294</v>
      </c>
      <c r="O2399" s="36">
        <v>2446.4916057330552</v>
      </c>
      <c r="P2399" s="37">
        <v>643.19521077337356</v>
      </c>
      <c r="Q2399" s="31">
        <v>3.8000000000000002E-5</v>
      </c>
    </row>
    <row r="2400" spans="1:17" x14ac:dyDescent="0.2">
      <c r="A2400" t="s">
        <v>858</v>
      </c>
      <c r="B2400" t="s">
        <v>935</v>
      </c>
      <c r="C2400" t="s">
        <v>936</v>
      </c>
      <c r="D2400" s="35">
        <v>231400</v>
      </c>
      <c r="E2400" s="35">
        <v>23194.083771501213</v>
      </c>
      <c r="F2400" s="35">
        <v>254594.0837715012</v>
      </c>
      <c r="G2400">
        <v>3</v>
      </c>
      <c r="I2400" s="47" t="s">
        <v>1430</v>
      </c>
      <c r="J2400" t="s">
        <v>313</v>
      </c>
      <c r="M2400" t="s">
        <v>1351</v>
      </c>
      <c r="N2400" t="s">
        <v>1294</v>
      </c>
      <c r="O2400" s="36">
        <v>3188.4660589608652</v>
      </c>
      <c r="P2400" s="37">
        <v>838.26410604935938</v>
      </c>
      <c r="Q2400" s="31">
        <v>1.7000000000000001E-4</v>
      </c>
    </row>
    <row r="2401" spans="1:17" x14ac:dyDescent="0.2">
      <c r="A2401" t="s">
        <v>858</v>
      </c>
      <c r="B2401" t="s">
        <v>935</v>
      </c>
      <c r="C2401" t="s">
        <v>936</v>
      </c>
      <c r="D2401" s="35">
        <v>231400</v>
      </c>
      <c r="E2401" s="35">
        <v>23194.083771501213</v>
      </c>
      <c r="F2401" s="35">
        <v>254594.0837715012</v>
      </c>
      <c r="G2401">
        <v>3</v>
      </c>
      <c r="I2401" s="47" t="s">
        <v>1430</v>
      </c>
      <c r="J2401" t="s">
        <v>314</v>
      </c>
      <c r="M2401" t="s">
        <v>1351</v>
      </c>
      <c r="N2401" t="s">
        <v>1294</v>
      </c>
      <c r="O2401" s="36">
        <v>2377.3254968618517</v>
      </c>
      <c r="P2401" s="37">
        <v>625.01108544486749</v>
      </c>
      <c r="Q2401" s="31">
        <v>9.8999999999999994E-5</v>
      </c>
    </row>
    <row r="2402" spans="1:17" x14ac:dyDescent="0.2">
      <c r="A2402" t="s">
        <v>858</v>
      </c>
      <c r="B2402" t="s">
        <v>935</v>
      </c>
      <c r="C2402" t="s">
        <v>936</v>
      </c>
      <c r="D2402" s="35">
        <v>231400</v>
      </c>
      <c r="E2402" s="35">
        <v>23194.083771501213</v>
      </c>
      <c r="F2402" s="35">
        <v>254594.0837715012</v>
      </c>
      <c r="G2402">
        <v>3</v>
      </c>
      <c r="I2402" s="47" t="s">
        <v>1430</v>
      </c>
      <c r="J2402" t="s">
        <v>315</v>
      </c>
      <c r="M2402" t="s">
        <v>1351</v>
      </c>
      <c r="N2402" t="s">
        <v>1294</v>
      </c>
      <c r="O2402" s="36">
        <v>1403.7146244375608</v>
      </c>
      <c r="P2402" s="37">
        <v>369.04378564595743</v>
      </c>
      <c r="Q2402" s="31">
        <v>6.3999999999999997E-5</v>
      </c>
    </row>
    <row r="2403" spans="1:17" x14ac:dyDescent="0.2">
      <c r="A2403" t="s">
        <v>858</v>
      </c>
      <c r="B2403" t="s">
        <v>935</v>
      </c>
      <c r="C2403" t="s">
        <v>936</v>
      </c>
      <c r="D2403" s="35">
        <v>231400</v>
      </c>
      <c r="E2403" s="35">
        <v>23194.083771501213</v>
      </c>
      <c r="F2403" s="35">
        <v>254594.0837715012</v>
      </c>
      <c r="G2403">
        <v>3</v>
      </c>
      <c r="I2403" s="47" t="s">
        <v>1430</v>
      </c>
      <c r="J2403" t="s">
        <v>316</v>
      </c>
      <c r="M2403" t="s">
        <v>1352</v>
      </c>
      <c r="N2403" t="s">
        <v>1325</v>
      </c>
      <c r="O2403" s="36">
        <v>5454.3838744023078</v>
      </c>
      <c r="P2403" s="37">
        <v>1433.9855397475978</v>
      </c>
      <c r="Q2403" s="31">
        <v>2.7E-4</v>
      </c>
    </row>
    <row r="2404" spans="1:17" x14ac:dyDescent="0.2">
      <c r="A2404" t="s">
        <v>858</v>
      </c>
      <c r="B2404" t="s">
        <v>935</v>
      </c>
      <c r="C2404" t="s">
        <v>936</v>
      </c>
      <c r="D2404" s="35">
        <v>231400</v>
      </c>
      <c r="E2404" s="35">
        <v>23194.083771501213</v>
      </c>
      <c r="F2404" s="35">
        <v>254594.0837715012</v>
      </c>
      <c r="G2404">
        <v>3</v>
      </c>
      <c r="I2404" s="47" t="s">
        <v>1430</v>
      </c>
      <c r="J2404" t="s">
        <v>318</v>
      </c>
      <c r="M2404" t="s">
        <v>1352</v>
      </c>
      <c r="N2404" t="s">
        <v>1325</v>
      </c>
      <c r="O2404" s="36">
        <v>2635.3412972515926</v>
      </c>
      <c r="P2404" s="37">
        <v>692.84476479436773</v>
      </c>
      <c r="Q2404" s="31">
        <v>2.5300000000000002E-4</v>
      </c>
    </row>
    <row r="2405" spans="1:17" x14ac:dyDescent="0.2">
      <c r="A2405" t="s">
        <v>858</v>
      </c>
      <c r="B2405" t="s">
        <v>935</v>
      </c>
      <c r="C2405" t="s">
        <v>936</v>
      </c>
      <c r="D2405" s="35">
        <v>231400</v>
      </c>
      <c r="E2405" s="35">
        <v>23194.083771501213</v>
      </c>
      <c r="F2405" s="35">
        <v>254594.0837715012</v>
      </c>
      <c r="G2405">
        <v>3</v>
      </c>
      <c r="I2405" s="47" t="s">
        <v>1430</v>
      </c>
      <c r="J2405" t="s">
        <v>319</v>
      </c>
      <c r="M2405" t="s">
        <v>1352</v>
      </c>
      <c r="N2405" t="s">
        <v>1325</v>
      </c>
      <c r="O2405" s="36">
        <v>3105.6409394293473</v>
      </c>
      <c r="P2405" s="37">
        <v>816.48895665192583</v>
      </c>
      <c r="Q2405" s="31">
        <v>3.6400000000000001E-4</v>
      </c>
    </row>
    <row r="2406" spans="1:17" x14ac:dyDescent="0.2">
      <c r="A2406" t="s">
        <v>858</v>
      </c>
      <c r="B2406" t="s">
        <v>935</v>
      </c>
      <c r="C2406" t="s">
        <v>936</v>
      </c>
      <c r="D2406" s="35">
        <v>231400</v>
      </c>
      <c r="E2406" s="35">
        <v>23194.083771501213</v>
      </c>
      <c r="F2406" s="35">
        <v>254594.0837715012</v>
      </c>
      <c r="G2406">
        <v>3</v>
      </c>
      <c r="I2406" s="47" t="s">
        <v>1430</v>
      </c>
      <c r="J2406" t="s">
        <v>340</v>
      </c>
      <c r="M2406" t="s">
        <v>1356</v>
      </c>
      <c r="N2406" t="s">
        <v>1294</v>
      </c>
      <c r="O2406" s="36">
        <v>2055.7732838506481</v>
      </c>
      <c r="P2406" s="37">
        <v>540.4733568306649</v>
      </c>
      <c r="Q2406" s="31">
        <v>1.0399999999999999E-4</v>
      </c>
    </row>
    <row r="2407" spans="1:17" x14ac:dyDescent="0.2">
      <c r="A2407" t="s">
        <v>858</v>
      </c>
      <c r="B2407" t="s">
        <v>935</v>
      </c>
      <c r="C2407" t="s">
        <v>936</v>
      </c>
      <c r="D2407" s="35">
        <v>231400</v>
      </c>
      <c r="E2407" s="35">
        <v>23194.083771501213</v>
      </c>
      <c r="F2407" s="35">
        <v>254594.0837715012</v>
      </c>
      <c r="G2407">
        <v>3</v>
      </c>
      <c r="I2407" s="47" t="s">
        <v>1430</v>
      </c>
      <c r="J2407" t="s">
        <v>342</v>
      </c>
      <c r="M2407" t="s">
        <v>1356</v>
      </c>
      <c r="N2407" t="s">
        <v>1294</v>
      </c>
      <c r="O2407" s="36">
        <v>1700.7543681902491</v>
      </c>
      <c r="P2407" s="37">
        <v>447.13706017155408</v>
      </c>
      <c r="Q2407" s="31">
        <v>2.9E-5</v>
      </c>
    </row>
    <row r="2408" spans="1:17" x14ac:dyDescent="0.2">
      <c r="A2408" t="s">
        <v>858</v>
      </c>
      <c r="B2408" t="s">
        <v>935</v>
      </c>
      <c r="C2408" t="s">
        <v>936</v>
      </c>
      <c r="D2408" s="35">
        <v>231400</v>
      </c>
      <c r="E2408" s="35">
        <v>23194.083771501213</v>
      </c>
      <c r="F2408" s="35">
        <v>254594.0837715012</v>
      </c>
      <c r="G2408">
        <v>3</v>
      </c>
      <c r="I2408" s="47" t="s">
        <v>1430</v>
      </c>
      <c r="J2408" t="s">
        <v>343</v>
      </c>
      <c r="M2408" t="s">
        <v>1356</v>
      </c>
      <c r="N2408" t="s">
        <v>1294</v>
      </c>
      <c r="O2408" s="36">
        <v>191.16152693784639</v>
      </c>
      <c r="P2408" s="37">
        <v>50.257347428627952</v>
      </c>
      <c r="Q2408" s="31">
        <v>3.9999999999999998E-6</v>
      </c>
    </row>
    <row r="2409" spans="1:17" x14ac:dyDescent="0.2">
      <c r="A2409" t="s">
        <v>858</v>
      </c>
      <c r="B2409" t="s">
        <v>935</v>
      </c>
      <c r="C2409" t="s">
        <v>936</v>
      </c>
      <c r="D2409" s="35">
        <v>231400</v>
      </c>
      <c r="E2409" s="35">
        <v>23194.083771501213</v>
      </c>
      <c r="F2409" s="35">
        <v>254594.0837715012</v>
      </c>
      <c r="G2409">
        <v>3</v>
      </c>
      <c r="I2409" s="47" t="s">
        <v>1430</v>
      </c>
      <c r="J2409" t="s">
        <v>344</v>
      </c>
      <c r="M2409" t="s">
        <v>1356</v>
      </c>
      <c r="N2409" t="s">
        <v>1294</v>
      </c>
      <c r="O2409" s="36">
        <v>1406.2859468869567</v>
      </c>
      <c r="P2409" s="37">
        <v>369.71979952678578</v>
      </c>
      <c r="Q2409" s="31">
        <v>2.3E-5</v>
      </c>
    </row>
    <row r="2410" spans="1:17" x14ac:dyDescent="0.2">
      <c r="A2410" t="s">
        <v>858</v>
      </c>
      <c r="B2410" t="s">
        <v>935</v>
      </c>
      <c r="C2410" t="s">
        <v>936</v>
      </c>
      <c r="D2410" s="35">
        <v>231400</v>
      </c>
      <c r="E2410" s="35">
        <v>23194.083771501213</v>
      </c>
      <c r="F2410" s="35">
        <v>254594.0837715012</v>
      </c>
      <c r="G2410">
        <v>3</v>
      </c>
      <c r="I2410" s="47" t="s">
        <v>1430</v>
      </c>
      <c r="J2410" t="s">
        <v>345</v>
      </c>
      <c r="M2410" t="s">
        <v>1357</v>
      </c>
      <c r="N2410" t="s">
        <v>1294</v>
      </c>
      <c r="O2410" s="36">
        <v>2233.5199069010409</v>
      </c>
      <c r="P2410" s="37">
        <v>587.20385711492679</v>
      </c>
      <c r="Q2410" s="31">
        <v>5.1999999999999997E-5</v>
      </c>
    </row>
    <row r="2411" spans="1:17" x14ac:dyDescent="0.2">
      <c r="A2411" t="s">
        <v>858</v>
      </c>
      <c r="B2411" t="s">
        <v>935</v>
      </c>
      <c r="C2411" t="s">
        <v>936</v>
      </c>
      <c r="D2411" s="35">
        <v>231400</v>
      </c>
      <c r="E2411" s="35">
        <v>23194.083771501213</v>
      </c>
      <c r="F2411" s="35">
        <v>254594.0837715012</v>
      </c>
      <c r="G2411">
        <v>3</v>
      </c>
      <c r="I2411" s="47" t="s">
        <v>1430</v>
      </c>
      <c r="J2411" t="s">
        <v>347</v>
      </c>
      <c r="M2411" t="s">
        <v>1357</v>
      </c>
      <c r="N2411" t="s">
        <v>1325</v>
      </c>
      <c r="O2411" s="36">
        <v>1960.9420397731203</v>
      </c>
      <c r="P2411" s="37">
        <v>515.54173561462949</v>
      </c>
      <c r="Q2411" s="31">
        <v>0</v>
      </c>
    </row>
    <row r="2412" spans="1:17" x14ac:dyDescent="0.2">
      <c r="A2412" t="s">
        <v>858</v>
      </c>
      <c r="B2412" t="s">
        <v>935</v>
      </c>
      <c r="C2412" t="s">
        <v>936</v>
      </c>
      <c r="D2412" s="35">
        <v>231400</v>
      </c>
      <c r="E2412" s="35">
        <v>23194.083771501213</v>
      </c>
      <c r="F2412" s="35">
        <v>254594.0837715012</v>
      </c>
      <c r="G2412">
        <v>3</v>
      </c>
      <c r="I2412" s="47" t="s">
        <v>1430</v>
      </c>
      <c r="J2412" t="s">
        <v>348</v>
      </c>
      <c r="M2412" t="s">
        <v>1357</v>
      </c>
      <c r="N2412" t="s">
        <v>1325</v>
      </c>
      <c r="O2412" s="36">
        <v>6761.1885246750298</v>
      </c>
      <c r="P2412" s="37">
        <v>1777.5511953591301</v>
      </c>
      <c r="Q2412" s="31">
        <v>4.1399999999999998E-4</v>
      </c>
    </row>
    <row r="2413" spans="1:17" x14ac:dyDescent="0.2">
      <c r="A2413" t="s">
        <v>858</v>
      </c>
      <c r="B2413" t="s">
        <v>935</v>
      </c>
      <c r="C2413" t="s">
        <v>936</v>
      </c>
      <c r="D2413" s="35">
        <v>231400</v>
      </c>
      <c r="E2413" s="35">
        <v>23194.083771501213</v>
      </c>
      <c r="F2413" s="35">
        <v>254594.0837715012</v>
      </c>
      <c r="G2413">
        <v>3</v>
      </c>
      <c r="I2413" s="47" t="s">
        <v>1430</v>
      </c>
      <c r="J2413" t="s">
        <v>450</v>
      </c>
      <c r="M2413" t="s">
        <v>1372</v>
      </c>
      <c r="N2413" t="s">
        <v>1325</v>
      </c>
      <c r="O2413" s="36">
        <v>1783.3161553464247</v>
      </c>
      <c r="P2413" s="37">
        <v>468.84297813477184</v>
      </c>
      <c r="Q2413" s="31">
        <v>0</v>
      </c>
    </row>
    <row r="2414" spans="1:17" x14ac:dyDescent="0.2">
      <c r="A2414" t="s">
        <v>858</v>
      </c>
      <c r="B2414" t="s">
        <v>935</v>
      </c>
      <c r="C2414" t="s">
        <v>936</v>
      </c>
      <c r="D2414" s="35">
        <v>231400</v>
      </c>
      <c r="E2414" s="35">
        <v>23194.083771501213</v>
      </c>
      <c r="F2414" s="35">
        <v>254594.0837715012</v>
      </c>
      <c r="G2414">
        <v>3</v>
      </c>
      <c r="I2414" s="47" t="s">
        <v>1430</v>
      </c>
      <c r="J2414" t="s">
        <v>452</v>
      </c>
      <c r="M2414" t="s">
        <v>1372</v>
      </c>
      <c r="N2414" t="s">
        <v>1325</v>
      </c>
      <c r="O2414" s="36">
        <v>2389.643648164209</v>
      </c>
      <c r="P2414" s="37">
        <v>628.24959070059435</v>
      </c>
      <c r="Q2414" s="31">
        <v>1.6000000000000001E-4</v>
      </c>
    </row>
    <row r="2415" spans="1:17" x14ac:dyDescent="0.2">
      <c r="A2415" t="s">
        <v>858</v>
      </c>
      <c r="B2415" t="s">
        <v>935</v>
      </c>
      <c r="C2415" t="s">
        <v>936</v>
      </c>
      <c r="D2415" s="35">
        <v>231400</v>
      </c>
      <c r="E2415" s="35">
        <v>23194.083771501213</v>
      </c>
      <c r="F2415" s="35">
        <v>254594.0837715012</v>
      </c>
      <c r="G2415">
        <v>3</v>
      </c>
      <c r="I2415" s="47" t="s">
        <v>1430</v>
      </c>
      <c r="J2415" t="s">
        <v>453</v>
      </c>
      <c r="M2415" t="s">
        <v>1372</v>
      </c>
      <c r="N2415" t="s">
        <v>1325</v>
      </c>
      <c r="O2415" s="36">
        <v>2567.9752636988514</v>
      </c>
      <c r="P2415" s="37">
        <v>675.13388851407149</v>
      </c>
      <c r="Q2415" s="31">
        <v>2.8E-5</v>
      </c>
    </row>
    <row r="2416" spans="1:17" x14ac:dyDescent="0.2">
      <c r="A2416" t="s">
        <v>858</v>
      </c>
      <c r="B2416" t="s">
        <v>935</v>
      </c>
      <c r="C2416" t="s">
        <v>936</v>
      </c>
      <c r="D2416" s="35">
        <v>231400</v>
      </c>
      <c r="E2416" s="35">
        <v>23194.083771501213</v>
      </c>
      <c r="F2416" s="35">
        <v>254594.0837715012</v>
      </c>
      <c r="G2416">
        <v>3</v>
      </c>
      <c r="I2416" s="47" t="s">
        <v>1430</v>
      </c>
      <c r="J2416" t="s">
        <v>454</v>
      </c>
      <c r="M2416" t="s">
        <v>1372</v>
      </c>
      <c r="N2416" t="s">
        <v>1325</v>
      </c>
      <c r="O2416" s="36">
        <v>4279.9587728314191</v>
      </c>
      <c r="P2416" s="37">
        <v>1125.2231475234526</v>
      </c>
      <c r="Q2416" s="31">
        <v>1.1400000000000001E-4</v>
      </c>
    </row>
    <row r="2417" spans="1:17" x14ac:dyDescent="0.2">
      <c r="A2417" t="s">
        <v>858</v>
      </c>
      <c r="B2417" t="s">
        <v>935</v>
      </c>
      <c r="C2417" t="s">
        <v>936</v>
      </c>
      <c r="D2417" s="35">
        <v>231400</v>
      </c>
      <c r="E2417" s="35">
        <v>23194.083771501213</v>
      </c>
      <c r="F2417" s="35">
        <v>254594.0837715012</v>
      </c>
      <c r="G2417">
        <v>3</v>
      </c>
      <c r="I2417" s="47" t="s">
        <v>1430</v>
      </c>
      <c r="J2417" t="s">
        <v>455</v>
      </c>
      <c r="M2417" t="s">
        <v>1373</v>
      </c>
      <c r="N2417" t="s">
        <v>1325</v>
      </c>
      <c r="O2417" s="36">
        <v>3502.8542609035103</v>
      </c>
      <c r="P2417" s="37">
        <v>920.91837935211663</v>
      </c>
      <c r="Q2417" s="31">
        <v>7.1000000000000005E-5</v>
      </c>
    </row>
    <row r="2418" spans="1:17" x14ac:dyDescent="0.2">
      <c r="A2418" t="s">
        <v>858</v>
      </c>
      <c r="B2418" t="s">
        <v>935</v>
      </c>
      <c r="C2418" t="s">
        <v>936</v>
      </c>
      <c r="D2418" s="35">
        <v>231400</v>
      </c>
      <c r="E2418" s="35">
        <v>23194.083771501213</v>
      </c>
      <c r="F2418" s="35">
        <v>254594.0837715012</v>
      </c>
      <c r="G2418">
        <v>3</v>
      </c>
      <c r="I2418" s="47" t="s">
        <v>1430</v>
      </c>
      <c r="J2418" t="s">
        <v>457</v>
      </c>
      <c r="M2418" t="s">
        <v>1373</v>
      </c>
      <c r="N2418" t="s">
        <v>1325</v>
      </c>
      <c r="O2418" s="36">
        <v>1284.3150327180197</v>
      </c>
      <c r="P2418" s="37">
        <v>337.65301962724715</v>
      </c>
      <c r="Q2418" s="31">
        <v>5.7000000000000003E-5</v>
      </c>
    </row>
    <row r="2419" spans="1:17" x14ac:dyDescent="0.2">
      <c r="A2419" t="s">
        <v>858</v>
      </c>
      <c r="B2419" t="s">
        <v>935</v>
      </c>
      <c r="C2419" t="s">
        <v>936</v>
      </c>
      <c r="D2419" s="35">
        <v>231400</v>
      </c>
      <c r="E2419" s="35">
        <v>23194.083771501213</v>
      </c>
      <c r="F2419" s="35">
        <v>254594.0837715012</v>
      </c>
      <c r="G2419">
        <v>3</v>
      </c>
      <c r="I2419" s="47" t="s">
        <v>1430</v>
      </c>
      <c r="J2419" t="s">
        <v>458</v>
      </c>
      <c r="M2419" t="s">
        <v>1373</v>
      </c>
      <c r="N2419" t="s">
        <v>1325</v>
      </c>
      <c r="O2419" s="36">
        <v>138.80505600317656</v>
      </c>
      <c r="P2419" s="37">
        <v>36.492562264738289</v>
      </c>
      <c r="Q2419" s="31">
        <v>6.0000000000000002E-6</v>
      </c>
    </row>
    <row r="2420" spans="1:17" x14ac:dyDescent="0.2">
      <c r="A2420" t="s">
        <v>858</v>
      </c>
      <c r="B2420" t="s">
        <v>935</v>
      </c>
      <c r="C2420" t="s">
        <v>936</v>
      </c>
      <c r="D2420" s="35">
        <v>231400</v>
      </c>
      <c r="E2420" s="35">
        <v>23194.083771501213</v>
      </c>
      <c r="F2420" s="35">
        <v>254594.0837715012</v>
      </c>
      <c r="G2420">
        <v>3</v>
      </c>
      <c r="I2420" s="47" t="s">
        <v>1430</v>
      </c>
      <c r="J2420" t="s">
        <v>459</v>
      </c>
      <c r="M2420" t="s">
        <v>1373</v>
      </c>
      <c r="N2420" t="s">
        <v>1325</v>
      </c>
      <c r="O2420" s="36">
        <v>403.82691814459525</v>
      </c>
      <c r="P2420" s="37">
        <v>106.16817123889034</v>
      </c>
      <c r="Q2420" s="31">
        <v>3.0000000000000001E-5</v>
      </c>
    </row>
    <row r="2421" spans="1:17" x14ac:dyDescent="0.2">
      <c r="A2421" t="s">
        <v>858</v>
      </c>
      <c r="B2421" t="s">
        <v>935</v>
      </c>
      <c r="C2421" t="s">
        <v>936</v>
      </c>
      <c r="D2421" s="35">
        <v>231400</v>
      </c>
      <c r="E2421" s="35">
        <v>23194.083771501213</v>
      </c>
      <c r="F2421" s="35">
        <v>254594.0837715012</v>
      </c>
      <c r="G2421">
        <v>3</v>
      </c>
      <c r="I2421" s="47" t="s">
        <v>1430</v>
      </c>
      <c r="J2421" t="s">
        <v>460</v>
      </c>
      <c r="M2421" t="s">
        <v>1373</v>
      </c>
      <c r="N2421" t="s">
        <v>1325</v>
      </c>
      <c r="O2421" s="36">
        <v>15784.390091433366</v>
      </c>
      <c r="P2421" s="37">
        <v>4149.7972394418257</v>
      </c>
      <c r="Q2421" s="31">
        <v>5.1999999999999995E-4</v>
      </c>
    </row>
    <row r="2422" spans="1:17" x14ac:dyDescent="0.2">
      <c r="A2422" t="s">
        <v>858</v>
      </c>
      <c r="B2422" t="s">
        <v>935</v>
      </c>
      <c r="C2422" t="s">
        <v>936</v>
      </c>
      <c r="D2422" s="35">
        <v>231400</v>
      </c>
      <c r="E2422" s="35">
        <v>23194.083771501213</v>
      </c>
      <c r="F2422" s="35">
        <v>254594.0837715012</v>
      </c>
      <c r="G2422">
        <v>3</v>
      </c>
      <c r="I2422" s="47" t="s">
        <v>1430</v>
      </c>
      <c r="J2422" t="s">
        <v>461</v>
      </c>
      <c r="M2422" t="s">
        <v>1373</v>
      </c>
      <c r="N2422" t="s">
        <v>1325</v>
      </c>
      <c r="O2422" s="36">
        <v>4814.0552172089874</v>
      </c>
      <c r="P2422" s="37">
        <v>1265.6398464034826</v>
      </c>
      <c r="Q2422" s="31">
        <v>9.7999999999999997E-5</v>
      </c>
    </row>
    <row r="2423" spans="1:17" x14ac:dyDescent="0.2">
      <c r="A2423" t="s">
        <v>858</v>
      </c>
      <c r="B2423" t="s">
        <v>935</v>
      </c>
      <c r="C2423" t="s">
        <v>936</v>
      </c>
      <c r="D2423" s="35">
        <v>231400</v>
      </c>
      <c r="E2423" s="35">
        <v>23194.083771501213</v>
      </c>
      <c r="F2423" s="35">
        <v>254594.0837715012</v>
      </c>
      <c r="G2423">
        <v>3</v>
      </c>
      <c r="I2423" s="47" t="s">
        <v>1430</v>
      </c>
      <c r="J2423" t="s">
        <v>462</v>
      </c>
      <c r="M2423" t="s">
        <v>1373</v>
      </c>
      <c r="N2423" t="s">
        <v>1325</v>
      </c>
      <c r="O2423" s="36">
        <v>1.2745686485177732</v>
      </c>
      <c r="P2423" s="37">
        <v>0.33509064515383163</v>
      </c>
      <c r="Q2423" s="31">
        <v>0</v>
      </c>
    </row>
    <row r="2424" spans="1:17" x14ac:dyDescent="0.2">
      <c r="A2424" t="s">
        <v>858</v>
      </c>
      <c r="B2424" t="s">
        <v>935</v>
      </c>
      <c r="C2424" t="s">
        <v>936</v>
      </c>
      <c r="D2424" s="35">
        <v>231400</v>
      </c>
      <c r="E2424" s="35">
        <v>23194.083771501213</v>
      </c>
      <c r="F2424" s="35">
        <v>254594.0837715012</v>
      </c>
      <c r="G2424">
        <v>3</v>
      </c>
      <c r="I2424" s="47" t="s">
        <v>1430</v>
      </c>
      <c r="J2424" t="s">
        <v>569</v>
      </c>
      <c r="M2424" t="s">
        <v>1392</v>
      </c>
      <c r="N2424" t="s">
        <v>1294</v>
      </c>
      <c r="O2424" s="36">
        <v>29.079474208499253</v>
      </c>
      <c r="P2424" s="37">
        <v>7.6451431506588978</v>
      </c>
      <c r="Q2424" s="31">
        <v>0</v>
      </c>
    </row>
    <row r="2425" spans="1:17" x14ac:dyDescent="0.2">
      <c r="A2425" t="s">
        <v>858</v>
      </c>
      <c r="B2425" t="s">
        <v>935</v>
      </c>
      <c r="C2425" t="s">
        <v>936</v>
      </c>
      <c r="D2425" s="35">
        <v>231400</v>
      </c>
      <c r="E2425" s="35">
        <v>23194.083771501213</v>
      </c>
      <c r="F2425" s="35">
        <v>254594.0837715012</v>
      </c>
      <c r="G2425">
        <v>3</v>
      </c>
      <c r="I2425" s="47" t="s">
        <v>1430</v>
      </c>
      <c r="J2425" t="s">
        <v>571</v>
      </c>
      <c r="M2425" t="s">
        <v>1392</v>
      </c>
      <c r="N2425" t="s">
        <v>1294</v>
      </c>
      <c r="O2425" s="36">
        <v>343.79402970419056</v>
      </c>
      <c r="P2425" s="37">
        <v>90.385216478990102</v>
      </c>
      <c r="Q2425" s="31">
        <v>7.9999999999999996E-6</v>
      </c>
    </row>
    <row r="2426" spans="1:17" x14ac:dyDescent="0.2">
      <c r="A2426" t="s">
        <v>858</v>
      </c>
      <c r="B2426" t="s">
        <v>935</v>
      </c>
      <c r="C2426" t="s">
        <v>936</v>
      </c>
      <c r="D2426" s="35">
        <v>231400</v>
      </c>
      <c r="E2426" s="35">
        <v>23194.083771501213</v>
      </c>
      <c r="F2426" s="35">
        <v>254594.0837715012</v>
      </c>
      <c r="G2426">
        <v>3</v>
      </c>
      <c r="I2426" s="47" t="s">
        <v>1430</v>
      </c>
      <c r="J2426" t="s">
        <v>572</v>
      </c>
      <c r="M2426" t="s">
        <v>1392</v>
      </c>
      <c r="N2426" t="s">
        <v>1294</v>
      </c>
      <c r="O2426" s="36">
        <v>3375.5010887016924</v>
      </c>
      <c r="P2426" s="37">
        <v>887.43657616707696</v>
      </c>
      <c r="Q2426" s="31">
        <v>1.7799999999999999E-4</v>
      </c>
    </row>
    <row r="2427" spans="1:17" x14ac:dyDescent="0.2">
      <c r="A2427" t="s">
        <v>858</v>
      </c>
      <c r="B2427" t="s">
        <v>935</v>
      </c>
      <c r="C2427" t="s">
        <v>936</v>
      </c>
      <c r="D2427" s="35">
        <v>231400</v>
      </c>
      <c r="E2427" s="35">
        <v>23194.083771501213</v>
      </c>
      <c r="F2427" s="35">
        <v>254594.0837715012</v>
      </c>
      <c r="G2427">
        <v>3</v>
      </c>
      <c r="I2427" s="47" t="s">
        <v>1430</v>
      </c>
      <c r="J2427" t="s">
        <v>573</v>
      </c>
      <c r="M2427" t="s">
        <v>1392</v>
      </c>
      <c r="N2427" t="s">
        <v>1294</v>
      </c>
      <c r="O2427" s="36">
        <v>1888.0150842589733</v>
      </c>
      <c r="P2427" s="37">
        <v>496.3688643842263</v>
      </c>
      <c r="Q2427" s="31">
        <v>1.7899999999999999E-4</v>
      </c>
    </row>
    <row r="2428" spans="1:17" x14ac:dyDescent="0.2">
      <c r="A2428" t="s">
        <v>858</v>
      </c>
      <c r="B2428" t="s">
        <v>935</v>
      </c>
      <c r="C2428" t="s">
        <v>936</v>
      </c>
      <c r="D2428" s="35">
        <v>231400</v>
      </c>
      <c r="E2428" s="35">
        <v>23194.083771501213</v>
      </c>
      <c r="F2428" s="35">
        <v>254594.0837715012</v>
      </c>
      <c r="G2428">
        <v>3</v>
      </c>
      <c r="I2428" s="47" t="s">
        <v>1430</v>
      </c>
      <c r="J2428" t="s">
        <v>641</v>
      </c>
      <c r="M2428" t="s">
        <v>1401</v>
      </c>
      <c r="N2428" t="s">
        <v>1325</v>
      </c>
      <c r="O2428" s="36">
        <v>2044.9352186600722</v>
      </c>
      <c r="P2428" s="37">
        <v>537.62397381692699</v>
      </c>
      <c r="Q2428" s="31">
        <v>1.37E-4</v>
      </c>
    </row>
    <row r="2429" spans="1:17" x14ac:dyDescent="0.2">
      <c r="A2429" t="s">
        <v>858</v>
      </c>
      <c r="B2429" t="s">
        <v>935</v>
      </c>
      <c r="C2429" t="s">
        <v>936</v>
      </c>
      <c r="D2429" s="35">
        <v>231400</v>
      </c>
      <c r="E2429" s="35">
        <v>23194.083771501213</v>
      </c>
      <c r="F2429" s="35">
        <v>254594.0837715012</v>
      </c>
      <c r="G2429">
        <v>3</v>
      </c>
      <c r="I2429" s="47" t="s">
        <v>1430</v>
      </c>
      <c r="J2429" t="s">
        <v>643</v>
      </c>
      <c r="M2429" t="s">
        <v>1401</v>
      </c>
      <c r="N2429" t="s">
        <v>1325</v>
      </c>
      <c r="O2429" s="36">
        <v>2463.2693452897956</v>
      </c>
      <c r="P2429" s="37">
        <v>647.60616469008028</v>
      </c>
      <c r="Q2429" s="31">
        <v>2.3900000000000001E-4</v>
      </c>
    </row>
    <row r="2430" spans="1:17" x14ac:dyDescent="0.2">
      <c r="A2430" t="s">
        <v>858</v>
      </c>
      <c r="B2430" t="s">
        <v>935</v>
      </c>
      <c r="C2430" t="s">
        <v>936</v>
      </c>
      <c r="D2430" s="35">
        <v>231400</v>
      </c>
      <c r="E2430" s="35">
        <v>23194.083771501213</v>
      </c>
      <c r="F2430" s="35">
        <v>254594.0837715012</v>
      </c>
      <c r="G2430">
        <v>3</v>
      </c>
      <c r="I2430" s="47" t="s">
        <v>1430</v>
      </c>
      <c r="J2430" t="s">
        <v>644</v>
      </c>
      <c r="M2430" t="s">
        <v>1401</v>
      </c>
      <c r="N2430" t="s">
        <v>1325</v>
      </c>
      <c r="O2430" s="36">
        <v>7317.8331792863455</v>
      </c>
      <c r="P2430" s="37">
        <v>1923.895934539757</v>
      </c>
      <c r="Q2430" s="31">
        <v>3.1100000000000002E-4</v>
      </c>
    </row>
    <row r="2431" spans="1:17" x14ac:dyDescent="0.2">
      <c r="A2431" t="s">
        <v>858</v>
      </c>
      <c r="B2431" t="s">
        <v>935</v>
      </c>
      <c r="C2431" t="s">
        <v>936</v>
      </c>
      <c r="D2431" s="35">
        <v>231400</v>
      </c>
      <c r="E2431" s="35">
        <v>23194.083771501213</v>
      </c>
      <c r="F2431" s="35">
        <v>254594.0837715012</v>
      </c>
      <c r="G2431">
        <v>3</v>
      </c>
      <c r="I2431" s="47" t="s">
        <v>1430</v>
      </c>
      <c r="J2431" t="s">
        <v>645</v>
      </c>
      <c r="M2431" t="s">
        <v>1401</v>
      </c>
      <c r="N2431" t="s">
        <v>1325</v>
      </c>
      <c r="O2431" s="36">
        <v>1941.8250110585548</v>
      </c>
      <c r="P2431" s="37">
        <v>510.51577056140326</v>
      </c>
      <c r="Q2431" s="31">
        <v>4.8999999999999998E-5</v>
      </c>
    </row>
    <row r="2432" spans="1:17" x14ac:dyDescent="0.2">
      <c r="A2432" t="s">
        <v>858</v>
      </c>
      <c r="B2432" t="s">
        <v>935</v>
      </c>
      <c r="C2432" t="s">
        <v>936</v>
      </c>
      <c r="D2432" s="35">
        <v>231400</v>
      </c>
      <c r="E2432" s="35">
        <v>23194.083771501213</v>
      </c>
      <c r="F2432" s="35">
        <v>254594.0837715012</v>
      </c>
      <c r="G2432">
        <v>3</v>
      </c>
      <c r="I2432" s="47" t="s">
        <v>1430</v>
      </c>
      <c r="J2432" t="s">
        <v>646</v>
      </c>
      <c r="M2432" t="s">
        <v>1401</v>
      </c>
      <c r="N2432" t="s">
        <v>1325</v>
      </c>
      <c r="O2432" s="36">
        <v>553.20000000000005</v>
      </c>
      <c r="P2432" s="37">
        <v>145.43912178812295</v>
      </c>
      <c r="Q2432" s="31">
        <v>1.2E-5</v>
      </c>
    </row>
    <row r="2433" spans="1:17" x14ac:dyDescent="0.2">
      <c r="A2433" t="s">
        <v>858</v>
      </c>
      <c r="B2433" t="s">
        <v>935</v>
      </c>
      <c r="C2433" t="s">
        <v>936</v>
      </c>
      <c r="D2433" s="35">
        <v>231400</v>
      </c>
      <c r="E2433" s="35">
        <v>23194.083771501213</v>
      </c>
      <c r="F2433" s="35">
        <v>254594.0837715012</v>
      </c>
      <c r="G2433">
        <v>3</v>
      </c>
      <c r="I2433" s="47" t="s">
        <v>1430</v>
      </c>
      <c r="J2433" t="s">
        <v>647</v>
      </c>
      <c r="M2433" t="s">
        <v>1401</v>
      </c>
      <c r="N2433" t="s">
        <v>1325</v>
      </c>
      <c r="O2433" s="36">
        <v>4667.2721274884843</v>
      </c>
      <c r="P2433" s="37">
        <v>1227.0498180913037</v>
      </c>
      <c r="Q2433" s="31">
        <v>1.08E-4</v>
      </c>
    </row>
    <row r="2434" spans="1:17" x14ac:dyDescent="0.2">
      <c r="A2434" t="s">
        <v>858</v>
      </c>
      <c r="B2434" t="s">
        <v>935</v>
      </c>
      <c r="C2434" t="s">
        <v>936</v>
      </c>
      <c r="D2434" s="35">
        <v>231400</v>
      </c>
      <c r="E2434" s="35">
        <v>23194.083771501213</v>
      </c>
      <c r="F2434" s="35">
        <v>254594.0837715012</v>
      </c>
      <c r="G2434">
        <v>3</v>
      </c>
      <c r="I2434" s="47" t="s">
        <v>1430</v>
      </c>
      <c r="J2434" t="s">
        <v>648</v>
      </c>
      <c r="M2434" t="s">
        <v>1401</v>
      </c>
      <c r="N2434" t="s">
        <v>1325</v>
      </c>
      <c r="O2434" s="36">
        <v>691.5</v>
      </c>
      <c r="P2434" s="37">
        <v>181.79890223515366</v>
      </c>
      <c r="Q2434" s="31">
        <v>1.5E-5</v>
      </c>
    </row>
    <row r="2435" spans="1:17" x14ac:dyDescent="0.2">
      <c r="A2435" t="s">
        <v>858</v>
      </c>
      <c r="B2435" t="s">
        <v>935</v>
      </c>
      <c r="C2435" t="s">
        <v>936</v>
      </c>
      <c r="D2435" s="35">
        <v>231400</v>
      </c>
      <c r="E2435" s="35">
        <v>23194.083771501213</v>
      </c>
      <c r="F2435" s="35">
        <v>254594.0837715012</v>
      </c>
      <c r="G2435">
        <v>3</v>
      </c>
      <c r="I2435" s="47" t="s">
        <v>1430</v>
      </c>
      <c r="J2435" t="s">
        <v>649</v>
      </c>
      <c r="M2435" t="s">
        <v>1401</v>
      </c>
      <c r="N2435" t="s">
        <v>1325</v>
      </c>
      <c r="O2435" s="36">
        <v>1387.4162914357805</v>
      </c>
      <c r="P2435" s="37">
        <v>364.75887017526088</v>
      </c>
      <c r="Q2435" s="31">
        <v>3.1000000000000001E-5</v>
      </c>
    </row>
    <row r="2436" spans="1:17" x14ac:dyDescent="0.2">
      <c r="A2436" t="s">
        <v>858</v>
      </c>
      <c r="B2436" t="s">
        <v>935</v>
      </c>
      <c r="C2436" t="s">
        <v>936</v>
      </c>
      <c r="D2436" s="35">
        <v>231400</v>
      </c>
      <c r="E2436" s="35">
        <v>23194.083771501213</v>
      </c>
      <c r="F2436" s="35">
        <v>254594.0837715012</v>
      </c>
      <c r="G2436">
        <v>3</v>
      </c>
      <c r="I2436" s="47" t="s">
        <v>1430</v>
      </c>
      <c r="J2436" t="s">
        <v>650</v>
      </c>
      <c r="M2436" t="s">
        <v>1401</v>
      </c>
      <c r="N2436" t="s">
        <v>1325</v>
      </c>
      <c r="O2436" s="36">
        <v>69.150000000000006</v>
      </c>
      <c r="P2436" s="37">
        <v>18.179890223515368</v>
      </c>
      <c r="Q2436" s="31">
        <v>1.9999999999999999E-6</v>
      </c>
    </row>
    <row r="2437" spans="1:17" x14ac:dyDescent="0.2">
      <c r="A2437" t="s">
        <v>858</v>
      </c>
      <c r="B2437" t="s">
        <v>935</v>
      </c>
      <c r="C2437" t="s">
        <v>936</v>
      </c>
      <c r="D2437" s="35">
        <v>231400</v>
      </c>
      <c r="E2437" s="35">
        <v>23194.083771501213</v>
      </c>
      <c r="F2437" s="35">
        <v>254594.0837715012</v>
      </c>
      <c r="G2437">
        <v>3</v>
      </c>
      <c r="I2437" s="47" t="s">
        <v>1430</v>
      </c>
      <c r="J2437" t="s">
        <v>651</v>
      </c>
      <c r="M2437" t="s">
        <v>1401</v>
      </c>
      <c r="N2437" t="s">
        <v>1325</v>
      </c>
      <c r="O2437" s="36">
        <v>484.05</v>
      </c>
      <c r="P2437" s="37">
        <v>127.25923156460757</v>
      </c>
      <c r="Q2437" s="31">
        <v>1.1E-5</v>
      </c>
    </row>
    <row r="2438" spans="1:17" x14ac:dyDescent="0.2">
      <c r="A2438" t="s">
        <v>858</v>
      </c>
      <c r="B2438" t="s">
        <v>935</v>
      </c>
      <c r="C2438" t="s">
        <v>936</v>
      </c>
      <c r="D2438" s="35">
        <v>231400</v>
      </c>
      <c r="E2438" s="35">
        <v>23194.083771501213</v>
      </c>
      <c r="F2438" s="35">
        <v>254594.0837715012</v>
      </c>
      <c r="G2438">
        <v>3</v>
      </c>
      <c r="I2438" s="47" t="s">
        <v>1430</v>
      </c>
      <c r="J2438" t="s">
        <v>712</v>
      </c>
      <c r="M2438" t="s">
        <v>1411</v>
      </c>
      <c r="N2438" t="s">
        <v>1294</v>
      </c>
      <c r="O2438" s="36">
        <v>42.80266656986133</v>
      </c>
      <c r="P2438" s="37">
        <v>11.253040918493275</v>
      </c>
      <c r="Q2438" s="31">
        <v>0</v>
      </c>
    </row>
    <row r="2439" spans="1:17" x14ac:dyDescent="0.2">
      <c r="A2439" t="s">
        <v>858</v>
      </c>
      <c r="B2439" t="s">
        <v>935</v>
      </c>
      <c r="C2439" t="s">
        <v>936</v>
      </c>
      <c r="D2439" s="35">
        <v>231400</v>
      </c>
      <c r="E2439" s="35">
        <v>23194.083771501213</v>
      </c>
      <c r="F2439" s="35">
        <v>254594.0837715012</v>
      </c>
      <c r="G2439">
        <v>3</v>
      </c>
      <c r="I2439" s="47" t="s">
        <v>1430</v>
      </c>
      <c r="J2439" t="s">
        <v>714</v>
      </c>
      <c r="M2439" t="s">
        <v>1411</v>
      </c>
      <c r="N2439" t="s">
        <v>1294</v>
      </c>
      <c r="O2439" s="36">
        <v>46.569639220649599</v>
      </c>
      <c r="P2439" s="37">
        <v>12.243397379322131</v>
      </c>
      <c r="Q2439" s="31">
        <v>9.9999999999999995E-7</v>
      </c>
    </row>
    <row r="2440" spans="1:17" x14ac:dyDescent="0.2">
      <c r="A2440" t="s">
        <v>858</v>
      </c>
      <c r="B2440" t="s">
        <v>935</v>
      </c>
      <c r="C2440" t="s">
        <v>936</v>
      </c>
      <c r="D2440" s="35">
        <v>231400</v>
      </c>
      <c r="E2440" s="35">
        <v>23194.083771501213</v>
      </c>
      <c r="F2440" s="35">
        <v>254594.0837715012</v>
      </c>
      <c r="G2440">
        <v>3</v>
      </c>
      <c r="I2440" s="47" t="s">
        <v>1430</v>
      </c>
      <c r="J2440" t="s">
        <v>715</v>
      </c>
      <c r="M2440" t="s">
        <v>1411</v>
      </c>
      <c r="N2440" t="s">
        <v>1294</v>
      </c>
      <c r="O2440" s="36">
        <v>1183.945934271045</v>
      </c>
      <c r="P2440" s="37">
        <v>311.26546804952909</v>
      </c>
      <c r="Q2440" s="31">
        <v>5.8999999999999998E-5</v>
      </c>
    </row>
    <row r="2441" spans="1:17" x14ac:dyDescent="0.2">
      <c r="A2441" t="s">
        <v>858</v>
      </c>
      <c r="B2441" t="s">
        <v>935</v>
      </c>
      <c r="C2441" t="s">
        <v>936</v>
      </c>
      <c r="D2441" s="35">
        <v>231400</v>
      </c>
      <c r="E2441" s="35">
        <v>23194.083771501213</v>
      </c>
      <c r="F2441" s="35">
        <v>254594.0837715012</v>
      </c>
      <c r="G2441">
        <v>3</v>
      </c>
      <c r="I2441" s="47" t="s">
        <v>1430</v>
      </c>
      <c r="J2441" t="s">
        <v>720</v>
      </c>
      <c r="M2441" t="s">
        <v>1411</v>
      </c>
      <c r="N2441" t="s">
        <v>1294</v>
      </c>
      <c r="O2441" s="36">
        <v>2644.4201976399399</v>
      </c>
      <c r="P2441" s="37">
        <v>695.23165434477107</v>
      </c>
      <c r="Q2441" s="31">
        <v>4.1E-5</v>
      </c>
    </row>
    <row r="2442" spans="1:17" x14ac:dyDescent="0.2">
      <c r="A2442" t="s">
        <v>858</v>
      </c>
      <c r="B2442" t="s">
        <v>935</v>
      </c>
      <c r="C2442" t="s">
        <v>936</v>
      </c>
      <c r="D2442" s="35">
        <v>231400</v>
      </c>
      <c r="E2442" s="35">
        <v>23194.083771501213</v>
      </c>
      <c r="F2442" s="35">
        <v>254594.0837715012</v>
      </c>
      <c r="G2442">
        <v>3</v>
      </c>
      <c r="I2442" s="47" t="s">
        <v>1430</v>
      </c>
      <c r="J2442" t="s">
        <v>721</v>
      </c>
      <c r="M2442" t="s">
        <v>1411</v>
      </c>
      <c r="N2442" t="s">
        <v>1294</v>
      </c>
      <c r="O2442" s="36">
        <v>1491.5256828192296</v>
      </c>
      <c r="P2442" s="37">
        <v>392.12976397986108</v>
      </c>
      <c r="Q2442" s="31">
        <v>4.3000000000000002E-5</v>
      </c>
    </row>
    <row r="2443" spans="1:17" x14ac:dyDescent="0.2">
      <c r="A2443" t="s">
        <v>858</v>
      </c>
      <c r="B2443" t="s">
        <v>935</v>
      </c>
      <c r="C2443" t="s">
        <v>936</v>
      </c>
      <c r="D2443" s="35">
        <v>231400</v>
      </c>
      <c r="E2443" s="35">
        <v>23194.083771501213</v>
      </c>
      <c r="F2443" s="35">
        <v>254594.0837715012</v>
      </c>
      <c r="G2443">
        <v>3</v>
      </c>
      <c r="I2443" s="47" t="s">
        <v>1430</v>
      </c>
      <c r="J2443" t="s">
        <v>722</v>
      </c>
      <c r="M2443" t="s">
        <v>1411</v>
      </c>
      <c r="N2443" t="s">
        <v>1294</v>
      </c>
      <c r="O2443" s="36">
        <v>1341.6995806943403</v>
      </c>
      <c r="P2443" s="37">
        <v>352.73971207461614</v>
      </c>
      <c r="Q2443" s="31">
        <v>9.0000000000000006E-5</v>
      </c>
    </row>
    <row r="2444" spans="1:17" x14ac:dyDescent="0.2">
      <c r="A2444" t="s">
        <v>858</v>
      </c>
      <c r="B2444" t="s">
        <v>935</v>
      </c>
      <c r="C2444" t="s">
        <v>936</v>
      </c>
      <c r="D2444" s="35">
        <v>231400</v>
      </c>
      <c r="E2444" s="35">
        <v>23194.083771501213</v>
      </c>
      <c r="F2444" s="35">
        <v>254594.0837715012</v>
      </c>
      <c r="G2444">
        <v>3</v>
      </c>
      <c r="I2444" s="47" t="s">
        <v>1430</v>
      </c>
      <c r="J2444" t="s">
        <v>723</v>
      </c>
      <c r="M2444" t="s">
        <v>1411</v>
      </c>
      <c r="N2444" t="s">
        <v>1294</v>
      </c>
      <c r="O2444" s="36">
        <v>27.785524752776173</v>
      </c>
      <c r="P2444" s="37">
        <v>7.304957191731595</v>
      </c>
      <c r="Q2444" s="31">
        <v>9.9999999999999995E-7</v>
      </c>
    </row>
    <row r="2445" spans="1:17" x14ac:dyDescent="0.2">
      <c r="A2445" t="s">
        <v>858</v>
      </c>
      <c r="B2445" t="s">
        <v>935</v>
      </c>
      <c r="C2445" t="s">
        <v>936</v>
      </c>
      <c r="D2445" s="35">
        <v>231400</v>
      </c>
      <c r="E2445" s="35">
        <v>23194.083771501213</v>
      </c>
      <c r="F2445" s="35">
        <v>254594.0837715012</v>
      </c>
      <c r="G2445">
        <v>3</v>
      </c>
      <c r="I2445" s="47" t="s">
        <v>1430</v>
      </c>
      <c r="J2445" t="s">
        <v>737</v>
      </c>
      <c r="M2445" t="s">
        <v>1414</v>
      </c>
      <c r="N2445" t="s">
        <v>1325</v>
      </c>
      <c r="O2445" s="36">
        <v>2259.0703945956138</v>
      </c>
      <c r="P2445" s="37">
        <v>593.92121158267241</v>
      </c>
      <c r="Q2445" s="31">
        <v>0</v>
      </c>
    </row>
    <row r="2446" spans="1:17" x14ac:dyDescent="0.2">
      <c r="A2446" t="s">
        <v>858</v>
      </c>
      <c r="B2446" t="s">
        <v>935</v>
      </c>
      <c r="C2446" t="s">
        <v>936</v>
      </c>
      <c r="D2446" s="35">
        <v>231400</v>
      </c>
      <c r="E2446" s="35">
        <v>23194.083771501213</v>
      </c>
      <c r="F2446" s="35">
        <v>254594.0837715012</v>
      </c>
      <c r="G2446">
        <v>3</v>
      </c>
      <c r="I2446" s="47" t="s">
        <v>1430</v>
      </c>
      <c r="J2446" t="s">
        <v>739</v>
      </c>
      <c r="M2446" t="s">
        <v>1414</v>
      </c>
      <c r="N2446" t="s">
        <v>1325</v>
      </c>
      <c r="O2446" s="36">
        <v>2550.8715440720744</v>
      </c>
      <c r="P2446" s="37">
        <v>670.63723276239261</v>
      </c>
      <c r="Q2446" s="31">
        <v>6.0000000000000002E-5</v>
      </c>
    </row>
    <row r="2447" spans="1:17" x14ac:dyDescent="0.2">
      <c r="A2447" t="s">
        <v>858</v>
      </c>
      <c r="B2447" t="s">
        <v>935</v>
      </c>
      <c r="C2447" t="s">
        <v>936</v>
      </c>
      <c r="D2447" s="35">
        <v>231400</v>
      </c>
      <c r="E2447" s="35">
        <v>23194.083771501213</v>
      </c>
      <c r="F2447" s="35">
        <v>254594.0837715012</v>
      </c>
      <c r="G2447">
        <v>3</v>
      </c>
      <c r="I2447" s="47" t="s">
        <v>1430</v>
      </c>
      <c r="J2447" t="s">
        <v>740</v>
      </c>
      <c r="M2447" t="s">
        <v>1414</v>
      </c>
      <c r="N2447" t="s">
        <v>1325</v>
      </c>
      <c r="O2447" s="36">
        <v>3037.8035399849359</v>
      </c>
      <c r="P2447" s="37">
        <v>798.65415585730307</v>
      </c>
      <c r="Q2447" s="31">
        <v>6.7000000000000002E-5</v>
      </c>
    </row>
    <row r="2448" spans="1:17" x14ac:dyDescent="0.2">
      <c r="A2448" t="s">
        <v>858</v>
      </c>
      <c r="B2448" t="s">
        <v>935</v>
      </c>
      <c r="C2448" t="s">
        <v>936</v>
      </c>
      <c r="D2448" s="35">
        <v>231400</v>
      </c>
      <c r="E2448" s="35">
        <v>23194.083771501213</v>
      </c>
      <c r="F2448" s="35">
        <v>254594.0837715012</v>
      </c>
      <c r="G2448">
        <v>3</v>
      </c>
      <c r="I2448" s="47" t="s">
        <v>1430</v>
      </c>
      <c r="J2448" t="s">
        <v>742</v>
      </c>
      <c r="M2448" t="s">
        <v>1416</v>
      </c>
      <c r="N2448" t="s">
        <v>1294</v>
      </c>
      <c r="O2448" s="36">
        <v>2864.7385465703437</v>
      </c>
      <c r="P2448" s="37">
        <v>753.15448005382234</v>
      </c>
      <c r="Q2448" s="31">
        <v>2.2499999999999999E-4</v>
      </c>
    </row>
    <row r="2449" spans="1:17" x14ac:dyDescent="0.2">
      <c r="A2449" t="s">
        <v>858</v>
      </c>
      <c r="B2449" t="s">
        <v>935</v>
      </c>
      <c r="C2449" t="s">
        <v>936</v>
      </c>
      <c r="D2449" s="35">
        <v>231400</v>
      </c>
      <c r="E2449" s="35">
        <v>23194.083771501213</v>
      </c>
      <c r="F2449" s="35">
        <v>254594.0837715012</v>
      </c>
      <c r="G2449">
        <v>3</v>
      </c>
      <c r="I2449" s="47" t="s">
        <v>1430</v>
      </c>
      <c r="J2449" t="s">
        <v>744</v>
      </c>
      <c r="M2449" t="s">
        <v>1416</v>
      </c>
      <c r="N2449" t="s">
        <v>1294</v>
      </c>
      <c r="O2449" s="36">
        <v>4832.9094432549227</v>
      </c>
      <c r="P2449" s="37">
        <v>1270.5967192851085</v>
      </c>
      <c r="Q2449" s="31">
        <v>2.9700000000000001E-4</v>
      </c>
    </row>
    <row r="2450" spans="1:17" x14ac:dyDescent="0.2">
      <c r="A2450" t="s">
        <v>858</v>
      </c>
      <c r="B2450" t="s">
        <v>935</v>
      </c>
      <c r="C2450" t="s">
        <v>936</v>
      </c>
      <c r="D2450" s="35">
        <v>231400</v>
      </c>
      <c r="E2450" s="35">
        <v>23194.083771501213</v>
      </c>
      <c r="F2450" s="35">
        <v>254594.0837715012</v>
      </c>
      <c r="G2450">
        <v>3</v>
      </c>
      <c r="I2450" s="47" t="s">
        <v>1430</v>
      </c>
      <c r="J2450" t="s">
        <v>745</v>
      </c>
      <c r="M2450" t="s">
        <v>1416</v>
      </c>
      <c r="N2450" t="s">
        <v>1294</v>
      </c>
      <c r="O2450" s="36">
        <v>2287.7901530345116</v>
      </c>
      <c r="P2450" s="37">
        <v>601.47178360964335</v>
      </c>
      <c r="Q2450" s="31">
        <v>2.0799999999999999E-4</v>
      </c>
    </row>
    <row r="2451" spans="1:17" x14ac:dyDescent="0.2">
      <c r="A2451" t="s">
        <v>858</v>
      </c>
      <c r="B2451" t="s">
        <v>935</v>
      </c>
      <c r="C2451" t="s">
        <v>936</v>
      </c>
      <c r="D2451" s="35">
        <v>231400</v>
      </c>
      <c r="E2451" s="35">
        <v>23194.083771501213</v>
      </c>
      <c r="F2451" s="35">
        <v>254594.0837715012</v>
      </c>
      <c r="G2451">
        <v>3</v>
      </c>
      <c r="I2451" s="47" t="s">
        <v>1430</v>
      </c>
      <c r="J2451" t="s">
        <v>746</v>
      </c>
      <c r="M2451" t="s">
        <v>1416</v>
      </c>
      <c r="N2451" t="s">
        <v>1294</v>
      </c>
      <c r="O2451" s="36">
        <v>600.78947486909465</v>
      </c>
      <c r="P2451" s="37">
        <v>157.95063919831648</v>
      </c>
      <c r="Q2451" s="31">
        <v>9.0000000000000002E-6</v>
      </c>
    </row>
    <row r="2452" spans="1:17" x14ac:dyDescent="0.2">
      <c r="A2452" t="s">
        <v>858</v>
      </c>
      <c r="B2452" t="s">
        <v>935</v>
      </c>
      <c r="C2452" t="s">
        <v>936</v>
      </c>
      <c r="D2452" s="35">
        <v>231400</v>
      </c>
      <c r="E2452" s="35">
        <v>23194.083771501213</v>
      </c>
      <c r="F2452" s="35">
        <v>254594.0837715012</v>
      </c>
      <c r="G2452">
        <v>3</v>
      </c>
      <c r="I2452" s="47" t="s">
        <v>1430</v>
      </c>
      <c r="J2452" t="s">
        <v>747</v>
      </c>
      <c r="M2452" t="s">
        <v>1416</v>
      </c>
      <c r="N2452" t="s">
        <v>1294</v>
      </c>
      <c r="O2452" s="36">
        <v>304.28601644003118</v>
      </c>
      <c r="P2452" s="37">
        <v>79.998356839198237</v>
      </c>
      <c r="Q2452" s="31">
        <v>6.9999999999999999E-6</v>
      </c>
    </row>
    <row r="2453" spans="1:17" x14ac:dyDescent="0.2">
      <c r="A2453" t="s">
        <v>858</v>
      </c>
      <c r="B2453" t="s">
        <v>935</v>
      </c>
      <c r="C2453" t="s">
        <v>936</v>
      </c>
      <c r="D2453" s="35">
        <v>231400</v>
      </c>
      <c r="E2453" s="35">
        <v>23194.083771501213</v>
      </c>
      <c r="F2453" s="35">
        <v>254594.0837715012</v>
      </c>
      <c r="G2453">
        <v>3</v>
      </c>
      <c r="I2453" s="47" t="s">
        <v>1430</v>
      </c>
      <c r="J2453" t="s">
        <v>748</v>
      </c>
      <c r="M2453" t="s">
        <v>1416</v>
      </c>
      <c r="N2453" t="s">
        <v>1294</v>
      </c>
      <c r="O2453" s="36">
        <v>2474.219595817025</v>
      </c>
      <c r="P2453" s="37">
        <v>650.48504180512043</v>
      </c>
      <c r="Q2453" s="31">
        <v>1.13E-4</v>
      </c>
    </row>
    <row r="2454" spans="1:17" x14ac:dyDescent="0.2">
      <c r="A2454" t="s">
        <v>858</v>
      </c>
      <c r="B2454" t="s">
        <v>935</v>
      </c>
      <c r="C2454" t="s">
        <v>936</v>
      </c>
      <c r="D2454" s="35">
        <v>231400</v>
      </c>
      <c r="E2454" s="35">
        <v>23194.083771501213</v>
      </c>
      <c r="F2454" s="35">
        <v>254594.0837715012</v>
      </c>
      <c r="G2454">
        <v>3</v>
      </c>
      <c r="I2454" s="47" t="s">
        <v>1430</v>
      </c>
      <c r="J2454" t="s">
        <v>749</v>
      </c>
      <c r="M2454" t="s">
        <v>1416</v>
      </c>
      <c r="N2454" t="s">
        <v>1294</v>
      </c>
      <c r="O2454" s="36">
        <v>686.59096162493188</v>
      </c>
      <c r="P2454" s="37">
        <v>180.50829082862057</v>
      </c>
      <c r="Q2454" s="31">
        <v>4.6999999999999997E-5</v>
      </c>
    </row>
    <row r="2455" spans="1:17" x14ac:dyDescent="0.2">
      <c r="A2455" t="s">
        <v>858</v>
      </c>
      <c r="B2455" t="s">
        <v>935</v>
      </c>
      <c r="C2455" t="s">
        <v>936</v>
      </c>
      <c r="D2455" s="35">
        <v>231400</v>
      </c>
      <c r="E2455" s="35">
        <v>23194.083771501213</v>
      </c>
      <c r="F2455" s="35">
        <v>254594.0837715012</v>
      </c>
      <c r="G2455">
        <v>3</v>
      </c>
      <c r="I2455" s="47" t="s">
        <v>1430</v>
      </c>
      <c r="J2455" t="s">
        <v>751</v>
      </c>
      <c r="M2455" t="s">
        <v>1418</v>
      </c>
      <c r="N2455" t="s">
        <v>1294</v>
      </c>
      <c r="O2455" s="36">
        <v>2382.5214441982639</v>
      </c>
      <c r="P2455" s="37">
        <v>626.37712669118912</v>
      </c>
      <c r="Q2455" s="31">
        <v>2.81E-4</v>
      </c>
    </row>
    <row r="2456" spans="1:17" x14ac:dyDescent="0.2">
      <c r="A2456" t="s">
        <v>858</v>
      </c>
      <c r="B2456" t="s">
        <v>935</v>
      </c>
      <c r="C2456" t="s">
        <v>936</v>
      </c>
      <c r="D2456" s="35">
        <v>231400</v>
      </c>
      <c r="E2456" s="35">
        <v>23194.083771501213</v>
      </c>
      <c r="F2456" s="35">
        <v>254594.0837715012</v>
      </c>
      <c r="G2456">
        <v>3</v>
      </c>
      <c r="I2456" s="47" t="s">
        <v>1430</v>
      </c>
      <c r="J2456" t="s">
        <v>753</v>
      </c>
      <c r="M2456" t="s">
        <v>1418</v>
      </c>
      <c r="N2456" t="s">
        <v>1294</v>
      </c>
      <c r="O2456" s="36">
        <v>488.11319690976609</v>
      </c>
      <c r="P2456" s="37">
        <v>128.32746690482554</v>
      </c>
      <c r="Q2456" s="31">
        <v>7.9999999999999996E-6</v>
      </c>
    </row>
    <row r="2457" spans="1:17" x14ac:dyDescent="0.2">
      <c r="A2457" t="s">
        <v>858</v>
      </c>
      <c r="B2457" t="s">
        <v>935</v>
      </c>
      <c r="C2457" t="s">
        <v>936</v>
      </c>
      <c r="D2457" s="35">
        <v>231400</v>
      </c>
      <c r="E2457" s="35">
        <v>23194.083771501213</v>
      </c>
      <c r="F2457" s="35">
        <v>254594.0837715012</v>
      </c>
      <c r="G2457">
        <v>3</v>
      </c>
      <c r="I2457" s="47" t="s">
        <v>1430</v>
      </c>
      <c r="J2457" t="s">
        <v>754</v>
      </c>
      <c r="M2457" t="s">
        <v>1418</v>
      </c>
      <c r="N2457" t="s">
        <v>1294</v>
      </c>
      <c r="O2457" s="36">
        <v>32.367565076927775</v>
      </c>
      <c r="P2457" s="37">
        <v>8.5095991308899013</v>
      </c>
      <c r="Q2457" s="31">
        <v>9.9999999999999995E-7</v>
      </c>
    </row>
    <row r="2458" spans="1:17" x14ac:dyDescent="0.2">
      <c r="A2458" t="s">
        <v>858</v>
      </c>
      <c r="B2458" t="s">
        <v>935</v>
      </c>
      <c r="C2458" t="s">
        <v>936</v>
      </c>
      <c r="D2458" s="35">
        <v>231400</v>
      </c>
      <c r="E2458" s="35">
        <v>23194.083771501213</v>
      </c>
      <c r="F2458" s="35">
        <v>254594.0837715012</v>
      </c>
      <c r="G2458">
        <v>3</v>
      </c>
      <c r="I2458" s="47" t="s">
        <v>1430</v>
      </c>
      <c r="J2458" t="s">
        <v>755</v>
      </c>
      <c r="M2458" t="s">
        <v>1418</v>
      </c>
      <c r="N2458" t="s">
        <v>1294</v>
      </c>
      <c r="O2458" s="36">
        <v>2950.6268742092748</v>
      </c>
      <c r="P2458" s="37">
        <v>775.73496259839328</v>
      </c>
      <c r="Q2458" s="31">
        <v>9.5000000000000005E-5</v>
      </c>
    </row>
    <row r="2459" spans="1:17" x14ac:dyDescent="0.2">
      <c r="A2459" t="s">
        <v>858</v>
      </c>
      <c r="B2459" t="s">
        <v>935</v>
      </c>
      <c r="C2459" t="s">
        <v>936</v>
      </c>
      <c r="D2459" s="35">
        <v>231400</v>
      </c>
      <c r="E2459" s="35">
        <v>23194.083771501213</v>
      </c>
      <c r="F2459" s="35">
        <v>254594.0837715012</v>
      </c>
      <c r="G2459">
        <v>3</v>
      </c>
      <c r="I2459" s="47" t="s">
        <v>1430</v>
      </c>
      <c r="J2459" t="s">
        <v>54</v>
      </c>
      <c r="M2459" t="s">
        <v>1327</v>
      </c>
      <c r="N2459" t="s">
        <v>1328</v>
      </c>
      <c r="O2459" s="36">
        <v>7122.2005687552883</v>
      </c>
      <c r="P2459" s="37">
        <v>1872.4631162665198</v>
      </c>
      <c r="Q2459" s="31">
        <v>1.55E-4</v>
      </c>
    </row>
    <row r="2460" spans="1:17" x14ac:dyDescent="0.2">
      <c r="A2460" t="s">
        <v>858</v>
      </c>
      <c r="B2460" t="s">
        <v>935</v>
      </c>
      <c r="C2460" t="s">
        <v>936</v>
      </c>
      <c r="D2460" s="35">
        <v>231400</v>
      </c>
      <c r="E2460" s="35">
        <v>23194.083771501213</v>
      </c>
      <c r="F2460" s="35">
        <v>254594.0837715012</v>
      </c>
      <c r="G2460">
        <v>3</v>
      </c>
      <c r="I2460" s="47" t="s">
        <v>1430</v>
      </c>
      <c r="J2460" t="s">
        <v>57</v>
      </c>
      <c r="M2460" t="s">
        <v>1329</v>
      </c>
      <c r="N2460" t="s">
        <v>1294</v>
      </c>
      <c r="O2460" s="36">
        <v>1761.0179446338191</v>
      </c>
      <c r="P2460" s="37">
        <v>462.98066399253065</v>
      </c>
      <c r="Q2460" s="31">
        <v>7.6000000000000004E-5</v>
      </c>
    </row>
    <row r="2461" spans="1:17" x14ac:dyDescent="0.2">
      <c r="A2461" t="s">
        <v>858</v>
      </c>
      <c r="B2461" t="s">
        <v>935</v>
      </c>
      <c r="C2461" t="s">
        <v>936</v>
      </c>
      <c r="D2461" s="35">
        <v>231400</v>
      </c>
      <c r="E2461" s="35">
        <v>23194.083771501213</v>
      </c>
      <c r="F2461" s="35">
        <v>254594.0837715012</v>
      </c>
      <c r="G2461">
        <v>3</v>
      </c>
      <c r="I2461" s="47" t="s">
        <v>1430</v>
      </c>
      <c r="J2461" t="s">
        <v>61</v>
      </c>
      <c r="M2461" t="s">
        <v>1329</v>
      </c>
      <c r="N2461" t="s">
        <v>1294</v>
      </c>
      <c r="O2461" s="36">
        <v>1287.6535234111202</v>
      </c>
      <c r="P2461" s="37">
        <v>338.53072598028837</v>
      </c>
      <c r="Q2461" s="31">
        <v>2.0000000000000002E-5</v>
      </c>
    </row>
    <row r="2462" spans="1:17" x14ac:dyDescent="0.2">
      <c r="A2462" t="s">
        <v>858</v>
      </c>
      <c r="B2462" t="s">
        <v>935</v>
      </c>
      <c r="C2462" t="s">
        <v>936</v>
      </c>
      <c r="D2462" s="35">
        <v>231400</v>
      </c>
      <c r="E2462" s="35">
        <v>23194.083771501213</v>
      </c>
      <c r="F2462" s="35">
        <v>254594.0837715012</v>
      </c>
      <c r="G2462">
        <v>3</v>
      </c>
      <c r="I2462" s="47" t="s">
        <v>1430</v>
      </c>
      <c r="J2462" t="s">
        <v>63</v>
      </c>
      <c r="M2462" t="s">
        <v>1329</v>
      </c>
      <c r="N2462" t="s">
        <v>1294</v>
      </c>
      <c r="O2462" s="36">
        <v>296.51038529840088</v>
      </c>
      <c r="P2462" s="37">
        <v>77.954103468650359</v>
      </c>
      <c r="Q2462" s="31">
        <v>5.0000000000000004E-6</v>
      </c>
    </row>
    <row r="2463" spans="1:17" x14ac:dyDescent="0.2">
      <c r="A2463" t="s">
        <v>858</v>
      </c>
      <c r="B2463" t="s">
        <v>935</v>
      </c>
      <c r="C2463" t="s">
        <v>936</v>
      </c>
      <c r="D2463" s="35">
        <v>231400</v>
      </c>
      <c r="E2463" s="35">
        <v>23194.083771501213</v>
      </c>
      <c r="F2463" s="35">
        <v>254594.0837715012</v>
      </c>
      <c r="G2463">
        <v>3</v>
      </c>
      <c r="I2463" s="47" t="s">
        <v>1430</v>
      </c>
      <c r="J2463" t="s">
        <v>320</v>
      </c>
      <c r="M2463" t="s">
        <v>1353</v>
      </c>
      <c r="N2463" t="s">
        <v>1325</v>
      </c>
      <c r="O2463" s="36">
        <v>74157.33999578697</v>
      </c>
      <c r="P2463" s="37">
        <v>19496.345631110809</v>
      </c>
      <c r="Q2463" s="31">
        <v>2.271E-3</v>
      </c>
    </row>
    <row r="2464" spans="1:17" x14ac:dyDescent="0.2">
      <c r="A2464" t="s">
        <v>858</v>
      </c>
      <c r="B2464" t="s">
        <v>935</v>
      </c>
      <c r="C2464" t="s">
        <v>936</v>
      </c>
      <c r="D2464" s="35">
        <v>231400</v>
      </c>
      <c r="E2464" s="35">
        <v>23194.083771501213</v>
      </c>
      <c r="F2464" s="35">
        <v>254594.0837715012</v>
      </c>
      <c r="G2464">
        <v>3</v>
      </c>
      <c r="I2464" s="47" t="s">
        <v>1430</v>
      </c>
      <c r="J2464" t="s">
        <v>332</v>
      </c>
      <c r="M2464" t="s">
        <v>1355</v>
      </c>
      <c r="N2464" t="s">
        <v>1294</v>
      </c>
      <c r="O2464" s="36">
        <v>3916.0931676266819</v>
      </c>
      <c r="P2464" s="37">
        <v>1029.5610107376954</v>
      </c>
      <c r="Q2464" s="31">
        <v>7.1000000000000005E-5</v>
      </c>
    </row>
    <row r="2465" spans="1:17" x14ac:dyDescent="0.2">
      <c r="A2465" t="s">
        <v>858</v>
      </c>
      <c r="B2465" t="s">
        <v>935</v>
      </c>
      <c r="C2465" t="s">
        <v>936</v>
      </c>
      <c r="D2465" s="35">
        <v>231400</v>
      </c>
      <c r="E2465" s="35">
        <v>23194.083771501213</v>
      </c>
      <c r="F2465" s="35">
        <v>254594.0837715012</v>
      </c>
      <c r="G2465">
        <v>3</v>
      </c>
      <c r="I2465" s="47" t="s">
        <v>1430</v>
      </c>
      <c r="J2465" t="s">
        <v>405</v>
      </c>
      <c r="M2465" t="s">
        <v>1366</v>
      </c>
      <c r="N2465" t="s">
        <v>1294</v>
      </c>
      <c r="O2465" s="36">
        <v>3087.9154667969119</v>
      </c>
      <c r="P2465" s="37">
        <v>811.82883884111448</v>
      </c>
      <c r="Q2465" s="31">
        <v>5.1E-5</v>
      </c>
    </row>
    <row r="2466" spans="1:17" x14ac:dyDescent="0.2">
      <c r="A2466" t="s">
        <v>858</v>
      </c>
      <c r="B2466" t="s">
        <v>935</v>
      </c>
      <c r="C2466" t="s">
        <v>936</v>
      </c>
      <c r="D2466" s="35">
        <v>231400</v>
      </c>
      <c r="E2466" s="35">
        <v>23194.083771501213</v>
      </c>
      <c r="F2466" s="35">
        <v>254594.0837715012</v>
      </c>
      <c r="G2466">
        <v>3</v>
      </c>
      <c r="I2466" s="47" t="s">
        <v>1430</v>
      </c>
      <c r="J2466" t="s">
        <v>406</v>
      </c>
      <c r="M2466" t="s">
        <v>1366</v>
      </c>
      <c r="N2466" t="s">
        <v>1325</v>
      </c>
      <c r="O2466" s="36">
        <v>5886.2493831897482</v>
      </c>
      <c r="P2466" s="37">
        <v>1547.5252005007183</v>
      </c>
      <c r="Q2466" s="31">
        <v>3.2299999999999999E-4</v>
      </c>
    </row>
    <row r="2467" spans="1:17" x14ac:dyDescent="0.2">
      <c r="A2467" t="s">
        <v>858</v>
      </c>
      <c r="B2467" t="s">
        <v>935</v>
      </c>
      <c r="C2467" t="s">
        <v>936</v>
      </c>
      <c r="D2467" s="35">
        <v>231400</v>
      </c>
      <c r="E2467" s="35">
        <v>23194.083771501213</v>
      </c>
      <c r="F2467" s="35">
        <v>254594.0837715012</v>
      </c>
      <c r="G2467">
        <v>3</v>
      </c>
      <c r="I2467" s="47" t="s">
        <v>1430</v>
      </c>
      <c r="J2467" t="s">
        <v>407</v>
      </c>
      <c r="M2467" t="s">
        <v>1366</v>
      </c>
      <c r="N2467" t="s">
        <v>1325</v>
      </c>
      <c r="O2467" s="36">
        <v>11434.717413794324</v>
      </c>
      <c r="P2467" s="37">
        <v>3006.2459482241552</v>
      </c>
      <c r="Q2467" s="31">
        <v>4.0499999999999998E-4</v>
      </c>
    </row>
    <row r="2468" spans="1:17" x14ac:dyDescent="0.2">
      <c r="A2468" t="s">
        <v>858</v>
      </c>
      <c r="B2468" t="s">
        <v>935</v>
      </c>
      <c r="C2468" t="s">
        <v>936</v>
      </c>
      <c r="D2468" s="35">
        <v>231400</v>
      </c>
      <c r="E2468" s="35">
        <v>23194.083771501213</v>
      </c>
      <c r="F2468" s="35">
        <v>254594.0837715012</v>
      </c>
      <c r="G2468">
        <v>3</v>
      </c>
      <c r="I2468" s="47" t="s">
        <v>1430</v>
      </c>
      <c r="J2468" t="s">
        <v>408</v>
      </c>
      <c r="M2468" t="s">
        <v>1366</v>
      </c>
      <c r="N2468" t="s">
        <v>1325</v>
      </c>
      <c r="O2468" s="36">
        <v>13494.448218078351</v>
      </c>
      <c r="P2468" s="37">
        <v>3547.7597575065361</v>
      </c>
      <c r="Q2468" s="31">
        <v>3.3100000000000002E-4</v>
      </c>
    </row>
    <row r="2469" spans="1:17" x14ac:dyDescent="0.2">
      <c r="A2469" t="s">
        <v>858</v>
      </c>
      <c r="B2469" t="s">
        <v>935</v>
      </c>
      <c r="C2469" t="s">
        <v>936</v>
      </c>
      <c r="D2469" s="35">
        <v>231400</v>
      </c>
      <c r="E2469" s="35">
        <v>23194.083771501213</v>
      </c>
      <c r="F2469" s="35">
        <v>254594.0837715012</v>
      </c>
      <c r="G2469">
        <v>3</v>
      </c>
      <c r="I2469" s="47" t="s">
        <v>1430</v>
      </c>
      <c r="J2469" t="s">
        <v>409</v>
      </c>
      <c r="M2469" t="s">
        <v>1366</v>
      </c>
      <c r="N2469" t="s">
        <v>1325</v>
      </c>
      <c r="O2469" s="36">
        <v>22654.287901645508</v>
      </c>
      <c r="P2469" s="37">
        <v>5955.9286644082085</v>
      </c>
      <c r="Q2469" s="31">
        <v>5.2400000000000005E-4</v>
      </c>
    </row>
    <row r="2470" spans="1:17" x14ac:dyDescent="0.2">
      <c r="A2470" t="s">
        <v>858</v>
      </c>
      <c r="B2470" t="s">
        <v>935</v>
      </c>
      <c r="C2470" t="s">
        <v>936</v>
      </c>
      <c r="D2470" s="35">
        <v>231400</v>
      </c>
      <c r="E2470" s="35">
        <v>23194.083771501213</v>
      </c>
      <c r="F2470" s="35">
        <v>254594.0837715012</v>
      </c>
      <c r="G2470">
        <v>3</v>
      </c>
      <c r="I2470" s="47" t="s">
        <v>1430</v>
      </c>
      <c r="J2470" t="s">
        <v>410</v>
      </c>
      <c r="M2470" t="s">
        <v>1366</v>
      </c>
      <c r="N2470" t="s">
        <v>1325</v>
      </c>
      <c r="O2470" s="36">
        <v>10120.942896730847</v>
      </c>
      <c r="P2470" s="37">
        <v>2660.8478788291309</v>
      </c>
      <c r="Q2470" s="31">
        <v>5.0799999999999999E-4</v>
      </c>
    </row>
    <row r="2471" spans="1:17" x14ac:dyDescent="0.2">
      <c r="A2471" t="s">
        <v>858</v>
      </c>
      <c r="B2471" t="s">
        <v>935</v>
      </c>
      <c r="C2471" t="s">
        <v>936</v>
      </c>
      <c r="D2471" s="35">
        <v>231400</v>
      </c>
      <c r="E2471" s="35">
        <v>23194.083771501213</v>
      </c>
      <c r="F2471" s="35">
        <v>254594.0837715012</v>
      </c>
      <c r="G2471">
        <v>3</v>
      </c>
      <c r="I2471" s="47" t="s">
        <v>1430</v>
      </c>
      <c r="J2471" t="s">
        <v>578</v>
      </c>
      <c r="M2471" t="s">
        <v>1393</v>
      </c>
      <c r="N2471" t="s">
        <v>1325</v>
      </c>
      <c r="O2471" s="36">
        <v>314.34238402903196</v>
      </c>
      <c r="P2471" s="37">
        <v>82.642227537901832</v>
      </c>
      <c r="Q2471" s="31">
        <v>5.0000000000000004E-6</v>
      </c>
    </row>
    <row r="2472" spans="1:17" x14ac:dyDescent="0.2">
      <c r="A2472" t="s">
        <v>858</v>
      </c>
      <c r="B2472" t="s">
        <v>935</v>
      </c>
      <c r="C2472" t="s">
        <v>936</v>
      </c>
      <c r="D2472" s="35">
        <v>231400</v>
      </c>
      <c r="E2472" s="35">
        <v>23194.083771501213</v>
      </c>
      <c r="F2472" s="35">
        <v>254594.0837715012</v>
      </c>
      <c r="G2472">
        <v>3</v>
      </c>
      <c r="I2472" s="47" t="s">
        <v>1430</v>
      </c>
      <c r="J2472" t="s">
        <v>669</v>
      </c>
      <c r="M2472" t="s">
        <v>1404</v>
      </c>
      <c r="N2472" t="s">
        <v>1294</v>
      </c>
      <c r="O2472" s="36">
        <v>27603.720077909453</v>
      </c>
      <c r="P2472" s="37">
        <v>7257.1598087786106</v>
      </c>
      <c r="Q2472" s="31">
        <v>9.0200000000000002E-4</v>
      </c>
    </row>
    <row r="2473" spans="1:17" x14ac:dyDescent="0.2">
      <c r="A2473" t="s">
        <v>858</v>
      </c>
      <c r="B2473" t="s">
        <v>935</v>
      </c>
      <c r="C2473" t="s">
        <v>936</v>
      </c>
      <c r="D2473" s="35">
        <v>231400</v>
      </c>
      <c r="E2473" s="35">
        <v>23194.083771501213</v>
      </c>
      <c r="F2473" s="35">
        <v>254594.0837715012</v>
      </c>
      <c r="G2473">
        <v>3</v>
      </c>
      <c r="I2473" s="47" t="s">
        <v>1430</v>
      </c>
      <c r="J2473" t="s">
        <v>671</v>
      </c>
      <c r="M2473" t="s">
        <v>1404</v>
      </c>
      <c r="N2473" t="s">
        <v>1294</v>
      </c>
      <c r="O2473" s="36">
        <v>1704.7834184729736</v>
      </c>
      <c r="P2473" s="37">
        <v>448.1963181881116</v>
      </c>
      <c r="Q2473" s="31">
        <v>2.6999999999999999E-5</v>
      </c>
    </row>
    <row r="2474" spans="1:17" x14ac:dyDescent="0.2">
      <c r="A2474" t="s">
        <v>858</v>
      </c>
      <c r="B2474" t="s">
        <v>935</v>
      </c>
      <c r="C2474" t="s">
        <v>936</v>
      </c>
      <c r="D2474" s="35">
        <v>231400</v>
      </c>
      <c r="E2474" s="35">
        <v>23194.083771501213</v>
      </c>
      <c r="F2474" s="35">
        <v>254594.0837715012</v>
      </c>
      <c r="G2474">
        <v>3</v>
      </c>
      <c r="I2474" s="47" t="s">
        <v>1430</v>
      </c>
      <c r="J2474" t="s">
        <v>673</v>
      </c>
      <c r="M2474" t="s">
        <v>1404</v>
      </c>
      <c r="N2474" t="s">
        <v>1294</v>
      </c>
      <c r="O2474" s="36">
        <v>1097.6201965309956</v>
      </c>
      <c r="P2474" s="37">
        <v>288.56998814239859</v>
      </c>
      <c r="Q2474" s="31">
        <v>6.4999999999999994E-5</v>
      </c>
    </row>
    <row r="2475" spans="1:17" x14ac:dyDescent="0.2">
      <c r="A2475" t="s">
        <v>858</v>
      </c>
      <c r="B2475" t="s">
        <v>935</v>
      </c>
      <c r="C2475" t="s">
        <v>936</v>
      </c>
      <c r="D2475" s="35">
        <v>231400</v>
      </c>
      <c r="E2475" s="35">
        <v>23194.083771501213</v>
      </c>
      <c r="F2475" s="35">
        <v>254594.0837715012</v>
      </c>
      <c r="G2475">
        <v>3</v>
      </c>
      <c r="I2475" s="47" t="s">
        <v>1430</v>
      </c>
      <c r="J2475" t="s">
        <v>674</v>
      </c>
      <c r="M2475" t="s">
        <v>1404</v>
      </c>
      <c r="N2475" t="s">
        <v>1294</v>
      </c>
      <c r="O2475" s="36">
        <v>6407.724397415137</v>
      </c>
      <c r="P2475" s="37">
        <v>1684.6236605574597</v>
      </c>
      <c r="Q2475" s="31">
        <v>3.0800000000000001E-4</v>
      </c>
    </row>
    <row r="2476" spans="1:17" x14ac:dyDescent="0.2">
      <c r="A2476" t="s">
        <v>858</v>
      </c>
      <c r="B2476" t="s">
        <v>935</v>
      </c>
      <c r="C2476" t="s">
        <v>936</v>
      </c>
      <c r="D2476" s="35">
        <v>231400</v>
      </c>
      <c r="E2476" s="35">
        <v>23194.083771501213</v>
      </c>
      <c r="F2476" s="35">
        <v>254594.0837715012</v>
      </c>
      <c r="G2476">
        <v>3</v>
      </c>
      <c r="I2476" s="47" t="s">
        <v>1430</v>
      </c>
      <c r="J2476" t="s">
        <v>705</v>
      </c>
      <c r="M2476" t="s">
        <v>1409</v>
      </c>
      <c r="N2476" t="s">
        <v>1325</v>
      </c>
      <c r="O2476" s="36">
        <v>59430.480946412557</v>
      </c>
      <c r="P2476" s="37">
        <v>15624.578735162719</v>
      </c>
      <c r="Q2476" s="31">
        <v>1.7329999999999999E-3</v>
      </c>
    </row>
    <row r="2477" spans="1:17" x14ac:dyDescent="0.2">
      <c r="A2477" t="s">
        <v>858</v>
      </c>
      <c r="B2477" t="s">
        <v>935</v>
      </c>
      <c r="C2477" t="s">
        <v>936</v>
      </c>
      <c r="D2477" s="35">
        <v>231400</v>
      </c>
      <c r="E2477" s="35">
        <v>23194.083771501213</v>
      </c>
      <c r="F2477" s="35">
        <v>254594.0837715012</v>
      </c>
      <c r="G2477">
        <v>3</v>
      </c>
      <c r="I2477" s="47" t="s">
        <v>1430</v>
      </c>
      <c r="J2477" t="s">
        <v>706</v>
      </c>
      <c r="M2477" t="s">
        <v>1409</v>
      </c>
      <c r="N2477" t="s">
        <v>1325</v>
      </c>
      <c r="O2477" s="36">
        <v>39112.191868202004</v>
      </c>
      <c r="P2477" s="37">
        <v>10282.796161460345</v>
      </c>
      <c r="Q2477" s="31">
        <v>1.23E-3</v>
      </c>
    </row>
    <row r="2478" spans="1:17" x14ac:dyDescent="0.2">
      <c r="A2478" t="s">
        <v>858</v>
      </c>
      <c r="B2478" t="s">
        <v>935</v>
      </c>
      <c r="C2478" t="s">
        <v>936</v>
      </c>
      <c r="D2478" s="35">
        <v>231400</v>
      </c>
      <c r="E2478" s="35">
        <v>23194.083771501213</v>
      </c>
      <c r="F2478" s="35">
        <v>254594.0837715012</v>
      </c>
      <c r="G2478">
        <v>3</v>
      </c>
      <c r="I2478" s="47" t="s">
        <v>1430</v>
      </c>
      <c r="J2478" t="s">
        <v>724</v>
      </c>
      <c r="M2478" t="s">
        <v>1412</v>
      </c>
      <c r="N2478" t="s">
        <v>1328</v>
      </c>
      <c r="O2478" s="36">
        <v>8589.0079330623194</v>
      </c>
      <c r="P2478" s="37">
        <v>2258.0943073315339</v>
      </c>
      <c r="Q2478" s="31">
        <v>3.3599999999999998E-4</v>
      </c>
    </row>
    <row r="2479" spans="1:17" x14ac:dyDescent="0.2">
      <c r="A2479" t="s">
        <v>858</v>
      </c>
      <c r="B2479" t="s">
        <v>935</v>
      </c>
      <c r="C2479" t="s">
        <v>936</v>
      </c>
      <c r="D2479" s="35">
        <v>231400</v>
      </c>
      <c r="E2479" s="35">
        <v>23194.083771501213</v>
      </c>
      <c r="F2479" s="35">
        <v>254594.0837715012</v>
      </c>
      <c r="G2479">
        <v>3</v>
      </c>
      <c r="I2479" s="47" t="s">
        <v>1430</v>
      </c>
      <c r="J2479" t="s">
        <v>741</v>
      </c>
      <c r="M2479" t="s">
        <v>1415</v>
      </c>
      <c r="N2479" t="s">
        <v>1328</v>
      </c>
      <c r="O2479" s="36">
        <v>5509.0682312845593</v>
      </c>
      <c r="P2479" s="37">
        <v>1448.3623380854556</v>
      </c>
      <c r="Q2479" s="31">
        <v>1.1900000000000001E-4</v>
      </c>
    </row>
    <row r="2480" spans="1:17" x14ac:dyDescent="0.2">
      <c r="A2480" t="s">
        <v>858</v>
      </c>
      <c r="B2480" t="s">
        <v>937</v>
      </c>
      <c r="C2480" t="s">
        <v>938</v>
      </c>
      <c r="D2480" s="35">
        <v>3500</v>
      </c>
      <c r="E2480" s="35">
        <v>350.81803457326811</v>
      </c>
      <c r="F2480" s="35">
        <v>3850.8180345732681</v>
      </c>
      <c r="G2480" t="s">
        <v>849</v>
      </c>
      <c r="I2480" s="47" t="s">
        <v>1429</v>
      </c>
      <c r="J2480">
        <v>0</v>
      </c>
      <c r="M2480" t="e">
        <v>#N/A</v>
      </c>
      <c r="N2480" t="e">
        <v>#N/A</v>
      </c>
      <c r="O2480" s="36">
        <v>0</v>
      </c>
      <c r="P2480" s="37">
        <v>0</v>
      </c>
      <c r="Q2480" s="31">
        <v>0</v>
      </c>
    </row>
    <row r="2481" spans="1:17" x14ac:dyDescent="0.2">
      <c r="A2481" t="s">
        <v>858</v>
      </c>
      <c r="B2481" t="s">
        <v>939</v>
      </c>
      <c r="C2481" t="s">
        <v>940</v>
      </c>
      <c r="D2481" s="35">
        <v>258890</v>
      </c>
      <c r="E2481" s="35">
        <v>25949.508848763824</v>
      </c>
      <c r="F2481" s="35">
        <v>284839.50884876383</v>
      </c>
      <c r="G2481">
        <v>2</v>
      </c>
      <c r="I2481" s="47">
        <v>0</v>
      </c>
      <c r="J2481" t="s">
        <v>724</v>
      </c>
      <c r="M2481" t="s">
        <v>1412</v>
      </c>
      <c r="N2481" t="s">
        <v>1328</v>
      </c>
      <c r="O2481" s="36">
        <v>8589.0079330623194</v>
      </c>
      <c r="P2481" s="37">
        <v>0</v>
      </c>
      <c r="Q2481" s="31">
        <v>3.3599999999999998E-4</v>
      </c>
    </row>
    <row r="2482" spans="1:17" x14ac:dyDescent="0.2">
      <c r="A2482" t="s">
        <v>858</v>
      </c>
      <c r="B2482" t="s">
        <v>939</v>
      </c>
      <c r="C2482" t="s">
        <v>940</v>
      </c>
      <c r="D2482" s="35">
        <v>258890</v>
      </c>
      <c r="E2482" s="35">
        <v>25949.508848763824</v>
      </c>
      <c r="F2482" s="35">
        <v>284839.50884876383</v>
      </c>
      <c r="G2482">
        <v>2</v>
      </c>
      <c r="I2482" s="47">
        <v>0</v>
      </c>
      <c r="J2482" t="s">
        <v>54</v>
      </c>
      <c r="M2482" t="s">
        <v>1327</v>
      </c>
      <c r="N2482" t="s">
        <v>1328</v>
      </c>
      <c r="O2482" s="36">
        <v>7122.2005687552883</v>
      </c>
      <c r="P2482" s="37">
        <v>0</v>
      </c>
      <c r="Q2482" s="31">
        <v>1.55E-4</v>
      </c>
    </row>
    <row r="2483" spans="1:17" x14ac:dyDescent="0.2">
      <c r="A2483" t="s">
        <v>858</v>
      </c>
      <c r="B2483" t="s">
        <v>939</v>
      </c>
      <c r="C2483" t="s">
        <v>940</v>
      </c>
      <c r="D2483" s="35">
        <v>258890</v>
      </c>
      <c r="E2483" s="35">
        <v>25949.508848763824</v>
      </c>
      <c r="F2483" s="35">
        <v>284839.50884876383</v>
      </c>
      <c r="G2483">
        <v>2</v>
      </c>
      <c r="I2483" s="47">
        <v>0</v>
      </c>
      <c r="J2483" t="s">
        <v>741</v>
      </c>
      <c r="M2483" t="s">
        <v>1415</v>
      </c>
      <c r="N2483" t="s">
        <v>1328</v>
      </c>
      <c r="O2483" s="36">
        <v>5509.0682312845593</v>
      </c>
      <c r="P2483" s="37">
        <v>0</v>
      </c>
      <c r="Q2483" s="31">
        <v>1.1900000000000001E-4</v>
      </c>
    </row>
    <row r="2484" spans="1:17" x14ac:dyDescent="0.2">
      <c r="A2484" t="s">
        <v>858</v>
      </c>
      <c r="B2484" t="s">
        <v>942</v>
      </c>
      <c r="C2484" t="s">
        <v>943</v>
      </c>
      <c r="D2484" s="35">
        <v>13000</v>
      </c>
      <c r="E2484" s="35">
        <v>1303.0384141292816</v>
      </c>
      <c r="F2484" s="35">
        <v>14303.038414129282</v>
      </c>
      <c r="G2484">
        <v>4</v>
      </c>
      <c r="I2484" s="47" t="s">
        <v>1320</v>
      </c>
      <c r="J2484" t="s">
        <v>28</v>
      </c>
      <c r="M2484" t="s">
        <v>1324</v>
      </c>
      <c r="N2484" t="s">
        <v>1294</v>
      </c>
      <c r="O2484" s="36">
        <v>3310.5160194947125</v>
      </c>
      <c r="P2484" s="37">
        <v>97.792322207224046</v>
      </c>
      <c r="Q2484" s="31">
        <v>5.5000000000000002E-5</v>
      </c>
    </row>
    <row r="2485" spans="1:17" x14ac:dyDescent="0.2">
      <c r="A2485" t="s">
        <v>858</v>
      </c>
      <c r="B2485" t="s">
        <v>942</v>
      </c>
      <c r="C2485" t="s">
        <v>943</v>
      </c>
      <c r="D2485" s="35">
        <v>13000</v>
      </c>
      <c r="E2485" s="35">
        <v>1303.0384141292816</v>
      </c>
      <c r="F2485" s="35">
        <v>14303.038414129282</v>
      </c>
      <c r="G2485">
        <v>4</v>
      </c>
      <c r="I2485" s="47" t="s">
        <v>1320</v>
      </c>
      <c r="J2485" t="s">
        <v>32</v>
      </c>
      <c r="M2485" t="s">
        <v>1324</v>
      </c>
      <c r="N2485" t="s">
        <v>1325</v>
      </c>
      <c r="O2485" s="36">
        <v>847.29019394612521</v>
      </c>
      <c r="P2485" s="37">
        <v>25.028870170532386</v>
      </c>
      <c r="Q2485" s="31">
        <v>2.8E-5</v>
      </c>
    </row>
    <row r="2486" spans="1:17" x14ac:dyDescent="0.2">
      <c r="A2486" t="s">
        <v>858</v>
      </c>
      <c r="B2486" t="s">
        <v>942</v>
      </c>
      <c r="C2486" t="s">
        <v>943</v>
      </c>
      <c r="D2486" s="35">
        <v>13000</v>
      </c>
      <c r="E2486" s="35">
        <v>1303.0384141292816</v>
      </c>
      <c r="F2486" s="35">
        <v>14303.038414129282</v>
      </c>
      <c r="G2486">
        <v>4</v>
      </c>
      <c r="I2486" s="47" t="s">
        <v>1320</v>
      </c>
      <c r="J2486" t="s">
        <v>34</v>
      </c>
      <c r="M2486" t="s">
        <v>1324</v>
      </c>
      <c r="N2486" t="s">
        <v>1325</v>
      </c>
      <c r="O2486" s="36">
        <v>2189.0911107159804</v>
      </c>
      <c r="P2486" s="37">
        <v>64.665539142378719</v>
      </c>
      <c r="Q2486" s="31">
        <v>7.1000000000000005E-5</v>
      </c>
    </row>
    <row r="2487" spans="1:17" x14ac:dyDescent="0.2">
      <c r="A2487" t="s">
        <v>858</v>
      </c>
      <c r="B2487" t="s">
        <v>942</v>
      </c>
      <c r="C2487" t="s">
        <v>943</v>
      </c>
      <c r="D2487" s="35">
        <v>13000</v>
      </c>
      <c r="E2487" s="35">
        <v>1303.0384141292816</v>
      </c>
      <c r="F2487" s="35">
        <v>14303.038414129282</v>
      </c>
      <c r="G2487">
        <v>4</v>
      </c>
      <c r="I2487" s="47" t="s">
        <v>1320</v>
      </c>
      <c r="J2487" t="s">
        <v>36</v>
      </c>
      <c r="M2487" t="s">
        <v>1324</v>
      </c>
      <c r="N2487" t="s">
        <v>1325</v>
      </c>
      <c r="O2487" s="36">
        <v>3151.6352477146047</v>
      </c>
      <c r="P2487" s="37">
        <v>93.098999614927934</v>
      </c>
      <c r="Q2487" s="31">
        <v>2.6499999999999999E-4</v>
      </c>
    </row>
    <row r="2488" spans="1:17" x14ac:dyDescent="0.2">
      <c r="A2488" t="s">
        <v>858</v>
      </c>
      <c r="B2488" t="s">
        <v>942</v>
      </c>
      <c r="C2488" t="s">
        <v>943</v>
      </c>
      <c r="D2488" s="35">
        <v>13000</v>
      </c>
      <c r="E2488" s="35">
        <v>1303.0384141292816</v>
      </c>
      <c r="F2488" s="35">
        <v>14303.038414129282</v>
      </c>
      <c r="G2488">
        <v>4</v>
      </c>
      <c r="I2488" s="47" t="s">
        <v>1320</v>
      </c>
      <c r="J2488" t="s">
        <v>143</v>
      </c>
      <c r="M2488" t="s">
        <v>1334</v>
      </c>
      <c r="N2488" t="s">
        <v>1325</v>
      </c>
      <c r="O2488" s="36">
        <v>627.45216633751477</v>
      </c>
      <c r="P2488" s="37">
        <v>18.534876151864815</v>
      </c>
      <c r="Q2488" s="31">
        <v>1.0000000000000001E-5</v>
      </c>
    </row>
    <row r="2489" spans="1:17" x14ac:dyDescent="0.2">
      <c r="A2489" t="s">
        <v>858</v>
      </c>
      <c r="B2489" t="s">
        <v>942</v>
      </c>
      <c r="C2489" t="s">
        <v>943</v>
      </c>
      <c r="D2489" s="35">
        <v>13000</v>
      </c>
      <c r="E2489" s="35">
        <v>1303.0384141292816</v>
      </c>
      <c r="F2489" s="35">
        <v>14303.038414129282</v>
      </c>
      <c r="G2489">
        <v>4</v>
      </c>
      <c r="I2489" s="47" t="s">
        <v>1320</v>
      </c>
      <c r="J2489" t="s">
        <v>147</v>
      </c>
      <c r="M2489" t="s">
        <v>1334</v>
      </c>
      <c r="N2489" t="s">
        <v>1325</v>
      </c>
      <c r="O2489" s="36">
        <v>3197.6337116738837</v>
      </c>
      <c r="P2489" s="37">
        <v>94.457789779981965</v>
      </c>
      <c r="Q2489" s="31">
        <v>5.8999999999999998E-5</v>
      </c>
    </row>
    <row r="2490" spans="1:17" x14ac:dyDescent="0.2">
      <c r="A2490" t="s">
        <v>858</v>
      </c>
      <c r="B2490" t="s">
        <v>942</v>
      </c>
      <c r="C2490" t="s">
        <v>943</v>
      </c>
      <c r="D2490" s="35">
        <v>13000</v>
      </c>
      <c r="E2490" s="35">
        <v>1303.0384141292816</v>
      </c>
      <c r="F2490" s="35">
        <v>14303.038414129282</v>
      </c>
      <c r="G2490">
        <v>4</v>
      </c>
      <c r="I2490" s="47" t="s">
        <v>1320</v>
      </c>
      <c r="J2490" t="s">
        <v>151</v>
      </c>
      <c r="M2490" t="s">
        <v>1334</v>
      </c>
      <c r="N2490" t="s">
        <v>1325</v>
      </c>
      <c r="O2490" s="36">
        <v>168.36633130056649</v>
      </c>
      <c r="P2490" s="37">
        <v>4.9735251007503933</v>
      </c>
      <c r="Q2490" s="31">
        <v>3.0000000000000001E-6</v>
      </c>
    </row>
    <row r="2491" spans="1:17" x14ac:dyDescent="0.2">
      <c r="A2491" t="s">
        <v>858</v>
      </c>
      <c r="B2491" t="s">
        <v>942</v>
      </c>
      <c r="C2491" t="s">
        <v>943</v>
      </c>
      <c r="D2491" s="35">
        <v>13000</v>
      </c>
      <c r="E2491" s="35">
        <v>1303.0384141292816</v>
      </c>
      <c r="F2491" s="35">
        <v>14303.038414129282</v>
      </c>
      <c r="G2491">
        <v>4</v>
      </c>
      <c r="I2491" s="47" t="s">
        <v>1320</v>
      </c>
      <c r="J2491" t="s">
        <v>153</v>
      </c>
      <c r="M2491" t="s">
        <v>1334</v>
      </c>
      <c r="N2491" t="s">
        <v>1325</v>
      </c>
      <c r="O2491" s="36">
        <v>41.830144422500986</v>
      </c>
      <c r="P2491" s="37">
        <v>1.2356584101243211</v>
      </c>
      <c r="Q2491" s="31">
        <v>9.9999999999999995E-7</v>
      </c>
    </row>
    <row r="2492" spans="1:17" x14ac:dyDescent="0.2">
      <c r="A2492" t="s">
        <v>858</v>
      </c>
      <c r="B2492" t="s">
        <v>942</v>
      </c>
      <c r="C2492" t="s">
        <v>943</v>
      </c>
      <c r="D2492" s="35">
        <v>13000</v>
      </c>
      <c r="E2492" s="35">
        <v>1303.0384141292816</v>
      </c>
      <c r="F2492" s="35">
        <v>14303.038414129282</v>
      </c>
      <c r="G2492">
        <v>4</v>
      </c>
      <c r="I2492" s="47" t="s">
        <v>1320</v>
      </c>
      <c r="J2492" t="s">
        <v>256</v>
      </c>
      <c r="M2492" t="s">
        <v>1343</v>
      </c>
      <c r="N2492" t="s">
        <v>1294</v>
      </c>
      <c r="O2492" s="36">
        <v>8753.4863094392767</v>
      </c>
      <c r="P2492" s="37">
        <v>258.57713678723297</v>
      </c>
      <c r="Q2492" s="31">
        <v>1.3999999999999999E-4</v>
      </c>
    </row>
    <row r="2493" spans="1:17" x14ac:dyDescent="0.2">
      <c r="A2493" t="s">
        <v>858</v>
      </c>
      <c r="B2493" t="s">
        <v>942</v>
      </c>
      <c r="C2493" t="s">
        <v>943</v>
      </c>
      <c r="D2493" s="35">
        <v>13000</v>
      </c>
      <c r="E2493" s="35">
        <v>1303.0384141292816</v>
      </c>
      <c r="F2493" s="35">
        <v>14303.038414129282</v>
      </c>
      <c r="G2493">
        <v>4</v>
      </c>
      <c r="I2493" s="47" t="s">
        <v>1320</v>
      </c>
      <c r="J2493" t="s">
        <v>258</v>
      </c>
      <c r="M2493" t="s">
        <v>1343</v>
      </c>
      <c r="N2493" t="s">
        <v>1294</v>
      </c>
      <c r="O2493" s="36">
        <v>3006.0553377287429</v>
      </c>
      <c r="P2493" s="37">
        <v>88.798583190297848</v>
      </c>
      <c r="Q2493" s="31">
        <v>5.0000000000000002E-5</v>
      </c>
    </row>
    <row r="2494" spans="1:17" x14ac:dyDescent="0.2">
      <c r="A2494" t="s">
        <v>858</v>
      </c>
      <c r="B2494" t="s">
        <v>942</v>
      </c>
      <c r="C2494" t="s">
        <v>943</v>
      </c>
      <c r="D2494" s="35">
        <v>13000</v>
      </c>
      <c r="E2494" s="35">
        <v>1303.0384141292816</v>
      </c>
      <c r="F2494" s="35">
        <v>14303.038414129282</v>
      </c>
      <c r="G2494">
        <v>4</v>
      </c>
      <c r="I2494" s="47" t="s">
        <v>1320</v>
      </c>
      <c r="J2494" t="s">
        <v>259</v>
      </c>
      <c r="M2494" t="s">
        <v>1343</v>
      </c>
      <c r="N2494" t="s">
        <v>1294</v>
      </c>
      <c r="O2494" s="36">
        <v>4709.7634361584514</v>
      </c>
      <c r="P2494" s="37">
        <v>139.12595521555838</v>
      </c>
      <c r="Q2494" s="31">
        <v>1.83E-4</v>
      </c>
    </row>
    <row r="2495" spans="1:17" x14ac:dyDescent="0.2">
      <c r="A2495" t="s">
        <v>858</v>
      </c>
      <c r="B2495" t="s">
        <v>942</v>
      </c>
      <c r="C2495" t="s">
        <v>943</v>
      </c>
      <c r="D2495" s="35">
        <v>13000</v>
      </c>
      <c r="E2495" s="35">
        <v>1303.0384141292816</v>
      </c>
      <c r="F2495" s="35">
        <v>14303.038414129282</v>
      </c>
      <c r="G2495">
        <v>4</v>
      </c>
      <c r="I2495" s="47" t="s">
        <v>1320</v>
      </c>
      <c r="J2495" t="s">
        <v>260</v>
      </c>
      <c r="M2495" t="s">
        <v>1343</v>
      </c>
      <c r="N2495" t="s">
        <v>1294</v>
      </c>
      <c r="O2495" s="36">
        <v>6840.9179008242054</v>
      </c>
      <c r="P2495" s="37">
        <v>202.08005145151841</v>
      </c>
      <c r="Q2495" s="31">
        <v>1.18E-4</v>
      </c>
    </row>
    <row r="2496" spans="1:17" x14ac:dyDescent="0.2">
      <c r="A2496" t="s">
        <v>858</v>
      </c>
      <c r="B2496" t="s">
        <v>942</v>
      </c>
      <c r="C2496" t="s">
        <v>943</v>
      </c>
      <c r="D2496" s="35">
        <v>13000</v>
      </c>
      <c r="E2496" s="35">
        <v>1303.0384141292816</v>
      </c>
      <c r="F2496" s="35">
        <v>14303.038414129282</v>
      </c>
      <c r="G2496">
        <v>4</v>
      </c>
      <c r="I2496" s="47" t="s">
        <v>1320</v>
      </c>
      <c r="J2496" t="s">
        <v>310</v>
      </c>
      <c r="M2496" t="s">
        <v>1351</v>
      </c>
      <c r="N2496" t="s">
        <v>1294</v>
      </c>
      <c r="O2496" s="36">
        <v>6701.7698190156016</v>
      </c>
      <c r="P2496" s="37">
        <v>197.96963060757366</v>
      </c>
      <c r="Q2496" s="31">
        <v>3.7300000000000001E-4</v>
      </c>
    </row>
    <row r="2497" spans="1:17" x14ac:dyDescent="0.2">
      <c r="A2497" t="s">
        <v>858</v>
      </c>
      <c r="B2497" t="s">
        <v>942</v>
      </c>
      <c r="C2497" t="s">
        <v>943</v>
      </c>
      <c r="D2497" s="35">
        <v>13000</v>
      </c>
      <c r="E2497" s="35">
        <v>1303.0384141292816</v>
      </c>
      <c r="F2497" s="35">
        <v>14303.038414129282</v>
      </c>
      <c r="G2497">
        <v>4</v>
      </c>
      <c r="I2497" s="47" t="s">
        <v>1320</v>
      </c>
      <c r="J2497" t="s">
        <v>312</v>
      </c>
      <c r="M2497" t="s">
        <v>1351</v>
      </c>
      <c r="N2497" t="s">
        <v>1294</v>
      </c>
      <c r="O2497" s="36">
        <v>2446.4916057330552</v>
      </c>
      <c r="P2497" s="37">
        <v>72.269124805997023</v>
      </c>
      <c r="Q2497" s="31">
        <v>3.8000000000000002E-5</v>
      </c>
    </row>
    <row r="2498" spans="1:17" x14ac:dyDescent="0.2">
      <c r="A2498" t="s">
        <v>858</v>
      </c>
      <c r="B2498" t="s">
        <v>942</v>
      </c>
      <c r="C2498" t="s">
        <v>943</v>
      </c>
      <c r="D2498" s="35">
        <v>13000</v>
      </c>
      <c r="E2498" s="35">
        <v>1303.0384141292816</v>
      </c>
      <c r="F2498" s="35">
        <v>14303.038414129282</v>
      </c>
      <c r="G2498">
        <v>4</v>
      </c>
      <c r="I2498" s="47" t="s">
        <v>1320</v>
      </c>
      <c r="J2498" t="s">
        <v>313</v>
      </c>
      <c r="M2498" t="s">
        <v>1351</v>
      </c>
      <c r="N2498" t="s">
        <v>1294</v>
      </c>
      <c r="O2498" s="36">
        <v>3188.4660589608652</v>
      </c>
      <c r="P2498" s="37">
        <v>94.186978207793203</v>
      </c>
      <c r="Q2498" s="31">
        <v>1.7000000000000001E-4</v>
      </c>
    </row>
    <row r="2499" spans="1:17" x14ac:dyDescent="0.2">
      <c r="A2499" t="s">
        <v>858</v>
      </c>
      <c r="B2499" t="s">
        <v>942</v>
      </c>
      <c r="C2499" t="s">
        <v>943</v>
      </c>
      <c r="D2499" s="35">
        <v>13000</v>
      </c>
      <c r="E2499" s="35">
        <v>1303.0384141292816</v>
      </c>
      <c r="F2499" s="35">
        <v>14303.038414129282</v>
      </c>
      <c r="G2499">
        <v>4</v>
      </c>
      <c r="I2499" s="47" t="s">
        <v>1320</v>
      </c>
      <c r="J2499" t="s">
        <v>314</v>
      </c>
      <c r="M2499" t="s">
        <v>1351</v>
      </c>
      <c r="N2499" t="s">
        <v>1294</v>
      </c>
      <c r="O2499" s="36">
        <v>2377.3254968618517</v>
      </c>
      <c r="P2499" s="37">
        <v>70.225964656726688</v>
      </c>
      <c r="Q2499" s="31">
        <v>9.8999999999999994E-5</v>
      </c>
    </row>
    <row r="2500" spans="1:17" x14ac:dyDescent="0.2">
      <c r="A2500" t="s">
        <v>858</v>
      </c>
      <c r="B2500" t="s">
        <v>942</v>
      </c>
      <c r="C2500" t="s">
        <v>943</v>
      </c>
      <c r="D2500" s="35">
        <v>13000</v>
      </c>
      <c r="E2500" s="35">
        <v>1303.0384141292816</v>
      </c>
      <c r="F2500" s="35">
        <v>14303.038414129282</v>
      </c>
      <c r="G2500">
        <v>4</v>
      </c>
      <c r="I2500" s="47" t="s">
        <v>1320</v>
      </c>
      <c r="J2500" t="s">
        <v>315</v>
      </c>
      <c r="M2500" t="s">
        <v>1351</v>
      </c>
      <c r="N2500" t="s">
        <v>1294</v>
      </c>
      <c r="O2500" s="36">
        <v>1403.7146244375608</v>
      </c>
      <c r="P2500" s="37">
        <v>41.465593892804208</v>
      </c>
      <c r="Q2500" s="31">
        <v>6.3999999999999997E-5</v>
      </c>
    </row>
    <row r="2501" spans="1:17" x14ac:dyDescent="0.2">
      <c r="A2501" t="s">
        <v>858</v>
      </c>
      <c r="B2501" t="s">
        <v>942</v>
      </c>
      <c r="C2501" t="s">
        <v>943</v>
      </c>
      <c r="D2501" s="35">
        <v>13000</v>
      </c>
      <c r="E2501" s="35">
        <v>1303.0384141292816</v>
      </c>
      <c r="F2501" s="35">
        <v>14303.038414129282</v>
      </c>
      <c r="G2501">
        <v>4</v>
      </c>
      <c r="I2501" s="47" t="s">
        <v>1320</v>
      </c>
      <c r="J2501" t="s">
        <v>316</v>
      </c>
      <c r="M2501" t="s">
        <v>1352</v>
      </c>
      <c r="N2501" t="s">
        <v>1325</v>
      </c>
      <c r="O2501" s="36">
        <v>5454.3838744023078</v>
      </c>
      <c r="P2501" s="37">
        <v>161.12197075815703</v>
      </c>
      <c r="Q2501" s="31">
        <v>2.7E-4</v>
      </c>
    </row>
    <row r="2502" spans="1:17" x14ac:dyDescent="0.2">
      <c r="A2502" t="s">
        <v>858</v>
      </c>
      <c r="B2502" t="s">
        <v>942</v>
      </c>
      <c r="C2502" t="s">
        <v>943</v>
      </c>
      <c r="D2502" s="35">
        <v>13000</v>
      </c>
      <c r="E2502" s="35">
        <v>1303.0384141292816</v>
      </c>
      <c r="F2502" s="35">
        <v>14303.038414129282</v>
      </c>
      <c r="G2502">
        <v>4</v>
      </c>
      <c r="I2502" s="47" t="s">
        <v>1320</v>
      </c>
      <c r="J2502" t="s">
        <v>318</v>
      </c>
      <c r="M2502" t="s">
        <v>1352</v>
      </c>
      <c r="N2502" t="s">
        <v>1325</v>
      </c>
      <c r="O2502" s="36">
        <v>2635.3412972515926</v>
      </c>
      <c r="P2502" s="37">
        <v>77.847726381389634</v>
      </c>
      <c r="Q2502" s="31">
        <v>2.5300000000000002E-4</v>
      </c>
    </row>
    <row r="2503" spans="1:17" x14ac:dyDescent="0.2">
      <c r="A2503" t="s">
        <v>858</v>
      </c>
      <c r="B2503" t="s">
        <v>942</v>
      </c>
      <c r="C2503" t="s">
        <v>943</v>
      </c>
      <c r="D2503" s="35">
        <v>13000</v>
      </c>
      <c r="E2503" s="35">
        <v>1303.0384141292816</v>
      </c>
      <c r="F2503" s="35">
        <v>14303.038414129282</v>
      </c>
      <c r="G2503">
        <v>4</v>
      </c>
      <c r="I2503" s="47" t="s">
        <v>1320</v>
      </c>
      <c r="J2503" t="s">
        <v>319</v>
      </c>
      <c r="M2503" t="s">
        <v>1352</v>
      </c>
      <c r="N2503" t="s">
        <v>1325</v>
      </c>
      <c r="O2503" s="36">
        <v>3105.6409394293473</v>
      </c>
      <c r="P2503" s="37">
        <v>91.740332208081554</v>
      </c>
      <c r="Q2503" s="31">
        <v>3.6400000000000001E-4</v>
      </c>
    </row>
    <row r="2504" spans="1:17" x14ac:dyDescent="0.2">
      <c r="A2504" t="s">
        <v>858</v>
      </c>
      <c r="B2504" t="s">
        <v>942</v>
      </c>
      <c r="C2504" t="s">
        <v>943</v>
      </c>
      <c r="D2504" s="35">
        <v>13000</v>
      </c>
      <c r="E2504" s="35">
        <v>1303.0384141292816</v>
      </c>
      <c r="F2504" s="35">
        <v>14303.038414129282</v>
      </c>
      <c r="G2504">
        <v>4</v>
      </c>
      <c r="I2504" s="47" t="s">
        <v>1320</v>
      </c>
      <c r="J2504" t="s">
        <v>340</v>
      </c>
      <c r="M2504" t="s">
        <v>1356</v>
      </c>
      <c r="N2504" t="s">
        <v>1294</v>
      </c>
      <c r="O2504" s="36">
        <v>2055.7732838506481</v>
      </c>
      <c r="P2504" s="37">
        <v>60.727343464119656</v>
      </c>
      <c r="Q2504" s="31">
        <v>1.0399999999999999E-4</v>
      </c>
    </row>
    <row r="2505" spans="1:17" x14ac:dyDescent="0.2">
      <c r="A2505" t="s">
        <v>858</v>
      </c>
      <c r="B2505" t="s">
        <v>942</v>
      </c>
      <c r="C2505" t="s">
        <v>943</v>
      </c>
      <c r="D2505" s="35">
        <v>13000</v>
      </c>
      <c r="E2505" s="35">
        <v>1303.0384141292816</v>
      </c>
      <c r="F2505" s="35">
        <v>14303.038414129282</v>
      </c>
      <c r="G2505">
        <v>4</v>
      </c>
      <c r="I2505" s="47" t="s">
        <v>1320</v>
      </c>
      <c r="J2505" t="s">
        <v>342</v>
      </c>
      <c r="M2505" t="s">
        <v>1356</v>
      </c>
      <c r="N2505" t="s">
        <v>1294</v>
      </c>
      <c r="O2505" s="36">
        <v>1700.7543681902491</v>
      </c>
      <c r="P2505" s="37">
        <v>50.240119120399335</v>
      </c>
      <c r="Q2505" s="31">
        <v>2.9E-5</v>
      </c>
    </row>
    <row r="2506" spans="1:17" x14ac:dyDescent="0.2">
      <c r="A2506" t="s">
        <v>858</v>
      </c>
      <c r="B2506" t="s">
        <v>942</v>
      </c>
      <c r="C2506" t="s">
        <v>943</v>
      </c>
      <c r="D2506" s="35">
        <v>13000</v>
      </c>
      <c r="E2506" s="35">
        <v>1303.0384141292816</v>
      </c>
      <c r="F2506" s="35">
        <v>14303.038414129282</v>
      </c>
      <c r="G2506">
        <v>4</v>
      </c>
      <c r="I2506" s="47" t="s">
        <v>1320</v>
      </c>
      <c r="J2506" t="s">
        <v>343</v>
      </c>
      <c r="M2506" t="s">
        <v>1356</v>
      </c>
      <c r="N2506" t="s">
        <v>1294</v>
      </c>
      <c r="O2506" s="36">
        <v>191.16152693784639</v>
      </c>
      <c r="P2506" s="37">
        <v>5.6468929695087589</v>
      </c>
      <c r="Q2506" s="31">
        <v>3.9999999999999998E-6</v>
      </c>
    </row>
    <row r="2507" spans="1:17" x14ac:dyDescent="0.2">
      <c r="A2507" t="s">
        <v>858</v>
      </c>
      <c r="B2507" t="s">
        <v>942</v>
      </c>
      <c r="C2507" t="s">
        <v>943</v>
      </c>
      <c r="D2507" s="35">
        <v>13000</v>
      </c>
      <c r="E2507" s="35">
        <v>1303.0384141292816</v>
      </c>
      <c r="F2507" s="35">
        <v>14303.038414129282</v>
      </c>
      <c r="G2507">
        <v>4</v>
      </c>
      <c r="I2507" s="47" t="s">
        <v>1320</v>
      </c>
      <c r="J2507" t="s">
        <v>344</v>
      </c>
      <c r="M2507" t="s">
        <v>1356</v>
      </c>
      <c r="N2507" t="s">
        <v>1294</v>
      </c>
      <c r="O2507" s="36">
        <v>1406.2859468869567</v>
      </c>
      <c r="P2507" s="37">
        <v>41.541550508627616</v>
      </c>
      <c r="Q2507" s="31">
        <v>2.3E-5</v>
      </c>
    </row>
    <row r="2508" spans="1:17" x14ac:dyDescent="0.2">
      <c r="A2508" t="s">
        <v>858</v>
      </c>
      <c r="B2508" t="s">
        <v>942</v>
      </c>
      <c r="C2508" t="s">
        <v>943</v>
      </c>
      <c r="D2508" s="35">
        <v>13000</v>
      </c>
      <c r="E2508" s="35">
        <v>1303.0384141292816</v>
      </c>
      <c r="F2508" s="35">
        <v>14303.038414129282</v>
      </c>
      <c r="G2508">
        <v>4</v>
      </c>
      <c r="I2508" s="47" t="s">
        <v>1320</v>
      </c>
      <c r="J2508" t="s">
        <v>345</v>
      </c>
      <c r="M2508" t="s">
        <v>1357</v>
      </c>
      <c r="N2508" t="s">
        <v>1294</v>
      </c>
      <c r="O2508" s="36">
        <v>2233.5199069010409</v>
      </c>
      <c r="P2508" s="37">
        <v>65.977961473587271</v>
      </c>
      <c r="Q2508" s="31">
        <v>5.1999999999999997E-5</v>
      </c>
    </row>
    <row r="2509" spans="1:17" x14ac:dyDescent="0.2">
      <c r="A2509" t="s">
        <v>858</v>
      </c>
      <c r="B2509" t="s">
        <v>942</v>
      </c>
      <c r="C2509" t="s">
        <v>943</v>
      </c>
      <c r="D2509" s="35">
        <v>13000</v>
      </c>
      <c r="E2509" s="35">
        <v>1303.0384141292816</v>
      </c>
      <c r="F2509" s="35">
        <v>14303.038414129282</v>
      </c>
      <c r="G2509">
        <v>4</v>
      </c>
      <c r="I2509" s="47" t="s">
        <v>1320</v>
      </c>
      <c r="J2509" t="s">
        <v>347</v>
      </c>
      <c r="M2509" t="s">
        <v>1357</v>
      </c>
      <c r="N2509" t="s">
        <v>1325</v>
      </c>
      <c r="O2509" s="36">
        <v>1960.9420397731203</v>
      </c>
      <c r="P2509" s="37">
        <v>57.92603770950894</v>
      </c>
      <c r="Q2509" s="31">
        <v>0</v>
      </c>
    </row>
    <row r="2510" spans="1:17" x14ac:dyDescent="0.2">
      <c r="A2510" t="s">
        <v>858</v>
      </c>
      <c r="B2510" t="s">
        <v>942</v>
      </c>
      <c r="C2510" t="s">
        <v>943</v>
      </c>
      <c r="D2510" s="35">
        <v>13000</v>
      </c>
      <c r="E2510" s="35">
        <v>1303.0384141292816</v>
      </c>
      <c r="F2510" s="35">
        <v>14303.038414129282</v>
      </c>
      <c r="G2510">
        <v>4</v>
      </c>
      <c r="I2510" s="47" t="s">
        <v>1320</v>
      </c>
      <c r="J2510" t="s">
        <v>348</v>
      </c>
      <c r="M2510" t="s">
        <v>1357</v>
      </c>
      <c r="N2510" t="s">
        <v>1325</v>
      </c>
      <c r="O2510" s="36">
        <v>6761.1885246750298</v>
      </c>
      <c r="P2510" s="37">
        <v>199.72485341113824</v>
      </c>
      <c r="Q2510" s="31">
        <v>4.1399999999999998E-4</v>
      </c>
    </row>
    <row r="2511" spans="1:17" x14ac:dyDescent="0.2">
      <c r="A2511" t="s">
        <v>858</v>
      </c>
      <c r="B2511" t="s">
        <v>942</v>
      </c>
      <c r="C2511" t="s">
        <v>943</v>
      </c>
      <c r="D2511" s="35">
        <v>13000</v>
      </c>
      <c r="E2511" s="35">
        <v>1303.0384141292816</v>
      </c>
      <c r="F2511" s="35">
        <v>14303.038414129282</v>
      </c>
      <c r="G2511">
        <v>4</v>
      </c>
      <c r="I2511" s="47" t="s">
        <v>1320</v>
      </c>
      <c r="J2511" t="s">
        <v>450</v>
      </c>
      <c r="M2511" t="s">
        <v>1372</v>
      </c>
      <c r="N2511" t="s">
        <v>1325</v>
      </c>
      <c r="O2511" s="36">
        <v>1783.3161553464247</v>
      </c>
      <c r="P2511" s="37">
        <v>52.678986307277739</v>
      </c>
      <c r="Q2511" s="31">
        <v>0</v>
      </c>
    </row>
    <row r="2512" spans="1:17" x14ac:dyDescent="0.2">
      <c r="A2512" t="s">
        <v>858</v>
      </c>
      <c r="B2512" t="s">
        <v>942</v>
      </c>
      <c r="C2512" t="s">
        <v>943</v>
      </c>
      <c r="D2512" s="35">
        <v>13000</v>
      </c>
      <c r="E2512" s="35">
        <v>1303.0384141292816</v>
      </c>
      <c r="F2512" s="35">
        <v>14303.038414129282</v>
      </c>
      <c r="G2512">
        <v>4</v>
      </c>
      <c r="I2512" s="47" t="s">
        <v>1320</v>
      </c>
      <c r="J2512" t="s">
        <v>452</v>
      </c>
      <c r="M2512" t="s">
        <v>1372</v>
      </c>
      <c r="N2512" t="s">
        <v>1325</v>
      </c>
      <c r="O2512" s="36">
        <v>2389.643648164209</v>
      </c>
      <c r="P2512" s="37">
        <v>70.589841651752167</v>
      </c>
      <c r="Q2512" s="31">
        <v>1.6000000000000001E-4</v>
      </c>
    </row>
    <row r="2513" spans="1:17" x14ac:dyDescent="0.2">
      <c r="A2513" t="s">
        <v>858</v>
      </c>
      <c r="B2513" t="s">
        <v>942</v>
      </c>
      <c r="C2513" t="s">
        <v>943</v>
      </c>
      <c r="D2513" s="35">
        <v>13000</v>
      </c>
      <c r="E2513" s="35">
        <v>1303.0384141292816</v>
      </c>
      <c r="F2513" s="35">
        <v>14303.038414129282</v>
      </c>
      <c r="G2513">
        <v>4</v>
      </c>
      <c r="I2513" s="47" t="s">
        <v>1320</v>
      </c>
      <c r="J2513" t="s">
        <v>453</v>
      </c>
      <c r="M2513" t="s">
        <v>1372</v>
      </c>
      <c r="N2513" t="s">
        <v>1325</v>
      </c>
      <c r="O2513" s="36">
        <v>2567.9752636988514</v>
      </c>
      <c r="P2513" s="37">
        <v>75.857740282479952</v>
      </c>
      <c r="Q2513" s="31">
        <v>2.8E-5</v>
      </c>
    </row>
    <row r="2514" spans="1:17" x14ac:dyDescent="0.2">
      <c r="A2514" t="s">
        <v>858</v>
      </c>
      <c r="B2514" t="s">
        <v>942</v>
      </c>
      <c r="C2514" t="s">
        <v>943</v>
      </c>
      <c r="D2514" s="35">
        <v>13000</v>
      </c>
      <c r="E2514" s="35">
        <v>1303.0384141292816</v>
      </c>
      <c r="F2514" s="35">
        <v>14303.038414129282</v>
      </c>
      <c r="G2514">
        <v>4</v>
      </c>
      <c r="I2514" s="47" t="s">
        <v>1320</v>
      </c>
      <c r="J2514" t="s">
        <v>454</v>
      </c>
      <c r="M2514" t="s">
        <v>1372</v>
      </c>
      <c r="N2514" t="s">
        <v>1325</v>
      </c>
      <c r="O2514" s="36">
        <v>4279.9587728314191</v>
      </c>
      <c r="P2514" s="37">
        <v>126.42956713746658</v>
      </c>
      <c r="Q2514" s="31">
        <v>1.1400000000000001E-4</v>
      </c>
    </row>
    <row r="2515" spans="1:17" x14ac:dyDescent="0.2">
      <c r="A2515" t="s">
        <v>858</v>
      </c>
      <c r="B2515" t="s">
        <v>942</v>
      </c>
      <c r="C2515" t="s">
        <v>943</v>
      </c>
      <c r="D2515" s="35">
        <v>13000</v>
      </c>
      <c r="E2515" s="35">
        <v>1303.0384141292816</v>
      </c>
      <c r="F2515" s="35">
        <v>14303.038414129282</v>
      </c>
      <c r="G2515">
        <v>4</v>
      </c>
      <c r="I2515" s="47" t="s">
        <v>1320</v>
      </c>
      <c r="J2515" t="s">
        <v>455</v>
      </c>
      <c r="M2515" t="s">
        <v>1373</v>
      </c>
      <c r="N2515" t="s">
        <v>1325</v>
      </c>
      <c r="O2515" s="36">
        <v>3502.8542609035103</v>
      </c>
      <c r="P2515" s="37">
        <v>103.47397520810301</v>
      </c>
      <c r="Q2515" s="31">
        <v>7.1000000000000005E-5</v>
      </c>
    </row>
    <row r="2516" spans="1:17" x14ac:dyDescent="0.2">
      <c r="A2516" t="s">
        <v>858</v>
      </c>
      <c r="B2516" t="s">
        <v>942</v>
      </c>
      <c r="C2516" t="s">
        <v>943</v>
      </c>
      <c r="D2516" s="35">
        <v>13000</v>
      </c>
      <c r="E2516" s="35">
        <v>1303.0384141292816</v>
      </c>
      <c r="F2516" s="35">
        <v>14303.038414129282</v>
      </c>
      <c r="G2516">
        <v>4</v>
      </c>
      <c r="I2516" s="47" t="s">
        <v>1320</v>
      </c>
      <c r="J2516" t="s">
        <v>457</v>
      </c>
      <c r="M2516" t="s">
        <v>1373</v>
      </c>
      <c r="N2516" t="s">
        <v>1325</v>
      </c>
      <c r="O2516" s="36">
        <v>1284.3150327180197</v>
      </c>
      <c r="P2516" s="37">
        <v>37.938541531151365</v>
      </c>
      <c r="Q2516" s="31">
        <v>5.7000000000000003E-5</v>
      </c>
    </row>
    <row r="2517" spans="1:17" x14ac:dyDescent="0.2">
      <c r="A2517" t="s">
        <v>858</v>
      </c>
      <c r="B2517" t="s">
        <v>942</v>
      </c>
      <c r="C2517" t="s">
        <v>943</v>
      </c>
      <c r="D2517" s="35">
        <v>13000</v>
      </c>
      <c r="E2517" s="35">
        <v>1303.0384141292816</v>
      </c>
      <c r="F2517" s="35">
        <v>14303.038414129282</v>
      </c>
      <c r="G2517">
        <v>4</v>
      </c>
      <c r="I2517" s="47" t="s">
        <v>1320</v>
      </c>
      <c r="J2517" t="s">
        <v>458</v>
      </c>
      <c r="M2517" t="s">
        <v>1373</v>
      </c>
      <c r="N2517" t="s">
        <v>1325</v>
      </c>
      <c r="O2517" s="36">
        <v>138.80505600317656</v>
      </c>
      <c r="P2517" s="37">
        <v>4.1002878949144144</v>
      </c>
      <c r="Q2517" s="31">
        <v>6.0000000000000002E-6</v>
      </c>
    </row>
    <row r="2518" spans="1:17" x14ac:dyDescent="0.2">
      <c r="A2518" t="s">
        <v>858</v>
      </c>
      <c r="B2518" t="s">
        <v>942</v>
      </c>
      <c r="C2518" t="s">
        <v>943</v>
      </c>
      <c r="D2518" s="35">
        <v>13000</v>
      </c>
      <c r="E2518" s="35">
        <v>1303.0384141292816</v>
      </c>
      <c r="F2518" s="35">
        <v>14303.038414129282</v>
      </c>
      <c r="G2518">
        <v>4</v>
      </c>
      <c r="I2518" s="47" t="s">
        <v>1320</v>
      </c>
      <c r="J2518" t="s">
        <v>459</v>
      </c>
      <c r="M2518" t="s">
        <v>1373</v>
      </c>
      <c r="N2518" t="s">
        <v>1325</v>
      </c>
      <c r="O2518" s="36">
        <v>403.82691814459525</v>
      </c>
      <c r="P2518" s="37">
        <v>11.929008004369701</v>
      </c>
      <c r="Q2518" s="31">
        <v>3.0000000000000001E-5</v>
      </c>
    </row>
    <row r="2519" spans="1:17" x14ac:dyDescent="0.2">
      <c r="A2519" t="s">
        <v>858</v>
      </c>
      <c r="B2519" t="s">
        <v>942</v>
      </c>
      <c r="C2519" t="s">
        <v>943</v>
      </c>
      <c r="D2519" s="35">
        <v>13000</v>
      </c>
      <c r="E2519" s="35">
        <v>1303.0384141292816</v>
      </c>
      <c r="F2519" s="35">
        <v>14303.038414129282</v>
      </c>
      <c r="G2519">
        <v>4</v>
      </c>
      <c r="I2519" s="47" t="s">
        <v>1320</v>
      </c>
      <c r="J2519" t="s">
        <v>460</v>
      </c>
      <c r="M2519" t="s">
        <v>1373</v>
      </c>
      <c r="N2519" t="s">
        <v>1325</v>
      </c>
      <c r="O2519" s="36">
        <v>15784.390091433366</v>
      </c>
      <c r="P2519" s="37">
        <v>466.2693527462726</v>
      </c>
      <c r="Q2519" s="31">
        <v>5.1999999999999995E-4</v>
      </c>
    </row>
    <row r="2520" spans="1:17" x14ac:dyDescent="0.2">
      <c r="A2520" t="s">
        <v>858</v>
      </c>
      <c r="B2520" t="s">
        <v>942</v>
      </c>
      <c r="C2520" t="s">
        <v>943</v>
      </c>
      <c r="D2520" s="35">
        <v>13000</v>
      </c>
      <c r="E2520" s="35">
        <v>1303.0384141292816</v>
      </c>
      <c r="F2520" s="35">
        <v>14303.038414129282</v>
      </c>
      <c r="G2520">
        <v>4</v>
      </c>
      <c r="I2520" s="47" t="s">
        <v>1320</v>
      </c>
      <c r="J2520" t="s">
        <v>461</v>
      </c>
      <c r="M2520" t="s">
        <v>1373</v>
      </c>
      <c r="N2520" t="s">
        <v>1325</v>
      </c>
      <c r="O2520" s="36">
        <v>4814.0552172089874</v>
      </c>
      <c r="P2520" s="37">
        <v>142.20672431499801</v>
      </c>
      <c r="Q2520" s="31">
        <v>9.7999999999999997E-5</v>
      </c>
    </row>
    <row r="2521" spans="1:17" x14ac:dyDescent="0.2">
      <c r="A2521" t="s">
        <v>858</v>
      </c>
      <c r="B2521" t="s">
        <v>942</v>
      </c>
      <c r="C2521" t="s">
        <v>943</v>
      </c>
      <c r="D2521" s="35">
        <v>13000</v>
      </c>
      <c r="E2521" s="35">
        <v>1303.0384141292816</v>
      </c>
      <c r="F2521" s="35">
        <v>14303.038414129282</v>
      </c>
      <c r="G2521">
        <v>4</v>
      </c>
      <c r="I2521" s="47" t="s">
        <v>1320</v>
      </c>
      <c r="J2521" t="s">
        <v>462</v>
      </c>
      <c r="M2521" t="s">
        <v>1373</v>
      </c>
      <c r="N2521" t="s">
        <v>1325</v>
      </c>
      <c r="O2521" s="36">
        <v>1.2745686485177732</v>
      </c>
      <c r="P2521" s="37">
        <v>3.7650634286947378E-2</v>
      </c>
      <c r="Q2521" s="31">
        <v>0</v>
      </c>
    </row>
    <row r="2522" spans="1:17" x14ac:dyDescent="0.2">
      <c r="A2522" t="s">
        <v>858</v>
      </c>
      <c r="B2522" t="s">
        <v>942</v>
      </c>
      <c r="C2522" t="s">
        <v>943</v>
      </c>
      <c r="D2522" s="35">
        <v>13000</v>
      </c>
      <c r="E2522" s="35">
        <v>1303.0384141292816</v>
      </c>
      <c r="F2522" s="35">
        <v>14303.038414129282</v>
      </c>
      <c r="G2522">
        <v>4</v>
      </c>
      <c r="I2522" s="47" t="s">
        <v>1320</v>
      </c>
      <c r="J2522" t="s">
        <v>569</v>
      </c>
      <c r="M2522" t="s">
        <v>1392</v>
      </c>
      <c r="N2522" t="s">
        <v>1294</v>
      </c>
      <c r="O2522" s="36">
        <v>29.079474208499253</v>
      </c>
      <c r="P2522" s="37">
        <v>0.85900484838864022</v>
      </c>
      <c r="Q2522" s="31">
        <v>0</v>
      </c>
    </row>
    <row r="2523" spans="1:17" x14ac:dyDescent="0.2">
      <c r="A2523" t="s">
        <v>858</v>
      </c>
      <c r="B2523" t="s">
        <v>942</v>
      </c>
      <c r="C2523" t="s">
        <v>943</v>
      </c>
      <c r="D2523" s="35">
        <v>13000</v>
      </c>
      <c r="E2523" s="35">
        <v>1303.0384141292816</v>
      </c>
      <c r="F2523" s="35">
        <v>14303.038414129282</v>
      </c>
      <c r="G2523">
        <v>4</v>
      </c>
      <c r="I2523" s="47" t="s">
        <v>1320</v>
      </c>
      <c r="J2523" t="s">
        <v>571</v>
      </c>
      <c r="M2523" t="s">
        <v>1392</v>
      </c>
      <c r="N2523" t="s">
        <v>1294</v>
      </c>
      <c r="O2523" s="36">
        <v>343.79402970419056</v>
      </c>
      <c r="P2523" s="37">
        <v>10.155642301010126</v>
      </c>
      <c r="Q2523" s="31">
        <v>7.9999999999999996E-6</v>
      </c>
    </row>
    <row r="2524" spans="1:17" x14ac:dyDescent="0.2">
      <c r="A2524" t="s">
        <v>858</v>
      </c>
      <c r="B2524" t="s">
        <v>942</v>
      </c>
      <c r="C2524" t="s">
        <v>943</v>
      </c>
      <c r="D2524" s="35">
        <v>13000</v>
      </c>
      <c r="E2524" s="35">
        <v>1303.0384141292816</v>
      </c>
      <c r="F2524" s="35">
        <v>14303.038414129282</v>
      </c>
      <c r="G2524">
        <v>4</v>
      </c>
      <c r="I2524" s="47" t="s">
        <v>1320</v>
      </c>
      <c r="J2524" t="s">
        <v>572</v>
      </c>
      <c r="M2524" t="s">
        <v>1392</v>
      </c>
      <c r="N2524" t="s">
        <v>1294</v>
      </c>
      <c r="O2524" s="36">
        <v>3375.5010887016924</v>
      </c>
      <c r="P2524" s="37">
        <v>99.711974850233375</v>
      </c>
      <c r="Q2524" s="31">
        <v>1.7799999999999999E-4</v>
      </c>
    </row>
    <row r="2525" spans="1:17" x14ac:dyDescent="0.2">
      <c r="A2525" t="s">
        <v>858</v>
      </c>
      <c r="B2525" t="s">
        <v>942</v>
      </c>
      <c r="C2525" t="s">
        <v>943</v>
      </c>
      <c r="D2525" s="35">
        <v>13000</v>
      </c>
      <c r="E2525" s="35">
        <v>1303.0384141292816</v>
      </c>
      <c r="F2525" s="35">
        <v>14303.038414129282</v>
      </c>
      <c r="G2525">
        <v>4</v>
      </c>
      <c r="I2525" s="47" t="s">
        <v>1320</v>
      </c>
      <c r="J2525" t="s">
        <v>573</v>
      </c>
      <c r="M2525" t="s">
        <v>1392</v>
      </c>
      <c r="N2525" t="s">
        <v>1294</v>
      </c>
      <c r="O2525" s="36">
        <v>1888.0150842589733</v>
      </c>
      <c r="P2525" s="37">
        <v>55.771782515081604</v>
      </c>
      <c r="Q2525" s="31">
        <v>1.7899999999999999E-4</v>
      </c>
    </row>
    <row r="2526" spans="1:17" x14ac:dyDescent="0.2">
      <c r="A2526" t="s">
        <v>858</v>
      </c>
      <c r="B2526" t="s">
        <v>942</v>
      </c>
      <c r="C2526" t="s">
        <v>943</v>
      </c>
      <c r="D2526" s="35">
        <v>13000</v>
      </c>
      <c r="E2526" s="35">
        <v>1303.0384141292816</v>
      </c>
      <c r="F2526" s="35">
        <v>14303.038414129282</v>
      </c>
      <c r="G2526">
        <v>4</v>
      </c>
      <c r="I2526" s="47" t="s">
        <v>1320</v>
      </c>
      <c r="J2526" t="s">
        <v>641</v>
      </c>
      <c r="M2526" t="s">
        <v>1401</v>
      </c>
      <c r="N2526" t="s">
        <v>1325</v>
      </c>
      <c r="O2526" s="36">
        <v>2044.9352186600722</v>
      </c>
      <c r="P2526" s="37">
        <v>60.407188069317641</v>
      </c>
      <c r="Q2526" s="31">
        <v>1.37E-4</v>
      </c>
    </row>
    <row r="2527" spans="1:17" x14ac:dyDescent="0.2">
      <c r="A2527" t="s">
        <v>858</v>
      </c>
      <c r="B2527" t="s">
        <v>942</v>
      </c>
      <c r="C2527" t="s">
        <v>943</v>
      </c>
      <c r="D2527" s="35">
        <v>13000</v>
      </c>
      <c r="E2527" s="35">
        <v>1303.0384141292816</v>
      </c>
      <c r="F2527" s="35">
        <v>14303.038414129282</v>
      </c>
      <c r="G2527">
        <v>4</v>
      </c>
      <c r="I2527" s="47" t="s">
        <v>1320</v>
      </c>
      <c r="J2527" t="s">
        <v>643</v>
      </c>
      <c r="M2527" t="s">
        <v>1401</v>
      </c>
      <c r="N2527" t="s">
        <v>1325</v>
      </c>
      <c r="O2527" s="36">
        <v>2463.2693452897956</v>
      </c>
      <c r="P2527" s="37">
        <v>72.764737605627005</v>
      </c>
      <c r="Q2527" s="31">
        <v>2.3900000000000001E-4</v>
      </c>
    </row>
    <row r="2528" spans="1:17" x14ac:dyDescent="0.2">
      <c r="A2528" t="s">
        <v>858</v>
      </c>
      <c r="B2528" t="s">
        <v>942</v>
      </c>
      <c r="C2528" t="s">
        <v>943</v>
      </c>
      <c r="D2528" s="35">
        <v>13000</v>
      </c>
      <c r="E2528" s="35">
        <v>1303.0384141292816</v>
      </c>
      <c r="F2528" s="35">
        <v>14303.038414129282</v>
      </c>
      <c r="G2528">
        <v>4</v>
      </c>
      <c r="I2528" s="47" t="s">
        <v>1320</v>
      </c>
      <c r="J2528" t="s">
        <v>644</v>
      </c>
      <c r="M2528" t="s">
        <v>1401</v>
      </c>
      <c r="N2528" t="s">
        <v>1325</v>
      </c>
      <c r="O2528" s="36">
        <v>7317.8331792863455</v>
      </c>
      <c r="P2528" s="37">
        <v>216.16808253255698</v>
      </c>
      <c r="Q2528" s="31">
        <v>3.1100000000000002E-4</v>
      </c>
    </row>
    <row r="2529" spans="1:17" x14ac:dyDescent="0.2">
      <c r="A2529" t="s">
        <v>858</v>
      </c>
      <c r="B2529" t="s">
        <v>942</v>
      </c>
      <c r="C2529" t="s">
        <v>943</v>
      </c>
      <c r="D2529" s="35">
        <v>13000</v>
      </c>
      <c r="E2529" s="35">
        <v>1303.0384141292816</v>
      </c>
      <c r="F2529" s="35">
        <v>14303.038414129282</v>
      </c>
      <c r="G2529">
        <v>4</v>
      </c>
      <c r="I2529" s="47" t="s">
        <v>1320</v>
      </c>
      <c r="J2529" t="s">
        <v>645</v>
      </c>
      <c r="M2529" t="s">
        <v>1401</v>
      </c>
      <c r="N2529" t="s">
        <v>1325</v>
      </c>
      <c r="O2529" s="36">
        <v>1941.8250110585548</v>
      </c>
      <c r="P2529" s="37">
        <v>57.361322534989135</v>
      </c>
      <c r="Q2529" s="31">
        <v>4.8999999999999998E-5</v>
      </c>
    </row>
    <row r="2530" spans="1:17" x14ac:dyDescent="0.2">
      <c r="A2530" t="s">
        <v>858</v>
      </c>
      <c r="B2530" t="s">
        <v>942</v>
      </c>
      <c r="C2530" t="s">
        <v>943</v>
      </c>
      <c r="D2530" s="35">
        <v>13000</v>
      </c>
      <c r="E2530" s="35">
        <v>1303.0384141292816</v>
      </c>
      <c r="F2530" s="35">
        <v>14303.038414129282</v>
      </c>
      <c r="G2530">
        <v>4</v>
      </c>
      <c r="I2530" s="47" t="s">
        <v>1320</v>
      </c>
      <c r="J2530" t="s">
        <v>646</v>
      </c>
      <c r="M2530" t="s">
        <v>1401</v>
      </c>
      <c r="N2530" t="s">
        <v>1325</v>
      </c>
      <c r="O2530" s="36">
        <v>553.20000000000005</v>
      </c>
      <c r="P2530" s="37">
        <v>16.341474358216061</v>
      </c>
      <c r="Q2530" s="31">
        <v>1.2E-5</v>
      </c>
    </row>
    <row r="2531" spans="1:17" x14ac:dyDescent="0.2">
      <c r="A2531" t="s">
        <v>858</v>
      </c>
      <c r="B2531" t="s">
        <v>942</v>
      </c>
      <c r="C2531" t="s">
        <v>943</v>
      </c>
      <c r="D2531" s="35">
        <v>13000</v>
      </c>
      <c r="E2531" s="35">
        <v>1303.0384141292816</v>
      </c>
      <c r="F2531" s="35">
        <v>14303.038414129282</v>
      </c>
      <c r="G2531">
        <v>4</v>
      </c>
      <c r="I2531" s="47" t="s">
        <v>1320</v>
      </c>
      <c r="J2531" t="s">
        <v>647</v>
      </c>
      <c r="M2531" t="s">
        <v>1401</v>
      </c>
      <c r="N2531" t="s">
        <v>1325</v>
      </c>
      <c r="O2531" s="36">
        <v>4667.2721274884843</v>
      </c>
      <c r="P2531" s="37">
        <v>137.8707660776746</v>
      </c>
      <c r="Q2531" s="31">
        <v>1.08E-4</v>
      </c>
    </row>
    <row r="2532" spans="1:17" x14ac:dyDescent="0.2">
      <c r="A2532" t="s">
        <v>858</v>
      </c>
      <c r="B2532" t="s">
        <v>942</v>
      </c>
      <c r="C2532" t="s">
        <v>943</v>
      </c>
      <c r="D2532" s="35">
        <v>13000</v>
      </c>
      <c r="E2532" s="35">
        <v>1303.0384141292816</v>
      </c>
      <c r="F2532" s="35">
        <v>14303.038414129282</v>
      </c>
      <c r="G2532">
        <v>4</v>
      </c>
      <c r="I2532" s="47" t="s">
        <v>1320</v>
      </c>
      <c r="J2532" t="s">
        <v>648</v>
      </c>
      <c r="M2532" t="s">
        <v>1401</v>
      </c>
      <c r="N2532" t="s">
        <v>1325</v>
      </c>
      <c r="O2532" s="36">
        <v>691.5</v>
      </c>
      <c r="P2532" s="37">
        <v>20.426842947770073</v>
      </c>
      <c r="Q2532" s="31">
        <v>1.5E-5</v>
      </c>
    </row>
    <row r="2533" spans="1:17" x14ac:dyDescent="0.2">
      <c r="A2533" t="s">
        <v>858</v>
      </c>
      <c r="B2533" t="s">
        <v>942</v>
      </c>
      <c r="C2533" t="s">
        <v>943</v>
      </c>
      <c r="D2533" s="35">
        <v>13000</v>
      </c>
      <c r="E2533" s="35">
        <v>1303.0384141292816</v>
      </c>
      <c r="F2533" s="35">
        <v>14303.038414129282</v>
      </c>
      <c r="G2533">
        <v>4</v>
      </c>
      <c r="I2533" s="47" t="s">
        <v>1320</v>
      </c>
      <c r="J2533" t="s">
        <v>649</v>
      </c>
      <c r="M2533" t="s">
        <v>1401</v>
      </c>
      <c r="N2533" t="s">
        <v>1325</v>
      </c>
      <c r="O2533" s="36">
        <v>1387.4162914357805</v>
      </c>
      <c r="P2533" s="37">
        <v>40.98414271632145</v>
      </c>
      <c r="Q2533" s="31">
        <v>3.1000000000000001E-5</v>
      </c>
    </row>
    <row r="2534" spans="1:17" x14ac:dyDescent="0.2">
      <c r="A2534" t="s">
        <v>858</v>
      </c>
      <c r="B2534" t="s">
        <v>942</v>
      </c>
      <c r="C2534" t="s">
        <v>943</v>
      </c>
      <c r="D2534" s="35">
        <v>13000</v>
      </c>
      <c r="E2534" s="35">
        <v>1303.0384141292816</v>
      </c>
      <c r="F2534" s="35">
        <v>14303.038414129282</v>
      </c>
      <c r="G2534">
        <v>4</v>
      </c>
      <c r="I2534" s="47" t="s">
        <v>1320</v>
      </c>
      <c r="J2534" t="s">
        <v>650</v>
      </c>
      <c r="M2534" t="s">
        <v>1401</v>
      </c>
      <c r="N2534" t="s">
        <v>1325</v>
      </c>
      <c r="O2534" s="36">
        <v>69.150000000000006</v>
      </c>
      <c r="P2534" s="37">
        <v>2.0426842947770076</v>
      </c>
      <c r="Q2534" s="31">
        <v>1.9999999999999999E-6</v>
      </c>
    </row>
    <row r="2535" spans="1:17" x14ac:dyDescent="0.2">
      <c r="A2535" t="s">
        <v>858</v>
      </c>
      <c r="B2535" t="s">
        <v>942</v>
      </c>
      <c r="C2535" t="s">
        <v>943</v>
      </c>
      <c r="D2535" s="35">
        <v>13000</v>
      </c>
      <c r="E2535" s="35">
        <v>1303.0384141292816</v>
      </c>
      <c r="F2535" s="35">
        <v>14303.038414129282</v>
      </c>
      <c r="G2535">
        <v>4</v>
      </c>
      <c r="I2535" s="47" t="s">
        <v>1320</v>
      </c>
      <c r="J2535" t="s">
        <v>651</v>
      </c>
      <c r="M2535" t="s">
        <v>1401</v>
      </c>
      <c r="N2535" t="s">
        <v>1325</v>
      </c>
      <c r="O2535" s="36">
        <v>484.05</v>
      </c>
      <c r="P2535" s="37">
        <v>14.298790063439053</v>
      </c>
      <c r="Q2535" s="31">
        <v>1.1E-5</v>
      </c>
    </row>
    <row r="2536" spans="1:17" x14ac:dyDescent="0.2">
      <c r="A2536" t="s">
        <v>858</v>
      </c>
      <c r="B2536" t="s">
        <v>942</v>
      </c>
      <c r="C2536" t="s">
        <v>943</v>
      </c>
      <c r="D2536" s="35">
        <v>13000</v>
      </c>
      <c r="E2536" s="35">
        <v>1303.0384141292816</v>
      </c>
      <c r="F2536" s="35">
        <v>14303.038414129282</v>
      </c>
      <c r="G2536">
        <v>4</v>
      </c>
      <c r="I2536" s="47" t="s">
        <v>1320</v>
      </c>
      <c r="J2536" t="s">
        <v>712</v>
      </c>
      <c r="M2536" t="s">
        <v>1411</v>
      </c>
      <c r="N2536" t="s">
        <v>1294</v>
      </c>
      <c r="O2536" s="36">
        <v>42.80266656986133</v>
      </c>
      <c r="P2536" s="37">
        <v>1.2643866200554241</v>
      </c>
      <c r="Q2536" s="31">
        <v>0</v>
      </c>
    </row>
    <row r="2537" spans="1:17" x14ac:dyDescent="0.2">
      <c r="A2537" t="s">
        <v>858</v>
      </c>
      <c r="B2537" t="s">
        <v>942</v>
      </c>
      <c r="C2537" t="s">
        <v>943</v>
      </c>
      <c r="D2537" s="35">
        <v>13000</v>
      </c>
      <c r="E2537" s="35">
        <v>1303.0384141292816</v>
      </c>
      <c r="F2537" s="35">
        <v>14303.038414129282</v>
      </c>
      <c r="G2537">
        <v>4</v>
      </c>
      <c r="I2537" s="47" t="s">
        <v>1320</v>
      </c>
      <c r="J2537" t="s">
        <v>714</v>
      </c>
      <c r="M2537" t="s">
        <v>1411</v>
      </c>
      <c r="N2537" t="s">
        <v>1294</v>
      </c>
      <c r="O2537" s="36">
        <v>46.569639220649599</v>
      </c>
      <c r="P2537" s="37">
        <v>1.3756626268901271</v>
      </c>
      <c r="Q2537" s="31">
        <v>9.9999999999999995E-7</v>
      </c>
    </row>
    <row r="2538" spans="1:17" x14ac:dyDescent="0.2">
      <c r="A2538" t="s">
        <v>858</v>
      </c>
      <c r="B2538" t="s">
        <v>942</v>
      </c>
      <c r="C2538" t="s">
        <v>943</v>
      </c>
      <c r="D2538" s="35">
        <v>13000</v>
      </c>
      <c r="E2538" s="35">
        <v>1303.0384141292816</v>
      </c>
      <c r="F2538" s="35">
        <v>14303.038414129282</v>
      </c>
      <c r="G2538">
        <v>4</v>
      </c>
      <c r="I2538" s="47" t="s">
        <v>1320</v>
      </c>
      <c r="J2538" t="s">
        <v>715</v>
      </c>
      <c r="M2538" t="s">
        <v>1411</v>
      </c>
      <c r="N2538" t="s">
        <v>1294</v>
      </c>
      <c r="O2538" s="36">
        <v>1183.945934271045</v>
      </c>
      <c r="P2538" s="37">
        <v>34.973648095452702</v>
      </c>
      <c r="Q2538" s="31">
        <v>5.8999999999999998E-5</v>
      </c>
    </row>
    <row r="2539" spans="1:17" x14ac:dyDescent="0.2">
      <c r="A2539" t="s">
        <v>858</v>
      </c>
      <c r="B2539" t="s">
        <v>942</v>
      </c>
      <c r="C2539" t="s">
        <v>943</v>
      </c>
      <c r="D2539" s="35">
        <v>13000</v>
      </c>
      <c r="E2539" s="35">
        <v>1303.0384141292816</v>
      </c>
      <c r="F2539" s="35">
        <v>14303.038414129282</v>
      </c>
      <c r="G2539">
        <v>4</v>
      </c>
      <c r="I2539" s="47" t="s">
        <v>1320</v>
      </c>
      <c r="J2539" t="s">
        <v>720</v>
      </c>
      <c r="M2539" t="s">
        <v>1411</v>
      </c>
      <c r="N2539" t="s">
        <v>1294</v>
      </c>
      <c r="O2539" s="36">
        <v>2644.4201976399399</v>
      </c>
      <c r="P2539" s="37">
        <v>78.115916218513604</v>
      </c>
      <c r="Q2539" s="31">
        <v>4.1E-5</v>
      </c>
    </row>
    <row r="2540" spans="1:17" x14ac:dyDescent="0.2">
      <c r="A2540" t="s">
        <v>858</v>
      </c>
      <c r="B2540" t="s">
        <v>942</v>
      </c>
      <c r="C2540" t="s">
        <v>943</v>
      </c>
      <c r="D2540" s="35">
        <v>13000</v>
      </c>
      <c r="E2540" s="35">
        <v>1303.0384141292816</v>
      </c>
      <c r="F2540" s="35">
        <v>14303.038414129282</v>
      </c>
      <c r="G2540">
        <v>4</v>
      </c>
      <c r="I2540" s="47" t="s">
        <v>1320</v>
      </c>
      <c r="J2540" t="s">
        <v>721</v>
      </c>
      <c r="M2540" t="s">
        <v>1411</v>
      </c>
      <c r="N2540" t="s">
        <v>1294</v>
      </c>
      <c r="O2540" s="36">
        <v>1491.5256828192296</v>
      </c>
      <c r="P2540" s="37">
        <v>44.059524042681019</v>
      </c>
      <c r="Q2540" s="31">
        <v>4.3000000000000002E-5</v>
      </c>
    </row>
    <row r="2541" spans="1:17" x14ac:dyDescent="0.2">
      <c r="A2541" t="s">
        <v>858</v>
      </c>
      <c r="B2541" t="s">
        <v>942</v>
      </c>
      <c r="C2541" t="s">
        <v>943</v>
      </c>
      <c r="D2541" s="35">
        <v>13000</v>
      </c>
      <c r="E2541" s="35">
        <v>1303.0384141292816</v>
      </c>
      <c r="F2541" s="35">
        <v>14303.038414129282</v>
      </c>
      <c r="G2541">
        <v>4</v>
      </c>
      <c r="I2541" s="47" t="s">
        <v>1320</v>
      </c>
      <c r="J2541" t="s">
        <v>722</v>
      </c>
      <c r="M2541" t="s">
        <v>1411</v>
      </c>
      <c r="N2541" t="s">
        <v>1294</v>
      </c>
      <c r="O2541" s="36">
        <v>1341.6995806943403</v>
      </c>
      <c r="P2541" s="37">
        <v>39.633675514001808</v>
      </c>
      <c r="Q2541" s="31">
        <v>9.0000000000000006E-5</v>
      </c>
    </row>
    <row r="2542" spans="1:17" x14ac:dyDescent="0.2">
      <c r="A2542" t="s">
        <v>858</v>
      </c>
      <c r="B2542" t="s">
        <v>942</v>
      </c>
      <c r="C2542" t="s">
        <v>943</v>
      </c>
      <c r="D2542" s="35">
        <v>13000</v>
      </c>
      <c r="E2542" s="35">
        <v>1303.0384141292816</v>
      </c>
      <c r="F2542" s="35">
        <v>14303.038414129282</v>
      </c>
      <c r="G2542">
        <v>4</v>
      </c>
      <c r="I2542" s="47" t="s">
        <v>1320</v>
      </c>
      <c r="J2542" t="s">
        <v>723</v>
      </c>
      <c r="M2542" t="s">
        <v>1411</v>
      </c>
      <c r="N2542" t="s">
        <v>1294</v>
      </c>
      <c r="O2542" s="36">
        <v>27.785524752776173</v>
      </c>
      <c r="P2542" s="37">
        <v>0.82078170693613417</v>
      </c>
      <c r="Q2542" s="31">
        <v>9.9999999999999995E-7</v>
      </c>
    </row>
    <row r="2543" spans="1:17" x14ac:dyDescent="0.2">
      <c r="A2543" t="s">
        <v>858</v>
      </c>
      <c r="B2543" t="s">
        <v>942</v>
      </c>
      <c r="C2543" t="s">
        <v>943</v>
      </c>
      <c r="D2543" s="35">
        <v>13000</v>
      </c>
      <c r="E2543" s="35">
        <v>1303.0384141292816</v>
      </c>
      <c r="F2543" s="35">
        <v>14303.038414129282</v>
      </c>
      <c r="G2543">
        <v>4</v>
      </c>
      <c r="I2543" s="47" t="s">
        <v>1320</v>
      </c>
      <c r="J2543" t="s">
        <v>737</v>
      </c>
      <c r="M2543" t="s">
        <v>1414</v>
      </c>
      <c r="N2543" t="s">
        <v>1325</v>
      </c>
      <c r="O2543" s="36">
        <v>2259.0703945956138</v>
      </c>
      <c r="P2543" s="37">
        <v>66.732720402547471</v>
      </c>
      <c r="Q2543" s="31">
        <v>0</v>
      </c>
    </row>
    <row r="2544" spans="1:17" x14ac:dyDescent="0.2">
      <c r="A2544" t="s">
        <v>858</v>
      </c>
      <c r="B2544" t="s">
        <v>942</v>
      </c>
      <c r="C2544" t="s">
        <v>943</v>
      </c>
      <c r="D2544" s="35">
        <v>13000</v>
      </c>
      <c r="E2544" s="35">
        <v>1303.0384141292816</v>
      </c>
      <c r="F2544" s="35">
        <v>14303.038414129282</v>
      </c>
      <c r="G2544">
        <v>4</v>
      </c>
      <c r="I2544" s="47" t="s">
        <v>1320</v>
      </c>
      <c r="J2544" t="s">
        <v>739</v>
      </c>
      <c r="M2544" t="s">
        <v>1414</v>
      </c>
      <c r="N2544" t="s">
        <v>1325</v>
      </c>
      <c r="O2544" s="36">
        <v>2550.8715440720744</v>
      </c>
      <c r="P2544" s="37">
        <v>75.352498063190197</v>
      </c>
      <c r="Q2544" s="31">
        <v>6.0000000000000002E-5</v>
      </c>
    </row>
    <row r="2545" spans="1:17" x14ac:dyDescent="0.2">
      <c r="A2545" t="s">
        <v>858</v>
      </c>
      <c r="B2545" t="s">
        <v>942</v>
      </c>
      <c r="C2545" t="s">
        <v>943</v>
      </c>
      <c r="D2545" s="35">
        <v>13000</v>
      </c>
      <c r="E2545" s="35">
        <v>1303.0384141292816</v>
      </c>
      <c r="F2545" s="35">
        <v>14303.038414129282</v>
      </c>
      <c r="G2545">
        <v>4</v>
      </c>
      <c r="I2545" s="47" t="s">
        <v>1320</v>
      </c>
      <c r="J2545" t="s">
        <v>740</v>
      </c>
      <c r="M2545" t="s">
        <v>1414</v>
      </c>
      <c r="N2545" t="s">
        <v>1325</v>
      </c>
      <c r="O2545" s="36">
        <v>3037.8035399849359</v>
      </c>
      <c r="P2545" s="37">
        <v>89.736422006438545</v>
      </c>
      <c r="Q2545" s="31">
        <v>6.7000000000000002E-5</v>
      </c>
    </row>
    <row r="2546" spans="1:17" x14ac:dyDescent="0.2">
      <c r="A2546" t="s">
        <v>858</v>
      </c>
      <c r="B2546" t="s">
        <v>942</v>
      </c>
      <c r="C2546" t="s">
        <v>943</v>
      </c>
      <c r="D2546" s="35">
        <v>13000</v>
      </c>
      <c r="E2546" s="35">
        <v>1303.0384141292816</v>
      </c>
      <c r="F2546" s="35">
        <v>14303.038414129282</v>
      </c>
      <c r="G2546">
        <v>4</v>
      </c>
      <c r="I2546" s="47" t="s">
        <v>1320</v>
      </c>
      <c r="J2546" t="s">
        <v>742</v>
      </c>
      <c r="M2546" t="s">
        <v>1416</v>
      </c>
      <c r="N2546" t="s">
        <v>1294</v>
      </c>
      <c r="O2546" s="36">
        <v>2864.7385465703437</v>
      </c>
      <c r="P2546" s="37">
        <v>84.624098882451946</v>
      </c>
      <c r="Q2546" s="31">
        <v>2.2499999999999999E-4</v>
      </c>
    </row>
    <row r="2547" spans="1:17" x14ac:dyDescent="0.2">
      <c r="A2547" t="s">
        <v>858</v>
      </c>
      <c r="B2547" t="s">
        <v>942</v>
      </c>
      <c r="C2547" t="s">
        <v>943</v>
      </c>
      <c r="D2547" s="35">
        <v>13000</v>
      </c>
      <c r="E2547" s="35">
        <v>1303.0384141292816</v>
      </c>
      <c r="F2547" s="35">
        <v>14303.038414129282</v>
      </c>
      <c r="G2547">
        <v>4</v>
      </c>
      <c r="I2547" s="47" t="s">
        <v>1320</v>
      </c>
      <c r="J2547" t="s">
        <v>744</v>
      </c>
      <c r="M2547" t="s">
        <v>1416</v>
      </c>
      <c r="N2547" t="s">
        <v>1294</v>
      </c>
      <c r="O2547" s="36">
        <v>4832.9094432549227</v>
      </c>
      <c r="P2547" s="37">
        <v>142.76367632416952</v>
      </c>
      <c r="Q2547" s="31">
        <v>2.9700000000000001E-4</v>
      </c>
    </row>
    <row r="2548" spans="1:17" x14ac:dyDescent="0.2">
      <c r="A2548" t="s">
        <v>858</v>
      </c>
      <c r="B2548" t="s">
        <v>942</v>
      </c>
      <c r="C2548" t="s">
        <v>943</v>
      </c>
      <c r="D2548" s="35">
        <v>13000</v>
      </c>
      <c r="E2548" s="35">
        <v>1303.0384141292816</v>
      </c>
      <c r="F2548" s="35">
        <v>14303.038414129282</v>
      </c>
      <c r="G2548">
        <v>4</v>
      </c>
      <c r="I2548" s="47" t="s">
        <v>1320</v>
      </c>
      <c r="J2548" t="s">
        <v>745</v>
      </c>
      <c r="M2548" t="s">
        <v>1416</v>
      </c>
      <c r="N2548" t="s">
        <v>1294</v>
      </c>
      <c r="O2548" s="36">
        <v>2287.7901530345116</v>
      </c>
      <c r="P2548" s="37">
        <v>67.581099281982404</v>
      </c>
      <c r="Q2548" s="31">
        <v>2.0799999999999999E-4</v>
      </c>
    </row>
    <row r="2549" spans="1:17" x14ac:dyDescent="0.2">
      <c r="A2549" t="s">
        <v>858</v>
      </c>
      <c r="B2549" t="s">
        <v>942</v>
      </c>
      <c r="C2549" t="s">
        <v>943</v>
      </c>
      <c r="D2549" s="35">
        <v>13000</v>
      </c>
      <c r="E2549" s="35">
        <v>1303.0384141292816</v>
      </c>
      <c r="F2549" s="35">
        <v>14303.038414129282</v>
      </c>
      <c r="G2549">
        <v>4</v>
      </c>
      <c r="I2549" s="47" t="s">
        <v>1320</v>
      </c>
      <c r="J2549" t="s">
        <v>746</v>
      </c>
      <c r="M2549" t="s">
        <v>1416</v>
      </c>
      <c r="N2549" t="s">
        <v>1294</v>
      </c>
      <c r="O2549" s="36">
        <v>600.78947486909465</v>
      </c>
      <c r="P2549" s="37">
        <v>17.747262831271517</v>
      </c>
      <c r="Q2549" s="31">
        <v>9.0000000000000002E-6</v>
      </c>
    </row>
    <row r="2550" spans="1:17" x14ac:dyDescent="0.2">
      <c r="A2550" t="s">
        <v>858</v>
      </c>
      <c r="B2550" t="s">
        <v>942</v>
      </c>
      <c r="C2550" t="s">
        <v>943</v>
      </c>
      <c r="D2550" s="35">
        <v>13000</v>
      </c>
      <c r="E2550" s="35">
        <v>1303.0384141292816</v>
      </c>
      <c r="F2550" s="35">
        <v>14303.038414129282</v>
      </c>
      <c r="G2550">
        <v>4</v>
      </c>
      <c r="I2550" s="47" t="s">
        <v>1320</v>
      </c>
      <c r="J2550" t="s">
        <v>747</v>
      </c>
      <c r="M2550" t="s">
        <v>1416</v>
      </c>
      <c r="N2550" t="s">
        <v>1294</v>
      </c>
      <c r="O2550" s="36">
        <v>304.28601644003118</v>
      </c>
      <c r="P2550" s="37">
        <v>8.9885794201346361</v>
      </c>
      <c r="Q2550" s="31">
        <v>6.9999999999999999E-6</v>
      </c>
    </row>
    <row r="2551" spans="1:17" x14ac:dyDescent="0.2">
      <c r="A2551" t="s">
        <v>858</v>
      </c>
      <c r="B2551" t="s">
        <v>942</v>
      </c>
      <c r="C2551" t="s">
        <v>943</v>
      </c>
      <c r="D2551" s="35">
        <v>13000</v>
      </c>
      <c r="E2551" s="35">
        <v>1303.0384141292816</v>
      </c>
      <c r="F2551" s="35">
        <v>14303.038414129282</v>
      </c>
      <c r="G2551">
        <v>4</v>
      </c>
      <c r="I2551" s="47" t="s">
        <v>1320</v>
      </c>
      <c r="J2551" t="s">
        <v>748</v>
      </c>
      <c r="M2551" t="s">
        <v>1416</v>
      </c>
      <c r="N2551" t="s">
        <v>1294</v>
      </c>
      <c r="O2551" s="36">
        <v>2474.219595817025</v>
      </c>
      <c r="P2551" s="37">
        <v>73.088206944395552</v>
      </c>
      <c r="Q2551" s="31">
        <v>1.13E-4</v>
      </c>
    </row>
    <row r="2552" spans="1:17" x14ac:dyDescent="0.2">
      <c r="A2552" t="s">
        <v>858</v>
      </c>
      <c r="B2552" t="s">
        <v>942</v>
      </c>
      <c r="C2552" t="s">
        <v>943</v>
      </c>
      <c r="D2552" s="35">
        <v>13000</v>
      </c>
      <c r="E2552" s="35">
        <v>1303.0384141292816</v>
      </c>
      <c r="F2552" s="35">
        <v>14303.038414129282</v>
      </c>
      <c r="G2552">
        <v>4</v>
      </c>
      <c r="I2552" s="47" t="s">
        <v>1320</v>
      </c>
      <c r="J2552" t="s">
        <v>749</v>
      </c>
      <c r="M2552" t="s">
        <v>1416</v>
      </c>
      <c r="N2552" t="s">
        <v>1294</v>
      </c>
      <c r="O2552" s="36">
        <v>686.59096162493188</v>
      </c>
      <c r="P2552" s="37">
        <v>20.281830430182087</v>
      </c>
      <c r="Q2552" s="31">
        <v>4.6999999999999997E-5</v>
      </c>
    </row>
    <row r="2553" spans="1:17" x14ac:dyDescent="0.2">
      <c r="A2553" t="s">
        <v>858</v>
      </c>
      <c r="B2553" t="s">
        <v>942</v>
      </c>
      <c r="C2553" t="s">
        <v>943</v>
      </c>
      <c r="D2553" s="35">
        <v>13000</v>
      </c>
      <c r="E2553" s="35">
        <v>1303.0384141292816</v>
      </c>
      <c r="F2553" s="35">
        <v>14303.038414129282</v>
      </c>
      <c r="G2553">
        <v>4</v>
      </c>
      <c r="I2553" s="47" t="s">
        <v>1320</v>
      </c>
      <c r="J2553" t="s">
        <v>751</v>
      </c>
      <c r="M2553" t="s">
        <v>1418</v>
      </c>
      <c r="N2553" t="s">
        <v>1294</v>
      </c>
      <c r="O2553" s="36">
        <v>2382.5214441982639</v>
      </c>
      <c r="P2553" s="37">
        <v>70.379452437212265</v>
      </c>
      <c r="Q2553" s="31">
        <v>2.81E-4</v>
      </c>
    </row>
    <row r="2554" spans="1:17" x14ac:dyDescent="0.2">
      <c r="A2554" t="s">
        <v>858</v>
      </c>
      <c r="B2554" t="s">
        <v>942</v>
      </c>
      <c r="C2554" t="s">
        <v>943</v>
      </c>
      <c r="D2554" s="35">
        <v>13000</v>
      </c>
      <c r="E2554" s="35">
        <v>1303.0384141292816</v>
      </c>
      <c r="F2554" s="35">
        <v>14303.038414129282</v>
      </c>
      <c r="G2554">
        <v>4</v>
      </c>
      <c r="I2554" s="47" t="s">
        <v>1320</v>
      </c>
      <c r="J2554" t="s">
        <v>753</v>
      </c>
      <c r="M2554" t="s">
        <v>1418</v>
      </c>
      <c r="N2554" t="s">
        <v>1294</v>
      </c>
      <c r="O2554" s="36">
        <v>488.11319690976609</v>
      </c>
      <c r="P2554" s="37">
        <v>14.418816506160177</v>
      </c>
      <c r="Q2554" s="31">
        <v>7.9999999999999996E-6</v>
      </c>
    </row>
    <row r="2555" spans="1:17" x14ac:dyDescent="0.2">
      <c r="A2555" t="s">
        <v>858</v>
      </c>
      <c r="B2555" t="s">
        <v>942</v>
      </c>
      <c r="C2555" t="s">
        <v>943</v>
      </c>
      <c r="D2555" s="35">
        <v>13000</v>
      </c>
      <c r="E2555" s="35">
        <v>1303.0384141292816</v>
      </c>
      <c r="F2555" s="35">
        <v>14303.038414129282</v>
      </c>
      <c r="G2555">
        <v>4</v>
      </c>
      <c r="I2555" s="47" t="s">
        <v>1320</v>
      </c>
      <c r="J2555" t="s">
        <v>754</v>
      </c>
      <c r="M2555" t="s">
        <v>1418</v>
      </c>
      <c r="N2555" t="s">
        <v>1294</v>
      </c>
      <c r="O2555" s="36">
        <v>32.367565076927775</v>
      </c>
      <c r="P2555" s="37">
        <v>0.95613473380785408</v>
      </c>
      <c r="Q2555" s="31">
        <v>9.9999999999999995E-7</v>
      </c>
    </row>
    <row r="2556" spans="1:17" x14ac:dyDescent="0.2">
      <c r="A2556" t="s">
        <v>858</v>
      </c>
      <c r="B2556" t="s">
        <v>942</v>
      </c>
      <c r="C2556" t="s">
        <v>943</v>
      </c>
      <c r="D2556" s="35">
        <v>13000</v>
      </c>
      <c r="E2556" s="35">
        <v>1303.0384141292816</v>
      </c>
      <c r="F2556" s="35">
        <v>14303.038414129282</v>
      </c>
      <c r="G2556">
        <v>4</v>
      </c>
      <c r="I2556" s="47" t="s">
        <v>1320</v>
      </c>
      <c r="J2556" t="s">
        <v>755</v>
      </c>
      <c r="M2556" t="s">
        <v>1418</v>
      </c>
      <c r="N2556" t="s">
        <v>1294</v>
      </c>
      <c r="O2556" s="36">
        <v>2950.6268742092748</v>
      </c>
      <c r="P2556" s="37">
        <v>87.161231752628467</v>
      </c>
      <c r="Q2556" s="31">
        <v>9.5000000000000005E-5</v>
      </c>
    </row>
    <row r="2557" spans="1:17" x14ac:dyDescent="0.2">
      <c r="A2557" t="s">
        <v>858</v>
      </c>
      <c r="B2557" t="s">
        <v>942</v>
      </c>
      <c r="C2557" t="s">
        <v>943</v>
      </c>
      <c r="D2557" s="35">
        <v>13000</v>
      </c>
      <c r="E2557" s="35">
        <v>1303.0384141292816</v>
      </c>
      <c r="F2557" s="35">
        <v>14303.038414129282</v>
      </c>
      <c r="G2557">
        <v>4</v>
      </c>
      <c r="I2557" s="47" t="s">
        <v>1320</v>
      </c>
      <c r="J2557" t="s">
        <v>54</v>
      </c>
      <c r="M2557" t="s">
        <v>1327</v>
      </c>
      <c r="N2557" t="s">
        <v>1328</v>
      </c>
      <c r="O2557" s="36">
        <v>7122.2005687552883</v>
      </c>
      <c r="P2557" s="37">
        <v>210.38911418724942</v>
      </c>
      <c r="Q2557" s="31">
        <v>1.55E-4</v>
      </c>
    </row>
    <row r="2558" spans="1:17" x14ac:dyDescent="0.2">
      <c r="A2558" t="s">
        <v>858</v>
      </c>
      <c r="B2558" t="s">
        <v>942</v>
      </c>
      <c r="C2558" t="s">
        <v>943</v>
      </c>
      <c r="D2558" s="35">
        <v>13000</v>
      </c>
      <c r="E2558" s="35">
        <v>1303.0384141292816</v>
      </c>
      <c r="F2558" s="35">
        <v>14303.038414129282</v>
      </c>
      <c r="G2558">
        <v>4</v>
      </c>
      <c r="I2558" s="47" t="s">
        <v>1320</v>
      </c>
      <c r="J2558" t="s">
        <v>57</v>
      </c>
      <c r="M2558" t="s">
        <v>1329</v>
      </c>
      <c r="N2558" t="s">
        <v>1294</v>
      </c>
      <c r="O2558" s="36">
        <v>1761.0179446338191</v>
      </c>
      <c r="P2558" s="37">
        <v>52.020299325003442</v>
      </c>
      <c r="Q2558" s="31">
        <v>7.6000000000000004E-5</v>
      </c>
    </row>
    <row r="2559" spans="1:17" x14ac:dyDescent="0.2">
      <c r="A2559" t="s">
        <v>858</v>
      </c>
      <c r="B2559" t="s">
        <v>942</v>
      </c>
      <c r="C2559" t="s">
        <v>943</v>
      </c>
      <c r="D2559" s="35">
        <v>13000</v>
      </c>
      <c r="E2559" s="35">
        <v>1303.0384141292816</v>
      </c>
      <c r="F2559" s="35">
        <v>14303.038414129282</v>
      </c>
      <c r="G2559">
        <v>4</v>
      </c>
      <c r="I2559" s="47" t="s">
        <v>1320</v>
      </c>
      <c r="J2559" t="s">
        <v>61</v>
      </c>
      <c r="M2559" t="s">
        <v>1329</v>
      </c>
      <c r="N2559" t="s">
        <v>1294</v>
      </c>
      <c r="O2559" s="36">
        <v>1287.6535234111202</v>
      </c>
      <c r="P2559" s="37">
        <v>38.037160222504305</v>
      </c>
      <c r="Q2559" s="31">
        <v>2.0000000000000002E-5</v>
      </c>
    </row>
    <row r="2560" spans="1:17" x14ac:dyDescent="0.2">
      <c r="A2560" t="s">
        <v>858</v>
      </c>
      <c r="B2560" t="s">
        <v>942</v>
      </c>
      <c r="C2560" t="s">
        <v>943</v>
      </c>
      <c r="D2560" s="35">
        <v>13000</v>
      </c>
      <c r="E2560" s="35">
        <v>1303.0384141292816</v>
      </c>
      <c r="F2560" s="35">
        <v>14303.038414129282</v>
      </c>
      <c r="G2560">
        <v>4</v>
      </c>
      <c r="I2560" s="47" t="s">
        <v>1320</v>
      </c>
      <c r="J2560" t="s">
        <v>63</v>
      </c>
      <c r="M2560" t="s">
        <v>1329</v>
      </c>
      <c r="N2560" t="s">
        <v>1294</v>
      </c>
      <c r="O2560" s="36">
        <v>296.51038529840088</v>
      </c>
      <c r="P2560" s="37">
        <v>8.7588880301854353</v>
      </c>
      <c r="Q2560" s="31">
        <v>5.0000000000000004E-6</v>
      </c>
    </row>
    <row r="2561" spans="1:17" x14ac:dyDescent="0.2">
      <c r="A2561" t="s">
        <v>858</v>
      </c>
      <c r="B2561" t="s">
        <v>942</v>
      </c>
      <c r="C2561" t="s">
        <v>943</v>
      </c>
      <c r="D2561" s="35">
        <v>13000</v>
      </c>
      <c r="E2561" s="35">
        <v>1303.0384141292816</v>
      </c>
      <c r="F2561" s="35">
        <v>14303.038414129282</v>
      </c>
      <c r="G2561">
        <v>4</v>
      </c>
      <c r="I2561" s="47" t="s">
        <v>1320</v>
      </c>
      <c r="J2561" t="s">
        <v>320</v>
      </c>
      <c r="M2561" t="s">
        <v>1353</v>
      </c>
      <c r="N2561" t="s">
        <v>1325</v>
      </c>
      <c r="O2561" s="36">
        <v>74157.33999578697</v>
      </c>
      <c r="P2561" s="37">
        <v>2190.6006327090799</v>
      </c>
      <c r="Q2561" s="31">
        <v>2.271E-3</v>
      </c>
    </row>
    <row r="2562" spans="1:17" x14ac:dyDescent="0.2">
      <c r="A2562" t="s">
        <v>858</v>
      </c>
      <c r="B2562" t="s">
        <v>942</v>
      </c>
      <c r="C2562" t="s">
        <v>943</v>
      </c>
      <c r="D2562" s="35">
        <v>13000</v>
      </c>
      <c r="E2562" s="35">
        <v>1303.0384141292816</v>
      </c>
      <c r="F2562" s="35">
        <v>14303.038414129282</v>
      </c>
      <c r="G2562">
        <v>4</v>
      </c>
      <c r="I2562" s="47" t="s">
        <v>1320</v>
      </c>
      <c r="J2562" t="s">
        <v>332</v>
      </c>
      <c r="M2562" t="s">
        <v>1355</v>
      </c>
      <c r="N2562" t="s">
        <v>1294</v>
      </c>
      <c r="O2562" s="36">
        <v>3916.0931676266819</v>
      </c>
      <c r="P2562" s="37">
        <v>115.68101244243769</v>
      </c>
      <c r="Q2562" s="31">
        <v>7.1000000000000005E-5</v>
      </c>
    </row>
    <row r="2563" spans="1:17" x14ac:dyDescent="0.2">
      <c r="A2563" t="s">
        <v>858</v>
      </c>
      <c r="B2563" t="s">
        <v>942</v>
      </c>
      <c r="C2563" t="s">
        <v>943</v>
      </c>
      <c r="D2563" s="35">
        <v>13000</v>
      </c>
      <c r="E2563" s="35">
        <v>1303.0384141292816</v>
      </c>
      <c r="F2563" s="35">
        <v>14303.038414129282</v>
      </c>
      <c r="G2563">
        <v>4</v>
      </c>
      <c r="I2563" s="47" t="s">
        <v>1320</v>
      </c>
      <c r="J2563" t="s">
        <v>405</v>
      </c>
      <c r="M2563" t="s">
        <v>1366</v>
      </c>
      <c r="N2563" t="s">
        <v>1294</v>
      </c>
      <c r="O2563" s="36">
        <v>3087.9154667969119</v>
      </c>
      <c r="P2563" s="37">
        <v>91.216723465293768</v>
      </c>
      <c r="Q2563" s="31">
        <v>5.1E-5</v>
      </c>
    </row>
    <row r="2564" spans="1:17" x14ac:dyDescent="0.2">
      <c r="A2564" t="s">
        <v>858</v>
      </c>
      <c r="B2564" t="s">
        <v>942</v>
      </c>
      <c r="C2564" t="s">
        <v>943</v>
      </c>
      <c r="D2564" s="35">
        <v>13000</v>
      </c>
      <c r="E2564" s="35">
        <v>1303.0384141292816</v>
      </c>
      <c r="F2564" s="35">
        <v>14303.038414129282</v>
      </c>
      <c r="G2564">
        <v>4</v>
      </c>
      <c r="I2564" s="47" t="s">
        <v>1320</v>
      </c>
      <c r="J2564" t="s">
        <v>406</v>
      </c>
      <c r="M2564" t="s">
        <v>1366</v>
      </c>
      <c r="N2564" t="s">
        <v>1325</v>
      </c>
      <c r="O2564" s="36">
        <v>5886.2493831897482</v>
      </c>
      <c r="P2564" s="37">
        <v>173.87923601131666</v>
      </c>
      <c r="Q2564" s="31">
        <v>3.2299999999999999E-4</v>
      </c>
    </row>
    <row r="2565" spans="1:17" x14ac:dyDescent="0.2">
      <c r="A2565" t="s">
        <v>858</v>
      </c>
      <c r="B2565" t="s">
        <v>942</v>
      </c>
      <c r="C2565" t="s">
        <v>943</v>
      </c>
      <c r="D2565" s="35">
        <v>13000</v>
      </c>
      <c r="E2565" s="35">
        <v>1303.0384141292816</v>
      </c>
      <c r="F2565" s="35">
        <v>14303.038414129282</v>
      </c>
      <c r="G2565">
        <v>4</v>
      </c>
      <c r="I2565" s="47" t="s">
        <v>1320</v>
      </c>
      <c r="J2565" t="s">
        <v>407</v>
      </c>
      <c r="M2565" t="s">
        <v>1366</v>
      </c>
      <c r="N2565" t="s">
        <v>1325</v>
      </c>
      <c r="O2565" s="36">
        <v>11434.717413794324</v>
      </c>
      <c r="P2565" s="37">
        <v>337.78044362069164</v>
      </c>
      <c r="Q2565" s="31">
        <v>4.0499999999999998E-4</v>
      </c>
    </row>
    <row r="2566" spans="1:17" x14ac:dyDescent="0.2">
      <c r="A2566" t="s">
        <v>858</v>
      </c>
      <c r="B2566" t="s">
        <v>942</v>
      </c>
      <c r="C2566" t="s">
        <v>943</v>
      </c>
      <c r="D2566" s="35">
        <v>13000</v>
      </c>
      <c r="E2566" s="35">
        <v>1303.0384141292816</v>
      </c>
      <c r="F2566" s="35">
        <v>14303.038414129282</v>
      </c>
      <c r="G2566">
        <v>4</v>
      </c>
      <c r="I2566" s="47" t="s">
        <v>1320</v>
      </c>
      <c r="J2566" t="s">
        <v>408</v>
      </c>
      <c r="M2566" t="s">
        <v>1366</v>
      </c>
      <c r="N2566" t="s">
        <v>1325</v>
      </c>
      <c r="O2566" s="36">
        <v>13494.448218078351</v>
      </c>
      <c r="P2566" s="37">
        <v>398.62469185466699</v>
      </c>
      <c r="Q2566" s="31">
        <v>3.3100000000000002E-4</v>
      </c>
    </row>
    <row r="2567" spans="1:17" x14ac:dyDescent="0.2">
      <c r="A2567" t="s">
        <v>858</v>
      </c>
      <c r="B2567" t="s">
        <v>942</v>
      </c>
      <c r="C2567" t="s">
        <v>943</v>
      </c>
      <c r="D2567" s="35">
        <v>13000</v>
      </c>
      <c r="E2567" s="35">
        <v>1303.0384141292816</v>
      </c>
      <c r="F2567" s="35">
        <v>14303.038414129282</v>
      </c>
      <c r="G2567">
        <v>4</v>
      </c>
      <c r="I2567" s="47" t="s">
        <v>1320</v>
      </c>
      <c r="J2567" t="s">
        <v>409</v>
      </c>
      <c r="M2567" t="s">
        <v>1366</v>
      </c>
      <c r="N2567" t="s">
        <v>1325</v>
      </c>
      <c r="O2567" s="36">
        <v>22654.287901645508</v>
      </c>
      <c r="P2567" s="37">
        <v>669.20546791103459</v>
      </c>
      <c r="Q2567" s="31">
        <v>5.2400000000000005E-4</v>
      </c>
    </row>
    <row r="2568" spans="1:17" x14ac:dyDescent="0.2">
      <c r="A2568" t="s">
        <v>858</v>
      </c>
      <c r="B2568" t="s">
        <v>942</v>
      </c>
      <c r="C2568" t="s">
        <v>943</v>
      </c>
      <c r="D2568" s="35">
        <v>13000</v>
      </c>
      <c r="E2568" s="35">
        <v>1303.0384141292816</v>
      </c>
      <c r="F2568" s="35">
        <v>14303.038414129282</v>
      </c>
      <c r="G2568">
        <v>4</v>
      </c>
      <c r="I2568" s="47" t="s">
        <v>1320</v>
      </c>
      <c r="J2568" t="s">
        <v>410</v>
      </c>
      <c r="M2568" t="s">
        <v>1366</v>
      </c>
      <c r="N2568" t="s">
        <v>1325</v>
      </c>
      <c r="O2568" s="36">
        <v>10120.942896730847</v>
      </c>
      <c r="P2568" s="37">
        <v>298.97167177855403</v>
      </c>
      <c r="Q2568" s="31">
        <v>5.0799999999999999E-4</v>
      </c>
    </row>
    <row r="2569" spans="1:17" x14ac:dyDescent="0.2">
      <c r="A2569" t="s">
        <v>858</v>
      </c>
      <c r="B2569" t="s">
        <v>942</v>
      </c>
      <c r="C2569" t="s">
        <v>943</v>
      </c>
      <c r="D2569" s="35">
        <v>13000</v>
      </c>
      <c r="E2569" s="35">
        <v>1303.0384141292816</v>
      </c>
      <c r="F2569" s="35">
        <v>14303.038414129282</v>
      </c>
      <c r="G2569">
        <v>4</v>
      </c>
      <c r="I2569" s="47" t="s">
        <v>1320</v>
      </c>
      <c r="J2569" t="s">
        <v>578</v>
      </c>
      <c r="M2569" t="s">
        <v>1393</v>
      </c>
      <c r="N2569" t="s">
        <v>1325</v>
      </c>
      <c r="O2569" s="36">
        <v>314.34238402903196</v>
      </c>
      <c r="P2569" s="37">
        <v>9.2856435435844755</v>
      </c>
      <c r="Q2569" s="31">
        <v>5.0000000000000004E-6</v>
      </c>
    </row>
    <row r="2570" spans="1:17" x14ac:dyDescent="0.2">
      <c r="A2570" t="s">
        <v>858</v>
      </c>
      <c r="B2570" t="s">
        <v>942</v>
      </c>
      <c r="C2570" t="s">
        <v>943</v>
      </c>
      <c r="D2570" s="35">
        <v>13000</v>
      </c>
      <c r="E2570" s="35">
        <v>1303.0384141292816</v>
      </c>
      <c r="F2570" s="35">
        <v>14303.038414129282</v>
      </c>
      <c r="G2570">
        <v>4</v>
      </c>
      <c r="I2570" s="47" t="s">
        <v>1320</v>
      </c>
      <c r="J2570" t="s">
        <v>669</v>
      </c>
      <c r="M2570" t="s">
        <v>1404</v>
      </c>
      <c r="N2570" t="s">
        <v>1294</v>
      </c>
      <c r="O2570" s="36">
        <v>27603.720077909453</v>
      </c>
      <c r="P2570" s="37">
        <v>815.41121446950683</v>
      </c>
      <c r="Q2570" s="31">
        <v>9.0200000000000002E-4</v>
      </c>
    </row>
    <row r="2571" spans="1:17" x14ac:dyDescent="0.2">
      <c r="A2571" t="s">
        <v>858</v>
      </c>
      <c r="B2571" t="s">
        <v>942</v>
      </c>
      <c r="C2571" t="s">
        <v>943</v>
      </c>
      <c r="D2571" s="35">
        <v>13000</v>
      </c>
      <c r="E2571" s="35">
        <v>1303.0384141292816</v>
      </c>
      <c r="F2571" s="35">
        <v>14303.038414129282</v>
      </c>
      <c r="G2571">
        <v>4</v>
      </c>
      <c r="I2571" s="47" t="s">
        <v>1320</v>
      </c>
      <c r="J2571" t="s">
        <v>671</v>
      </c>
      <c r="M2571" t="s">
        <v>1404</v>
      </c>
      <c r="N2571" t="s">
        <v>1294</v>
      </c>
      <c r="O2571" s="36">
        <v>1704.7834184729736</v>
      </c>
      <c r="P2571" s="37">
        <v>50.359136875068721</v>
      </c>
      <c r="Q2571" s="31">
        <v>2.6999999999999999E-5</v>
      </c>
    </row>
    <row r="2572" spans="1:17" x14ac:dyDescent="0.2">
      <c r="A2572" t="s">
        <v>858</v>
      </c>
      <c r="B2572" t="s">
        <v>942</v>
      </c>
      <c r="C2572" t="s">
        <v>943</v>
      </c>
      <c r="D2572" s="35">
        <v>13000</v>
      </c>
      <c r="E2572" s="35">
        <v>1303.0384141292816</v>
      </c>
      <c r="F2572" s="35">
        <v>14303.038414129282</v>
      </c>
      <c r="G2572">
        <v>4</v>
      </c>
      <c r="I2572" s="47" t="s">
        <v>1320</v>
      </c>
      <c r="J2572" t="s">
        <v>673</v>
      </c>
      <c r="M2572" t="s">
        <v>1404</v>
      </c>
      <c r="N2572" t="s">
        <v>1294</v>
      </c>
      <c r="O2572" s="36">
        <v>1097.6201965309956</v>
      </c>
      <c r="P2572" s="37">
        <v>32.423594173303215</v>
      </c>
      <c r="Q2572" s="31">
        <v>6.4999999999999994E-5</v>
      </c>
    </row>
    <row r="2573" spans="1:17" x14ac:dyDescent="0.2">
      <c r="A2573" t="s">
        <v>858</v>
      </c>
      <c r="B2573" t="s">
        <v>942</v>
      </c>
      <c r="C2573" t="s">
        <v>943</v>
      </c>
      <c r="D2573" s="35">
        <v>13000</v>
      </c>
      <c r="E2573" s="35">
        <v>1303.0384141292816</v>
      </c>
      <c r="F2573" s="35">
        <v>14303.038414129282</v>
      </c>
      <c r="G2573">
        <v>4</v>
      </c>
      <c r="I2573" s="47" t="s">
        <v>1320</v>
      </c>
      <c r="J2573" t="s">
        <v>674</v>
      </c>
      <c r="M2573" t="s">
        <v>1404</v>
      </c>
      <c r="N2573" t="s">
        <v>1294</v>
      </c>
      <c r="O2573" s="36">
        <v>6407.724397415137</v>
      </c>
      <c r="P2573" s="37">
        <v>189.2835573660067</v>
      </c>
      <c r="Q2573" s="31">
        <v>3.0800000000000001E-4</v>
      </c>
    </row>
    <row r="2574" spans="1:17" x14ac:dyDescent="0.2">
      <c r="A2574" t="s">
        <v>858</v>
      </c>
      <c r="B2574" t="s">
        <v>942</v>
      </c>
      <c r="C2574" t="s">
        <v>943</v>
      </c>
      <c r="D2574" s="35">
        <v>13000</v>
      </c>
      <c r="E2574" s="35">
        <v>1303.0384141292816</v>
      </c>
      <c r="F2574" s="35">
        <v>14303.038414129282</v>
      </c>
      <c r="G2574">
        <v>4</v>
      </c>
      <c r="I2574" s="47" t="s">
        <v>1320</v>
      </c>
      <c r="J2574" t="s">
        <v>705</v>
      </c>
      <c r="M2574" t="s">
        <v>1409</v>
      </c>
      <c r="N2574" t="s">
        <v>1325</v>
      </c>
      <c r="O2574" s="36">
        <v>59430.480946412557</v>
      </c>
      <c r="P2574" s="37">
        <v>1755.5706444003054</v>
      </c>
      <c r="Q2574" s="31">
        <v>1.7329999999999999E-3</v>
      </c>
    </row>
    <row r="2575" spans="1:17" x14ac:dyDescent="0.2">
      <c r="A2575" t="s">
        <v>858</v>
      </c>
      <c r="B2575" t="s">
        <v>942</v>
      </c>
      <c r="C2575" t="s">
        <v>943</v>
      </c>
      <c r="D2575" s="35">
        <v>13000</v>
      </c>
      <c r="E2575" s="35">
        <v>1303.0384141292816</v>
      </c>
      <c r="F2575" s="35">
        <v>14303.038414129282</v>
      </c>
      <c r="G2575">
        <v>4</v>
      </c>
      <c r="I2575" s="47" t="s">
        <v>1320</v>
      </c>
      <c r="J2575" t="s">
        <v>706</v>
      </c>
      <c r="M2575" t="s">
        <v>1409</v>
      </c>
      <c r="N2575" t="s">
        <v>1325</v>
      </c>
      <c r="O2575" s="36">
        <v>39112.191868202004</v>
      </c>
      <c r="P2575" s="37">
        <v>1155.3703552202633</v>
      </c>
      <c r="Q2575" s="31">
        <v>1.23E-3</v>
      </c>
    </row>
    <row r="2576" spans="1:17" x14ac:dyDescent="0.2">
      <c r="A2576" t="s">
        <v>858</v>
      </c>
      <c r="B2576" t="s">
        <v>942</v>
      </c>
      <c r="C2576" t="s">
        <v>943</v>
      </c>
      <c r="D2576" s="35">
        <v>13000</v>
      </c>
      <c r="E2576" s="35">
        <v>1303.0384141292816</v>
      </c>
      <c r="F2576" s="35">
        <v>14303.038414129282</v>
      </c>
      <c r="G2576">
        <v>4</v>
      </c>
      <c r="I2576" s="47" t="s">
        <v>1320</v>
      </c>
      <c r="J2576" t="s">
        <v>724</v>
      </c>
      <c r="M2576" t="s">
        <v>1412</v>
      </c>
      <c r="N2576" t="s">
        <v>1328</v>
      </c>
      <c r="O2576" s="36">
        <v>8589.0079330623194</v>
      </c>
      <c r="P2576" s="37">
        <v>253.7184614979252</v>
      </c>
      <c r="Q2576" s="31">
        <v>3.3599999999999998E-4</v>
      </c>
    </row>
    <row r="2577" spans="1:17" x14ac:dyDescent="0.2">
      <c r="A2577" t="s">
        <v>858</v>
      </c>
      <c r="B2577" t="s">
        <v>942</v>
      </c>
      <c r="C2577" t="s">
        <v>943</v>
      </c>
      <c r="D2577" s="35">
        <v>13000</v>
      </c>
      <c r="E2577" s="35">
        <v>1303.0384141292816</v>
      </c>
      <c r="F2577" s="35">
        <v>14303.038414129282</v>
      </c>
      <c r="G2577">
        <v>4</v>
      </c>
      <c r="I2577" s="47" t="s">
        <v>1320</v>
      </c>
      <c r="J2577" t="s">
        <v>741</v>
      </c>
      <c r="M2577" t="s">
        <v>1415</v>
      </c>
      <c r="N2577" t="s">
        <v>1328</v>
      </c>
      <c r="O2577" s="36">
        <v>5509.0682312845593</v>
      </c>
      <c r="P2577" s="37">
        <v>162.73734135791636</v>
      </c>
      <c r="Q2577" s="31">
        <v>1.1900000000000001E-4</v>
      </c>
    </row>
    <row r="2578" spans="1:17" x14ac:dyDescent="0.2">
      <c r="A2578" t="s">
        <v>858</v>
      </c>
      <c r="B2578" t="s">
        <v>944</v>
      </c>
      <c r="C2578" t="s">
        <v>945</v>
      </c>
      <c r="D2578" s="35">
        <v>32000</v>
      </c>
      <c r="E2578" s="35">
        <v>3207.4791732413087</v>
      </c>
      <c r="F2578" s="35">
        <v>35207.479173241307</v>
      </c>
      <c r="G2578">
        <v>3</v>
      </c>
      <c r="I2578" s="47" t="s">
        <v>1430</v>
      </c>
      <c r="J2578" t="s">
        <v>669</v>
      </c>
      <c r="M2578" t="s">
        <v>1404</v>
      </c>
      <c r="N2578" t="s">
        <v>1294</v>
      </c>
      <c r="O2578" s="36">
        <v>27603.720077909453</v>
      </c>
      <c r="P2578" s="37">
        <v>16548.034567869909</v>
      </c>
      <c r="Q2578" s="31">
        <v>9.0200000000000002E-4</v>
      </c>
    </row>
    <row r="2579" spans="1:17" x14ac:dyDescent="0.2">
      <c r="A2579" t="s">
        <v>858</v>
      </c>
      <c r="B2579" t="s">
        <v>944</v>
      </c>
      <c r="C2579" t="s">
        <v>945</v>
      </c>
      <c r="D2579" s="35">
        <v>32000</v>
      </c>
      <c r="E2579" s="35">
        <v>3207.4791732413087</v>
      </c>
      <c r="F2579" s="35">
        <v>35207.479173241307</v>
      </c>
      <c r="G2579">
        <v>3</v>
      </c>
      <c r="I2579" s="47" t="s">
        <v>1430</v>
      </c>
      <c r="J2579" t="s">
        <v>57</v>
      </c>
      <c r="M2579" t="s">
        <v>1329</v>
      </c>
      <c r="N2579" t="s">
        <v>1294</v>
      </c>
      <c r="O2579" s="36">
        <v>1761.0179446338191</v>
      </c>
      <c r="P2579" s="37">
        <v>1055.705018750743</v>
      </c>
      <c r="Q2579" s="31">
        <v>7.6000000000000004E-5</v>
      </c>
    </row>
    <row r="2580" spans="1:17" x14ac:dyDescent="0.2">
      <c r="A2580" t="s">
        <v>858</v>
      </c>
      <c r="B2580" t="s">
        <v>947</v>
      </c>
      <c r="C2580" t="s">
        <v>948</v>
      </c>
      <c r="D2580" s="35">
        <v>47364.85</v>
      </c>
      <c r="E2580" s="35">
        <v>4747.5553099593308</v>
      </c>
      <c r="F2580" s="35">
        <v>52112.405309959329</v>
      </c>
      <c r="G2580">
        <v>4</v>
      </c>
      <c r="I2580" s="47" t="s">
        <v>1320</v>
      </c>
      <c r="J2580" t="s">
        <v>669</v>
      </c>
      <c r="M2580" t="s">
        <v>1404</v>
      </c>
      <c r="N2580" t="s">
        <v>1294</v>
      </c>
      <c r="O2580" s="36">
        <v>27603.720077909453</v>
      </c>
      <c r="P2580" s="37">
        <v>48987.198443873327</v>
      </c>
      <c r="Q2580" s="31">
        <v>9.0200000000000002E-4</v>
      </c>
    </row>
    <row r="2581" spans="1:17" x14ac:dyDescent="0.2">
      <c r="A2581" t="s">
        <v>858</v>
      </c>
      <c r="B2581" t="s">
        <v>947</v>
      </c>
      <c r="C2581" t="s">
        <v>948</v>
      </c>
      <c r="D2581" s="35">
        <v>47364.85</v>
      </c>
      <c r="E2581" s="35">
        <v>4747.5553099593308</v>
      </c>
      <c r="F2581" s="35">
        <v>52112.405309959329</v>
      </c>
      <c r="G2581">
        <v>4</v>
      </c>
      <c r="I2581" s="47" t="s">
        <v>1320</v>
      </c>
      <c r="J2581" t="s">
        <v>57</v>
      </c>
      <c r="M2581" t="s">
        <v>1329</v>
      </c>
      <c r="N2581" t="s">
        <v>1294</v>
      </c>
      <c r="O2581" s="36">
        <v>1761.0179446338191</v>
      </c>
      <c r="P2581" s="37">
        <v>3125.2068660860077</v>
      </c>
      <c r="Q2581" s="31">
        <v>7.6000000000000004E-5</v>
      </c>
    </row>
    <row r="2582" spans="1:17" x14ac:dyDescent="0.2">
      <c r="A2582" t="s">
        <v>858</v>
      </c>
      <c r="B2582" t="s">
        <v>949</v>
      </c>
      <c r="C2582" t="s">
        <v>950</v>
      </c>
      <c r="D2582" s="35">
        <v>42230</v>
      </c>
      <c r="E2582" s="35">
        <v>4232.870171436889</v>
      </c>
      <c r="F2582" s="35">
        <v>46462.870171436887</v>
      </c>
      <c r="G2582" t="s">
        <v>849</v>
      </c>
      <c r="I2582" s="47" t="s">
        <v>1429</v>
      </c>
      <c r="J2582">
        <v>0</v>
      </c>
      <c r="M2582" t="e">
        <v>#N/A</v>
      </c>
      <c r="N2582" t="e">
        <v>#N/A</v>
      </c>
      <c r="O2582" s="36">
        <v>0</v>
      </c>
      <c r="P2582" s="37">
        <v>0</v>
      </c>
      <c r="Q2582" s="31">
        <v>0</v>
      </c>
    </row>
    <row r="2583" spans="1:17" x14ac:dyDescent="0.2">
      <c r="A2583" t="s">
        <v>951</v>
      </c>
      <c r="B2583" t="s">
        <v>952</v>
      </c>
      <c r="C2583" t="s">
        <v>953</v>
      </c>
      <c r="D2583" s="35">
        <v>106460</v>
      </c>
      <c r="E2583" s="35">
        <v>10670.882274477179</v>
      </c>
      <c r="F2583" s="35">
        <v>117130.88227447718</v>
      </c>
      <c r="G2583" t="s">
        <v>849</v>
      </c>
      <c r="I2583" s="47" t="s">
        <v>1429</v>
      </c>
      <c r="J2583">
        <v>0</v>
      </c>
      <c r="M2583" t="e">
        <v>#N/A</v>
      </c>
      <c r="N2583" t="e">
        <v>#N/A</v>
      </c>
      <c r="O2583" s="36">
        <v>0</v>
      </c>
      <c r="P2583" s="37">
        <v>0</v>
      </c>
      <c r="Q2583" s="31">
        <v>0</v>
      </c>
    </row>
    <row r="2584" spans="1:17" x14ac:dyDescent="0.2">
      <c r="A2584" t="s">
        <v>869</v>
      </c>
      <c r="B2584" t="s">
        <v>954</v>
      </c>
      <c r="C2584" t="s">
        <v>955</v>
      </c>
      <c r="D2584" s="35">
        <v>35020</v>
      </c>
      <c r="E2584" s="35">
        <v>3510.1850202159571</v>
      </c>
      <c r="F2584" s="35">
        <v>38530.185020215955</v>
      </c>
      <c r="G2584">
        <v>5</v>
      </c>
      <c r="I2584" s="47">
        <v>0.98005609224057344</v>
      </c>
      <c r="J2584" t="s">
        <v>602</v>
      </c>
      <c r="M2584" t="s">
        <v>1397</v>
      </c>
      <c r="N2584" t="s">
        <v>1325</v>
      </c>
      <c r="O2584" s="36">
        <v>1797.0400000000002</v>
      </c>
      <c r="P2584" s="37">
        <v>37761.74256421913</v>
      </c>
      <c r="Q2584" s="31">
        <v>9.7E-5</v>
      </c>
    </row>
    <row r="2585" spans="1:17" x14ac:dyDescent="0.2">
      <c r="A2585" t="s">
        <v>869</v>
      </c>
      <c r="B2585" t="s">
        <v>956</v>
      </c>
      <c r="C2585" t="s">
        <v>957</v>
      </c>
      <c r="D2585" s="35">
        <v>34880</v>
      </c>
      <c r="E2585" s="35">
        <v>3496.1522988330262</v>
      </c>
      <c r="F2585" s="35">
        <v>38376.152298833025</v>
      </c>
      <c r="G2585">
        <v>5</v>
      </c>
      <c r="I2585" s="47">
        <v>0.98005609224057344</v>
      </c>
      <c r="J2585" t="s">
        <v>602</v>
      </c>
      <c r="M2585" t="s">
        <v>1397</v>
      </c>
      <c r="N2585" t="s">
        <v>1325</v>
      </c>
      <c r="O2585" s="36">
        <v>1797.0400000000002</v>
      </c>
      <c r="P2585" s="37">
        <v>37610.781857223395</v>
      </c>
      <c r="Q2585" s="31">
        <v>9.7E-5</v>
      </c>
    </row>
    <row r="2586" spans="1:17" x14ac:dyDescent="0.2">
      <c r="A2586" t="s">
        <v>869</v>
      </c>
      <c r="B2586" t="s">
        <v>958</v>
      </c>
      <c r="C2586" t="s">
        <v>959</v>
      </c>
      <c r="D2586" s="35">
        <v>74580</v>
      </c>
      <c r="E2586" s="35">
        <v>7475.4311481355244</v>
      </c>
      <c r="F2586" s="35">
        <v>82055.431148135525</v>
      </c>
      <c r="G2586">
        <v>5</v>
      </c>
      <c r="I2586" s="47">
        <v>0.98</v>
      </c>
      <c r="J2586" t="s">
        <v>603</v>
      </c>
      <c r="M2586" t="s">
        <v>1397</v>
      </c>
      <c r="N2586" t="s">
        <v>1325</v>
      </c>
      <c r="O2586" s="36">
        <v>25200</v>
      </c>
      <c r="P2586" s="37">
        <v>80414.322525172814</v>
      </c>
      <c r="Q2586" s="31">
        <v>6.6100000000000002E-4</v>
      </c>
    </row>
    <row r="2587" spans="1:17" x14ac:dyDescent="0.2">
      <c r="A2587" t="s">
        <v>853</v>
      </c>
      <c r="B2587" t="s">
        <v>960</v>
      </c>
      <c r="C2587" t="s">
        <v>961</v>
      </c>
      <c r="D2587" s="35">
        <v>5000</v>
      </c>
      <c r="E2587" s="35">
        <v>501.16862081895448</v>
      </c>
      <c r="F2587" s="35">
        <v>5501.1686208189549</v>
      </c>
      <c r="G2587">
        <v>7</v>
      </c>
      <c r="I2587" s="47">
        <v>0.77155655095184772</v>
      </c>
      <c r="J2587" t="s">
        <v>633</v>
      </c>
      <c r="M2587" t="s">
        <v>1400</v>
      </c>
      <c r="N2587" t="s">
        <v>1294</v>
      </c>
      <c r="O2587" s="36">
        <v>1834.038483251662</v>
      </c>
      <c r="P2587" s="37">
        <v>855.94908104384672</v>
      </c>
      <c r="Q2587" s="31">
        <v>3.0000000000000001E-5</v>
      </c>
    </row>
    <row r="2588" spans="1:17" x14ac:dyDescent="0.2">
      <c r="A2588" t="s">
        <v>853</v>
      </c>
      <c r="B2588" t="s">
        <v>960</v>
      </c>
      <c r="C2588" t="s">
        <v>961</v>
      </c>
      <c r="D2588" s="35">
        <v>5000</v>
      </c>
      <c r="E2588" s="35">
        <v>501.16862081895448</v>
      </c>
      <c r="F2588" s="35">
        <v>5501.1686208189549</v>
      </c>
      <c r="G2588">
        <v>7</v>
      </c>
      <c r="I2588" s="47">
        <v>0.75</v>
      </c>
      <c r="J2588" t="s">
        <v>635</v>
      </c>
      <c r="M2588" t="s">
        <v>1400</v>
      </c>
      <c r="N2588" t="s">
        <v>1294</v>
      </c>
      <c r="O2588" s="36">
        <v>567.46543492566764</v>
      </c>
      <c r="P2588" s="37">
        <v>257.43784982573777</v>
      </c>
      <c r="Q2588" s="31">
        <v>6.0000000000000002E-6</v>
      </c>
    </row>
    <row r="2589" spans="1:17" x14ac:dyDescent="0.2">
      <c r="A2589" t="s">
        <v>853</v>
      </c>
      <c r="B2589" t="s">
        <v>960</v>
      </c>
      <c r="C2589" t="s">
        <v>961</v>
      </c>
      <c r="D2589" s="35">
        <v>5000</v>
      </c>
      <c r="E2589" s="35">
        <v>501.16862081895448</v>
      </c>
      <c r="F2589" s="35">
        <v>5501.1686208189549</v>
      </c>
      <c r="G2589">
        <v>7</v>
      </c>
      <c r="I2589" s="47">
        <v>0.77091633466135456</v>
      </c>
      <c r="J2589" t="s">
        <v>636</v>
      </c>
      <c r="M2589" t="s">
        <v>1400</v>
      </c>
      <c r="N2589" t="s">
        <v>1294</v>
      </c>
      <c r="O2589" s="36">
        <v>1156.3686020658702</v>
      </c>
      <c r="P2589" s="37">
        <v>539.23150945477289</v>
      </c>
      <c r="Q2589" s="31">
        <v>3.6000000000000001E-5</v>
      </c>
    </row>
    <row r="2590" spans="1:17" x14ac:dyDescent="0.2">
      <c r="A2590" t="s">
        <v>853</v>
      </c>
      <c r="B2590" t="s">
        <v>960</v>
      </c>
      <c r="C2590" t="s">
        <v>961</v>
      </c>
      <c r="D2590" s="35">
        <v>5000</v>
      </c>
      <c r="E2590" s="35">
        <v>501.16862081895448</v>
      </c>
      <c r="F2590" s="35">
        <v>5501.1686208189549</v>
      </c>
      <c r="G2590">
        <v>7</v>
      </c>
      <c r="I2590" s="47">
        <v>0.75</v>
      </c>
      <c r="J2590" t="s">
        <v>637</v>
      </c>
      <c r="M2590" t="s">
        <v>1400</v>
      </c>
      <c r="N2590" t="s">
        <v>1294</v>
      </c>
      <c r="O2590" s="36">
        <v>692.29589769454549</v>
      </c>
      <c r="P2590" s="37">
        <v>314.0687632701509</v>
      </c>
      <c r="Q2590" s="31">
        <v>7.9999999999999996E-6</v>
      </c>
    </row>
    <row r="2591" spans="1:17" x14ac:dyDescent="0.2">
      <c r="A2591" t="s">
        <v>853</v>
      </c>
      <c r="B2591" t="s">
        <v>960</v>
      </c>
      <c r="C2591" t="s">
        <v>961</v>
      </c>
      <c r="D2591" s="35">
        <v>5000</v>
      </c>
      <c r="E2591" s="35">
        <v>501.16862081895448</v>
      </c>
      <c r="F2591" s="35">
        <v>5501.1686208189549</v>
      </c>
      <c r="G2591">
        <v>7</v>
      </c>
      <c r="I2591" s="47">
        <v>0.9357682619647355</v>
      </c>
      <c r="J2591" t="s">
        <v>638</v>
      </c>
      <c r="M2591" t="s">
        <v>1400</v>
      </c>
      <c r="N2591" t="s">
        <v>1294</v>
      </c>
      <c r="O2591" s="36">
        <v>1766.5134323034429</v>
      </c>
      <c r="P2591" s="37">
        <v>999.90094371604391</v>
      </c>
      <c r="Q2591" s="31">
        <v>6.3E-5</v>
      </c>
    </row>
    <row r="2592" spans="1:17" x14ac:dyDescent="0.2">
      <c r="A2592" t="s">
        <v>853</v>
      </c>
      <c r="B2592" t="s">
        <v>960</v>
      </c>
      <c r="C2592" t="s">
        <v>961</v>
      </c>
      <c r="D2592" s="35">
        <v>5000</v>
      </c>
      <c r="E2592" s="35">
        <v>501.16862081895448</v>
      </c>
      <c r="F2592" s="35">
        <v>5501.1686208189549</v>
      </c>
      <c r="G2592">
        <v>7</v>
      </c>
      <c r="I2592" s="47">
        <v>0.81242078580481625</v>
      </c>
      <c r="J2592" t="s">
        <v>639</v>
      </c>
      <c r="M2592" t="s">
        <v>1400</v>
      </c>
      <c r="N2592" t="s">
        <v>1294</v>
      </c>
      <c r="O2592" s="36">
        <v>1646.9220468429608</v>
      </c>
      <c r="P2592" s="37">
        <v>809.33028609472319</v>
      </c>
      <c r="Q2592" s="31">
        <v>2.1999999999999999E-5</v>
      </c>
    </row>
    <row r="2593" spans="1:17" x14ac:dyDescent="0.2">
      <c r="A2593" t="s">
        <v>853</v>
      </c>
      <c r="B2593" t="s">
        <v>960</v>
      </c>
      <c r="C2593" t="s">
        <v>961</v>
      </c>
      <c r="D2593" s="35">
        <v>5000</v>
      </c>
      <c r="E2593" s="35">
        <v>501.16862081895448</v>
      </c>
      <c r="F2593" s="35">
        <v>5501.1686208189549</v>
      </c>
      <c r="G2593">
        <v>7</v>
      </c>
      <c r="I2593" s="47">
        <v>0.88609715242881071</v>
      </c>
      <c r="J2593" t="s">
        <v>640</v>
      </c>
      <c r="M2593" t="s">
        <v>1400</v>
      </c>
      <c r="N2593" t="s">
        <v>1294</v>
      </c>
      <c r="O2593" s="36">
        <v>1430.9883883711234</v>
      </c>
      <c r="P2593" s="37">
        <v>766.98906719781962</v>
      </c>
      <c r="Q2593" s="31">
        <v>2.4000000000000001E-5</v>
      </c>
    </row>
    <row r="2594" spans="1:17" x14ac:dyDescent="0.2">
      <c r="A2594" t="s">
        <v>869</v>
      </c>
      <c r="B2594" t="s">
        <v>964</v>
      </c>
      <c r="C2594" t="s">
        <v>965</v>
      </c>
      <c r="D2594" s="35">
        <v>114700</v>
      </c>
      <c r="E2594" s="35">
        <v>11496.808161586816</v>
      </c>
      <c r="F2594" s="35">
        <v>126196.80816158681</v>
      </c>
      <c r="G2594">
        <v>5</v>
      </c>
      <c r="I2594" s="47">
        <v>0.95327102803738317</v>
      </c>
      <c r="J2594" t="s">
        <v>644</v>
      </c>
      <c r="M2594" t="s">
        <v>1401</v>
      </c>
      <c r="N2594" t="s">
        <v>1325</v>
      </c>
      <c r="O2594" s="36">
        <v>7676.5504919964606</v>
      </c>
      <c r="P2594" s="37">
        <v>120299.76105123229</v>
      </c>
      <c r="Q2594" s="31">
        <v>3.1100000000000002E-4</v>
      </c>
    </row>
    <row r="2595" spans="1:17" x14ac:dyDescent="0.2">
      <c r="A2595" t="s">
        <v>853</v>
      </c>
      <c r="B2595" t="s">
        <v>966</v>
      </c>
      <c r="C2595" t="s">
        <v>967</v>
      </c>
      <c r="D2595" s="35">
        <v>0</v>
      </c>
      <c r="E2595" s="35">
        <v>0</v>
      </c>
      <c r="F2595" s="35">
        <v>0</v>
      </c>
      <c r="G2595">
        <v>5</v>
      </c>
      <c r="I2595" s="47">
        <v>0.55900621118012417</v>
      </c>
      <c r="J2595" t="s">
        <v>669</v>
      </c>
      <c r="M2595" t="s">
        <v>1404</v>
      </c>
      <c r="N2595" t="s">
        <v>1294</v>
      </c>
      <c r="O2595" s="36">
        <v>49379.988139371359</v>
      </c>
      <c r="P2595" s="37">
        <v>0</v>
      </c>
      <c r="Q2595" s="31">
        <v>9.0200000000000002E-4</v>
      </c>
    </row>
    <row r="2596" spans="1:17" x14ac:dyDescent="0.2">
      <c r="A2596" t="s">
        <v>853</v>
      </c>
      <c r="B2596" t="s">
        <v>968</v>
      </c>
      <c r="C2596" t="s">
        <v>969</v>
      </c>
      <c r="D2596" s="35">
        <v>22060</v>
      </c>
      <c r="E2596" s="35">
        <v>2211.155955053227</v>
      </c>
      <c r="F2596" s="35">
        <v>24271.155955053226</v>
      </c>
      <c r="G2596">
        <v>5</v>
      </c>
      <c r="I2596" s="47">
        <v>0.45871559633027525</v>
      </c>
      <c r="J2596" t="s">
        <v>673</v>
      </c>
      <c r="M2596" t="s">
        <v>1404</v>
      </c>
      <c r="N2596" t="s">
        <v>1294</v>
      </c>
      <c r="O2596" s="36">
        <v>2392.81202843757</v>
      </c>
      <c r="P2596" s="37">
        <v>11133.557777547352</v>
      </c>
      <c r="Q2596" s="31">
        <v>6.4999999999999994E-5</v>
      </c>
    </row>
    <row r="2597" spans="1:17" x14ac:dyDescent="0.2">
      <c r="A2597" t="s">
        <v>853</v>
      </c>
      <c r="B2597" t="s">
        <v>970</v>
      </c>
      <c r="C2597" t="s">
        <v>971</v>
      </c>
      <c r="D2597" s="35">
        <v>149620</v>
      </c>
      <c r="E2597" s="35">
        <v>14996.969809386394</v>
      </c>
      <c r="F2597" s="35">
        <v>164616.96980938638</v>
      </c>
      <c r="G2597">
        <v>5</v>
      </c>
      <c r="I2597" s="47">
        <v>0.72829131652661061</v>
      </c>
      <c r="J2597" t="s">
        <v>674</v>
      </c>
      <c r="M2597" t="s">
        <v>1404</v>
      </c>
      <c r="N2597" t="s">
        <v>1294</v>
      </c>
      <c r="O2597" s="36">
        <v>8798.2984995277075</v>
      </c>
      <c r="P2597" s="37">
        <v>119889.10966509933</v>
      </c>
      <c r="Q2597" s="31">
        <v>3.0800000000000001E-4</v>
      </c>
    </row>
    <row r="2598" spans="1:17" x14ac:dyDescent="0.2">
      <c r="A2598" t="s">
        <v>850</v>
      </c>
      <c r="B2598" t="s">
        <v>972</v>
      </c>
      <c r="C2598" t="s">
        <v>973</v>
      </c>
      <c r="D2598" s="35">
        <v>51666</v>
      </c>
      <c r="E2598" s="35">
        <v>5178.6755926464202</v>
      </c>
      <c r="F2598" s="35">
        <v>56844.675592646417</v>
      </c>
      <c r="G2598" t="s">
        <v>849</v>
      </c>
      <c r="I2598" s="47" t="s">
        <v>1429</v>
      </c>
      <c r="J2598">
        <v>0</v>
      </c>
      <c r="M2598" t="e">
        <v>#N/A</v>
      </c>
      <c r="N2598" t="e">
        <v>#N/A</v>
      </c>
      <c r="O2598" s="36">
        <v>0</v>
      </c>
      <c r="P2598" s="37">
        <v>0</v>
      </c>
      <c r="Q2598" s="31">
        <v>0</v>
      </c>
    </row>
    <row r="2599" spans="1:17" x14ac:dyDescent="0.2">
      <c r="A2599" t="s">
        <v>850</v>
      </c>
      <c r="B2599" t="s">
        <v>974</v>
      </c>
      <c r="C2599" t="s">
        <v>975</v>
      </c>
      <c r="D2599" s="35">
        <v>15579.49</v>
      </c>
      <c r="E2599" s="35">
        <v>1561.5903032725384</v>
      </c>
      <c r="F2599" s="35">
        <v>17141.080303272538</v>
      </c>
      <c r="G2599">
        <v>5</v>
      </c>
      <c r="I2599" s="47">
        <v>0.96139705882352944</v>
      </c>
      <c r="J2599" t="s">
        <v>724</v>
      </c>
      <c r="M2599" t="s">
        <v>1412</v>
      </c>
      <c r="N2599" t="s">
        <v>1328</v>
      </c>
      <c r="O2599" s="36">
        <v>8933.8820565696005</v>
      </c>
      <c r="P2599" s="37">
        <v>16479.38418862415</v>
      </c>
      <c r="Q2599" s="31">
        <v>3.3599999999999998E-4</v>
      </c>
    </row>
    <row r="2600" spans="1:17" x14ac:dyDescent="0.2">
      <c r="A2600" t="s">
        <v>850</v>
      </c>
      <c r="B2600" t="s">
        <v>976</v>
      </c>
      <c r="C2600" t="s">
        <v>977</v>
      </c>
      <c r="D2600" s="35">
        <v>14000</v>
      </c>
      <c r="E2600" s="35">
        <v>1403.2721382930724</v>
      </c>
      <c r="F2600" s="35">
        <v>15403.272138293072</v>
      </c>
      <c r="G2600" t="s">
        <v>849</v>
      </c>
      <c r="I2600" s="47" t="s">
        <v>1429</v>
      </c>
      <c r="J2600">
        <v>0</v>
      </c>
      <c r="M2600" t="e">
        <v>#N/A</v>
      </c>
      <c r="N2600" t="e">
        <v>#N/A</v>
      </c>
      <c r="O2600" s="36">
        <v>0</v>
      </c>
      <c r="P2600" s="37">
        <v>0</v>
      </c>
      <c r="Q2600" s="31">
        <v>0</v>
      </c>
    </row>
    <row r="2601" spans="1:17" x14ac:dyDescent="0.2">
      <c r="A2601" t="s">
        <v>853</v>
      </c>
      <c r="B2601" t="s">
        <v>978</v>
      </c>
      <c r="C2601" t="s">
        <v>979</v>
      </c>
      <c r="D2601" s="35">
        <v>415700</v>
      </c>
      <c r="E2601" s="35">
        <v>41667.159134887872</v>
      </c>
      <c r="F2601" s="35">
        <v>457367.15913488786</v>
      </c>
      <c r="G2601">
        <v>7</v>
      </c>
      <c r="I2601" s="47">
        <v>0.78394598649662417</v>
      </c>
      <c r="J2601" t="s">
        <v>742</v>
      </c>
      <c r="M2601" t="s">
        <v>1416</v>
      </c>
      <c r="N2601" t="s">
        <v>1294</v>
      </c>
      <c r="O2601" s="36">
        <v>3654.2550072519311</v>
      </c>
      <c r="P2601" s="37">
        <v>107567.04694834007</v>
      </c>
      <c r="Q2601" s="31">
        <v>2.2499999999999999E-4</v>
      </c>
    </row>
    <row r="2602" spans="1:17" x14ac:dyDescent="0.2">
      <c r="A2602" t="s">
        <v>853</v>
      </c>
      <c r="B2602" t="s">
        <v>978</v>
      </c>
      <c r="C2602" t="s">
        <v>979</v>
      </c>
      <c r="D2602" s="35">
        <v>415700</v>
      </c>
      <c r="E2602" s="35">
        <v>41667.159134887872</v>
      </c>
      <c r="F2602" s="35">
        <v>457367.15913488786</v>
      </c>
      <c r="G2602">
        <v>7</v>
      </c>
      <c r="I2602" s="47">
        <v>0.8142340168878166</v>
      </c>
      <c r="J2602" t="s">
        <v>744</v>
      </c>
      <c r="M2602" t="s">
        <v>1416</v>
      </c>
      <c r="N2602" t="s">
        <v>1294</v>
      </c>
      <c r="O2602" s="36">
        <v>5935.5287829012314</v>
      </c>
      <c r="P2602" s="37">
        <v>181469.19466771418</v>
      </c>
      <c r="Q2602" s="31">
        <v>2.9700000000000001E-4</v>
      </c>
    </row>
    <row r="2603" spans="1:17" x14ac:dyDescent="0.2">
      <c r="A2603" t="s">
        <v>853</v>
      </c>
      <c r="B2603" t="s">
        <v>978</v>
      </c>
      <c r="C2603" t="s">
        <v>979</v>
      </c>
      <c r="D2603" s="35">
        <v>415700</v>
      </c>
      <c r="E2603" s="35">
        <v>41667.159134887872</v>
      </c>
      <c r="F2603" s="35">
        <v>457367.15913488786</v>
      </c>
      <c r="G2603">
        <v>7</v>
      </c>
      <c r="I2603" s="47">
        <v>0.88301886792452833</v>
      </c>
      <c r="J2603" t="s">
        <v>745</v>
      </c>
      <c r="M2603" t="s">
        <v>1416</v>
      </c>
      <c r="N2603" t="s">
        <v>1294</v>
      </c>
      <c r="O2603" s="36">
        <v>2590.8734639066051</v>
      </c>
      <c r="P2603" s="37">
        <v>85903.417292315426</v>
      </c>
      <c r="Q2603" s="31">
        <v>2.0799999999999999E-4</v>
      </c>
    </row>
    <row r="2604" spans="1:17" x14ac:dyDescent="0.2">
      <c r="A2604" t="s">
        <v>853</v>
      </c>
      <c r="B2604" t="s">
        <v>983</v>
      </c>
      <c r="C2604" t="s">
        <v>984</v>
      </c>
      <c r="D2604" s="35">
        <v>254465</v>
      </c>
      <c r="E2604" s="35">
        <v>25505.974619339049</v>
      </c>
      <c r="F2604" s="35">
        <v>279970.97461933905</v>
      </c>
      <c r="G2604">
        <v>6</v>
      </c>
      <c r="I2604" s="47">
        <v>0.75</v>
      </c>
      <c r="J2604" t="s">
        <v>751</v>
      </c>
      <c r="M2604" t="s">
        <v>1418</v>
      </c>
      <c r="N2604" t="s">
        <v>1294</v>
      </c>
      <c r="O2604" s="36">
        <v>3176.695258931019</v>
      </c>
      <c r="P2604" s="37">
        <v>209978.2309645043</v>
      </c>
      <c r="Q2604" s="31">
        <v>2.81E-4</v>
      </c>
    </row>
    <row r="2605" spans="1:17" x14ac:dyDescent="0.2">
      <c r="A2605" t="s">
        <v>985</v>
      </c>
      <c r="B2605" t="s">
        <v>986</v>
      </c>
      <c r="C2605" t="s">
        <v>987</v>
      </c>
      <c r="D2605" s="35">
        <v>96700</v>
      </c>
      <c r="E2605" s="35">
        <v>9692.6011266385794</v>
      </c>
      <c r="F2605" s="35">
        <v>106392.60112663858</v>
      </c>
      <c r="G2605" t="s">
        <v>849</v>
      </c>
      <c r="I2605" s="47" t="s">
        <v>1429</v>
      </c>
      <c r="J2605">
        <v>0</v>
      </c>
      <c r="M2605" t="e">
        <v>#N/A</v>
      </c>
      <c r="N2605" t="e">
        <v>#N/A</v>
      </c>
      <c r="O2605" s="36">
        <v>0</v>
      </c>
      <c r="P2605" s="37">
        <v>0</v>
      </c>
      <c r="Q2605" s="31">
        <v>0</v>
      </c>
    </row>
    <row r="2606" spans="1:17" x14ac:dyDescent="0.2">
      <c r="A2606" t="s">
        <v>985</v>
      </c>
      <c r="B2606" t="s">
        <v>988</v>
      </c>
      <c r="C2606" t="s">
        <v>989</v>
      </c>
      <c r="D2606" s="35">
        <v>28030</v>
      </c>
      <c r="E2606" s="35">
        <v>2809.5512883110587</v>
      </c>
      <c r="F2606" s="35">
        <v>30839.551288311057</v>
      </c>
      <c r="G2606" t="s">
        <v>849</v>
      </c>
      <c r="I2606" s="47" t="s">
        <v>1429</v>
      </c>
      <c r="J2606">
        <v>0</v>
      </c>
      <c r="M2606" t="e">
        <v>#N/A</v>
      </c>
      <c r="N2606" t="e">
        <v>#N/A</v>
      </c>
      <c r="O2606" s="36">
        <v>0</v>
      </c>
      <c r="P2606" s="37">
        <v>0</v>
      </c>
      <c r="Q2606" s="31">
        <v>0</v>
      </c>
    </row>
    <row r="2607" spans="1:17" x14ac:dyDescent="0.2">
      <c r="A2607" t="s">
        <v>985</v>
      </c>
      <c r="B2607" t="s">
        <v>990</v>
      </c>
      <c r="C2607" t="s">
        <v>991</v>
      </c>
      <c r="D2607" s="35">
        <v>239100</v>
      </c>
      <c r="E2607" s="35">
        <v>23965.883447562403</v>
      </c>
      <c r="F2607" s="35">
        <v>263065.8834475624</v>
      </c>
      <c r="G2607" t="s">
        <v>849</v>
      </c>
      <c r="I2607" s="47" t="s">
        <v>1429</v>
      </c>
      <c r="J2607">
        <v>0</v>
      </c>
      <c r="M2607" t="e">
        <v>#N/A</v>
      </c>
      <c r="N2607" t="e">
        <v>#N/A</v>
      </c>
      <c r="O2607" s="36">
        <v>0</v>
      </c>
      <c r="P2607" s="37">
        <v>0</v>
      </c>
      <c r="Q2607" s="31">
        <v>0</v>
      </c>
    </row>
    <row r="2608" spans="1:17" x14ac:dyDescent="0.2">
      <c r="A2608" t="s">
        <v>858</v>
      </c>
      <c r="B2608" t="s">
        <v>992</v>
      </c>
      <c r="C2608" t="s">
        <v>860</v>
      </c>
      <c r="D2608" s="35">
        <v>16617.5</v>
      </c>
      <c r="E2608" s="35">
        <v>1665.6339112917951</v>
      </c>
      <c r="F2608" s="35">
        <v>18283.133911291796</v>
      </c>
      <c r="G2608" t="s">
        <v>875</v>
      </c>
      <c r="I2608" s="47">
        <v>0.33329999999999999</v>
      </c>
      <c r="J2608" t="s">
        <v>143</v>
      </c>
      <c r="M2608" t="s">
        <v>1334</v>
      </c>
      <c r="N2608" t="s">
        <v>1325</v>
      </c>
      <c r="O2608" s="36">
        <v>627.45216633751477</v>
      </c>
      <c r="P2608" s="37">
        <v>11.411583644994066</v>
      </c>
      <c r="Q2608" s="31">
        <v>1.0000000000000001E-5</v>
      </c>
    </row>
    <row r="2609" spans="1:17" x14ac:dyDescent="0.2">
      <c r="A2609" t="s">
        <v>858</v>
      </c>
      <c r="B2609" t="s">
        <v>992</v>
      </c>
      <c r="C2609" t="s">
        <v>860</v>
      </c>
      <c r="D2609" s="35">
        <v>16617.5</v>
      </c>
      <c r="E2609" s="35">
        <v>1665.6339112917951</v>
      </c>
      <c r="F2609" s="35">
        <v>18283.133911291796</v>
      </c>
      <c r="G2609" t="s">
        <v>875</v>
      </c>
      <c r="I2609" s="47">
        <v>0.33329999999999999</v>
      </c>
      <c r="J2609" t="s">
        <v>147</v>
      </c>
      <c r="M2609" t="s">
        <v>1334</v>
      </c>
      <c r="N2609" t="s">
        <v>1325</v>
      </c>
      <c r="O2609" s="36">
        <v>3197.6337116738837</v>
      </c>
      <c r="P2609" s="37">
        <v>58.155930482820054</v>
      </c>
      <c r="Q2609" s="31">
        <v>5.8999999999999998E-5</v>
      </c>
    </row>
    <row r="2610" spans="1:17" x14ac:dyDescent="0.2">
      <c r="A2610" t="s">
        <v>858</v>
      </c>
      <c r="B2610" t="s">
        <v>992</v>
      </c>
      <c r="C2610" t="s">
        <v>860</v>
      </c>
      <c r="D2610" s="35">
        <v>16617.5</v>
      </c>
      <c r="E2610" s="35">
        <v>1665.6339112917951</v>
      </c>
      <c r="F2610" s="35">
        <v>18283.133911291796</v>
      </c>
      <c r="G2610" t="s">
        <v>875</v>
      </c>
      <c r="I2610" s="47">
        <v>0.33329999999999999</v>
      </c>
      <c r="J2610" t="s">
        <v>149</v>
      </c>
      <c r="M2610" t="s">
        <v>1334</v>
      </c>
      <c r="N2610" t="s">
        <v>1325</v>
      </c>
      <c r="O2610" s="36">
        <v>2208.4489008143428</v>
      </c>
      <c r="P2610" s="37">
        <v>40.165451184021634</v>
      </c>
      <c r="Q2610" s="31">
        <v>4.5000000000000003E-5</v>
      </c>
    </row>
    <row r="2611" spans="1:17" x14ac:dyDescent="0.2">
      <c r="A2611" t="s">
        <v>858</v>
      </c>
      <c r="B2611" t="s">
        <v>992</v>
      </c>
      <c r="C2611" t="s">
        <v>860</v>
      </c>
      <c r="D2611" s="35">
        <v>16617.5</v>
      </c>
      <c r="E2611" s="35">
        <v>1665.6339112917951</v>
      </c>
      <c r="F2611" s="35">
        <v>18283.133911291796</v>
      </c>
      <c r="G2611" t="s">
        <v>875</v>
      </c>
      <c r="I2611" s="47">
        <v>0.33329999999999999</v>
      </c>
      <c r="J2611" t="s">
        <v>151</v>
      </c>
      <c r="M2611" t="s">
        <v>1334</v>
      </c>
      <c r="N2611" t="s">
        <v>1325</v>
      </c>
      <c r="O2611" s="36">
        <v>168.36633130056649</v>
      </c>
      <c r="P2611" s="37">
        <v>3.0621082780734077</v>
      </c>
      <c r="Q2611" s="31">
        <v>3.0000000000000001E-6</v>
      </c>
    </row>
    <row r="2612" spans="1:17" x14ac:dyDescent="0.2">
      <c r="A2612" t="s">
        <v>858</v>
      </c>
      <c r="B2612" t="s">
        <v>992</v>
      </c>
      <c r="C2612" t="s">
        <v>860</v>
      </c>
      <c r="D2612" s="35">
        <v>16617.5</v>
      </c>
      <c r="E2612" s="35">
        <v>1665.6339112917951</v>
      </c>
      <c r="F2612" s="35">
        <v>18283.133911291796</v>
      </c>
      <c r="G2612" t="s">
        <v>875</v>
      </c>
      <c r="I2612" s="47">
        <v>0.33329999999999999</v>
      </c>
      <c r="J2612" t="s">
        <v>153</v>
      </c>
      <c r="M2612" t="s">
        <v>1334</v>
      </c>
      <c r="N2612" t="s">
        <v>1325</v>
      </c>
      <c r="O2612" s="36">
        <v>41.830144422500986</v>
      </c>
      <c r="P2612" s="37">
        <v>0.76077224299960433</v>
      </c>
      <c r="Q2612" s="31">
        <v>9.9999999999999995E-7</v>
      </c>
    </row>
    <row r="2613" spans="1:17" x14ac:dyDescent="0.2">
      <c r="A2613" t="s">
        <v>858</v>
      </c>
      <c r="B2613" t="s">
        <v>992</v>
      </c>
      <c r="C2613" t="s">
        <v>860</v>
      </c>
      <c r="D2613" s="35">
        <v>16617.5</v>
      </c>
      <c r="E2613" s="35">
        <v>1665.6339112917951</v>
      </c>
      <c r="F2613" s="35">
        <v>18283.133911291796</v>
      </c>
      <c r="G2613" t="s">
        <v>875</v>
      </c>
      <c r="I2613" s="47">
        <v>0.33329999999999999</v>
      </c>
      <c r="J2613" t="s">
        <v>316</v>
      </c>
      <c r="M2613" t="s">
        <v>1352</v>
      </c>
      <c r="N2613" t="s">
        <v>1325</v>
      </c>
      <c r="O2613" s="36">
        <v>5454.3838744023078</v>
      </c>
      <c r="P2613" s="37">
        <v>99.199845269427797</v>
      </c>
      <c r="Q2613" s="31">
        <v>2.7E-4</v>
      </c>
    </row>
    <row r="2614" spans="1:17" x14ac:dyDescent="0.2">
      <c r="A2614" t="s">
        <v>858</v>
      </c>
      <c r="B2614" t="s">
        <v>992</v>
      </c>
      <c r="C2614" t="s">
        <v>860</v>
      </c>
      <c r="D2614" s="35">
        <v>16617.5</v>
      </c>
      <c r="E2614" s="35">
        <v>1665.6339112917951</v>
      </c>
      <c r="F2614" s="35">
        <v>18283.133911291796</v>
      </c>
      <c r="G2614" t="s">
        <v>875</v>
      </c>
      <c r="I2614" s="47">
        <v>0.33329999999999999</v>
      </c>
      <c r="J2614" t="s">
        <v>318</v>
      </c>
      <c r="M2614" t="s">
        <v>1352</v>
      </c>
      <c r="N2614" t="s">
        <v>1325</v>
      </c>
      <c r="O2614" s="36">
        <v>2635.3412972515926</v>
      </c>
      <c r="P2614" s="37">
        <v>47.929418783003818</v>
      </c>
      <c r="Q2614" s="31">
        <v>2.5300000000000002E-4</v>
      </c>
    </row>
    <row r="2615" spans="1:17" x14ac:dyDescent="0.2">
      <c r="A2615" t="s">
        <v>858</v>
      </c>
      <c r="B2615" t="s">
        <v>992</v>
      </c>
      <c r="C2615" t="s">
        <v>860</v>
      </c>
      <c r="D2615" s="35">
        <v>16617.5</v>
      </c>
      <c r="E2615" s="35">
        <v>1665.6339112917951</v>
      </c>
      <c r="F2615" s="35">
        <v>18283.133911291796</v>
      </c>
      <c r="G2615" t="s">
        <v>875</v>
      </c>
      <c r="I2615" s="47">
        <v>0.33329999999999999</v>
      </c>
      <c r="J2615" t="s">
        <v>319</v>
      </c>
      <c r="M2615" t="s">
        <v>1352</v>
      </c>
      <c r="N2615" t="s">
        <v>1325</v>
      </c>
      <c r="O2615" s="36">
        <v>3105.6409394293473</v>
      </c>
      <c r="P2615" s="37">
        <v>56.482841645895519</v>
      </c>
      <c r="Q2615" s="31">
        <v>3.6400000000000001E-4</v>
      </c>
    </row>
    <row r="2616" spans="1:17" x14ac:dyDescent="0.2">
      <c r="A2616" t="s">
        <v>858</v>
      </c>
      <c r="B2616" t="s">
        <v>992</v>
      </c>
      <c r="C2616" t="s">
        <v>860</v>
      </c>
      <c r="D2616" s="35">
        <v>16617.5</v>
      </c>
      <c r="E2616" s="35">
        <v>1665.6339112917951</v>
      </c>
      <c r="F2616" s="35">
        <v>18283.133911291796</v>
      </c>
      <c r="G2616" t="s">
        <v>875</v>
      </c>
      <c r="I2616" s="47">
        <v>0.33329999999999999</v>
      </c>
      <c r="J2616" t="s">
        <v>320</v>
      </c>
      <c r="M2616" t="s">
        <v>1353</v>
      </c>
      <c r="N2616" t="s">
        <v>1325</v>
      </c>
      <c r="O2616" s="36">
        <v>74157.33999578697</v>
      </c>
      <c r="P2616" s="37">
        <v>1348.7126726995416</v>
      </c>
      <c r="Q2616" s="31">
        <v>2.271E-3</v>
      </c>
    </row>
    <row r="2617" spans="1:17" x14ac:dyDescent="0.2">
      <c r="A2617" t="s">
        <v>858</v>
      </c>
      <c r="B2617" t="s">
        <v>992</v>
      </c>
      <c r="C2617" t="s">
        <v>860</v>
      </c>
      <c r="D2617" s="35">
        <v>16617.5</v>
      </c>
      <c r="E2617" s="35">
        <v>1665.6339112917951</v>
      </c>
      <c r="F2617" s="35">
        <v>18283.133911291796</v>
      </c>
      <c r="G2617" t="s">
        <v>875</v>
      </c>
      <c r="I2617" s="47">
        <v>0.33329999999999999</v>
      </c>
      <c r="J2617" t="s">
        <v>450</v>
      </c>
      <c r="M2617" t="s">
        <v>1372</v>
      </c>
      <c r="N2617" t="s">
        <v>1325</v>
      </c>
      <c r="O2617" s="36">
        <v>1783.3161553464247</v>
      </c>
      <c r="P2617" s="37">
        <v>32.433486668780063</v>
      </c>
      <c r="Q2617" s="31">
        <v>0</v>
      </c>
    </row>
    <row r="2618" spans="1:17" x14ac:dyDescent="0.2">
      <c r="A2618" t="s">
        <v>858</v>
      </c>
      <c r="B2618" t="s">
        <v>992</v>
      </c>
      <c r="C2618" t="s">
        <v>860</v>
      </c>
      <c r="D2618" s="35">
        <v>16617.5</v>
      </c>
      <c r="E2618" s="35">
        <v>1665.6339112917951</v>
      </c>
      <c r="F2618" s="35">
        <v>18283.133911291796</v>
      </c>
      <c r="G2618" t="s">
        <v>875</v>
      </c>
      <c r="I2618" s="47">
        <v>0.33329999999999999</v>
      </c>
      <c r="J2618" t="s">
        <v>452</v>
      </c>
      <c r="M2618" t="s">
        <v>1372</v>
      </c>
      <c r="N2618" t="s">
        <v>1325</v>
      </c>
      <c r="O2618" s="36">
        <v>2389.643648164209</v>
      </c>
      <c r="P2618" s="37">
        <v>43.460872136165278</v>
      </c>
      <c r="Q2618" s="31">
        <v>1.6000000000000001E-4</v>
      </c>
    </row>
    <row r="2619" spans="1:17" x14ac:dyDescent="0.2">
      <c r="A2619" t="s">
        <v>858</v>
      </c>
      <c r="B2619" t="s">
        <v>992</v>
      </c>
      <c r="C2619" t="s">
        <v>860</v>
      </c>
      <c r="D2619" s="35">
        <v>16617.5</v>
      </c>
      <c r="E2619" s="35">
        <v>1665.6339112917951</v>
      </c>
      <c r="F2619" s="35">
        <v>18283.133911291796</v>
      </c>
      <c r="G2619" t="s">
        <v>875</v>
      </c>
      <c r="I2619" s="47">
        <v>0.33329999999999999</v>
      </c>
      <c r="J2619" t="s">
        <v>453</v>
      </c>
      <c r="M2619" t="s">
        <v>1372</v>
      </c>
      <c r="N2619" t="s">
        <v>1325</v>
      </c>
      <c r="O2619" s="36">
        <v>2567.9752636988514</v>
      </c>
      <c r="P2619" s="37">
        <v>46.704220803043285</v>
      </c>
      <c r="Q2619" s="31">
        <v>2.8E-5</v>
      </c>
    </row>
    <row r="2620" spans="1:17" x14ac:dyDescent="0.2">
      <c r="A2620" t="s">
        <v>858</v>
      </c>
      <c r="B2620" t="s">
        <v>992</v>
      </c>
      <c r="C2620" t="s">
        <v>860</v>
      </c>
      <c r="D2620" s="35">
        <v>16617.5</v>
      </c>
      <c r="E2620" s="35">
        <v>1665.6339112917951</v>
      </c>
      <c r="F2620" s="35">
        <v>18283.133911291796</v>
      </c>
      <c r="G2620" t="s">
        <v>875</v>
      </c>
      <c r="I2620" s="47">
        <v>0.33329999999999999</v>
      </c>
      <c r="J2620" t="s">
        <v>454</v>
      </c>
      <c r="M2620" t="s">
        <v>1372</v>
      </c>
      <c r="N2620" t="s">
        <v>1325</v>
      </c>
      <c r="O2620" s="36">
        <v>4279.9587728314191</v>
      </c>
      <c r="P2620" s="37">
        <v>77.840368005072136</v>
      </c>
      <c r="Q2620" s="31">
        <v>1.1400000000000001E-4</v>
      </c>
    </row>
    <row r="2621" spans="1:17" x14ac:dyDescent="0.2">
      <c r="A2621" t="s">
        <v>858</v>
      </c>
      <c r="B2621" t="s">
        <v>992</v>
      </c>
      <c r="C2621" t="s">
        <v>860</v>
      </c>
      <c r="D2621" s="35">
        <v>16617.5</v>
      </c>
      <c r="E2621" s="35">
        <v>1665.6339112917951</v>
      </c>
      <c r="F2621" s="35">
        <v>18283.133911291796</v>
      </c>
      <c r="G2621" t="s">
        <v>875</v>
      </c>
      <c r="I2621" s="47">
        <v>0.33329999999999999</v>
      </c>
      <c r="J2621" t="s">
        <v>455</v>
      </c>
      <c r="M2621" t="s">
        <v>1373</v>
      </c>
      <c r="N2621" t="s">
        <v>1325</v>
      </c>
      <c r="O2621" s="36">
        <v>3502.8542609035103</v>
      </c>
      <c r="P2621" s="37">
        <v>63.707030653588028</v>
      </c>
      <c r="Q2621" s="31">
        <v>7.1000000000000005E-5</v>
      </c>
    </row>
    <row r="2622" spans="1:17" x14ac:dyDescent="0.2">
      <c r="A2622" t="s">
        <v>858</v>
      </c>
      <c r="B2622" t="s">
        <v>992</v>
      </c>
      <c r="C2622" t="s">
        <v>860</v>
      </c>
      <c r="D2622" s="35">
        <v>16617.5</v>
      </c>
      <c r="E2622" s="35">
        <v>1665.6339112917951</v>
      </c>
      <c r="F2622" s="35">
        <v>18283.133911291796</v>
      </c>
      <c r="G2622" t="s">
        <v>875</v>
      </c>
      <c r="I2622" s="47">
        <v>0.33329999999999999</v>
      </c>
      <c r="J2622" t="s">
        <v>457</v>
      </c>
      <c r="M2622" t="s">
        <v>1373</v>
      </c>
      <c r="N2622" t="s">
        <v>1325</v>
      </c>
      <c r="O2622" s="36">
        <v>1284.3150327180197</v>
      </c>
      <c r="P2622" s="37">
        <v>23.358064899087907</v>
      </c>
      <c r="Q2622" s="31">
        <v>5.7000000000000003E-5</v>
      </c>
    </row>
    <row r="2623" spans="1:17" x14ac:dyDescent="0.2">
      <c r="A2623" t="s">
        <v>858</v>
      </c>
      <c r="B2623" t="s">
        <v>992</v>
      </c>
      <c r="C2623" t="s">
        <v>860</v>
      </c>
      <c r="D2623" s="35">
        <v>16617.5</v>
      </c>
      <c r="E2623" s="35">
        <v>1665.6339112917951</v>
      </c>
      <c r="F2623" s="35">
        <v>18283.133911291796</v>
      </c>
      <c r="G2623" t="s">
        <v>875</v>
      </c>
      <c r="I2623" s="47">
        <v>0.33329999999999999</v>
      </c>
      <c r="J2623" t="s">
        <v>458</v>
      </c>
      <c r="M2623" t="s">
        <v>1373</v>
      </c>
      <c r="N2623" t="s">
        <v>1325</v>
      </c>
      <c r="O2623" s="36">
        <v>138.80505600317656</v>
      </c>
      <c r="P2623" s="37">
        <v>2.524472130161215</v>
      </c>
      <c r="Q2623" s="31">
        <v>6.0000000000000002E-6</v>
      </c>
    </row>
    <row r="2624" spans="1:17" x14ac:dyDescent="0.2">
      <c r="A2624" t="s">
        <v>858</v>
      </c>
      <c r="B2624" t="s">
        <v>992</v>
      </c>
      <c r="C2624" t="s">
        <v>860</v>
      </c>
      <c r="D2624" s="35">
        <v>16617.5</v>
      </c>
      <c r="E2624" s="35">
        <v>1665.6339112917951</v>
      </c>
      <c r="F2624" s="35">
        <v>18283.133911291796</v>
      </c>
      <c r="G2624" t="s">
        <v>875</v>
      </c>
      <c r="I2624" s="47">
        <v>0.33329999999999999</v>
      </c>
      <c r="J2624" t="s">
        <v>459</v>
      </c>
      <c r="M2624" t="s">
        <v>1373</v>
      </c>
      <c r="N2624" t="s">
        <v>1325</v>
      </c>
      <c r="O2624" s="36">
        <v>403.82691814459525</v>
      </c>
      <c r="P2624" s="37">
        <v>7.3444716613319532</v>
      </c>
      <c r="Q2624" s="31">
        <v>3.0000000000000001E-5</v>
      </c>
    </row>
    <row r="2625" spans="1:17" x14ac:dyDescent="0.2">
      <c r="A2625" t="s">
        <v>858</v>
      </c>
      <c r="B2625" t="s">
        <v>992</v>
      </c>
      <c r="C2625" t="s">
        <v>860</v>
      </c>
      <c r="D2625" s="35">
        <v>16617.5</v>
      </c>
      <c r="E2625" s="35">
        <v>1665.6339112917951</v>
      </c>
      <c r="F2625" s="35">
        <v>18283.133911291796</v>
      </c>
      <c r="G2625" t="s">
        <v>875</v>
      </c>
      <c r="I2625" s="47">
        <v>0.33329999999999999</v>
      </c>
      <c r="J2625" t="s">
        <v>460</v>
      </c>
      <c r="M2625" t="s">
        <v>1373</v>
      </c>
      <c r="N2625" t="s">
        <v>1325</v>
      </c>
      <c r="O2625" s="36">
        <v>15784.390091433366</v>
      </c>
      <c r="P2625" s="37">
        <v>287.07349735520046</v>
      </c>
      <c r="Q2625" s="31">
        <v>5.1999999999999995E-4</v>
      </c>
    </row>
    <row r="2626" spans="1:17" x14ac:dyDescent="0.2">
      <c r="A2626" t="s">
        <v>858</v>
      </c>
      <c r="B2626" t="s">
        <v>992</v>
      </c>
      <c r="C2626" t="s">
        <v>860</v>
      </c>
      <c r="D2626" s="35">
        <v>16617.5</v>
      </c>
      <c r="E2626" s="35">
        <v>1665.6339112917951</v>
      </c>
      <c r="F2626" s="35">
        <v>18283.133911291796</v>
      </c>
      <c r="G2626" t="s">
        <v>875</v>
      </c>
      <c r="I2626" s="47">
        <v>0.33329999999999999</v>
      </c>
      <c r="J2626" t="s">
        <v>461</v>
      </c>
      <c r="M2626" t="s">
        <v>1373</v>
      </c>
      <c r="N2626" t="s">
        <v>1325</v>
      </c>
      <c r="O2626" s="36">
        <v>4814.0552172089874</v>
      </c>
      <c r="P2626" s="37">
        <v>87.554074605345505</v>
      </c>
      <c r="Q2626" s="31">
        <v>9.7999999999999997E-5</v>
      </c>
    </row>
    <row r="2627" spans="1:17" x14ac:dyDescent="0.2">
      <c r="A2627" t="s">
        <v>858</v>
      </c>
      <c r="B2627" t="s">
        <v>992</v>
      </c>
      <c r="C2627" t="s">
        <v>860</v>
      </c>
      <c r="D2627" s="35">
        <v>16617.5</v>
      </c>
      <c r="E2627" s="35">
        <v>1665.6339112917951</v>
      </c>
      <c r="F2627" s="35">
        <v>18283.133911291796</v>
      </c>
      <c r="G2627" t="s">
        <v>875</v>
      </c>
      <c r="I2627" s="47">
        <v>0.33329999999999999</v>
      </c>
      <c r="J2627" t="s">
        <v>462</v>
      </c>
      <c r="M2627" t="s">
        <v>1373</v>
      </c>
      <c r="N2627" t="s">
        <v>1325</v>
      </c>
      <c r="O2627" s="36">
        <v>1.2745686485177732</v>
      </c>
      <c r="P2627" s="37">
        <v>2.3180805683956703E-2</v>
      </c>
      <c r="Q2627" s="31">
        <v>0</v>
      </c>
    </row>
    <row r="2628" spans="1:17" x14ac:dyDescent="0.2">
      <c r="A2628" t="s">
        <v>858</v>
      </c>
      <c r="B2628" t="s">
        <v>992</v>
      </c>
      <c r="C2628" t="s">
        <v>860</v>
      </c>
      <c r="D2628" s="35">
        <v>16617.5</v>
      </c>
      <c r="E2628" s="35">
        <v>1665.6339112917951</v>
      </c>
      <c r="F2628" s="35">
        <v>18283.133911291796</v>
      </c>
      <c r="G2628" t="s">
        <v>875</v>
      </c>
      <c r="I2628" s="47">
        <v>0.33329999999999999</v>
      </c>
      <c r="J2628" t="s">
        <v>641</v>
      </c>
      <c r="M2628" t="s">
        <v>1401</v>
      </c>
      <c r="N2628" t="s">
        <v>1325</v>
      </c>
      <c r="O2628" s="36">
        <v>2044.9352186600722</v>
      </c>
      <c r="P2628" s="37">
        <v>37.191598895175268</v>
      </c>
      <c r="Q2628" s="31">
        <v>1.37E-4</v>
      </c>
    </row>
    <row r="2629" spans="1:17" x14ac:dyDescent="0.2">
      <c r="A2629" t="s">
        <v>858</v>
      </c>
      <c r="B2629" t="s">
        <v>992</v>
      </c>
      <c r="C2629" t="s">
        <v>860</v>
      </c>
      <c r="D2629" s="35">
        <v>16617.5</v>
      </c>
      <c r="E2629" s="35">
        <v>1665.6339112917951</v>
      </c>
      <c r="F2629" s="35">
        <v>18283.133911291796</v>
      </c>
      <c r="G2629" t="s">
        <v>875</v>
      </c>
      <c r="I2629" s="47">
        <v>0.33329999999999999</v>
      </c>
      <c r="J2629" t="s">
        <v>643</v>
      </c>
      <c r="M2629" t="s">
        <v>1401</v>
      </c>
      <c r="N2629" t="s">
        <v>1325</v>
      </c>
      <c r="O2629" s="36">
        <v>2463.2693452897956</v>
      </c>
      <c r="P2629" s="37">
        <v>44.799915725852536</v>
      </c>
      <c r="Q2629" s="31">
        <v>2.3900000000000001E-4</v>
      </c>
    </row>
    <row r="2630" spans="1:17" x14ac:dyDescent="0.2">
      <c r="A2630" t="s">
        <v>858</v>
      </c>
      <c r="B2630" t="s">
        <v>992</v>
      </c>
      <c r="C2630" t="s">
        <v>860</v>
      </c>
      <c r="D2630" s="35">
        <v>16617.5</v>
      </c>
      <c r="E2630" s="35">
        <v>1665.6339112917951</v>
      </c>
      <c r="F2630" s="35">
        <v>18283.133911291796</v>
      </c>
      <c r="G2630" t="s">
        <v>875</v>
      </c>
      <c r="I2630" s="47">
        <v>0.33329999999999999</v>
      </c>
      <c r="J2630" t="s">
        <v>644</v>
      </c>
      <c r="M2630" t="s">
        <v>1401</v>
      </c>
      <c r="N2630" t="s">
        <v>1325</v>
      </c>
      <c r="O2630" s="36">
        <v>7317.8331792863455</v>
      </c>
      <c r="P2630" s="37">
        <v>133.09072771711317</v>
      </c>
      <c r="Q2630" s="31">
        <v>3.1100000000000002E-4</v>
      </c>
    </row>
    <row r="2631" spans="1:17" x14ac:dyDescent="0.2">
      <c r="A2631" t="s">
        <v>858</v>
      </c>
      <c r="B2631" t="s">
        <v>992</v>
      </c>
      <c r="C2631" t="s">
        <v>860</v>
      </c>
      <c r="D2631" s="35">
        <v>16617.5</v>
      </c>
      <c r="E2631" s="35">
        <v>1665.6339112917951</v>
      </c>
      <c r="F2631" s="35">
        <v>18283.133911291796</v>
      </c>
      <c r="G2631" t="s">
        <v>875</v>
      </c>
      <c r="I2631" s="47">
        <v>0.33329999999999999</v>
      </c>
      <c r="J2631" t="s">
        <v>645</v>
      </c>
      <c r="M2631" t="s">
        <v>1401</v>
      </c>
      <c r="N2631" t="s">
        <v>1325</v>
      </c>
      <c r="O2631" s="36">
        <v>1941.8250110585548</v>
      </c>
      <c r="P2631" s="37">
        <v>35.316315292975567</v>
      </c>
      <c r="Q2631" s="31">
        <v>4.8999999999999998E-5</v>
      </c>
    </row>
    <row r="2632" spans="1:17" x14ac:dyDescent="0.2">
      <c r="A2632" t="s">
        <v>858</v>
      </c>
      <c r="B2632" t="s">
        <v>992</v>
      </c>
      <c r="C2632" t="s">
        <v>860</v>
      </c>
      <c r="D2632" s="35">
        <v>16617.5</v>
      </c>
      <c r="E2632" s="35">
        <v>1665.6339112917951</v>
      </c>
      <c r="F2632" s="35">
        <v>18283.133911291796</v>
      </c>
      <c r="G2632" t="s">
        <v>875</v>
      </c>
      <c r="I2632" s="47">
        <v>0.33329999999999999</v>
      </c>
      <c r="J2632" t="s">
        <v>646</v>
      </c>
      <c r="M2632" t="s">
        <v>1401</v>
      </c>
      <c r="N2632" t="s">
        <v>1325</v>
      </c>
      <c r="O2632" s="36">
        <v>553.20000000000005</v>
      </c>
      <c r="P2632" s="37">
        <v>10.0611463488277</v>
      </c>
      <c r="Q2632" s="31">
        <v>1.2E-5</v>
      </c>
    </row>
    <row r="2633" spans="1:17" x14ac:dyDescent="0.2">
      <c r="A2633" t="s">
        <v>858</v>
      </c>
      <c r="B2633" t="s">
        <v>992</v>
      </c>
      <c r="C2633" t="s">
        <v>860</v>
      </c>
      <c r="D2633" s="35">
        <v>16617.5</v>
      </c>
      <c r="E2633" s="35">
        <v>1665.6339112917951</v>
      </c>
      <c r="F2633" s="35">
        <v>18283.133911291796</v>
      </c>
      <c r="G2633" t="s">
        <v>875</v>
      </c>
      <c r="I2633" s="47">
        <v>0.33329999999999999</v>
      </c>
      <c r="J2633" t="s">
        <v>647</v>
      </c>
      <c r="M2633" t="s">
        <v>1401</v>
      </c>
      <c r="N2633" t="s">
        <v>1325</v>
      </c>
      <c r="O2633" s="36">
        <v>4667.2721274884843</v>
      </c>
      <c r="P2633" s="37">
        <v>84.884504563387651</v>
      </c>
      <c r="Q2633" s="31">
        <v>1.08E-4</v>
      </c>
    </row>
    <row r="2634" spans="1:17" x14ac:dyDescent="0.2">
      <c r="A2634" t="s">
        <v>858</v>
      </c>
      <c r="B2634" t="s">
        <v>992</v>
      </c>
      <c r="C2634" t="s">
        <v>860</v>
      </c>
      <c r="D2634" s="35">
        <v>16617.5</v>
      </c>
      <c r="E2634" s="35">
        <v>1665.6339112917951</v>
      </c>
      <c r="F2634" s="35">
        <v>18283.133911291796</v>
      </c>
      <c r="G2634" t="s">
        <v>875</v>
      </c>
      <c r="I2634" s="47">
        <v>0.33329999999999999</v>
      </c>
      <c r="J2634" t="s">
        <v>648</v>
      </c>
      <c r="M2634" t="s">
        <v>1401</v>
      </c>
      <c r="N2634" t="s">
        <v>1325</v>
      </c>
      <c r="O2634" s="36">
        <v>691.5</v>
      </c>
      <c r="P2634" s="37">
        <v>12.576432936034623</v>
      </c>
      <c r="Q2634" s="31">
        <v>1.5E-5</v>
      </c>
    </row>
    <row r="2635" spans="1:17" x14ac:dyDescent="0.2">
      <c r="A2635" t="s">
        <v>858</v>
      </c>
      <c r="B2635" t="s">
        <v>992</v>
      </c>
      <c r="C2635" t="s">
        <v>860</v>
      </c>
      <c r="D2635" s="35">
        <v>16617.5</v>
      </c>
      <c r="E2635" s="35">
        <v>1665.6339112917951</v>
      </c>
      <c r="F2635" s="35">
        <v>18283.133911291796</v>
      </c>
      <c r="G2635" t="s">
        <v>875</v>
      </c>
      <c r="I2635" s="47">
        <v>0.33329999999999999</v>
      </c>
      <c r="J2635" t="s">
        <v>649</v>
      </c>
      <c r="M2635" t="s">
        <v>1401</v>
      </c>
      <c r="N2635" t="s">
        <v>1325</v>
      </c>
      <c r="O2635" s="36">
        <v>1387.4162914357805</v>
      </c>
      <c r="P2635" s="37">
        <v>25.233185746354248</v>
      </c>
      <c r="Q2635" s="31">
        <v>3.1000000000000001E-5</v>
      </c>
    </row>
    <row r="2636" spans="1:17" x14ac:dyDescent="0.2">
      <c r="A2636" t="s">
        <v>858</v>
      </c>
      <c r="B2636" t="s">
        <v>992</v>
      </c>
      <c r="C2636" t="s">
        <v>860</v>
      </c>
      <c r="D2636" s="35">
        <v>16617.5</v>
      </c>
      <c r="E2636" s="35">
        <v>1665.6339112917951</v>
      </c>
      <c r="F2636" s="35">
        <v>18283.133911291796</v>
      </c>
      <c r="G2636" t="s">
        <v>875</v>
      </c>
      <c r="I2636" s="47">
        <v>0.33329999999999999</v>
      </c>
      <c r="J2636" t="s">
        <v>650</v>
      </c>
      <c r="M2636" t="s">
        <v>1401</v>
      </c>
      <c r="N2636" t="s">
        <v>1325</v>
      </c>
      <c r="O2636" s="36">
        <v>69.150000000000006</v>
      </c>
      <c r="P2636" s="37">
        <v>1.2576432936034625</v>
      </c>
      <c r="Q2636" s="31">
        <v>1.9999999999999999E-6</v>
      </c>
    </row>
    <row r="2637" spans="1:17" x14ac:dyDescent="0.2">
      <c r="A2637" t="s">
        <v>858</v>
      </c>
      <c r="B2637" t="s">
        <v>992</v>
      </c>
      <c r="C2637" t="s">
        <v>860</v>
      </c>
      <c r="D2637" s="35">
        <v>16617.5</v>
      </c>
      <c r="E2637" s="35">
        <v>1665.6339112917951</v>
      </c>
      <c r="F2637" s="35">
        <v>18283.133911291796</v>
      </c>
      <c r="G2637" t="s">
        <v>875</v>
      </c>
      <c r="I2637" s="47">
        <v>0.33329999999999999</v>
      </c>
      <c r="J2637" t="s">
        <v>651</v>
      </c>
      <c r="M2637" t="s">
        <v>1401</v>
      </c>
      <c r="N2637" t="s">
        <v>1325</v>
      </c>
      <c r="O2637" s="36">
        <v>484.05</v>
      </c>
      <c r="P2637" s="37">
        <v>8.8035030552242368</v>
      </c>
      <c r="Q2637" s="31">
        <v>1.1E-5</v>
      </c>
    </row>
    <row r="2638" spans="1:17" x14ac:dyDescent="0.2">
      <c r="A2638" t="s">
        <v>858</v>
      </c>
      <c r="B2638" t="s">
        <v>992</v>
      </c>
      <c r="C2638" t="s">
        <v>860</v>
      </c>
      <c r="D2638" s="35">
        <v>16617.5</v>
      </c>
      <c r="E2638" s="35">
        <v>1665.6339112917951</v>
      </c>
      <c r="F2638" s="35">
        <v>18283.133911291796</v>
      </c>
      <c r="G2638" t="s">
        <v>875</v>
      </c>
      <c r="I2638" s="47">
        <v>0.33329999999999999</v>
      </c>
      <c r="J2638" t="s">
        <v>737</v>
      </c>
      <c r="M2638" t="s">
        <v>1414</v>
      </c>
      <c r="N2638" t="s">
        <v>1325</v>
      </c>
      <c r="O2638" s="36">
        <v>2259.0703945956138</v>
      </c>
      <c r="P2638" s="37">
        <v>41.086113254393368</v>
      </c>
      <c r="Q2638" s="31">
        <v>0</v>
      </c>
    </row>
    <row r="2639" spans="1:17" x14ac:dyDescent="0.2">
      <c r="A2639" t="s">
        <v>858</v>
      </c>
      <c r="B2639" t="s">
        <v>992</v>
      </c>
      <c r="C2639" t="s">
        <v>860</v>
      </c>
      <c r="D2639" s="35">
        <v>16617.5</v>
      </c>
      <c r="E2639" s="35">
        <v>1665.6339112917951</v>
      </c>
      <c r="F2639" s="35">
        <v>18283.133911291796</v>
      </c>
      <c r="G2639" t="s">
        <v>875</v>
      </c>
      <c r="I2639" s="47">
        <v>0.33329999999999999</v>
      </c>
      <c r="J2639" t="s">
        <v>739</v>
      </c>
      <c r="M2639" t="s">
        <v>1414</v>
      </c>
      <c r="N2639" t="s">
        <v>1325</v>
      </c>
      <c r="O2639" s="36">
        <v>2550.8715440720744</v>
      </c>
      <c r="P2639" s="37">
        <v>46.393152425830124</v>
      </c>
      <c r="Q2639" s="31">
        <v>6.0000000000000002E-5</v>
      </c>
    </row>
    <row r="2640" spans="1:17" x14ac:dyDescent="0.2">
      <c r="A2640" t="s">
        <v>858</v>
      </c>
      <c r="B2640" t="s">
        <v>992</v>
      </c>
      <c r="C2640" t="s">
        <v>860</v>
      </c>
      <c r="D2640" s="35">
        <v>16617.5</v>
      </c>
      <c r="E2640" s="35">
        <v>1665.6339112917951</v>
      </c>
      <c r="F2640" s="35">
        <v>18283.133911291796</v>
      </c>
      <c r="G2640" t="s">
        <v>875</v>
      </c>
      <c r="I2640" s="47">
        <v>0.33329999999999999</v>
      </c>
      <c r="J2640" t="s">
        <v>740</v>
      </c>
      <c r="M2640" t="s">
        <v>1414</v>
      </c>
      <c r="N2640" t="s">
        <v>1325</v>
      </c>
      <c r="O2640" s="36">
        <v>3037.8035399849359</v>
      </c>
      <c r="P2640" s="37">
        <v>55.249070851003793</v>
      </c>
      <c r="Q2640" s="31">
        <v>6.7000000000000002E-5</v>
      </c>
    </row>
    <row r="2641" spans="1:17" x14ac:dyDescent="0.2">
      <c r="A2641" t="s">
        <v>858</v>
      </c>
      <c r="B2641" t="s">
        <v>992</v>
      </c>
      <c r="C2641" t="s">
        <v>860</v>
      </c>
      <c r="D2641" s="35">
        <v>16617.5</v>
      </c>
      <c r="E2641" s="35">
        <v>1665.6339112917951</v>
      </c>
      <c r="F2641" s="35">
        <v>18283.133911291796</v>
      </c>
      <c r="G2641" t="s">
        <v>875</v>
      </c>
      <c r="I2641" s="47">
        <v>0.33329999999999999</v>
      </c>
      <c r="J2641" t="s">
        <v>32</v>
      </c>
      <c r="M2641" t="s">
        <v>1324</v>
      </c>
      <c r="N2641" t="s">
        <v>1325</v>
      </c>
      <c r="O2641" s="36">
        <v>847.29019394612521</v>
      </c>
      <c r="P2641" s="37">
        <v>15.409816777329304</v>
      </c>
      <c r="Q2641" s="31">
        <v>2.8E-5</v>
      </c>
    </row>
    <row r="2642" spans="1:17" x14ac:dyDescent="0.2">
      <c r="A2642" t="s">
        <v>858</v>
      </c>
      <c r="B2642" t="s">
        <v>992</v>
      </c>
      <c r="C2642" t="s">
        <v>860</v>
      </c>
      <c r="D2642" s="35">
        <v>16617.5</v>
      </c>
      <c r="E2642" s="35">
        <v>1665.6339112917951</v>
      </c>
      <c r="F2642" s="35">
        <v>18283.133911291796</v>
      </c>
      <c r="G2642" t="s">
        <v>875</v>
      </c>
      <c r="I2642" s="47">
        <v>0.33329999999999999</v>
      </c>
      <c r="J2642" t="s">
        <v>34</v>
      </c>
      <c r="M2642" t="s">
        <v>1324</v>
      </c>
      <c r="N2642" t="s">
        <v>1325</v>
      </c>
      <c r="O2642" s="36">
        <v>2189.0911107159804</v>
      </c>
      <c r="P2642" s="37">
        <v>39.813387628039152</v>
      </c>
      <c r="Q2642" s="31">
        <v>7.1000000000000005E-5</v>
      </c>
    </row>
    <row r="2643" spans="1:17" x14ac:dyDescent="0.2">
      <c r="A2643" t="s">
        <v>858</v>
      </c>
      <c r="B2643" t="s">
        <v>992</v>
      </c>
      <c r="C2643" t="s">
        <v>860</v>
      </c>
      <c r="D2643" s="35">
        <v>16617.5</v>
      </c>
      <c r="E2643" s="35">
        <v>1665.6339112917951</v>
      </c>
      <c r="F2643" s="35">
        <v>18283.133911291796</v>
      </c>
      <c r="G2643" t="s">
        <v>875</v>
      </c>
      <c r="I2643" s="47">
        <v>0.33329999999999999</v>
      </c>
      <c r="J2643" t="s">
        <v>36</v>
      </c>
      <c r="M2643" t="s">
        <v>1324</v>
      </c>
      <c r="N2643" t="s">
        <v>1325</v>
      </c>
      <c r="O2643" s="36">
        <v>3151.6352477146047</v>
      </c>
      <c r="P2643" s="37">
        <v>57.319348274368174</v>
      </c>
      <c r="Q2643" s="31">
        <v>2.6499999999999999E-4</v>
      </c>
    </row>
    <row r="2644" spans="1:17" x14ac:dyDescent="0.2">
      <c r="A2644" t="s">
        <v>858</v>
      </c>
      <c r="B2644" t="s">
        <v>992</v>
      </c>
      <c r="C2644" t="s">
        <v>860</v>
      </c>
      <c r="D2644" s="35">
        <v>16617.5</v>
      </c>
      <c r="E2644" s="35">
        <v>1665.6339112917951</v>
      </c>
      <c r="F2644" s="35">
        <v>18283.133911291796</v>
      </c>
      <c r="G2644" t="s">
        <v>875</v>
      </c>
      <c r="I2644" s="47">
        <v>0.33329999999999999</v>
      </c>
      <c r="J2644" t="s">
        <v>347</v>
      </c>
      <c r="M2644" t="s">
        <v>1357</v>
      </c>
      <c r="N2644" t="s">
        <v>1325</v>
      </c>
      <c r="O2644" s="36">
        <v>1960.9420397731203</v>
      </c>
      <c r="P2644" s="37">
        <v>35.664000079042061</v>
      </c>
      <c r="Q2644" s="31">
        <v>0</v>
      </c>
    </row>
    <row r="2645" spans="1:17" x14ac:dyDescent="0.2">
      <c r="A2645" t="s">
        <v>858</v>
      </c>
      <c r="B2645" t="s">
        <v>992</v>
      </c>
      <c r="C2645" t="s">
        <v>860</v>
      </c>
      <c r="D2645" s="35">
        <v>16617.5</v>
      </c>
      <c r="E2645" s="35">
        <v>1665.6339112917951</v>
      </c>
      <c r="F2645" s="35">
        <v>18283.133911291796</v>
      </c>
      <c r="G2645" t="s">
        <v>875</v>
      </c>
      <c r="I2645" s="47">
        <v>0.33329999999999999</v>
      </c>
      <c r="J2645" t="s">
        <v>348</v>
      </c>
      <c r="M2645" t="s">
        <v>1357</v>
      </c>
      <c r="N2645" t="s">
        <v>1325</v>
      </c>
      <c r="O2645" s="36">
        <v>6761.1885246750298</v>
      </c>
      <c r="P2645" s="37">
        <v>122.96693282496369</v>
      </c>
      <c r="Q2645" s="31">
        <v>4.1399999999999998E-4</v>
      </c>
    </row>
    <row r="2646" spans="1:17" x14ac:dyDescent="0.2">
      <c r="A2646" t="s">
        <v>858</v>
      </c>
      <c r="B2646" t="s">
        <v>992</v>
      </c>
      <c r="C2646" t="s">
        <v>860</v>
      </c>
      <c r="D2646" s="35">
        <v>16617.5</v>
      </c>
      <c r="E2646" s="35">
        <v>1665.6339112917951</v>
      </c>
      <c r="F2646" s="35">
        <v>18283.133911291796</v>
      </c>
      <c r="G2646" t="s">
        <v>875</v>
      </c>
      <c r="I2646" s="47">
        <v>0.33329999999999999</v>
      </c>
      <c r="J2646" t="s">
        <v>406</v>
      </c>
      <c r="M2646" t="s">
        <v>1366</v>
      </c>
      <c r="N2646" t="s">
        <v>1325</v>
      </c>
      <c r="O2646" s="36">
        <v>5886.2493831897482</v>
      </c>
      <c r="P2646" s="37">
        <v>107.05425974325529</v>
      </c>
      <c r="Q2646" s="31">
        <v>3.2299999999999999E-4</v>
      </c>
    </row>
    <row r="2647" spans="1:17" x14ac:dyDescent="0.2">
      <c r="A2647" t="s">
        <v>858</v>
      </c>
      <c r="B2647" t="s">
        <v>992</v>
      </c>
      <c r="C2647" t="s">
        <v>860</v>
      </c>
      <c r="D2647" s="35">
        <v>16617.5</v>
      </c>
      <c r="E2647" s="35">
        <v>1665.6339112917951</v>
      </c>
      <c r="F2647" s="35">
        <v>18283.133911291796</v>
      </c>
      <c r="G2647" t="s">
        <v>875</v>
      </c>
      <c r="I2647" s="47">
        <v>0.33329999999999999</v>
      </c>
      <c r="J2647" t="s">
        <v>407</v>
      </c>
      <c r="M2647" t="s">
        <v>1366</v>
      </c>
      <c r="N2647" t="s">
        <v>1325</v>
      </c>
      <c r="O2647" s="36">
        <v>11434.717413794324</v>
      </c>
      <c r="P2647" s="37">
        <v>207.96523021994443</v>
      </c>
      <c r="Q2647" s="31">
        <v>4.0499999999999998E-4</v>
      </c>
    </row>
    <row r="2648" spans="1:17" x14ac:dyDescent="0.2">
      <c r="A2648" t="s">
        <v>858</v>
      </c>
      <c r="B2648" t="s">
        <v>992</v>
      </c>
      <c r="C2648" t="s">
        <v>860</v>
      </c>
      <c r="D2648" s="35">
        <v>16617.5</v>
      </c>
      <c r="E2648" s="35">
        <v>1665.6339112917951</v>
      </c>
      <c r="F2648" s="35">
        <v>18283.133911291796</v>
      </c>
      <c r="G2648" t="s">
        <v>875</v>
      </c>
      <c r="I2648" s="47">
        <v>0.33329999999999999</v>
      </c>
      <c r="J2648" t="s">
        <v>408</v>
      </c>
      <c r="M2648" t="s">
        <v>1366</v>
      </c>
      <c r="N2648" t="s">
        <v>1325</v>
      </c>
      <c r="O2648" s="36">
        <v>13494.448218078351</v>
      </c>
      <c r="P2648" s="37">
        <v>245.42591905054852</v>
      </c>
      <c r="Q2648" s="31">
        <v>3.3100000000000002E-4</v>
      </c>
    </row>
    <row r="2649" spans="1:17" x14ac:dyDescent="0.2">
      <c r="A2649" t="s">
        <v>858</v>
      </c>
      <c r="B2649" t="s">
        <v>992</v>
      </c>
      <c r="C2649" t="s">
        <v>860</v>
      </c>
      <c r="D2649" s="35">
        <v>16617.5</v>
      </c>
      <c r="E2649" s="35">
        <v>1665.6339112917951</v>
      </c>
      <c r="F2649" s="35">
        <v>18283.133911291796</v>
      </c>
      <c r="G2649" t="s">
        <v>875</v>
      </c>
      <c r="I2649" s="47">
        <v>0.33329999999999999</v>
      </c>
      <c r="J2649" t="s">
        <v>409</v>
      </c>
      <c r="M2649" t="s">
        <v>1366</v>
      </c>
      <c r="N2649" t="s">
        <v>1325</v>
      </c>
      <c r="O2649" s="36">
        <v>22654.287901645508</v>
      </c>
      <c r="P2649" s="37">
        <v>412.01754520414357</v>
      </c>
      <c r="Q2649" s="31">
        <v>5.2400000000000005E-4</v>
      </c>
    </row>
    <row r="2650" spans="1:17" x14ac:dyDescent="0.2">
      <c r="A2650" t="s">
        <v>858</v>
      </c>
      <c r="B2650" t="s">
        <v>992</v>
      </c>
      <c r="C2650" t="s">
        <v>860</v>
      </c>
      <c r="D2650" s="35">
        <v>16617.5</v>
      </c>
      <c r="E2650" s="35">
        <v>1665.6339112917951</v>
      </c>
      <c r="F2650" s="35">
        <v>18283.133911291796</v>
      </c>
      <c r="G2650" t="s">
        <v>875</v>
      </c>
      <c r="I2650" s="47">
        <v>0.33329999999999999</v>
      </c>
      <c r="J2650" t="s">
        <v>410</v>
      </c>
      <c r="M2650" t="s">
        <v>1366</v>
      </c>
      <c r="N2650" t="s">
        <v>1325</v>
      </c>
      <c r="O2650" s="36">
        <v>10120.942896730847</v>
      </c>
      <c r="P2650" s="37">
        <v>184.07138046301012</v>
      </c>
      <c r="Q2650" s="31">
        <v>5.0799999999999999E-4</v>
      </c>
    </row>
    <row r="2651" spans="1:17" x14ac:dyDescent="0.2">
      <c r="A2651" t="s">
        <v>858</v>
      </c>
      <c r="B2651" t="s">
        <v>992</v>
      </c>
      <c r="C2651" t="s">
        <v>860</v>
      </c>
      <c r="D2651" s="35">
        <v>16617.5</v>
      </c>
      <c r="E2651" s="35">
        <v>1665.6339112917951</v>
      </c>
      <c r="F2651" s="35">
        <v>18283.133911291796</v>
      </c>
      <c r="G2651" t="s">
        <v>875</v>
      </c>
      <c r="I2651" s="47">
        <v>0.33329999999999999</v>
      </c>
      <c r="J2651" t="s">
        <v>705</v>
      </c>
      <c r="M2651" t="s">
        <v>1409</v>
      </c>
      <c r="N2651" t="s">
        <v>1325</v>
      </c>
      <c r="O2651" s="36">
        <v>59430.480946412557</v>
      </c>
      <c r="P2651" s="37">
        <v>1080.8726796512524</v>
      </c>
      <c r="Q2651" s="31">
        <v>1.7329999999999999E-3</v>
      </c>
    </row>
    <row r="2652" spans="1:17" x14ac:dyDescent="0.2">
      <c r="A2652" t="s">
        <v>858</v>
      </c>
      <c r="B2652" t="s">
        <v>992</v>
      </c>
      <c r="C2652" t="s">
        <v>860</v>
      </c>
      <c r="D2652" s="35">
        <v>16617.5</v>
      </c>
      <c r="E2652" s="35">
        <v>1665.6339112917951</v>
      </c>
      <c r="F2652" s="35">
        <v>18283.133911291796</v>
      </c>
      <c r="G2652" t="s">
        <v>875</v>
      </c>
      <c r="I2652" s="47">
        <v>0.33329999999999999</v>
      </c>
      <c r="J2652" t="s">
        <v>706</v>
      </c>
      <c r="K2652" s="58"/>
      <c r="M2652" t="s">
        <v>1409</v>
      </c>
      <c r="N2652" t="s">
        <v>1325</v>
      </c>
      <c r="O2652" s="36">
        <v>39112.191868202004</v>
      </c>
      <c r="P2652" s="37">
        <v>711.34035865764452</v>
      </c>
      <c r="Q2652" s="31">
        <v>1.23E-3</v>
      </c>
    </row>
    <row r="2653" spans="1:17" x14ac:dyDescent="0.2">
      <c r="A2653" t="s">
        <v>853</v>
      </c>
      <c r="B2653" t="s">
        <v>993</v>
      </c>
      <c r="C2653" t="s">
        <v>898</v>
      </c>
      <c r="D2653" s="35">
        <v>67380</v>
      </c>
      <c r="E2653" s="35">
        <v>6753.7483341562302</v>
      </c>
      <c r="F2653" s="35">
        <v>74133.748334156233</v>
      </c>
      <c r="G2653" t="s">
        <v>849</v>
      </c>
      <c r="I2653" s="47" t="s">
        <v>1429</v>
      </c>
      <c r="J2653">
        <v>0</v>
      </c>
      <c r="K2653" s="58"/>
      <c r="M2653" t="e">
        <v>#N/A</v>
      </c>
      <c r="N2653" t="e">
        <v>#N/A</v>
      </c>
      <c r="O2653" s="36">
        <v>0</v>
      </c>
      <c r="P2653" s="37">
        <v>0</v>
      </c>
      <c r="Q2653" s="31">
        <v>0</v>
      </c>
    </row>
    <row r="2654" spans="1:17" x14ac:dyDescent="0.2">
      <c r="A2654" t="s">
        <v>869</v>
      </c>
      <c r="B2654" t="s">
        <v>994</v>
      </c>
      <c r="C2654" t="s">
        <v>924</v>
      </c>
      <c r="D2654" s="35">
        <v>809454</v>
      </c>
      <c r="E2654" s="35">
        <v>81134.5889592772</v>
      </c>
      <c r="F2654" s="35">
        <v>890588.58895927714</v>
      </c>
      <c r="G2654" t="s">
        <v>849</v>
      </c>
      <c r="I2654" s="47" t="s">
        <v>1429</v>
      </c>
      <c r="J2654">
        <v>0</v>
      </c>
      <c r="K2654" s="57"/>
      <c r="M2654" t="e">
        <v>#N/A</v>
      </c>
      <c r="N2654" t="e">
        <v>#N/A</v>
      </c>
      <c r="O2654" s="36">
        <v>0</v>
      </c>
      <c r="P2654" s="37">
        <v>0</v>
      </c>
      <c r="Q2654" s="31">
        <v>0</v>
      </c>
    </row>
    <row r="2655" spans="1:17" x14ac:dyDescent="0.2">
      <c r="A2655" t="s">
        <v>850</v>
      </c>
      <c r="B2655" t="s">
        <v>995</v>
      </c>
      <c r="C2655" t="s">
        <v>996</v>
      </c>
      <c r="D2655" s="35">
        <v>30000</v>
      </c>
      <c r="E2655" s="35">
        <v>3007.011724913727</v>
      </c>
      <c r="F2655" s="35">
        <v>33007.011724913726</v>
      </c>
      <c r="G2655">
        <v>6</v>
      </c>
      <c r="I2655" s="47">
        <v>0.94999959864824735</v>
      </c>
      <c r="J2655" t="s">
        <v>9</v>
      </c>
      <c r="K2655" s="57"/>
      <c r="M2655" t="s">
        <v>1425</v>
      </c>
      <c r="N2655" t="s">
        <v>1328</v>
      </c>
      <c r="O2655" s="36">
        <v>9218.8459999999995</v>
      </c>
      <c r="P2655" s="37">
        <v>31356.647891246033</v>
      </c>
      <c r="Q2655" s="31">
        <v>1.37E-4</v>
      </c>
    </row>
    <row r="2656" spans="1:17" x14ac:dyDescent="0.2">
      <c r="A2656" t="s">
        <v>869</v>
      </c>
      <c r="B2656" t="s">
        <v>997</v>
      </c>
      <c r="C2656" t="s">
        <v>998</v>
      </c>
      <c r="D2656" s="35">
        <v>50000</v>
      </c>
      <c r="E2656" s="35">
        <v>5011.6862081895442</v>
      </c>
      <c r="F2656" s="35">
        <v>55011.686208189545</v>
      </c>
      <c r="G2656">
        <v>7</v>
      </c>
      <c r="I2656" s="47">
        <v>1</v>
      </c>
      <c r="J2656" t="s">
        <v>32</v>
      </c>
      <c r="K2656" s="57">
        <v>0.27</v>
      </c>
      <c r="M2656" t="s">
        <v>1324</v>
      </c>
      <c r="N2656" t="s">
        <v>1325</v>
      </c>
      <c r="O2656" s="36">
        <v>0.27</v>
      </c>
      <c r="P2656" s="37">
        <v>14853.155276211179</v>
      </c>
      <c r="Q2656" s="31">
        <v>2.8E-5</v>
      </c>
    </row>
    <row r="2657" spans="1:17" x14ac:dyDescent="0.2">
      <c r="A2657" t="s">
        <v>869</v>
      </c>
      <c r="B2657" t="s">
        <v>997</v>
      </c>
      <c r="C2657" t="s">
        <v>998</v>
      </c>
      <c r="D2657" s="35">
        <v>50000</v>
      </c>
      <c r="E2657" s="35">
        <v>5011.6862081895442</v>
      </c>
      <c r="F2657" s="35">
        <v>55011.686208189545</v>
      </c>
      <c r="G2657">
        <v>7</v>
      </c>
      <c r="I2657" s="47">
        <v>0.97968936678614094</v>
      </c>
      <c r="J2657" t="s">
        <v>34</v>
      </c>
      <c r="K2657" s="58">
        <v>0.73</v>
      </c>
      <c r="M2657" t="s">
        <v>1324</v>
      </c>
      <c r="N2657" t="s">
        <v>1325</v>
      </c>
      <c r="O2657" s="36">
        <v>0.73</v>
      </c>
      <c r="P2657" s="37">
        <v>39342.885739811543</v>
      </c>
      <c r="Q2657" s="31">
        <v>7.1000000000000005E-5</v>
      </c>
    </row>
    <row r="2658" spans="1:17" x14ac:dyDescent="0.2">
      <c r="A2658" t="s">
        <v>858</v>
      </c>
      <c r="B2658" t="s">
        <v>1002</v>
      </c>
      <c r="C2658" t="s">
        <v>1003</v>
      </c>
      <c r="D2658" s="35">
        <v>20000</v>
      </c>
      <c r="E2658" s="35">
        <v>2004.6744832758179</v>
      </c>
      <c r="F2658" s="35">
        <v>22004.67448327582</v>
      </c>
      <c r="G2658" t="s">
        <v>875</v>
      </c>
      <c r="I2658" s="47">
        <v>0.33329999999999999</v>
      </c>
      <c r="J2658" t="s">
        <v>256</v>
      </c>
      <c r="M2658" t="s">
        <v>1343</v>
      </c>
      <c r="N2658" t="s">
        <v>1294</v>
      </c>
      <c r="O2658" s="36">
        <v>8753.4863094392767</v>
      </c>
      <c r="P2658" s="37">
        <v>137.92056831845272</v>
      </c>
      <c r="Q2658" s="31">
        <v>1.3999999999999999E-4</v>
      </c>
    </row>
    <row r="2659" spans="1:17" x14ac:dyDescent="0.2">
      <c r="A2659" t="s">
        <v>858</v>
      </c>
      <c r="B2659" t="s">
        <v>1002</v>
      </c>
      <c r="C2659" t="s">
        <v>1003</v>
      </c>
      <c r="D2659" s="35">
        <v>20000</v>
      </c>
      <c r="E2659" s="35">
        <v>2004.6744832758179</v>
      </c>
      <c r="F2659" s="35">
        <v>22004.67448327582</v>
      </c>
      <c r="G2659" t="s">
        <v>875</v>
      </c>
      <c r="I2659" s="47">
        <v>0.33329999999999999</v>
      </c>
      <c r="J2659" t="s">
        <v>258</v>
      </c>
      <c r="M2659" t="s">
        <v>1343</v>
      </c>
      <c r="N2659" t="s">
        <v>1294</v>
      </c>
      <c r="O2659" s="36">
        <v>3006.0553377287429</v>
      </c>
      <c r="P2659" s="37">
        <v>47.363627007583048</v>
      </c>
      <c r="Q2659" s="31">
        <v>5.0000000000000002E-5</v>
      </c>
    </row>
    <row r="2660" spans="1:17" x14ac:dyDescent="0.2">
      <c r="A2660" t="s">
        <v>858</v>
      </c>
      <c r="B2660" t="s">
        <v>1002</v>
      </c>
      <c r="C2660" t="s">
        <v>1003</v>
      </c>
      <c r="D2660" s="35">
        <v>20000</v>
      </c>
      <c r="E2660" s="35">
        <v>2004.6744832758179</v>
      </c>
      <c r="F2660" s="35">
        <v>22004.67448327582</v>
      </c>
      <c r="G2660" t="s">
        <v>875</v>
      </c>
      <c r="I2660" s="47">
        <v>0.33329999999999999</v>
      </c>
      <c r="J2660" t="s">
        <v>259</v>
      </c>
      <c r="M2660" t="s">
        <v>1343</v>
      </c>
      <c r="N2660" t="s">
        <v>1294</v>
      </c>
      <c r="O2660" s="36">
        <v>4709.7634361584514</v>
      </c>
      <c r="P2660" s="37">
        <v>74.20737598686577</v>
      </c>
      <c r="Q2660" s="31">
        <v>1.83E-4</v>
      </c>
    </row>
    <row r="2661" spans="1:17" x14ac:dyDescent="0.2">
      <c r="A2661" t="s">
        <v>858</v>
      </c>
      <c r="B2661" t="s">
        <v>1002</v>
      </c>
      <c r="C2661" t="s">
        <v>1003</v>
      </c>
      <c r="D2661" s="35">
        <v>20000</v>
      </c>
      <c r="E2661" s="35">
        <v>2004.6744832758179</v>
      </c>
      <c r="F2661" s="35">
        <v>22004.67448327582</v>
      </c>
      <c r="G2661" t="s">
        <v>875</v>
      </c>
      <c r="I2661" s="47">
        <v>0.33329999999999999</v>
      </c>
      <c r="J2661" t="s">
        <v>260</v>
      </c>
      <c r="M2661" t="s">
        <v>1343</v>
      </c>
      <c r="N2661" t="s">
        <v>1294</v>
      </c>
      <c r="O2661" s="36">
        <v>6840.9179008242054</v>
      </c>
      <c r="P2661" s="37">
        <v>107.78600106841193</v>
      </c>
      <c r="Q2661" s="31">
        <v>1.18E-4</v>
      </c>
    </row>
    <row r="2662" spans="1:17" x14ac:dyDescent="0.2">
      <c r="A2662" t="s">
        <v>858</v>
      </c>
      <c r="B2662" t="s">
        <v>1002</v>
      </c>
      <c r="C2662" t="s">
        <v>1003</v>
      </c>
      <c r="D2662" s="35">
        <v>20000</v>
      </c>
      <c r="E2662" s="35">
        <v>2004.6744832758179</v>
      </c>
      <c r="F2662" s="35">
        <v>22004.67448327582</v>
      </c>
      <c r="G2662" t="s">
        <v>875</v>
      </c>
      <c r="I2662" s="47">
        <v>0.33329999999999999</v>
      </c>
      <c r="J2662" t="s">
        <v>310</v>
      </c>
      <c r="M2662" t="s">
        <v>1351</v>
      </c>
      <c r="N2662" t="s">
        <v>1294</v>
      </c>
      <c r="O2662" s="36">
        <v>6701.7698190156016</v>
      </c>
      <c r="P2662" s="37">
        <v>105.5935737491654</v>
      </c>
      <c r="Q2662" s="31">
        <v>3.7300000000000001E-4</v>
      </c>
    </row>
    <row r="2663" spans="1:17" x14ac:dyDescent="0.2">
      <c r="A2663" t="s">
        <v>858</v>
      </c>
      <c r="B2663" t="s">
        <v>1002</v>
      </c>
      <c r="C2663" t="s">
        <v>1003</v>
      </c>
      <c r="D2663" s="35">
        <v>20000</v>
      </c>
      <c r="E2663" s="35">
        <v>2004.6744832758179</v>
      </c>
      <c r="F2663" s="35">
        <v>22004.67448327582</v>
      </c>
      <c r="G2663" t="s">
        <v>875</v>
      </c>
      <c r="I2663" s="47">
        <v>0.33329999999999999</v>
      </c>
      <c r="J2663" t="s">
        <v>312</v>
      </c>
      <c r="M2663" t="s">
        <v>1351</v>
      </c>
      <c r="N2663" t="s">
        <v>1294</v>
      </c>
      <c r="O2663" s="36">
        <v>2446.4916057330552</v>
      </c>
      <c r="P2663" s="37">
        <v>38.547100060597593</v>
      </c>
      <c r="Q2663" s="31">
        <v>3.8000000000000002E-5</v>
      </c>
    </row>
    <row r="2664" spans="1:17" x14ac:dyDescent="0.2">
      <c r="A2664" t="s">
        <v>858</v>
      </c>
      <c r="B2664" t="s">
        <v>1002</v>
      </c>
      <c r="C2664" t="s">
        <v>1003</v>
      </c>
      <c r="D2664" s="35">
        <v>20000</v>
      </c>
      <c r="E2664" s="35">
        <v>2004.6744832758179</v>
      </c>
      <c r="F2664" s="35">
        <v>22004.67448327582</v>
      </c>
      <c r="G2664" t="s">
        <v>875</v>
      </c>
      <c r="I2664" s="47">
        <v>0.33329999999999999</v>
      </c>
      <c r="J2664" t="s">
        <v>313</v>
      </c>
      <c r="M2664" t="s">
        <v>1351</v>
      </c>
      <c r="N2664" t="s">
        <v>1294</v>
      </c>
      <c r="O2664" s="36">
        <v>3188.4660589608652</v>
      </c>
      <c r="P2664" s="37">
        <v>50.237703626927733</v>
      </c>
      <c r="Q2664" s="31">
        <v>1.7000000000000001E-4</v>
      </c>
    </row>
    <row r="2665" spans="1:17" x14ac:dyDescent="0.2">
      <c r="A2665" t="s">
        <v>858</v>
      </c>
      <c r="B2665" t="s">
        <v>1002</v>
      </c>
      <c r="C2665" t="s">
        <v>1003</v>
      </c>
      <c r="D2665" s="35">
        <v>20000</v>
      </c>
      <c r="E2665" s="35">
        <v>2004.6744832758179</v>
      </c>
      <c r="F2665" s="35">
        <v>22004.67448327582</v>
      </c>
      <c r="G2665" t="s">
        <v>875</v>
      </c>
      <c r="I2665" s="47">
        <v>0.33329999999999999</v>
      </c>
      <c r="J2665" t="s">
        <v>314</v>
      </c>
      <c r="M2665" t="s">
        <v>1351</v>
      </c>
      <c r="N2665" t="s">
        <v>1294</v>
      </c>
      <c r="O2665" s="36">
        <v>2377.3254968618517</v>
      </c>
      <c r="P2665" s="37">
        <v>37.457313807821308</v>
      </c>
      <c r="Q2665" s="31">
        <v>9.8999999999999994E-5</v>
      </c>
    </row>
    <row r="2666" spans="1:17" x14ac:dyDescent="0.2">
      <c r="A2666" t="s">
        <v>858</v>
      </c>
      <c r="B2666" t="s">
        <v>1002</v>
      </c>
      <c r="C2666" t="s">
        <v>1003</v>
      </c>
      <c r="D2666" s="35">
        <v>20000</v>
      </c>
      <c r="E2666" s="35">
        <v>2004.6744832758179</v>
      </c>
      <c r="F2666" s="35">
        <v>22004.67448327582</v>
      </c>
      <c r="G2666" t="s">
        <v>875</v>
      </c>
      <c r="I2666" s="47">
        <v>0.33329999999999999</v>
      </c>
      <c r="J2666" t="s">
        <v>315</v>
      </c>
      <c r="M2666" t="s">
        <v>1351</v>
      </c>
      <c r="N2666" t="s">
        <v>1294</v>
      </c>
      <c r="O2666" s="36">
        <v>1403.7146244375608</v>
      </c>
      <c r="P2666" s="37">
        <v>22.117029937041551</v>
      </c>
      <c r="Q2666" s="31">
        <v>6.3999999999999997E-5</v>
      </c>
    </row>
    <row r="2667" spans="1:17" x14ac:dyDescent="0.2">
      <c r="A2667" t="s">
        <v>858</v>
      </c>
      <c r="B2667" t="s">
        <v>1002</v>
      </c>
      <c r="C2667" t="s">
        <v>1003</v>
      </c>
      <c r="D2667" s="35">
        <v>20000</v>
      </c>
      <c r="E2667" s="35">
        <v>2004.6744832758179</v>
      </c>
      <c r="F2667" s="35">
        <v>22004.67448327582</v>
      </c>
      <c r="G2667" t="s">
        <v>875</v>
      </c>
      <c r="I2667" s="47">
        <v>0.33329999999999999</v>
      </c>
      <c r="J2667" t="s">
        <v>340</v>
      </c>
      <c r="M2667" t="s">
        <v>1356</v>
      </c>
      <c r="N2667" t="s">
        <v>1294</v>
      </c>
      <c r="O2667" s="36">
        <v>2055.7732838506481</v>
      </c>
      <c r="P2667" s="37">
        <v>32.390913702215585</v>
      </c>
      <c r="Q2667" s="31">
        <v>1.0399999999999999E-4</v>
      </c>
    </row>
    <row r="2668" spans="1:17" x14ac:dyDescent="0.2">
      <c r="A2668" t="s">
        <v>858</v>
      </c>
      <c r="B2668" t="s">
        <v>1002</v>
      </c>
      <c r="C2668" t="s">
        <v>1003</v>
      </c>
      <c r="D2668" s="35">
        <v>20000</v>
      </c>
      <c r="E2668" s="35">
        <v>2004.6744832758179</v>
      </c>
      <c r="F2668" s="35">
        <v>22004.67448327582</v>
      </c>
      <c r="G2668" t="s">
        <v>875</v>
      </c>
      <c r="I2668" s="47">
        <v>0.33329999999999999</v>
      </c>
      <c r="J2668" t="s">
        <v>342</v>
      </c>
      <c r="M2668" t="s">
        <v>1356</v>
      </c>
      <c r="N2668" t="s">
        <v>1294</v>
      </c>
      <c r="O2668" s="36">
        <v>1700.7543681902491</v>
      </c>
      <c r="P2668" s="37">
        <v>26.797209790337352</v>
      </c>
      <c r="Q2668" s="31">
        <v>2.9E-5</v>
      </c>
    </row>
    <row r="2669" spans="1:17" x14ac:dyDescent="0.2">
      <c r="A2669" t="s">
        <v>858</v>
      </c>
      <c r="B2669" t="s">
        <v>1002</v>
      </c>
      <c r="C2669" t="s">
        <v>1003</v>
      </c>
      <c r="D2669" s="35">
        <v>20000</v>
      </c>
      <c r="E2669" s="35">
        <v>2004.6744832758179</v>
      </c>
      <c r="F2669" s="35">
        <v>22004.67448327582</v>
      </c>
      <c r="G2669" t="s">
        <v>875</v>
      </c>
      <c r="I2669" s="47">
        <v>0.33329999999999999</v>
      </c>
      <c r="J2669" t="s">
        <v>343</v>
      </c>
      <c r="M2669" t="s">
        <v>1356</v>
      </c>
      <c r="N2669" t="s">
        <v>1294</v>
      </c>
      <c r="O2669" s="36">
        <v>191.16152693784639</v>
      </c>
      <c r="P2669" s="37">
        <v>3.0119549518756097</v>
      </c>
      <c r="Q2669" s="31">
        <v>3.9999999999999998E-6</v>
      </c>
    </row>
    <row r="2670" spans="1:17" x14ac:dyDescent="0.2">
      <c r="A2670" t="s">
        <v>858</v>
      </c>
      <c r="B2670" t="s">
        <v>1002</v>
      </c>
      <c r="C2670" t="s">
        <v>1003</v>
      </c>
      <c r="D2670" s="35">
        <v>20000</v>
      </c>
      <c r="E2670" s="35">
        <v>2004.6744832758179</v>
      </c>
      <c r="F2670" s="35">
        <v>22004.67448327582</v>
      </c>
      <c r="G2670" t="s">
        <v>875</v>
      </c>
      <c r="I2670" s="47">
        <v>0.33329999999999999</v>
      </c>
      <c r="J2670" t="s">
        <v>344</v>
      </c>
      <c r="M2670" t="s">
        <v>1356</v>
      </c>
      <c r="N2670" t="s">
        <v>1294</v>
      </c>
      <c r="O2670" s="36">
        <v>1406.2859468869567</v>
      </c>
      <c r="P2670" s="37">
        <v>22.157543880973609</v>
      </c>
      <c r="Q2670" s="31">
        <v>2.3E-5</v>
      </c>
    </row>
    <row r="2671" spans="1:17" x14ac:dyDescent="0.2">
      <c r="A2671" t="s">
        <v>858</v>
      </c>
      <c r="B2671" t="s">
        <v>1002</v>
      </c>
      <c r="C2671" t="s">
        <v>1003</v>
      </c>
      <c r="D2671" s="35">
        <v>20000</v>
      </c>
      <c r="E2671" s="35">
        <v>2004.6744832758179</v>
      </c>
      <c r="F2671" s="35">
        <v>22004.67448327582</v>
      </c>
      <c r="G2671" t="s">
        <v>875</v>
      </c>
      <c r="I2671" s="47">
        <v>0.33329999999999999</v>
      </c>
      <c r="J2671" t="s">
        <v>463</v>
      </c>
      <c r="M2671" t="s">
        <v>1374</v>
      </c>
      <c r="N2671" t="s">
        <v>1333</v>
      </c>
      <c r="O2671" s="36">
        <v>4.8099999999999996</v>
      </c>
      <c r="P2671" s="37">
        <v>7.5786710592828127E-2</v>
      </c>
      <c r="Q2671" s="31">
        <v>0</v>
      </c>
    </row>
    <row r="2672" spans="1:17" x14ac:dyDescent="0.2">
      <c r="A2672" t="s">
        <v>858</v>
      </c>
      <c r="B2672" t="s">
        <v>1002</v>
      </c>
      <c r="C2672" t="s">
        <v>1003</v>
      </c>
      <c r="D2672" s="35">
        <v>20000</v>
      </c>
      <c r="E2672" s="35">
        <v>2004.6744832758179</v>
      </c>
      <c r="F2672" s="35">
        <v>22004.67448327582</v>
      </c>
      <c r="G2672" t="s">
        <v>875</v>
      </c>
      <c r="I2672" s="47">
        <v>0.33329999999999999</v>
      </c>
      <c r="J2672" t="s">
        <v>464</v>
      </c>
      <c r="M2672" t="s">
        <v>1374</v>
      </c>
      <c r="N2672" t="s">
        <v>1333</v>
      </c>
      <c r="O2672" s="36">
        <v>4.8099999999999996</v>
      </c>
      <c r="P2672" s="37">
        <v>7.5786710592828127E-2</v>
      </c>
      <c r="Q2672" s="31">
        <v>0</v>
      </c>
    </row>
    <row r="2673" spans="1:17" x14ac:dyDescent="0.2">
      <c r="A2673" t="s">
        <v>858</v>
      </c>
      <c r="B2673" t="s">
        <v>1002</v>
      </c>
      <c r="C2673" t="s">
        <v>1003</v>
      </c>
      <c r="D2673" s="35">
        <v>20000</v>
      </c>
      <c r="E2673" s="35">
        <v>2004.6744832758179</v>
      </c>
      <c r="F2673" s="35">
        <v>22004.67448327582</v>
      </c>
      <c r="G2673" t="s">
        <v>875</v>
      </c>
      <c r="I2673" s="47">
        <v>0.33329999999999999</v>
      </c>
      <c r="J2673" t="s">
        <v>465</v>
      </c>
      <c r="M2673" t="s">
        <v>1374</v>
      </c>
      <c r="N2673" t="s">
        <v>1333</v>
      </c>
      <c r="O2673" s="36">
        <v>9.6199999999999992</v>
      </c>
      <c r="P2673" s="37">
        <v>0.15157342118565625</v>
      </c>
      <c r="Q2673" s="31">
        <v>0</v>
      </c>
    </row>
    <row r="2674" spans="1:17" x14ac:dyDescent="0.2">
      <c r="A2674" t="s">
        <v>858</v>
      </c>
      <c r="B2674" t="s">
        <v>1002</v>
      </c>
      <c r="C2674" t="s">
        <v>1003</v>
      </c>
      <c r="D2674" s="35">
        <v>20000</v>
      </c>
      <c r="E2674" s="35">
        <v>2004.6744832758179</v>
      </c>
      <c r="F2674" s="35">
        <v>22004.67448327582</v>
      </c>
      <c r="G2674" t="s">
        <v>875</v>
      </c>
      <c r="I2674" s="47">
        <v>0.33329999999999999</v>
      </c>
      <c r="J2674" t="s">
        <v>466</v>
      </c>
      <c r="M2674" t="s">
        <v>1374</v>
      </c>
      <c r="N2674" t="s">
        <v>1333</v>
      </c>
      <c r="O2674" s="36">
        <v>209.23499999999999</v>
      </c>
      <c r="P2674" s="37">
        <v>3.2967219107880235</v>
      </c>
      <c r="Q2674" s="31">
        <v>3.0000000000000001E-6</v>
      </c>
    </row>
    <row r="2675" spans="1:17" x14ac:dyDescent="0.2">
      <c r="A2675" t="s">
        <v>858</v>
      </c>
      <c r="B2675" t="s">
        <v>1002</v>
      </c>
      <c r="C2675" t="s">
        <v>1003</v>
      </c>
      <c r="D2675" s="35">
        <v>20000</v>
      </c>
      <c r="E2675" s="35">
        <v>2004.6744832758179</v>
      </c>
      <c r="F2675" s="35">
        <v>22004.67448327582</v>
      </c>
      <c r="G2675" t="s">
        <v>875</v>
      </c>
      <c r="I2675" s="47">
        <v>0.33329999999999999</v>
      </c>
      <c r="J2675" t="s">
        <v>467</v>
      </c>
      <c r="M2675" t="s">
        <v>1374</v>
      </c>
      <c r="N2675" t="s">
        <v>1333</v>
      </c>
      <c r="O2675" s="36">
        <v>14.43</v>
      </c>
      <c r="P2675" s="37">
        <v>0.22736013177848438</v>
      </c>
      <c r="Q2675" s="31">
        <v>0</v>
      </c>
    </row>
    <row r="2676" spans="1:17" x14ac:dyDescent="0.2">
      <c r="A2676" t="s">
        <v>858</v>
      </c>
      <c r="B2676" t="s">
        <v>1002</v>
      </c>
      <c r="C2676" t="s">
        <v>1003</v>
      </c>
      <c r="D2676" s="35">
        <v>20000</v>
      </c>
      <c r="E2676" s="35">
        <v>2004.6744832758179</v>
      </c>
      <c r="F2676" s="35">
        <v>22004.67448327582</v>
      </c>
      <c r="G2676" t="s">
        <v>875</v>
      </c>
      <c r="I2676" s="47">
        <v>0.33329999999999999</v>
      </c>
      <c r="J2676" t="s">
        <v>468</v>
      </c>
      <c r="M2676" t="s">
        <v>1374</v>
      </c>
      <c r="N2676" t="s">
        <v>1333</v>
      </c>
      <c r="O2676" s="36">
        <v>2227.0500000000002</v>
      </c>
      <c r="P2676" s="37">
        <v>35.089562125937192</v>
      </c>
      <c r="Q2676" s="31">
        <v>3.3000000000000003E-5</v>
      </c>
    </row>
    <row r="2677" spans="1:17" x14ac:dyDescent="0.2">
      <c r="A2677" t="s">
        <v>858</v>
      </c>
      <c r="B2677" t="s">
        <v>1002</v>
      </c>
      <c r="C2677" t="s">
        <v>1003</v>
      </c>
      <c r="D2677" s="35">
        <v>20000</v>
      </c>
      <c r="E2677" s="35">
        <v>2004.6744832758179</v>
      </c>
      <c r="F2677" s="35">
        <v>22004.67448327582</v>
      </c>
      <c r="G2677" t="s">
        <v>875</v>
      </c>
      <c r="I2677" s="47">
        <v>0.33329999999999999</v>
      </c>
      <c r="J2677" t="s">
        <v>469</v>
      </c>
      <c r="M2677" t="s">
        <v>1374</v>
      </c>
      <c r="N2677" t="s">
        <v>1333</v>
      </c>
      <c r="O2677" s="36">
        <v>4.8099999999999996</v>
      </c>
      <c r="P2677" s="37">
        <v>7.5786710592828127E-2</v>
      </c>
      <c r="Q2677" s="31">
        <v>0</v>
      </c>
    </row>
    <row r="2678" spans="1:17" x14ac:dyDescent="0.2">
      <c r="A2678" t="s">
        <v>858</v>
      </c>
      <c r="B2678" t="s">
        <v>1002</v>
      </c>
      <c r="C2678" t="s">
        <v>1003</v>
      </c>
      <c r="D2678" s="35">
        <v>20000</v>
      </c>
      <c r="E2678" s="35">
        <v>2004.6744832758179</v>
      </c>
      <c r="F2678" s="35">
        <v>22004.67448327582</v>
      </c>
      <c r="G2678" t="s">
        <v>875</v>
      </c>
      <c r="I2678" s="47">
        <v>0.33329999999999999</v>
      </c>
      <c r="J2678" t="s">
        <v>470</v>
      </c>
      <c r="M2678" t="s">
        <v>1374</v>
      </c>
      <c r="N2678" t="s">
        <v>1333</v>
      </c>
      <c r="O2678" s="36">
        <v>4.8099999999999996</v>
      </c>
      <c r="P2678" s="37">
        <v>7.5786710592828127E-2</v>
      </c>
      <c r="Q2678" s="31">
        <v>0</v>
      </c>
    </row>
    <row r="2679" spans="1:17" x14ac:dyDescent="0.2">
      <c r="A2679" t="s">
        <v>858</v>
      </c>
      <c r="B2679" t="s">
        <v>1002</v>
      </c>
      <c r="C2679" t="s">
        <v>1003</v>
      </c>
      <c r="D2679" s="35">
        <v>20000</v>
      </c>
      <c r="E2679" s="35">
        <v>2004.6744832758179</v>
      </c>
      <c r="F2679" s="35">
        <v>22004.67448327582</v>
      </c>
      <c r="G2679" t="s">
        <v>875</v>
      </c>
      <c r="I2679" s="47">
        <v>0.33329999999999999</v>
      </c>
      <c r="J2679" t="s">
        <v>471</v>
      </c>
      <c r="M2679" t="s">
        <v>1374</v>
      </c>
      <c r="N2679" t="s">
        <v>1333</v>
      </c>
      <c r="O2679" s="36">
        <v>303.02999999999997</v>
      </c>
      <c r="P2679" s="37">
        <v>4.7745627673481712</v>
      </c>
      <c r="Q2679" s="31">
        <v>5.0000000000000004E-6</v>
      </c>
    </row>
    <row r="2680" spans="1:17" x14ac:dyDescent="0.2">
      <c r="A2680" t="s">
        <v>858</v>
      </c>
      <c r="B2680" t="s">
        <v>1002</v>
      </c>
      <c r="C2680" t="s">
        <v>1003</v>
      </c>
      <c r="D2680" s="35">
        <v>20000</v>
      </c>
      <c r="E2680" s="35">
        <v>2004.6744832758179</v>
      </c>
      <c r="F2680" s="35">
        <v>22004.67448327582</v>
      </c>
      <c r="G2680" t="s">
        <v>875</v>
      </c>
      <c r="I2680" s="47">
        <v>0.33329999999999999</v>
      </c>
      <c r="J2680" t="s">
        <v>472</v>
      </c>
      <c r="K2680" s="58"/>
      <c r="M2680" t="s">
        <v>1374</v>
      </c>
      <c r="N2680" t="s">
        <v>1333</v>
      </c>
      <c r="O2680" s="36">
        <v>4.8099999999999996</v>
      </c>
      <c r="P2680" s="37">
        <v>7.5786710592828127E-2</v>
      </c>
      <c r="Q2680" s="31">
        <v>0</v>
      </c>
    </row>
    <row r="2681" spans="1:17" x14ac:dyDescent="0.2">
      <c r="A2681" t="s">
        <v>858</v>
      </c>
      <c r="B2681" t="s">
        <v>1002</v>
      </c>
      <c r="C2681" t="s">
        <v>1003</v>
      </c>
      <c r="D2681" s="35">
        <v>20000</v>
      </c>
      <c r="E2681" s="35">
        <v>2004.6744832758179</v>
      </c>
      <c r="F2681" s="35">
        <v>22004.67448327582</v>
      </c>
      <c r="G2681" t="s">
        <v>875</v>
      </c>
      <c r="I2681" s="47">
        <v>0.33329999999999999</v>
      </c>
      <c r="J2681" t="s">
        <v>473</v>
      </c>
      <c r="K2681" s="57"/>
      <c r="M2681" t="s">
        <v>1374</v>
      </c>
      <c r="N2681" t="s">
        <v>1333</v>
      </c>
      <c r="O2681" s="36">
        <v>4.8099999999999996</v>
      </c>
      <c r="P2681" s="37">
        <v>7.5786710592828127E-2</v>
      </c>
      <c r="Q2681" s="31">
        <v>0</v>
      </c>
    </row>
    <row r="2682" spans="1:17" x14ac:dyDescent="0.2">
      <c r="A2682" t="s">
        <v>858</v>
      </c>
      <c r="B2682" t="s">
        <v>1002</v>
      </c>
      <c r="C2682" t="s">
        <v>1003</v>
      </c>
      <c r="D2682" s="35">
        <v>20000</v>
      </c>
      <c r="E2682" s="35">
        <v>2004.6744832758179</v>
      </c>
      <c r="F2682" s="35">
        <v>22004.67448327582</v>
      </c>
      <c r="G2682" t="s">
        <v>875</v>
      </c>
      <c r="I2682" s="47">
        <v>0.33329999999999999</v>
      </c>
      <c r="J2682" t="s">
        <v>569</v>
      </c>
      <c r="K2682" s="57"/>
      <c r="M2682" t="s">
        <v>1392</v>
      </c>
      <c r="N2682" t="s">
        <v>1294</v>
      </c>
      <c r="O2682" s="36">
        <v>29.079474208499253</v>
      </c>
      <c r="P2682" s="37">
        <v>0.45817831518318974</v>
      </c>
      <c r="Q2682" s="31">
        <v>0</v>
      </c>
    </row>
    <row r="2683" spans="1:17" x14ac:dyDescent="0.2">
      <c r="A2683" t="s">
        <v>858</v>
      </c>
      <c r="B2683" t="s">
        <v>1002</v>
      </c>
      <c r="C2683" t="s">
        <v>1003</v>
      </c>
      <c r="D2683" s="35">
        <v>20000</v>
      </c>
      <c r="E2683" s="35">
        <v>2004.6744832758179</v>
      </c>
      <c r="F2683" s="35">
        <v>22004.67448327582</v>
      </c>
      <c r="G2683" t="s">
        <v>875</v>
      </c>
      <c r="I2683" s="47">
        <v>0.33329999999999999</v>
      </c>
      <c r="J2683" t="s">
        <v>571</v>
      </c>
      <c r="K2683" s="57"/>
      <c r="M2683" t="s">
        <v>1392</v>
      </c>
      <c r="N2683" t="s">
        <v>1294</v>
      </c>
      <c r="O2683" s="36">
        <v>343.79402970419056</v>
      </c>
      <c r="P2683" s="37">
        <v>5.416843790589116</v>
      </c>
      <c r="Q2683" s="31">
        <v>7.9999999999999996E-6</v>
      </c>
    </row>
    <row r="2684" spans="1:17" x14ac:dyDescent="0.2">
      <c r="A2684" t="s">
        <v>858</v>
      </c>
      <c r="B2684" t="s">
        <v>1002</v>
      </c>
      <c r="C2684" t="s">
        <v>1003</v>
      </c>
      <c r="D2684" s="35">
        <v>20000</v>
      </c>
      <c r="E2684" s="35">
        <v>2004.6744832758179</v>
      </c>
      <c r="F2684" s="35">
        <v>22004.67448327582</v>
      </c>
      <c r="G2684" t="s">
        <v>875</v>
      </c>
      <c r="I2684" s="47">
        <v>0.33329999999999999</v>
      </c>
      <c r="J2684" t="s">
        <v>572</v>
      </c>
      <c r="K2684" s="57"/>
      <c r="M2684" t="s">
        <v>1392</v>
      </c>
      <c r="N2684" t="s">
        <v>1294</v>
      </c>
      <c r="O2684" s="36">
        <v>3375.5010887016924</v>
      </c>
      <c r="P2684" s="37">
        <v>53.184641188193645</v>
      </c>
      <c r="Q2684" s="31">
        <v>1.7799999999999999E-4</v>
      </c>
    </row>
    <row r="2685" spans="1:17" x14ac:dyDescent="0.2">
      <c r="A2685" t="s">
        <v>858</v>
      </c>
      <c r="B2685" t="s">
        <v>1002</v>
      </c>
      <c r="C2685" t="s">
        <v>1003</v>
      </c>
      <c r="D2685" s="35">
        <v>20000</v>
      </c>
      <c r="E2685" s="35">
        <v>2004.6744832758179</v>
      </c>
      <c r="F2685" s="35">
        <v>22004.67448327582</v>
      </c>
      <c r="G2685" t="s">
        <v>875</v>
      </c>
      <c r="I2685" s="47">
        <v>0.33329999999999999</v>
      </c>
      <c r="J2685" t="s">
        <v>573</v>
      </c>
      <c r="K2685" s="57"/>
      <c r="M2685" t="s">
        <v>1392</v>
      </c>
      <c r="N2685" t="s">
        <v>1294</v>
      </c>
      <c r="O2685" s="36">
        <v>1888.0150842589733</v>
      </c>
      <c r="P2685" s="37">
        <v>29.747703281835513</v>
      </c>
      <c r="Q2685" s="31">
        <v>1.7899999999999999E-4</v>
      </c>
    </row>
    <row r="2686" spans="1:17" x14ac:dyDescent="0.2">
      <c r="A2686" t="s">
        <v>858</v>
      </c>
      <c r="B2686" t="s">
        <v>1002</v>
      </c>
      <c r="C2686" t="s">
        <v>1003</v>
      </c>
      <c r="D2686" s="35">
        <v>20000</v>
      </c>
      <c r="E2686" s="35">
        <v>2004.6744832758179</v>
      </c>
      <c r="F2686" s="35">
        <v>22004.67448327582</v>
      </c>
      <c r="G2686" t="s">
        <v>875</v>
      </c>
      <c r="I2686" s="47">
        <v>0.33329999999999999</v>
      </c>
      <c r="J2686" t="s">
        <v>605</v>
      </c>
      <c r="K2686" s="57"/>
      <c r="M2686" t="s">
        <v>1398</v>
      </c>
      <c r="N2686" t="s">
        <v>1333</v>
      </c>
      <c r="O2686" s="36">
        <v>636</v>
      </c>
      <c r="P2686" s="37">
        <v>10.0208623569727</v>
      </c>
      <c r="Q2686" s="31">
        <v>0</v>
      </c>
    </row>
    <row r="2687" spans="1:17" x14ac:dyDescent="0.2">
      <c r="A2687" t="s">
        <v>858</v>
      </c>
      <c r="B2687" t="s">
        <v>1002</v>
      </c>
      <c r="C2687" t="s">
        <v>1003</v>
      </c>
      <c r="D2687" s="35">
        <v>20000</v>
      </c>
      <c r="E2687" s="35">
        <v>2004.6744832758179</v>
      </c>
      <c r="F2687" s="35">
        <v>22004.67448327582</v>
      </c>
      <c r="G2687" t="s">
        <v>875</v>
      </c>
      <c r="I2687" s="47">
        <v>0.33329999999999999</v>
      </c>
      <c r="J2687" t="s">
        <v>606</v>
      </c>
      <c r="K2687" s="57"/>
      <c r="M2687" t="s">
        <v>1398</v>
      </c>
      <c r="N2687" t="s">
        <v>1333</v>
      </c>
      <c r="O2687" s="36">
        <v>15.9</v>
      </c>
      <c r="P2687" s="37">
        <v>0.25052155892431754</v>
      </c>
      <c r="Q2687" s="31">
        <v>0</v>
      </c>
    </row>
    <row r="2688" spans="1:17" x14ac:dyDescent="0.2">
      <c r="A2688" t="s">
        <v>858</v>
      </c>
      <c r="B2688" t="s">
        <v>1002</v>
      </c>
      <c r="C2688" t="s">
        <v>1003</v>
      </c>
      <c r="D2688" s="35">
        <v>20000</v>
      </c>
      <c r="E2688" s="35">
        <v>2004.6744832758179</v>
      </c>
      <c r="F2688" s="35">
        <v>22004.67448327582</v>
      </c>
      <c r="G2688" t="s">
        <v>875</v>
      </c>
      <c r="I2688" s="47">
        <v>0.33329999999999999</v>
      </c>
      <c r="J2688" t="s">
        <v>607</v>
      </c>
      <c r="K2688" s="57"/>
      <c r="M2688" t="s">
        <v>1398</v>
      </c>
      <c r="N2688" t="s">
        <v>1333</v>
      </c>
      <c r="O2688" s="36">
        <v>15.9</v>
      </c>
      <c r="P2688" s="37">
        <v>0.25052155892431754</v>
      </c>
      <c r="Q2688" s="31">
        <v>0</v>
      </c>
    </row>
    <row r="2689" spans="1:17" x14ac:dyDescent="0.2">
      <c r="A2689" t="s">
        <v>858</v>
      </c>
      <c r="B2689" t="s">
        <v>1002</v>
      </c>
      <c r="C2689" t="s">
        <v>1003</v>
      </c>
      <c r="D2689" s="35">
        <v>20000</v>
      </c>
      <c r="E2689" s="35">
        <v>2004.6744832758179</v>
      </c>
      <c r="F2689" s="35">
        <v>22004.67448327582</v>
      </c>
      <c r="G2689" t="s">
        <v>875</v>
      </c>
      <c r="I2689" s="47">
        <v>0.33329999999999999</v>
      </c>
      <c r="J2689" t="s">
        <v>608</v>
      </c>
      <c r="K2689" s="57"/>
      <c r="M2689" t="s">
        <v>1398</v>
      </c>
      <c r="N2689" t="s">
        <v>1333</v>
      </c>
      <c r="O2689" s="36">
        <v>15.9</v>
      </c>
      <c r="P2689" s="37">
        <v>0.25052155892431754</v>
      </c>
      <c r="Q2689" s="31">
        <v>0</v>
      </c>
    </row>
    <row r="2690" spans="1:17" x14ac:dyDescent="0.2">
      <c r="A2690" t="s">
        <v>858</v>
      </c>
      <c r="B2690" t="s">
        <v>1002</v>
      </c>
      <c r="C2690" t="s">
        <v>1003</v>
      </c>
      <c r="D2690" s="35">
        <v>20000</v>
      </c>
      <c r="E2690" s="35">
        <v>2004.6744832758179</v>
      </c>
      <c r="F2690" s="35">
        <v>22004.67448327582</v>
      </c>
      <c r="G2690" t="s">
        <v>875</v>
      </c>
      <c r="I2690" s="47">
        <v>0.33329999999999999</v>
      </c>
      <c r="J2690" t="s">
        <v>609</v>
      </c>
      <c r="K2690" s="57"/>
      <c r="M2690" t="s">
        <v>1398</v>
      </c>
      <c r="N2690" t="s">
        <v>1333</v>
      </c>
      <c r="O2690" s="36">
        <v>365.7</v>
      </c>
      <c r="P2690" s="37">
        <v>5.7619958552593031</v>
      </c>
      <c r="Q2690" s="31">
        <v>5.0000000000000004E-6</v>
      </c>
    </row>
    <row r="2691" spans="1:17" x14ac:dyDescent="0.2">
      <c r="A2691" t="s">
        <v>858</v>
      </c>
      <c r="B2691" t="s">
        <v>1002</v>
      </c>
      <c r="C2691" t="s">
        <v>1003</v>
      </c>
      <c r="D2691" s="35">
        <v>20000</v>
      </c>
      <c r="E2691" s="35">
        <v>2004.6744832758179</v>
      </c>
      <c r="F2691" s="35">
        <v>22004.67448327582</v>
      </c>
      <c r="G2691" t="s">
        <v>875</v>
      </c>
      <c r="I2691" s="47">
        <v>0.33329999999999999</v>
      </c>
      <c r="J2691" t="s">
        <v>610</v>
      </c>
      <c r="K2691" s="57"/>
      <c r="M2691" t="s">
        <v>1398</v>
      </c>
      <c r="N2691" t="s">
        <v>1333</v>
      </c>
      <c r="O2691" s="36">
        <v>15.9</v>
      </c>
      <c r="P2691" s="37">
        <v>0.25052155892431754</v>
      </c>
      <c r="Q2691" s="31">
        <v>0</v>
      </c>
    </row>
    <row r="2692" spans="1:17" x14ac:dyDescent="0.2">
      <c r="A2692" t="s">
        <v>858</v>
      </c>
      <c r="B2692" t="s">
        <v>1002</v>
      </c>
      <c r="C2692" t="s">
        <v>1003</v>
      </c>
      <c r="D2692" s="35">
        <v>20000</v>
      </c>
      <c r="E2692" s="35">
        <v>2004.6744832758179</v>
      </c>
      <c r="F2692" s="35">
        <v>22004.67448327582</v>
      </c>
      <c r="G2692" t="s">
        <v>875</v>
      </c>
      <c r="I2692" s="47">
        <v>0.33329999999999999</v>
      </c>
      <c r="J2692" t="s">
        <v>611</v>
      </c>
      <c r="K2692" s="58"/>
      <c r="M2692" t="s">
        <v>1398</v>
      </c>
      <c r="N2692" t="s">
        <v>1333</v>
      </c>
      <c r="O2692" s="36">
        <v>6044</v>
      </c>
      <c r="P2692" s="37">
        <v>95.229704537017298</v>
      </c>
      <c r="Q2692" s="31">
        <v>9.0000000000000006E-5</v>
      </c>
    </row>
    <row r="2693" spans="1:17" x14ac:dyDescent="0.2">
      <c r="A2693" t="s">
        <v>858</v>
      </c>
      <c r="B2693" t="s">
        <v>1002</v>
      </c>
      <c r="C2693" t="s">
        <v>1003</v>
      </c>
      <c r="D2693" s="35">
        <v>20000</v>
      </c>
      <c r="E2693" s="35">
        <v>2004.6744832758179</v>
      </c>
      <c r="F2693" s="35">
        <v>22004.67448327582</v>
      </c>
      <c r="G2693" t="s">
        <v>875</v>
      </c>
      <c r="I2693" s="47">
        <v>0.33329999999999999</v>
      </c>
      <c r="J2693" t="s">
        <v>612</v>
      </c>
      <c r="K2693" s="57"/>
      <c r="M2693" t="s">
        <v>1398</v>
      </c>
      <c r="N2693" t="s">
        <v>1333</v>
      </c>
      <c r="O2693" s="36">
        <v>15.9</v>
      </c>
      <c r="P2693" s="37">
        <v>0.25052155892431754</v>
      </c>
      <c r="Q2693" s="31">
        <v>0</v>
      </c>
    </row>
    <row r="2694" spans="1:17" x14ac:dyDescent="0.2">
      <c r="A2694" t="s">
        <v>858</v>
      </c>
      <c r="B2694" t="s">
        <v>1002</v>
      </c>
      <c r="C2694" t="s">
        <v>1003</v>
      </c>
      <c r="D2694" s="35">
        <v>20000</v>
      </c>
      <c r="E2694" s="35">
        <v>2004.6744832758179</v>
      </c>
      <c r="F2694" s="35">
        <v>22004.67448327582</v>
      </c>
      <c r="G2694" t="s">
        <v>875</v>
      </c>
      <c r="I2694" s="47">
        <v>0.33329999999999999</v>
      </c>
      <c r="J2694" t="s">
        <v>613</v>
      </c>
      <c r="K2694" s="57"/>
      <c r="M2694" t="s">
        <v>1398</v>
      </c>
      <c r="N2694" t="s">
        <v>1333</v>
      </c>
      <c r="O2694" s="36">
        <v>15.9</v>
      </c>
      <c r="P2694" s="37">
        <v>0.25052155892431754</v>
      </c>
      <c r="Q2694" s="31">
        <v>0</v>
      </c>
    </row>
    <row r="2695" spans="1:17" x14ac:dyDescent="0.2">
      <c r="A2695" t="s">
        <v>858</v>
      </c>
      <c r="B2695" t="s">
        <v>1002</v>
      </c>
      <c r="C2695" t="s">
        <v>1003</v>
      </c>
      <c r="D2695" s="35">
        <v>20000</v>
      </c>
      <c r="E2695" s="35">
        <v>2004.6744832758179</v>
      </c>
      <c r="F2695" s="35">
        <v>22004.67448327582</v>
      </c>
      <c r="G2695" t="s">
        <v>875</v>
      </c>
      <c r="I2695" s="47">
        <v>0.33329999999999999</v>
      </c>
      <c r="J2695" t="s">
        <v>614</v>
      </c>
      <c r="K2695" s="57"/>
      <c r="M2695" t="s">
        <v>1398</v>
      </c>
      <c r="N2695" t="s">
        <v>1333</v>
      </c>
      <c r="O2695" s="36">
        <v>15.9</v>
      </c>
      <c r="P2695" s="37">
        <v>0.25052155892431754</v>
      </c>
      <c r="Q2695" s="31">
        <v>0</v>
      </c>
    </row>
    <row r="2696" spans="1:17" x14ac:dyDescent="0.2">
      <c r="A2696" t="s">
        <v>858</v>
      </c>
      <c r="B2696" t="s">
        <v>1002</v>
      </c>
      <c r="C2696" t="s">
        <v>1003</v>
      </c>
      <c r="D2696" s="35">
        <v>20000</v>
      </c>
      <c r="E2696" s="35">
        <v>2004.6744832758179</v>
      </c>
      <c r="F2696" s="35">
        <v>22004.67448327582</v>
      </c>
      <c r="G2696" t="s">
        <v>875</v>
      </c>
      <c r="I2696" s="47">
        <v>0.33329999999999999</v>
      </c>
      <c r="J2696" t="s">
        <v>615</v>
      </c>
      <c r="K2696" s="57"/>
      <c r="M2696" t="s">
        <v>1398</v>
      </c>
      <c r="N2696" t="s">
        <v>1333</v>
      </c>
      <c r="O2696" s="36">
        <v>15.9</v>
      </c>
      <c r="P2696" s="37">
        <v>0.25052155892431754</v>
      </c>
      <c r="Q2696" s="31">
        <v>0</v>
      </c>
    </row>
    <row r="2697" spans="1:17" x14ac:dyDescent="0.2">
      <c r="A2697" t="s">
        <v>858</v>
      </c>
      <c r="B2697" t="s">
        <v>1002</v>
      </c>
      <c r="C2697" t="s">
        <v>1003</v>
      </c>
      <c r="D2697" s="35">
        <v>20000</v>
      </c>
      <c r="E2697" s="35">
        <v>2004.6744832758179</v>
      </c>
      <c r="F2697" s="35">
        <v>22004.67448327582</v>
      </c>
      <c r="G2697" t="s">
        <v>875</v>
      </c>
      <c r="I2697" s="47">
        <v>0.33329999999999999</v>
      </c>
      <c r="J2697" t="s">
        <v>616</v>
      </c>
      <c r="K2697" s="57"/>
      <c r="M2697" t="s">
        <v>1398</v>
      </c>
      <c r="N2697" t="s">
        <v>1333</v>
      </c>
      <c r="O2697" s="36">
        <v>15.9</v>
      </c>
      <c r="P2697" s="37">
        <v>0.25052155892431754</v>
      </c>
      <c r="Q2697" s="31">
        <v>0</v>
      </c>
    </row>
    <row r="2698" spans="1:17" x14ac:dyDescent="0.2">
      <c r="A2698" t="s">
        <v>858</v>
      </c>
      <c r="B2698" t="s">
        <v>1002</v>
      </c>
      <c r="C2698" t="s">
        <v>1003</v>
      </c>
      <c r="D2698" s="35">
        <v>20000</v>
      </c>
      <c r="E2698" s="35">
        <v>2004.6744832758179</v>
      </c>
      <c r="F2698" s="35">
        <v>22004.67448327582</v>
      </c>
      <c r="G2698" t="s">
        <v>875</v>
      </c>
      <c r="I2698" s="47">
        <v>0.33329999999999999</v>
      </c>
      <c r="J2698" t="s">
        <v>617</v>
      </c>
      <c r="M2698" t="s">
        <v>1398</v>
      </c>
      <c r="N2698" t="s">
        <v>1333</v>
      </c>
      <c r="O2698" s="36">
        <v>795</v>
      </c>
      <c r="P2698" s="37">
        <v>12.526077946215876</v>
      </c>
      <c r="Q2698" s="31">
        <v>1.2E-5</v>
      </c>
    </row>
    <row r="2699" spans="1:17" x14ac:dyDescent="0.2">
      <c r="A2699" t="s">
        <v>858</v>
      </c>
      <c r="B2699" t="s">
        <v>1002</v>
      </c>
      <c r="C2699" t="s">
        <v>1003</v>
      </c>
      <c r="D2699" s="35">
        <v>20000</v>
      </c>
      <c r="E2699" s="35">
        <v>2004.6744832758179</v>
      </c>
      <c r="F2699" s="35">
        <v>22004.67448327582</v>
      </c>
      <c r="G2699" t="s">
        <v>875</v>
      </c>
      <c r="I2699" s="47">
        <v>0.33329999999999999</v>
      </c>
      <c r="J2699" t="s">
        <v>669</v>
      </c>
      <c r="M2699" t="s">
        <v>1404</v>
      </c>
      <c r="N2699" t="s">
        <v>1294</v>
      </c>
      <c r="O2699" s="36">
        <v>27603.720077909453</v>
      </c>
      <c r="P2699" s="37">
        <v>434.92622553637477</v>
      </c>
      <c r="Q2699" s="31">
        <v>9.0200000000000002E-4</v>
      </c>
    </row>
    <row r="2700" spans="1:17" x14ac:dyDescent="0.2">
      <c r="A2700" t="s">
        <v>858</v>
      </c>
      <c r="B2700" t="s">
        <v>1002</v>
      </c>
      <c r="C2700" t="s">
        <v>1003</v>
      </c>
      <c r="D2700" s="35">
        <v>20000</v>
      </c>
      <c r="E2700" s="35">
        <v>2004.6744832758179</v>
      </c>
      <c r="F2700" s="35">
        <v>22004.67448327582</v>
      </c>
      <c r="G2700" t="s">
        <v>875</v>
      </c>
      <c r="I2700" s="47">
        <v>0.33329999999999999</v>
      </c>
      <c r="J2700" t="s">
        <v>671</v>
      </c>
      <c r="M2700" t="s">
        <v>1404</v>
      </c>
      <c r="N2700" t="s">
        <v>1294</v>
      </c>
      <c r="O2700" s="36">
        <v>1704.7834184729736</v>
      </c>
      <c r="P2700" s="37">
        <v>26.860691800262675</v>
      </c>
      <c r="Q2700" s="31">
        <v>2.6999999999999999E-5</v>
      </c>
    </row>
    <row r="2701" spans="1:17" x14ac:dyDescent="0.2">
      <c r="A2701" t="s">
        <v>858</v>
      </c>
      <c r="B2701" t="s">
        <v>1002</v>
      </c>
      <c r="C2701" t="s">
        <v>1003</v>
      </c>
      <c r="D2701" s="35">
        <v>20000</v>
      </c>
      <c r="E2701" s="35">
        <v>2004.6744832758179</v>
      </c>
      <c r="F2701" s="35">
        <v>22004.67448327582</v>
      </c>
      <c r="G2701" t="s">
        <v>875</v>
      </c>
      <c r="I2701" s="47">
        <v>0.33329999999999999</v>
      </c>
      <c r="J2701" t="s">
        <v>672</v>
      </c>
      <c r="M2701" t="s">
        <v>1404</v>
      </c>
      <c r="N2701" t="s">
        <v>1294</v>
      </c>
      <c r="O2701" s="36">
        <v>186.86368662271087</v>
      </c>
      <c r="P2701" s="37">
        <v>2.9442378666079665</v>
      </c>
      <c r="Q2701" s="31">
        <v>3.9999999999999998E-6</v>
      </c>
    </row>
    <row r="2702" spans="1:17" x14ac:dyDescent="0.2">
      <c r="A2702" t="s">
        <v>858</v>
      </c>
      <c r="B2702" t="s">
        <v>1002</v>
      </c>
      <c r="C2702" t="s">
        <v>1003</v>
      </c>
      <c r="D2702" s="35">
        <v>20000</v>
      </c>
      <c r="E2702" s="35">
        <v>2004.6744832758179</v>
      </c>
      <c r="F2702" s="35">
        <v>22004.67448327582</v>
      </c>
      <c r="G2702" t="s">
        <v>875</v>
      </c>
      <c r="I2702" s="47">
        <v>0.33329999999999999</v>
      </c>
      <c r="J2702" t="s">
        <v>673</v>
      </c>
      <c r="M2702" t="s">
        <v>1404</v>
      </c>
      <c r="N2702" t="s">
        <v>1294</v>
      </c>
      <c r="O2702" s="36">
        <v>1097.6201965309956</v>
      </c>
      <c r="P2702" s="37">
        <v>17.29418382023653</v>
      </c>
      <c r="Q2702" s="31">
        <v>6.4999999999999994E-5</v>
      </c>
    </row>
    <row r="2703" spans="1:17" x14ac:dyDescent="0.2">
      <c r="A2703" t="s">
        <v>858</v>
      </c>
      <c r="B2703" t="s">
        <v>1002</v>
      </c>
      <c r="C2703" t="s">
        <v>1003</v>
      </c>
      <c r="D2703" s="35">
        <v>20000</v>
      </c>
      <c r="E2703" s="35">
        <v>2004.6744832758179</v>
      </c>
      <c r="F2703" s="35">
        <v>22004.67448327582</v>
      </c>
      <c r="G2703" t="s">
        <v>875</v>
      </c>
      <c r="I2703" s="47">
        <v>0.33329999999999999</v>
      </c>
      <c r="J2703" t="s">
        <v>674</v>
      </c>
      <c r="M2703" t="s">
        <v>1404</v>
      </c>
      <c r="N2703" t="s">
        <v>1294</v>
      </c>
      <c r="O2703" s="36">
        <v>6407.724397415137</v>
      </c>
      <c r="P2703" s="37">
        <v>100.96057265395115</v>
      </c>
      <c r="Q2703" s="31">
        <v>3.0800000000000001E-4</v>
      </c>
    </row>
    <row r="2704" spans="1:17" x14ac:dyDescent="0.2">
      <c r="A2704" t="s">
        <v>858</v>
      </c>
      <c r="B2704" t="s">
        <v>1002</v>
      </c>
      <c r="C2704" t="s">
        <v>1003</v>
      </c>
      <c r="D2704" s="35">
        <v>20000</v>
      </c>
      <c r="E2704" s="35">
        <v>2004.6744832758179</v>
      </c>
      <c r="F2704" s="35">
        <v>22004.67448327582</v>
      </c>
      <c r="G2704" t="s">
        <v>875</v>
      </c>
      <c r="I2704" s="47">
        <v>0.33329999999999999</v>
      </c>
      <c r="J2704" t="s">
        <v>712</v>
      </c>
      <c r="M2704" t="s">
        <v>1411</v>
      </c>
      <c r="N2704" t="s">
        <v>1294</v>
      </c>
      <c r="O2704" s="36">
        <v>42.80266656986133</v>
      </c>
      <c r="P2704" s="37">
        <v>0.67440193428927231</v>
      </c>
      <c r="Q2704" s="31">
        <v>0</v>
      </c>
    </row>
    <row r="2705" spans="1:17" x14ac:dyDescent="0.2">
      <c r="A2705" t="s">
        <v>858</v>
      </c>
      <c r="B2705" t="s">
        <v>1002</v>
      </c>
      <c r="C2705" t="s">
        <v>1003</v>
      </c>
      <c r="D2705" s="35">
        <v>20000</v>
      </c>
      <c r="E2705" s="35">
        <v>2004.6744832758179</v>
      </c>
      <c r="F2705" s="35">
        <v>22004.67448327582</v>
      </c>
      <c r="G2705" t="s">
        <v>875</v>
      </c>
      <c r="I2705" s="47">
        <v>0.33329999999999999</v>
      </c>
      <c r="J2705" t="s">
        <v>714</v>
      </c>
      <c r="M2705" t="s">
        <v>1411</v>
      </c>
      <c r="N2705" t="s">
        <v>1294</v>
      </c>
      <c r="O2705" s="36">
        <v>46.569639220649599</v>
      </c>
      <c r="P2705" s="37">
        <v>0.73375462994340734</v>
      </c>
      <c r="Q2705" s="31">
        <v>9.9999999999999995E-7</v>
      </c>
    </row>
    <row r="2706" spans="1:17" x14ac:dyDescent="0.2">
      <c r="A2706" t="s">
        <v>858</v>
      </c>
      <c r="B2706" t="s">
        <v>1002</v>
      </c>
      <c r="C2706" t="s">
        <v>1003</v>
      </c>
      <c r="D2706" s="35">
        <v>20000</v>
      </c>
      <c r="E2706" s="35">
        <v>2004.6744832758179</v>
      </c>
      <c r="F2706" s="35">
        <v>22004.67448327582</v>
      </c>
      <c r="G2706" t="s">
        <v>875</v>
      </c>
      <c r="I2706" s="47">
        <v>0.33329999999999999</v>
      </c>
      <c r="J2706" t="s">
        <v>715</v>
      </c>
      <c r="M2706" t="s">
        <v>1411</v>
      </c>
      <c r="N2706" t="s">
        <v>1294</v>
      </c>
      <c r="O2706" s="36">
        <v>1183.945934271045</v>
      </c>
      <c r="P2706" s="37">
        <v>18.654338436206903</v>
      </c>
      <c r="Q2706" s="31">
        <v>5.8999999999999998E-5</v>
      </c>
    </row>
    <row r="2707" spans="1:17" x14ac:dyDescent="0.2">
      <c r="A2707" t="s">
        <v>858</v>
      </c>
      <c r="B2707" t="s">
        <v>1002</v>
      </c>
      <c r="C2707" t="s">
        <v>1003</v>
      </c>
      <c r="D2707" s="35">
        <v>20000</v>
      </c>
      <c r="E2707" s="35">
        <v>2004.6744832758179</v>
      </c>
      <c r="F2707" s="35">
        <v>22004.67448327582</v>
      </c>
      <c r="G2707" t="s">
        <v>875</v>
      </c>
      <c r="I2707" s="47">
        <v>0.33329999999999999</v>
      </c>
      <c r="J2707" t="s">
        <v>720</v>
      </c>
      <c r="M2707" t="s">
        <v>1411</v>
      </c>
      <c r="N2707" t="s">
        <v>1294</v>
      </c>
      <c r="O2707" s="36">
        <v>2644.4201976399399</v>
      </c>
      <c r="P2707" s="37">
        <v>41.665677381365384</v>
      </c>
      <c r="Q2707" s="31">
        <v>4.1E-5</v>
      </c>
    </row>
    <row r="2708" spans="1:17" x14ac:dyDescent="0.2">
      <c r="A2708" t="s">
        <v>858</v>
      </c>
      <c r="B2708" t="s">
        <v>1002</v>
      </c>
      <c r="C2708" t="s">
        <v>1003</v>
      </c>
      <c r="D2708" s="35">
        <v>20000</v>
      </c>
      <c r="E2708" s="35">
        <v>2004.6744832758179</v>
      </c>
      <c r="F2708" s="35">
        <v>22004.67448327582</v>
      </c>
      <c r="G2708" t="s">
        <v>875</v>
      </c>
      <c r="I2708" s="47">
        <v>0.33329999999999999</v>
      </c>
      <c r="J2708" t="s">
        <v>721</v>
      </c>
      <c r="M2708" t="s">
        <v>1411</v>
      </c>
      <c r="N2708" t="s">
        <v>1294</v>
      </c>
      <c r="O2708" s="36">
        <v>1491.5256828192296</v>
      </c>
      <c r="P2708" s="37">
        <v>23.500587373303809</v>
      </c>
      <c r="Q2708" s="31">
        <v>4.3000000000000002E-5</v>
      </c>
    </row>
    <row r="2709" spans="1:17" x14ac:dyDescent="0.2">
      <c r="A2709" t="s">
        <v>858</v>
      </c>
      <c r="B2709" t="s">
        <v>1002</v>
      </c>
      <c r="C2709" t="s">
        <v>1003</v>
      </c>
      <c r="D2709" s="35">
        <v>20000</v>
      </c>
      <c r="E2709" s="35">
        <v>2004.6744832758179</v>
      </c>
      <c r="F2709" s="35">
        <v>22004.67448327582</v>
      </c>
      <c r="G2709" t="s">
        <v>875</v>
      </c>
      <c r="I2709" s="47">
        <v>0.33329999999999999</v>
      </c>
      <c r="J2709" t="s">
        <v>722</v>
      </c>
      <c r="M2709" t="s">
        <v>1411</v>
      </c>
      <c r="N2709" t="s">
        <v>1294</v>
      </c>
      <c r="O2709" s="36">
        <v>1341.6995806943403</v>
      </c>
      <c r="P2709" s="37">
        <v>21.139916387650899</v>
      </c>
      <c r="Q2709" s="31">
        <v>9.0000000000000006E-5</v>
      </c>
    </row>
    <row r="2710" spans="1:17" x14ac:dyDescent="0.2">
      <c r="A2710" t="s">
        <v>858</v>
      </c>
      <c r="B2710" t="s">
        <v>1002</v>
      </c>
      <c r="C2710" t="s">
        <v>1003</v>
      </c>
      <c r="D2710" s="35">
        <v>20000</v>
      </c>
      <c r="E2710" s="35">
        <v>2004.6744832758179</v>
      </c>
      <c r="F2710" s="35">
        <v>22004.67448327582</v>
      </c>
      <c r="G2710" t="s">
        <v>875</v>
      </c>
      <c r="I2710" s="47">
        <v>0.33329999999999999</v>
      </c>
      <c r="J2710" t="s">
        <v>1288</v>
      </c>
      <c r="M2710" t="s">
        <v>1411</v>
      </c>
      <c r="N2710" t="s">
        <v>1294</v>
      </c>
      <c r="O2710" s="36">
        <v>27.785524752776173</v>
      </c>
      <c r="P2710" s="37">
        <v>0.43779075324501249</v>
      </c>
      <c r="Q2710" s="31">
        <v>9.9999999999999995E-7</v>
      </c>
    </row>
    <row r="2711" spans="1:17" x14ac:dyDescent="0.2">
      <c r="A2711" t="s">
        <v>858</v>
      </c>
      <c r="B2711" t="s">
        <v>1002</v>
      </c>
      <c r="C2711" t="s">
        <v>1003</v>
      </c>
      <c r="D2711" s="35">
        <v>20000</v>
      </c>
      <c r="E2711" s="35">
        <v>2004.6744832758179</v>
      </c>
      <c r="F2711" s="35">
        <v>22004.67448327582</v>
      </c>
      <c r="G2711" t="s">
        <v>875</v>
      </c>
      <c r="I2711" s="47">
        <v>0.33329999999999999</v>
      </c>
      <c r="J2711" t="s">
        <v>742</v>
      </c>
      <c r="M2711" t="s">
        <v>1416</v>
      </c>
      <c r="N2711" t="s">
        <v>1294</v>
      </c>
      <c r="O2711" s="36">
        <v>2864.7385465703437</v>
      </c>
      <c r="P2711" s="37">
        <v>45.13702934574755</v>
      </c>
      <c r="Q2711" s="31">
        <v>2.2499999999999999E-4</v>
      </c>
    </row>
    <row r="2712" spans="1:17" x14ac:dyDescent="0.2">
      <c r="A2712" t="s">
        <v>858</v>
      </c>
      <c r="B2712" t="s">
        <v>1002</v>
      </c>
      <c r="C2712" t="s">
        <v>1003</v>
      </c>
      <c r="D2712" s="35">
        <v>20000</v>
      </c>
      <c r="E2712" s="35">
        <v>2004.6744832758179</v>
      </c>
      <c r="F2712" s="35">
        <v>22004.67448327582</v>
      </c>
      <c r="G2712" t="s">
        <v>875</v>
      </c>
      <c r="I2712" s="47">
        <v>0.33329999999999999</v>
      </c>
      <c r="J2712" t="s">
        <v>744</v>
      </c>
      <c r="M2712" t="s">
        <v>1416</v>
      </c>
      <c r="N2712" t="s">
        <v>1294</v>
      </c>
      <c r="O2712" s="36">
        <v>4832.9094432549227</v>
      </c>
      <c r="P2712" s="37">
        <v>76.147673450583554</v>
      </c>
      <c r="Q2712" s="31">
        <v>2.9700000000000001E-4</v>
      </c>
    </row>
    <row r="2713" spans="1:17" x14ac:dyDescent="0.2">
      <c r="A2713" t="s">
        <v>858</v>
      </c>
      <c r="B2713" t="s">
        <v>1002</v>
      </c>
      <c r="C2713" t="s">
        <v>1003</v>
      </c>
      <c r="D2713" s="35">
        <v>20000</v>
      </c>
      <c r="E2713" s="35">
        <v>2004.6744832758179</v>
      </c>
      <c r="F2713" s="35">
        <v>22004.67448327582</v>
      </c>
      <c r="G2713" t="s">
        <v>875</v>
      </c>
      <c r="I2713" s="47">
        <v>0.33329999999999999</v>
      </c>
      <c r="J2713" t="s">
        <v>745</v>
      </c>
      <c r="M2713" t="s">
        <v>1416</v>
      </c>
      <c r="N2713" t="s">
        <v>1294</v>
      </c>
      <c r="O2713" s="36">
        <v>2287.7901530345116</v>
      </c>
      <c r="P2713" s="37">
        <v>36.046588404396779</v>
      </c>
      <c r="Q2713" s="31">
        <v>2.0799999999999999E-4</v>
      </c>
    </row>
    <row r="2714" spans="1:17" x14ac:dyDescent="0.2">
      <c r="A2714" t="s">
        <v>858</v>
      </c>
      <c r="B2714" t="s">
        <v>1002</v>
      </c>
      <c r="C2714" t="s">
        <v>1003</v>
      </c>
      <c r="D2714" s="35">
        <v>20000</v>
      </c>
      <c r="E2714" s="35">
        <v>2004.6744832758179</v>
      </c>
      <c r="F2714" s="35">
        <v>22004.67448327582</v>
      </c>
      <c r="G2714" t="s">
        <v>875</v>
      </c>
      <c r="I2714" s="47">
        <v>0.33329999999999999</v>
      </c>
      <c r="J2714" t="s">
        <v>746</v>
      </c>
      <c r="M2714" t="s">
        <v>1416</v>
      </c>
      <c r="N2714" t="s">
        <v>1294</v>
      </c>
      <c r="O2714" s="36">
        <v>600.78947486909465</v>
      </c>
      <c r="P2714" s="37">
        <v>9.4660827565740675</v>
      </c>
      <c r="Q2714" s="31">
        <v>9.0000000000000002E-6</v>
      </c>
    </row>
    <row r="2715" spans="1:17" x14ac:dyDescent="0.2">
      <c r="A2715" t="s">
        <v>858</v>
      </c>
      <c r="B2715" t="s">
        <v>1002</v>
      </c>
      <c r="C2715" t="s">
        <v>1003</v>
      </c>
      <c r="D2715" s="35">
        <v>20000</v>
      </c>
      <c r="E2715" s="35">
        <v>2004.6744832758179</v>
      </c>
      <c r="F2715" s="35">
        <v>22004.67448327582</v>
      </c>
      <c r="G2715" t="s">
        <v>875</v>
      </c>
      <c r="I2715" s="47">
        <v>0.33329999999999999</v>
      </c>
      <c r="J2715" t="s">
        <v>747</v>
      </c>
      <c r="M2715" t="s">
        <v>1416</v>
      </c>
      <c r="N2715" t="s">
        <v>1294</v>
      </c>
      <c r="O2715" s="36">
        <v>304.28601644003118</v>
      </c>
      <c r="P2715" s="37">
        <v>4.794352653926234</v>
      </c>
      <c r="Q2715" s="31">
        <v>6.9999999999999999E-6</v>
      </c>
    </row>
    <row r="2716" spans="1:17" x14ac:dyDescent="0.2">
      <c r="A2716" t="s">
        <v>858</v>
      </c>
      <c r="B2716" t="s">
        <v>1002</v>
      </c>
      <c r="C2716" t="s">
        <v>1003</v>
      </c>
      <c r="D2716" s="35">
        <v>20000</v>
      </c>
      <c r="E2716" s="35">
        <v>2004.6744832758179</v>
      </c>
      <c r="F2716" s="35">
        <v>22004.67448327582</v>
      </c>
      <c r="G2716" t="s">
        <v>875</v>
      </c>
      <c r="I2716" s="47">
        <v>0.33329999999999999</v>
      </c>
      <c r="J2716" t="s">
        <v>748</v>
      </c>
      <c r="M2716" t="s">
        <v>1416</v>
      </c>
      <c r="N2716" t="s">
        <v>1294</v>
      </c>
      <c r="O2716" s="36">
        <v>2474.219595817025</v>
      </c>
      <c r="P2716" s="37">
        <v>38.983984293407289</v>
      </c>
      <c r="Q2716" s="31">
        <v>1.13E-4</v>
      </c>
    </row>
    <row r="2717" spans="1:17" x14ac:dyDescent="0.2">
      <c r="A2717" t="s">
        <v>858</v>
      </c>
      <c r="B2717" t="s">
        <v>1002</v>
      </c>
      <c r="C2717" t="s">
        <v>1003</v>
      </c>
      <c r="D2717" s="35">
        <v>20000</v>
      </c>
      <c r="E2717" s="35">
        <v>2004.6744832758179</v>
      </c>
      <c r="F2717" s="35">
        <v>22004.67448327582</v>
      </c>
      <c r="G2717" t="s">
        <v>875</v>
      </c>
      <c r="I2717" s="47">
        <v>0.33329999999999999</v>
      </c>
      <c r="J2717" t="s">
        <v>749</v>
      </c>
      <c r="M2717" t="s">
        <v>1416</v>
      </c>
      <c r="N2717" t="s">
        <v>1294</v>
      </c>
      <c r="O2717" s="36">
        <v>686.59096162493188</v>
      </c>
      <c r="P2717" s="37">
        <v>10.817977235825422</v>
      </c>
      <c r="Q2717" s="31">
        <v>4.6999999999999997E-5</v>
      </c>
    </row>
    <row r="2718" spans="1:17" x14ac:dyDescent="0.2">
      <c r="A2718" t="s">
        <v>858</v>
      </c>
      <c r="B2718" t="s">
        <v>1002</v>
      </c>
      <c r="C2718" t="s">
        <v>1003</v>
      </c>
      <c r="D2718" s="35">
        <v>20000</v>
      </c>
      <c r="E2718" s="35">
        <v>2004.6744832758179</v>
      </c>
      <c r="F2718" s="35">
        <v>22004.67448327582</v>
      </c>
      <c r="G2718" t="s">
        <v>875</v>
      </c>
      <c r="I2718" s="47">
        <v>0.33329999999999999</v>
      </c>
      <c r="J2718" t="s">
        <v>751</v>
      </c>
      <c r="M2718" t="s">
        <v>1418</v>
      </c>
      <c r="N2718" t="s">
        <v>1294</v>
      </c>
      <c r="O2718" s="36">
        <v>2382.5214441982639</v>
      </c>
      <c r="P2718" s="37">
        <v>37.539181532777697</v>
      </c>
      <c r="Q2718" s="31">
        <v>2.81E-4</v>
      </c>
    </row>
    <row r="2719" spans="1:17" x14ac:dyDescent="0.2">
      <c r="A2719" t="s">
        <v>858</v>
      </c>
      <c r="B2719" t="s">
        <v>1002</v>
      </c>
      <c r="C2719" t="s">
        <v>1003</v>
      </c>
      <c r="D2719" s="35">
        <v>20000</v>
      </c>
      <c r="E2719" s="35">
        <v>2004.6744832758179</v>
      </c>
      <c r="F2719" s="35">
        <v>22004.67448327582</v>
      </c>
      <c r="G2719" t="s">
        <v>875</v>
      </c>
      <c r="I2719" s="47">
        <v>0.33329999999999999</v>
      </c>
      <c r="J2719" t="s">
        <v>753</v>
      </c>
      <c r="M2719" t="s">
        <v>1418</v>
      </c>
      <c r="N2719" t="s">
        <v>1294</v>
      </c>
      <c r="O2719" s="36">
        <v>488.11319690976609</v>
      </c>
      <c r="P2719" s="37">
        <v>7.6907471082620731</v>
      </c>
      <c r="Q2719" s="31">
        <v>7.9999999999999996E-6</v>
      </c>
    </row>
    <row r="2720" spans="1:17" x14ac:dyDescent="0.2">
      <c r="A2720" t="s">
        <v>858</v>
      </c>
      <c r="B2720" t="s">
        <v>1002</v>
      </c>
      <c r="C2720" t="s">
        <v>1003</v>
      </c>
      <c r="D2720" s="35">
        <v>20000</v>
      </c>
      <c r="E2720" s="35">
        <v>2004.6744832758179</v>
      </c>
      <c r="F2720" s="35">
        <v>22004.67448327582</v>
      </c>
      <c r="G2720" t="s">
        <v>875</v>
      </c>
      <c r="I2720" s="47">
        <v>0.33329999999999999</v>
      </c>
      <c r="J2720" t="s">
        <v>754</v>
      </c>
      <c r="M2720" t="s">
        <v>1418</v>
      </c>
      <c r="N2720" t="s">
        <v>1294</v>
      </c>
      <c r="O2720" s="36">
        <v>32.367565076927775</v>
      </c>
      <c r="P2720" s="37">
        <v>0.50998571456957509</v>
      </c>
      <c r="Q2720" s="31">
        <v>9.9999999999999995E-7</v>
      </c>
    </row>
    <row r="2721" spans="1:17" x14ac:dyDescent="0.2">
      <c r="A2721" t="s">
        <v>858</v>
      </c>
      <c r="B2721" t="s">
        <v>1002</v>
      </c>
      <c r="C2721" t="s">
        <v>1003</v>
      </c>
      <c r="D2721" s="35">
        <v>20000</v>
      </c>
      <c r="E2721" s="35">
        <v>2004.6744832758179</v>
      </c>
      <c r="F2721" s="35">
        <v>22004.67448327582</v>
      </c>
      <c r="G2721" t="s">
        <v>875</v>
      </c>
      <c r="I2721" s="47">
        <v>0.33329999999999999</v>
      </c>
      <c r="J2721" t="s">
        <v>755</v>
      </c>
      <c r="M2721" t="s">
        <v>1418</v>
      </c>
      <c r="N2721" t="s">
        <v>1294</v>
      </c>
      <c r="O2721" s="36">
        <v>2950.6268742092748</v>
      </c>
      <c r="P2721" s="37">
        <v>46.490292096282623</v>
      </c>
      <c r="Q2721" s="31">
        <v>9.5000000000000005E-5</v>
      </c>
    </row>
    <row r="2722" spans="1:17" x14ac:dyDescent="0.2">
      <c r="A2722" t="s">
        <v>858</v>
      </c>
      <c r="B2722" t="s">
        <v>1002</v>
      </c>
      <c r="C2722" t="s">
        <v>1003</v>
      </c>
      <c r="D2722" s="35">
        <v>20000</v>
      </c>
      <c r="E2722" s="35">
        <v>2004.6744832758179</v>
      </c>
      <c r="F2722" s="35">
        <v>22004.67448327582</v>
      </c>
      <c r="G2722" t="s">
        <v>875</v>
      </c>
      <c r="I2722" s="47">
        <v>0.33329999999999999</v>
      </c>
      <c r="J2722" t="s">
        <v>28</v>
      </c>
      <c r="M2722" t="s">
        <v>1324</v>
      </c>
      <c r="N2722" t="s">
        <v>1294</v>
      </c>
      <c r="O2722" s="36">
        <v>3310.5160194947125</v>
      </c>
      <c r="P2722" s="37">
        <v>52.160731701115829</v>
      </c>
      <c r="Q2722" s="31">
        <v>5.5000000000000002E-5</v>
      </c>
    </row>
    <row r="2723" spans="1:17" x14ac:dyDescent="0.2">
      <c r="A2723" t="s">
        <v>858</v>
      </c>
      <c r="B2723" t="s">
        <v>1002</v>
      </c>
      <c r="C2723" t="s">
        <v>1003</v>
      </c>
      <c r="D2723" s="35">
        <v>20000</v>
      </c>
      <c r="E2723" s="35">
        <v>2004.6744832758179</v>
      </c>
      <c r="F2723" s="35">
        <v>22004.67448327582</v>
      </c>
      <c r="G2723" t="s">
        <v>875</v>
      </c>
      <c r="I2723" s="47">
        <v>0.33329999999999999</v>
      </c>
      <c r="J2723" t="s">
        <v>345</v>
      </c>
      <c r="M2723" t="s">
        <v>1357</v>
      </c>
      <c r="N2723" t="s">
        <v>1294</v>
      </c>
      <c r="O2723" s="36">
        <v>2233.5199069010409</v>
      </c>
      <c r="P2723" s="37">
        <v>35.191502450650646</v>
      </c>
      <c r="Q2723" s="31">
        <v>5.1999999999999997E-5</v>
      </c>
    </row>
    <row r="2724" spans="1:17" x14ac:dyDescent="0.2">
      <c r="A2724" t="s">
        <v>858</v>
      </c>
      <c r="B2724" t="s">
        <v>1002</v>
      </c>
      <c r="C2724" t="s">
        <v>1003</v>
      </c>
      <c r="D2724" s="35">
        <v>20000</v>
      </c>
      <c r="E2724" s="35">
        <v>2004.6744832758179</v>
      </c>
      <c r="F2724" s="35">
        <v>22004.67448327582</v>
      </c>
      <c r="G2724" t="s">
        <v>875</v>
      </c>
      <c r="I2724" s="47">
        <v>0.33329999999999999</v>
      </c>
      <c r="J2724" t="s">
        <v>143</v>
      </c>
      <c r="M2724" t="s">
        <v>1334</v>
      </c>
      <c r="N2724" t="s">
        <v>1325</v>
      </c>
      <c r="O2724" s="36">
        <v>627.45216633751477</v>
      </c>
      <c r="P2724" s="37">
        <v>9.8861820667493312</v>
      </c>
      <c r="Q2724" s="31">
        <v>1.0000000000000001E-5</v>
      </c>
    </row>
    <row r="2725" spans="1:17" x14ac:dyDescent="0.2">
      <c r="A2725" t="s">
        <v>858</v>
      </c>
      <c r="B2725" t="s">
        <v>1002</v>
      </c>
      <c r="C2725" t="s">
        <v>1003</v>
      </c>
      <c r="D2725" s="35">
        <v>20000</v>
      </c>
      <c r="E2725" s="35">
        <v>2004.6744832758179</v>
      </c>
      <c r="F2725" s="35">
        <v>22004.67448327582</v>
      </c>
      <c r="G2725" t="s">
        <v>875</v>
      </c>
      <c r="I2725" s="47">
        <v>0.33329999999999999</v>
      </c>
      <c r="J2725" t="s">
        <v>147</v>
      </c>
      <c r="M2725" t="s">
        <v>1334</v>
      </c>
      <c r="N2725" t="s">
        <v>1325</v>
      </c>
      <c r="O2725" s="36">
        <v>3197.6337116738837</v>
      </c>
      <c r="P2725" s="37">
        <v>50.382149831288871</v>
      </c>
      <c r="Q2725" s="31">
        <v>5.8999999999999998E-5</v>
      </c>
    </row>
    <row r="2726" spans="1:17" x14ac:dyDescent="0.2">
      <c r="A2726" t="s">
        <v>858</v>
      </c>
      <c r="B2726" t="s">
        <v>1002</v>
      </c>
      <c r="C2726" t="s">
        <v>1003</v>
      </c>
      <c r="D2726" s="35">
        <v>20000</v>
      </c>
      <c r="E2726" s="35">
        <v>2004.6744832758179</v>
      </c>
      <c r="F2726" s="35">
        <v>22004.67448327582</v>
      </c>
      <c r="G2726" t="s">
        <v>875</v>
      </c>
      <c r="I2726" s="47">
        <v>0.33329999999999999</v>
      </c>
      <c r="J2726" t="s">
        <v>149</v>
      </c>
      <c r="M2726" t="s">
        <v>1334</v>
      </c>
      <c r="N2726" t="s">
        <v>1325</v>
      </c>
      <c r="O2726" s="36">
        <v>2208.4489008143428</v>
      </c>
      <c r="P2726" s="37">
        <v>34.796481851365073</v>
      </c>
      <c r="Q2726" s="31">
        <v>4.5000000000000003E-5</v>
      </c>
    </row>
    <row r="2727" spans="1:17" x14ac:dyDescent="0.2">
      <c r="A2727" t="s">
        <v>858</v>
      </c>
      <c r="B2727" t="s">
        <v>1002</v>
      </c>
      <c r="C2727" t="s">
        <v>1003</v>
      </c>
      <c r="D2727" s="35">
        <v>20000</v>
      </c>
      <c r="E2727" s="35">
        <v>2004.6744832758179</v>
      </c>
      <c r="F2727" s="35">
        <v>22004.67448327582</v>
      </c>
      <c r="G2727" t="s">
        <v>875</v>
      </c>
      <c r="I2727" s="47">
        <v>0.33329999999999999</v>
      </c>
      <c r="J2727" t="s">
        <v>151</v>
      </c>
      <c r="M2727" t="s">
        <v>1334</v>
      </c>
      <c r="N2727" t="s">
        <v>1325</v>
      </c>
      <c r="O2727" s="36">
        <v>168.36633130056649</v>
      </c>
      <c r="P2727" s="37">
        <v>2.652792187911071</v>
      </c>
      <c r="Q2727" s="31">
        <v>3.0000000000000001E-6</v>
      </c>
    </row>
    <row r="2728" spans="1:17" x14ac:dyDescent="0.2">
      <c r="A2728" t="s">
        <v>858</v>
      </c>
      <c r="B2728" t="s">
        <v>1002</v>
      </c>
      <c r="C2728" t="s">
        <v>1003</v>
      </c>
      <c r="D2728" s="35">
        <v>20000</v>
      </c>
      <c r="E2728" s="35">
        <v>2004.6744832758179</v>
      </c>
      <c r="F2728" s="35">
        <v>22004.67448327582</v>
      </c>
      <c r="G2728" t="s">
        <v>875</v>
      </c>
      <c r="I2728" s="47">
        <v>0.33329999999999999</v>
      </c>
      <c r="J2728" t="s">
        <v>153</v>
      </c>
      <c r="M2728" t="s">
        <v>1334</v>
      </c>
      <c r="N2728" t="s">
        <v>1325</v>
      </c>
      <c r="O2728" s="36">
        <v>41.830144422500986</v>
      </c>
      <c r="P2728" s="37">
        <v>0.65907880444995548</v>
      </c>
      <c r="Q2728" s="31">
        <v>9.9999999999999995E-7</v>
      </c>
    </row>
    <row r="2729" spans="1:17" x14ac:dyDescent="0.2">
      <c r="A2729" t="s">
        <v>858</v>
      </c>
      <c r="B2729" t="s">
        <v>1002</v>
      </c>
      <c r="C2729" t="s">
        <v>1003</v>
      </c>
      <c r="D2729" s="35">
        <v>20000</v>
      </c>
      <c r="E2729" s="35">
        <v>2004.6744832758179</v>
      </c>
      <c r="F2729" s="35">
        <v>22004.67448327582</v>
      </c>
      <c r="G2729" t="s">
        <v>875</v>
      </c>
      <c r="I2729" s="47">
        <v>0.33329999999999999</v>
      </c>
      <c r="J2729" t="s">
        <v>316</v>
      </c>
      <c r="M2729" t="s">
        <v>1352</v>
      </c>
      <c r="N2729" t="s">
        <v>1325</v>
      </c>
      <c r="O2729" s="36">
        <v>5454.3838744023078</v>
      </c>
      <c r="P2729" s="37">
        <v>85.939669885970133</v>
      </c>
      <c r="Q2729" s="31">
        <v>2.7E-4</v>
      </c>
    </row>
    <row r="2730" spans="1:17" x14ac:dyDescent="0.2">
      <c r="A2730" t="s">
        <v>858</v>
      </c>
      <c r="B2730" t="s">
        <v>1002</v>
      </c>
      <c r="C2730" t="s">
        <v>1003</v>
      </c>
      <c r="D2730" s="35">
        <v>20000</v>
      </c>
      <c r="E2730" s="35">
        <v>2004.6744832758179</v>
      </c>
      <c r="F2730" s="35">
        <v>22004.67448327582</v>
      </c>
      <c r="G2730" t="s">
        <v>875</v>
      </c>
      <c r="I2730" s="47">
        <v>0.33329999999999999</v>
      </c>
      <c r="J2730" t="s">
        <v>318</v>
      </c>
      <c r="M2730" t="s">
        <v>1352</v>
      </c>
      <c r="N2730" t="s">
        <v>1325</v>
      </c>
      <c r="O2730" s="36">
        <v>2635.3412972515926</v>
      </c>
      <c r="P2730" s="37">
        <v>41.522629565100772</v>
      </c>
      <c r="Q2730" s="31">
        <v>2.5300000000000002E-4</v>
      </c>
    </row>
    <row r="2731" spans="1:17" x14ac:dyDescent="0.2">
      <c r="A2731" t="s">
        <v>858</v>
      </c>
      <c r="B2731" t="s">
        <v>1002</v>
      </c>
      <c r="C2731" t="s">
        <v>1003</v>
      </c>
      <c r="D2731" s="35">
        <v>20000</v>
      </c>
      <c r="E2731" s="35">
        <v>2004.6744832758179</v>
      </c>
      <c r="F2731" s="35">
        <v>22004.67448327582</v>
      </c>
      <c r="G2731" t="s">
        <v>875</v>
      </c>
      <c r="I2731" s="47">
        <v>0.33329999999999999</v>
      </c>
      <c r="J2731" t="s">
        <v>319</v>
      </c>
      <c r="M2731" t="s">
        <v>1352</v>
      </c>
      <c r="N2731" t="s">
        <v>1325</v>
      </c>
      <c r="O2731" s="36">
        <v>3105.6409394293473</v>
      </c>
      <c r="P2731" s="37">
        <v>48.932705006605161</v>
      </c>
      <c r="Q2731" s="31">
        <v>3.6400000000000001E-4</v>
      </c>
    </row>
    <row r="2732" spans="1:17" x14ac:dyDescent="0.2">
      <c r="A2732" t="s">
        <v>858</v>
      </c>
      <c r="B2732" t="s">
        <v>1002</v>
      </c>
      <c r="C2732" t="s">
        <v>1003</v>
      </c>
      <c r="D2732" s="35">
        <v>20000</v>
      </c>
      <c r="E2732" s="35">
        <v>2004.6744832758179</v>
      </c>
      <c r="F2732" s="35">
        <v>22004.67448327582</v>
      </c>
      <c r="G2732" t="s">
        <v>875</v>
      </c>
      <c r="I2732" s="47">
        <v>0.33329999999999999</v>
      </c>
      <c r="J2732" t="s">
        <v>320</v>
      </c>
      <c r="M2732" t="s">
        <v>1353</v>
      </c>
      <c r="N2732" t="s">
        <v>1325</v>
      </c>
      <c r="O2732" s="36">
        <v>74157.33999578697</v>
      </c>
      <c r="P2732" s="37">
        <v>1168.4284541776851</v>
      </c>
      <c r="Q2732" s="31">
        <v>2.271E-3</v>
      </c>
    </row>
    <row r="2733" spans="1:17" x14ac:dyDescent="0.2">
      <c r="A2733" t="s">
        <v>858</v>
      </c>
      <c r="B2733" t="s">
        <v>1002</v>
      </c>
      <c r="C2733" t="s">
        <v>1003</v>
      </c>
      <c r="D2733" s="35">
        <v>20000</v>
      </c>
      <c r="E2733" s="35">
        <v>2004.6744832758179</v>
      </c>
      <c r="F2733" s="35">
        <v>22004.67448327582</v>
      </c>
      <c r="G2733" t="s">
        <v>875</v>
      </c>
      <c r="I2733" s="47">
        <v>0.33329999999999999</v>
      </c>
      <c r="J2733" t="s">
        <v>450</v>
      </c>
      <c r="M2733" t="s">
        <v>1372</v>
      </c>
      <c r="N2733" t="s">
        <v>1325</v>
      </c>
      <c r="O2733" s="36">
        <v>1783.3161553464247</v>
      </c>
      <c r="P2733" s="37">
        <v>28.098059326560168</v>
      </c>
      <c r="Q2733" s="31">
        <v>0</v>
      </c>
    </row>
    <row r="2734" spans="1:17" x14ac:dyDescent="0.2">
      <c r="A2734" t="s">
        <v>858</v>
      </c>
      <c r="B2734" t="s">
        <v>1002</v>
      </c>
      <c r="C2734" t="s">
        <v>1003</v>
      </c>
      <c r="D2734" s="35">
        <v>20000</v>
      </c>
      <c r="E2734" s="35">
        <v>2004.6744832758179</v>
      </c>
      <c r="F2734" s="35">
        <v>22004.67448327582</v>
      </c>
      <c r="G2734" t="s">
        <v>875</v>
      </c>
      <c r="I2734" s="47">
        <v>0.33329999999999999</v>
      </c>
      <c r="J2734" t="s">
        <v>452</v>
      </c>
      <c r="M2734" t="s">
        <v>1372</v>
      </c>
      <c r="N2734" t="s">
        <v>1325</v>
      </c>
      <c r="O2734" s="36">
        <v>2389.643648164209</v>
      </c>
      <c r="P2734" s="37">
        <v>37.651399497590624</v>
      </c>
      <c r="Q2734" s="31">
        <v>1.6000000000000001E-4</v>
      </c>
    </row>
    <row r="2735" spans="1:17" x14ac:dyDescent="0.2">
      <c r="A2735" t="s">
        <v>858</v>
      </c>
      <c r="B2735" t="s">
        <v>1002</v>
      </c>
      <c r="C2735" t="s">
        <v>1003</v>
      </c>
      <c r="D2735" s="35">
        <v>20000</v>
      </c>
      <c r="E2735" s="35">
        <v>2004.6744832758179</v>
      </c>
      <c r="F2735" s="35">
        <v>22004.67448327582</v>
      </c>
      <c r="G2735" t="s">
        <v>875</v>
      </c>
      <c r="I2735" s="47">
        <v>0.33329999999999999</v>
      </c>
      <c r="J2735" t="s">
        <v>453</v>
      </c>
      <c r="M2735" t="s">
        <v>1372</v>
      </c>
      <c r="N2735" t="s">
        <v>1325</v>
      </c>
      <c r="O2735" s="36">
        <v>2567.9752636988514</v>
      </c>
      <c r="P2735" s="37">
        <v>40.461205430246643</v>
      </c>
      <c r="Q2735" s="31">
        <v>2.8E-5</v>
      </c>
    </row>
    <row r="2736" spans="1:17" x14ac:dyDescent="0.2">
      <c r="A2736" t="s">
        <v>858</v>
      </c>
      <c r="B2736" t="s">
        <v>1002</v>
      </c>
      <c r="C2736" t="s">
        <v>1003</v>
      </c>
      <c r="D2736" s="35">
        <v>20000</v>
      </c>
      <c r="E2736" s="35">
        <v>2004.6744832758179</v>
      </c>
      <c r="F2736" s="35">
        <v>22004.67448327582</v>
      </c>
      <c r="G2736" t="s">
        <v>875</v>
      </c>
      <c r="I2736" s="47">
        <v>0.33329999999999999</v>
      </c>
      <c r="J2736" t="s">
        <v>454</v>
      </c>
      <c r="K2736" s="58"/>
      <c r="M2736" t="s">
        <v>1372</v>
      </c>
      <c r="N2736" t="s">
        <v>1325</v>
      </c>
      <c r="O2736" s="36">
        <v>4279.9587728314191</v>
      </c>
      <c r="P2736" s="37">
        <v>67.435342383744398</v>
      </c>
      <c r="Q2736" s="31">
        <v>1.1400000000000001E-4</v>
      </c>
    </row>
    <row r="2737" spans="1:17" x14ac:dyDescent="0.2">
      <c r="A2737" t="s">
        <v>858</v>
      </c>
      <c r="B2737" t="s">
        <v>1002</v>
      </c>
      <c r="C2737" t="s">
        <v>1003</v>
      </c>
      <c r="D2737" s="35">
        <v>20000</v>
      </c>
      <c r="E2737" s="35">
        <v>2004.6744832758179</v>
      </c>
      <c r="F2737" s="35">
        <v>22004.67448327582</v>
      </c>
      <c r="G2737" t="s">
        <v>875</v>
      </c>
      <c r="I2737" s="47">
        <v>0.33329999999999999</v>
      </c>
      <c r="J2737" t="s">
        <v>455</v>
      </c>
      <c r="K2737" s="58"/>
      <c r="M2737" t="s">
        <v>1373</v>
      </c>
      <c r="N2737" t="s">
        <v>1325</v>
      </c>
      <c r="O2737" s="36">
        <v>3502.8542609035103</v>
      </c>
      <c r="P2737" s="37">
        <v>55.191227051964496</v>
      </c>
      <c r="Q2737" s="31">
        <v>7.1000000000000005E-5</v>
      </c>
    </row>
    <row r="2738" spans="1:17" x14ac:dyDescent="0.2">
      <c r="A2738" t="s">
        <v>858</v>
      </c>
      <c r="B2738" t="s">
        <v>1002</v>
      </c>
      <c r="C2738" t="s">
        <v>1003</v>
      </c>
      <c r="D2738" s="35">
        <v>20000</v>
      </c>
      <c r="E2738" s="35">
        <v>2004.6744832758179</v>
      </c>
      <c r="F2738" s="35">
        <v>22004.67448327582</v>
      </c>
      <c r="G2738" t="s">
        <v>875</v>
      </c>
      <c r="I2738" s="47">
        <v>0.33329999999999999</v>
      </c>
      <c r="J2738" t="s">
        <v>457</v>
      </c>
      <c r="M2738" t="s">
        <v>1373</v>
      </c>
      <c r="N2738" t="s">
        <v>1325</v>
      </c>
      <c r="O2738" s="36">
        <v>1284.3150327180197</v>
      </c>
      <c r="P2738" s="37">
        <v>20.23576126707259</v>
      </c>
      <c r="Q2738" s="31">
        <v>5.7000000000000003E-5</v>
      </c>
    </row>
    <row r="2739" spans="1:17" x14ac:dyDescent="0.2">
      <c r="A2739" t="s">
        <v>858</v>
      </c>
      <c r="B2739" t="s">
        <v>1002</v>
      </c>
      <c r="C2739" t="s">
        <v>1003</v>
      </c>
      <c r="D2739" s="35">
        <v>20000</v>
      </c>
      <c r="E2739" s="35">
        <v>2004.6744832758179</v>
      </c>
      <c r="F2739" s="35">
        <v>22004.67448327582</v>
      </c>
      <c r="G2739" t="s">
        <v>875</v>
      </c>
      <c r="I2739" s="47">
        <v>0.33329999999999999</v>
      </c>
      <c r="J2739" t="s">
        <v>458</v>
      </c>
      <c r="M2739" t="s">
        <v>1373</v>
      </c>
      <c r="N2739" t="s">
        <v>1325</v>
      </c>
      <c r="O2739" s="36">
        <v>138.80505600317656</v>
      </c>
      <c r="P2739" s="37">
        <v>2.1870225796536471</v>
      </c>
      <c r="Q2739" s="31">
        <v>6.0000000000000002E-6</v>
      </c>
    </row>
    <row r="2740" spans="1:17" x14ac:dyDescent="0.2">
      <c r="A2740" t="s">
        <v>858</v>
      </c>
      <c r="B2740" t="s">
        <v>1002</v>
      </c>
      <c r="C2740" t="s">
        <v>1003</v>
      </c>
      <c r="D2740" s="35">
        <v>20000</v>
      </c>
      <c r="E2740" s="35">
        <v>2004.6744832758179</v>
      </c>
      <c r="F2740" s="35">
        <v>22004.67448327582</v>
      </c>
      <c r="G2740" t="s">
        <v>875</v>
      </c>
      <c r="I2740" s="47">
        <v>0.33329999999999999</v>
      </c>
      <c r="J2740" t="s">
        <v>459</v>
      </c>
      <c r="M2740" t="s">
        <v>1373</v>
      </c>
      <c r="N2740" t="s">
        <v>1325</v>
      </c>
      <c r="O2740" s="36">
        <v>403.82691814459525</v>
      </c>
      <c r="P2740" s="37">
        <v>6.3627263565526269</v>
      </c>
      <c r="Q2740" s="31">
        <v>3.0000000000000001E-5</v>
      </c>
    </row>
    <row r="2741" spans="1:17" x14ac:dyDescent="0.2">
      <c r="A2741" t="s">
        <v>858</v>
      </c>
      <c r="B2741" t="s">
        <v>1002</v>
      </c>
      <c r="C2741" t="s">
        <v>1003</v>
      </c>
      <c r="D2741" s="35">
        <v>20000</v>
      </c>
      <c r="E2741" s="35">
        <v>2004.6744832758179</v>
      </c>
      <c r="F2741" s="35">
        <v>22004.67448327582</v>
      </c>
      <c r="G2741" t="s">
        <v>875</v>
      </c>
      <c r="I2741" s="47">
        <v>0.33329999999999999</v>
      </c>
      <c r="J2741" t="s">
        <v>460</v>
      </c>
      <c r="K2741" s="57"/>
      <c r="M2741" t="s">
        <v>1373</v>
      </c>
      <c r="N2741" t="s">
        <v>1325</v>
      </c>
      <c r="O2741" s="36">
        <v>15784.390091433366</v>
      </c>
      <c r="P2741" s="37">
        <v>248.70000077832941</v>
      </c>
      <c r="Q2741" s="31">
        <v>5.1999999999999995E-4</v>
      </c>
    </row>
    <row r="2742" spans="1:17" x14ac:dyDescent="0.2">
      <c r="A2742" t="s">
        <v>858</v>
      </c>
      <c r="B2742" t="s">
        <v>1002</v>
      </c>
      <c r="C2742" t="s">
        <v>1003</v>
      </c>
      <c r="D2742" s="35">
        <v>20000</v>
      </c>
      <c r="E2742" s="35">
        <v>2004.6744832758179</v>
      </c>
      <c r="F2742" s="35">
        <v>22004.67448327582</v>
      </c>
      <c r="G2742" t="s">
        <v>875</v>
      </c>
      <c r="I2742" s="47">
        <v>0.33329999999999999</v>
      </c>
      <c r="J2742" t="s">
        <v>461</v>
      </c>
      <c r="K2742" s="57"/>
      <c r="M2742" t="s">
        <v>1373</v>
      </c>
      <c r="N2742" t="s">
        <v>1325</v>
      </c>
      <c r="O2742" s="36">
        <v>4814.0552172089874</v>
      </c>
      <c r="P2742" s="37">
        <v>75.850604890750915</v>
      </c>
      <c r="Q2742" s="31">
        <v>9.7999999999999997E-5</v>
      </c>
    </row>
    <row r="2743" spans="1:17" x14ac:dyDescent="0.2">
      <c r="A2743" t="s">
        <v>858</v>
      </c>
      <c r="B2743" t="s">
        <v>1002</v>
      </c>
      <c r="C2743" t="s">
        <v>1003</v>
      </c>
      <c r="D2743" s="35">
        <v>20000</v>
      </c>
      <c r="E2743" s="35">
        <v>2004.6744832758179</v>
      </c>
      <c r="F2743" s="35">
        <v>22004.67448327582</v>
      </c>
      <c r="G2743" t="s">
        <v>875</v>
      </c>
      <c r="I2743" s="47">
        <v>0.33329999999999999</v>
      </c>
      <c r="J2743" t="s">
        <v>462</v>
      </c>
      <c r="K2743" s="57"/>
      <c r="M2743" t="s">
        <v>1373</v>
      </c>
      <c r="N2743" t="s">
        <v>1325</v>
      </c>
      <c r="O2743" s="36">
        <v>1.2745686485177732</v>
      </c>
      <c r="P2743" s="37">
        <v>2.0082196527215917E-2</v>
      </c>
      <c r="Q2743" s="31">
        <v>0</v>
      </c>
    </row>
    <row r="2744" spans="1:17" x14ac:dyDescent="0.2">
      <c r="A2744" t="s">
        <v>858</v>
      </c>
      <c r="B2744" t="s">
        <v>1002</v>
      </c>
      <c r="C2744" t="s">
        <v>1003</v>
      </c>
      <c r="D2744" s="35">
        <v>20000</v>
      </c>
      <c r="E2744" s="35">
        <v>2004.6744832758179</v>
      </c>
      <c r="F2744" s="35">
        <v>22004.67448327582</v>
      </c>
      <c r="G2744" t="s">
        <v>875</v>
      </c>
      <c r="I2744" s="47">
        <v>0.33329999999999999</v>
      </c>
      <c r="J2744" t="s">
        <v>641</v>
      </c>
      <c r="K2744" s="57"/>
      <c r="M2744" t="s">
        <v>1401</v>
      </c>
      <c r="N2744" t="s">
        <v>1325</v>
      </c>
      <c r="O2744" s="36">
        <v>2044.9352186600722</v>
      </c>
      <c r="P2744" s="37">
        <v>32.220148357104492</v>
      </c>
      <c r="Q2744" s="31">
        <v>1.37E-4</v>
      </c>
    </row>
    <row r="2745" spans="1:17" x14ac:dyDescent="0.2">
      <c r="A2745" t="s">
        <v>858</v>
      </c>
      <c r="B2745" t="s">
        <v>1002</v>
      </c>
      <c r="C2745" t="s">
        <v>1003</v>
      </c>
      <c r="D2745" s="35">
        <v>20000</v>
      </c>
      <c r="E2745" s="35">
        <v>2004.6744832758179</v>
      </c>
      <c r="F2745" s="35">
        <v>22004.67448327582</v>
      </c>
      <c r="G2745" t="s">
        <v>875</v>
      </c>
      <c r="I2745" s="47">
        <v>0.33329999999999999</v>
      </c>
      <c r="J2745" t="s">
        <v>643</v>
      </c>
      <c r="K2745" s="57"/>
      <c r="M2745" t="s">
        <v>1401</v>
      </c>
      <c r="N2745" t="s">
        <v>1325</v>
      </c>
      <c r="O2745" s="36">
        <v>2463.2693452897956</v>
      </c>
      <c r="P2745" s="37">
        <v>38.811451347954872</v>
      </c>
      <c r="Q2745" s="31">
        <v>2.3900000000000001E-4</v>
      </c>
    </row>
    <row r="2746" spans="1:17" x14ac:dyDescent="0.2">
      <c r="A2746" t="s">
        <v>858</v>
      </c>
      <c r="B2746" t="s">
        <v>1002</v>
      </c>
      <c r="C2746" t="s">
        <v>1003</v>
      </c>
      <c r="D2746" s="35">
        <v>20000</v>
      </c>
      <c r="E2746" s="35">
        <v>2004.6744832758179</v>
      </c>
      <c r="F2746" s="35">
        <v>22004.67448327582</v>
      </c>
      <c r="G2746" t="s">
        <v>875</v>
      </c>
      <c r="I2746" s="47">
        <v>0.33329999999999999</v>
      </c>
      <c r="J2746" t="s">
        <v>644</v>
      </c>
      <c r="K2746" s="57"/>
      <c r="M2746" t="s">
        <v>1401</v>
      </c>
      <c r="N2746" t="s">
        <v>1325</v>
      </c>
      <c r="O2746" s="36">
        <v>7317.8331792863455</v>
      </c>
      <c r="P2746" s="37">
        <v>115.30031295741573</v>
      </c>
      <c r="Q2746" s="31">
        <v>3.1100000000000002E-4</v>
      </c>
    </row>
    <row r="2747" spans="1:17" x14ac:dyDescent="0.2">
      <c r="A2747" t="s">
        <v>858</v>
      </c>
      <c r="B2747" t="s">
        <v>1002</v>
      </c>
      <c r="C2747" t="s">
        <v>1003</v>
      </c>
      <c r="D2747" s="35">
        <v>20000</v>
      </c>
      <c r="E2747" s="35">
        <v>2004.6744832758179</v>
      </c>
      <c r="F2747" s="35">
        <v>22004.67448327582</v>
      </c>
      <c r="G2747" t="s">
        <v>875</v>
      </c>
      <c r="I2747" s="47">
        <v>0.33329999999999999</v>
      </c>
      <c r="J2747" t="s">
        <v>645</v>
      </c>
      <c r="K2747" s="57"/>
      <c r="M2747" t="s">
        <v>1401</v>
      </c>
      <c r="N2747" t="s">
        <v>1325</v>
      </c>
      <c r="O2747" s="36">
        <v>1941.8250110585548</v>
      </c>
      <c r="P2747" s="37">
        <v>30.595536410604986</v>
      </c>
      <c r="Q2747" s="31">
        <v>4.8999999999999998E-5</v>
      </c>
    </row>
    <row r="2748" spans="1:17" x14ac:dyDescent="0.2">
      <c r="A2748" t="s">
        <v>858</v>
      </c>
      <c r="B2748" t="s">
        <v>1002</v>
      </c>
      <c r="C2748" t="s">
        <v>1003</v>
      </c>
      <c r="D2748" s="35">
        <v>20000</v>
      </c>
      <c r="E2748" s="35">
        <v>2004.6744832758179</v>
      </c>
      <c r="F2748" s="35">
        <v>22004.67448327582</v>
      </c>
      <c r="G2748" t="s">
        <v>875</v>
      </c>
      <c r="I2748" s="47">
        <v>0.33329999999999999</v>
      </c>
      <c r="J2748" t="s">
        <v>646</v>
      </c>
      <c r="K2748" s="57"/>
      <c r="M2748" t="s">
        <v>1401</v>
      </c>
      <c r="N2748" t="s">
        <v>1325</v>
      </c>
      <c r="O2748" s="36">
        <v>553.20000000000005</v>
      </c>
      <c r="P2748" s="37">
        <v>8.7162595218196515</v>
      </c>
      <c r="Q2748" s="31">
        <v>1.2E-5</v>
      </c>
    </row>
    <row r="2749" spans="1:17" x14ac:dyDescent="0.2">
      <c r="A2749" t="s">
        <v>858</v>
      </c>
      <c r="B2749" t="s">
        <v>1002</v>
      </c>
      <c r="C2749" t="s">
        <v>1003</v>
      </c>
      <c r="D2749" s="35">
        <v>20000</v>
      </c>
      <c r="E2749" s="35">
        <v>2004.6744832758179</v>
      </c>
      <c r="F2749" s="35">
        <v>22004.67448327582</v>
      </c>
      <c r="G2749" t="s">
        <v>875</v>
      </c>
      <c r="I2749" s="47">
        <v>0.33329999999999999</v>
      </c>
      <c r="J2749" t="s">
        <v>647</v>
      </c>
      <c r="K2749" s="57"/>
      <c r="M2749" t="s">
        <v>1401</v>
      </c>
      <c r="N2749" t="s">
        <v>1325</v>
      </c>
      <c r="O2749" s="36">
        <v>4667.2721274884843</v>
      </c>
      <c r="P2749" s="37">
        <v>73.537879830341566</v>
      </c>
      <c r="Q2749" s="31">
        <v>1.08E-4</v>
      </c>
    </row>
    <row r="2750" spans="1:17" x14ac:dyDescent="0.2">
      <c r="A2750" t="s">
        <v>858</v>
      </c>
      <c r="B2750" t="s">
        <v>1002</v>
      </c>
      <c r="C2750" t="s">
        <v>1003</v>
      </c>
      <c r="D2750" s="35">
        <v>20000</v>
      </c>
      <c r="E2750" s="35">
        <v>2004.6744832758179</v>
      </c>
      <c r="F2750" s="35">
        <v>22004.67448327582</v>
      </c>
      <c r="G2750" t="s">
        <v>875</v>
      </c>
      <c r="I2750" s="47">
        <v>0.33329999999999999</v>
      </c>
      <c r="J2750" t="s">
        <v>648</v>
      </c>
      <c r="M2750" t="s">
        <v>1401</v>
      </c>
      <c r="N2750" t="s">
        <v>1325</v>
      </c>
      <c r="O2750" s="36">
        <v>691.5</v>
      </c>
      <c r="P2750" s="37">
        <v>10.895324402274564</v>
      </c>
      <c r="Q2750" s="31">
        <v>1.5E-5</v>
      </c>
    </row>
    <row r="2751" spans="1:17" x14ac:dyDescent="0.2">
      <c r="A2751" t="s">
        <v>858</v>
      </c>
      <c r="B2751" t="s">
        <v>1002</v>
      </c>
      <c r="C2751" t="s">
        <v>1003</v>
      </c>
      <c r="D2751" s="35">
        <v>20000</v>
      </c>
      <c r="E2751" s="35">
        <v>2004.6744832758179</v>
      </c>
      <c r="F2751" s="35">
        <v>22004.67448327582</v>
      </c>
      <c r="G2751" t="s">
        <v>875</v>
      </c>
      <c r="I2751" s="47">
        <v>0.33329999999999999</v>
      </c>
      <c r="J2751" t="s">
        <v>649</v>
      </c>
      <c r="K2751" s="57"/>
      <c r="M2751" t="s">
        <v>1401</v>
      </c>
      <c r="N2751" t="s">
        <v>1325</v>
      </c>
      <c r="O2751" s="36">
        <v>1387.4162914357805</v>
      </c>
      <c r="P2751" s="37">
        <v>21.860232214307359</v>
      </c>
      <c r="Q2751" s="31">
        <v>3.1000000000000001E-5</v>
      </c>
    </row>
    <row r="2752" spans="1:17" x14ac:dyDescent="0.2">
      <c r="A2752" t="s">
        <v>858</v>
      </c>
      <c r="B2752" t="s">
        <v>1002</v>
      </c>
      <c r="C2752" t="s">
        <v>1003</v>
      </c>
      <c r="D2752" s="35">
        <v>20000</v>
      </c>
      <c r="E2752" s="35">
        <v>2004.6744832758179</v>
      </c>
      <c r="F2752" s="35">
        <v>22004.67448327582</v>
      </c>
      <c r="G2752" t="s">
        <v>875</v>
      </c>
      <c r="I2752" s="47">
        <v>0.33329999999999999</v>
      </c>
      <c r="J2752" t="s">
        <v>650</v>
      </c>
      <c r="K2752" s="57"/>
      <c r="M2752" t="s">
        <v>1401</v>
      </c>
      <c r="N2752" t="s">
        <v>1325</v>
      </c>
      <c r="O2752" s="36">
        <v>69.150000000000006</v>
      </c>
      <c r="P2752" s="37">
        <v>1.0895324402274564</v>
      </c>
      <c r="Q2752" s="31">
        <v>1.9999999999999999E-6</v>
      </c>
    </row>
    <row r="2753" spans="1:17" x14ac:dyDescent="0.2">
      <c r="A2753" t="s">
        <v>858</v>
      </c>
      <c r="B2753" t="s">
        <v>1002</v>
      </c>
      <c r="C2753" t="s">
        <v>1003</v>
      </c>
      <c r="D2753" s="35">
        <v>20000</v>
      </c>
      <c r="E2753" s="35">
        <v>2004.6744832758179</v>
      </c>
      <c r="F2753" s="35">
        <v>22004.67448327582</v>
      </c>
      <c r="G2753" t="s">
        <v>875</v>
      </c>
      <c r="I2753" s="47">
        <v>0.33329999999999999</v>
      </c>
      <c r="J2753" t="s">
        <v>651</v>
      </c>
      <c r="K2753" s="57"/>
      <c r="M2753" t="s">
        <v>1401</v>
      </c>
      <c r="N2753" t="s">
        <v>1325</v>
      </c>
      <c r="O2753" s="36">
        <v>484.05</v>
      </c>
      <c r="P2753" s="37">
        <v>7.626727081592195</v>
      </c>
      <c r="Q2753" s="31">
        <v>1.1E-5</v>
      </c>
    </row>
    <row r="2754" spans="1:17" x14ac:dyDescent="0.2">
      <c r="A2754" t="s">
        <v>858</v>
      </c>
      <c r="B2754" t="s">
        <v>1002</v>
      </c>
      <c r="C2754" t="s">
        <v>1003</v>
      </c>
      <c r="D2754" s="35">
        <v>20000</v>
      </c>
      <c r="E2754" s="35">
        <v>2004.6744832758179</v>
      </c>
      <c r="F2754" s="35">
        <v>22004.67448327582</v>
      </c>
      <c r="G2754" t="s">
        <v>875</v>
      </c>
      <c r="I2754" s="47">
        <v>0.33329999999999999</v>
      </c>
      <c r="J2754" t="s">
        <v>737</v>
      </c>
      <c r="K2754" s="57"/>
      <c r="M2754" t="s">
        <v>1414</v>
      </c>
      <c r="N2754" t="s">
        <v>1325</v>
      </c>
      <c r="O2754" s="36">
        <v>2259.0703945956138</v>
      </c>
      <c r="P2754" s="37">
        <v>35.594077797098514</v>
      </c>
      <c r="Q2754" s="31">
        <v>0</v>
      </c>
    </row>
    <row r="2755" spans="1:17" x14ac:dyDescent="0.2">
      <c r="A2755" t="s">
        <v>858</v>
      </c>
      <c r="B2755" t="s">
        <v>1002</v>
      </c>
      <c r="C2755" t="s">
        <v>1003</v>
      </c>
      <c r="D2755" s="35">
        <v>20000</v>
      </c>
      <c r="E2755" s="35">
        <v>2004.6744832758179</v>
      </c>
      <c r="F2755" s="35">
        <v>22004.67448327582</v>
      </c>
      <c r="G2755" t="s">
        <v>875</v>
      </c>
      <c r="I2755" s="47">
        <v>0.33329999999999999</v>
      </c>
      <c r="J2755" t="s">
        <v>739</v>
      </c>
      <c r="K2755" s="57"/>
      <c r="M2755" t="s">
        <v>1414</v>
      </c>
      <c r="N2755" t="s">
        <v>1325</v>
      </c>
      <c r="O2755" s="36">
        <v>2550.8715440720744</v>
      </c>
      <c r="P2755" s="37">
        <v>40.191717977145721</v>
      </c>
      <c r="Q2755" s="31">
        <v>6.0000000000000002E-5</v>
      </c>
    </row>
    <row r="2756" spans="1:17" x14ac:dyDescent="0.2">
      <c r="A2756" t="s">
        <v>858</v>
      </c>
      <c r="B2756" t="s">
        <v>1002</v>
      </c>
      <c r="C2756" t="s">
        <v>1003</v>
      </c>
      <c r="D2756" s="35">
        <v>20000</v>
      </c>
      <c r="E2756" s="35">
        <v>2004.6744832758179</v>
      </c>
      <c r="F2756" s="35">
        <v>22004.67448327582</v>
      </c>
      <c r="G2756" t="s">
        <v>875</v>
      </c>
      <c r="I2756" s="47">
        <v>0.33329999999999999</v>
      </c>
      <c r="J2756" t="s">
        <v>740</v>
      </c>
      <c r="K2756" s="57"/>
      <c r="M2756" t="s">
        <v>1414</v>
      </c>
      <c r="N2756" t="s">
        <v>1325</v>
      </c>
      <c r="O2756" s="36">
        <v>3037.8035399849359</v>
      </c>
      <c r="P2756" s="37">
        <v>47.863853996404814</v>
      </c>
      <c r="Q2756" s="31">
        <v>6.7000000000000002E-5</v>
      </c>
    </row>
    <row r="2757" spans="1:17" x14ac:dyDescent="0.2">
      <c r="A2757" t="s">
        <v>858</v>
      </c>
      <c r="B2757" t="s">
        <v>1002</v>
      </c>
      <c r="C2757" t="s">
        <v>1003</v>
      </c>
      <c r="D2757" s="35">
        <v>20000</v>
      </c>
      <c r="E2757" s="35">
        <v>2004.6744832758179</v>
      </c>
      <c r="F2757" s="35">
        <v>22004.67448327582</v>
      </c>
      <c r="G2757" t="s">
        <v>875</v>
      </c>
      <c r="I2757" s="47">
        <v>0.33329999999999999</v>
      </c>
      <c r="J2757" t="s">
        <v>32</v>
      </c>
      <c r="K2757" s="57"/>
      <c r="M2757" t="s">
        <v>1324</v>
      </c>
      <c r="N2757" t="s">
        <v>1325</v>
      </c>
      <c r="O2757" s="36">
        <v>847.29019394612521</v>
      </c>
      <c r="P2757" s="37">
        <v>13.34996605337551</v>
      </c>
      <c r="Q2757" s="31">
        <v>2.8E-5</v>
      </c>
    </row>
    <row r="2758" spans="1:17" x14ac:dyDescent="0.2">
      <c r="A2758" t="s">
        <v>858</v>
      </c>
      <c r="B2758" t="s">
        <v>1002</v>
      </c>
      <c r="C2758" t="s">
        <v>1003</v>
      </c>
      <c r="D2758" s="35">
        <v>20000</v>
      </c>
      <c r="E2758" s="35">
        <v>2004.6744832758179</v>
      </c>
      <c r="F2758" s="35">
        <v>22004.67448327582</v>
      </c>
      <c r="G2758" t="s">
        <v>875</v>
      </c>
      <c r="I2758" s="47">
        <v>0.33329999999999999</v>
      </c>
      <c r="J2758" t="s">
        <v>34</v>
      </c>
      <c r="K2758" s="57"/>
      <c r="M2758" t="s">
        <v>1324</v>
      </c>
      <c r="N2758" t="s">
        <v>1325</v>
      </c>
      <c r="O2758" s="36">
        <v>2189.0911107159804</v>
      </c>
      <c r="P2758" s="37">
        <v>34.491479099618438</v>
      </c>
      <c r="Q2758" s="31">
        <v>7.1000000000000005E-5</v>
      </c>
    </row>
    <row r="2759" spans="1:17" x14ac:dyDescent="0.2">
      <c r="A2759" t="s">
        <v>858</v>
      </c>
      <c r="B2759" t="s">
        <v>1002</v>
      </c>
      <c r="C2759" t="s">
        <v>1003</v>
      </c>
      <c r="D2759" s="35">
        <v>20000</v>
      </c>
      <c r="E2759" s="35">
        <v>2004.6744832758179</v>
      </c>
      <c r="F2759" s="35">
        <v>22004.67448327582</v>
      </c>
      <c r="G2759" t="s">
        <v>875</v>
      </c>
      <c r="I2759" s="47">
        <v>0.33329999999999999</v>
      </c>
      <c r="J2759" t="s">
        <v>36</v>
      </c>
      <c r="K2759" s="58"/>
      <c r="M2759" t="s">
        <v>1324</v>
      </c>
      <c r="N2759" t="s">
        <v>1325</v>
      </c>
      <c r="O2759" s="36">
        <v>3151.6352477146047</v>
      </c>
      <c r="P2759" s="37">
        <v>49.657394680395619</v>
      </c>
      <c r="Q2759" s="31">
        <v>2.6499999999999999E-4</v>
      </c>
    </row>
    <row r="2760" spans="1:17" x14ac:dyDescent="0.2">
      <c r="A2760" t="s">
        <v>858</v>
      </c>
      <c r="B2760" t="s">
        <v>1002</v>
      </c>
      <c r="C2760" t="s">
        <v>1003</v>
      </c>
      <c r="D2760" s="35">
        <v>20000</v>
      </c>
      <c r="E2760" s="35">
        <v>2004.6744832758179</v>
      </c>
      <c r="F2760" s="35">
        <v>22004.67448327582</v>
      </c>
      <c r="G2760" t="s">
        <v>875</v>
      </c>
      <c r="I2760" s="47">
        <v>0.33329999999999999</v>
      </c>
      <c r="J2760" t="s">
        <v>347</v>
      </c>
      <c r="K2760" s="58"/>
      <c r="M2760" t="s">
        <v>1357</v>
      </c>
      <c r="N2760" t="s">
        <v>1325</v>
      </c>
      <c r="O2760" s="36">
        <v>1960.9420397731203</v>
      </c>
      <c r="P2760" s="37">
        <v>30.89674570843982</v>
      </c>
      <c r="Q2760" s="31">
        <v>0</v>
      </c>
    </row>
    <row r="2761" spans="1:17" x14ac:dyDescent="0.2">
      <c r="A2761" t="s">
        <v>858</v>
      </c>
      <c r="B2761" t="s">
        <v>1002</v>
      </c>
      <c r="C2761" t="s">
        <v>1003</v>
      </c>
      <c r="D2761" s="35">
        <v>20000</v>
      </c>
      <c r="E2761" s="35">
        <v>2004.6744832758179</v>
      </c>
      <c r="F2761" s="35">
        <v>22004.67448327582</v>
      </c>
      <c r="G2761" t="s">
        <v>875</v>
      </c>
      <c r="I2761" s="47">
        <v>0.33329999999999999</v>
      </c>
      <c r="J2761" t="s">
        <v>348</v>
      </c>
      <c r="K2761" s="58"/>
      <c r="M2761" t="s">
        <v>1357</v>
      </c>
      <c r="N2761" t="s">
        <v>1325</v>
      </c>
      <c r="O2761" s="36">
        <v>6761.1885246750298</v>
      </c>
      <c r="P2761" s="37">
        <v>106.52977920646509</v>
      </c>
      <c r="Q2761" s="31">
        <v>4.1399999999999998E-4</v>
      </c>
    </row>
    <row r="2762" spans="1:17" x14ac:dyDescent="0.2">
      <c r="A2762" t="s">
        <v>858</v>
      </c>
      <c r="B2762" t="s">
        <v>1002</v>
      </c>
      <c r="C2762" t="s">
        <v>1003</v>
      </c>
      <c r="D2762" s="35">
        <v>20000</v>
      </c>
      <c r="E2762" s="35">
        <v>2004.6744832758179</v>
      </c>
      <c r="F2762" s="35">
        <v>22004.67448327582</v>
      </c>
      <c r="G2762" t="s">
        <v>875</v>
      </c>
      <c r="I2762" s="47">
        <v>0.33329999999999999</v>
      </c>
      <c r="J2762" t="s">
        <v>406</v>
      </c>
      <c r="K2762" s="57"/>
      <c r="M2762" t="s">
        <v>1366</v>
      </c>
      <c r="N2762" t="s">
        <v>1325</v>
      </c>
      <c r="O2762" s="36">
        <v>5886.2493831897482</v>
      </c>
      <c r="P2762" s="37">
        <v>92.74417432037724</v>
      </c>
      <c r="Q2762" s="31">
        <v>3.2299999999999999E-4</v>
      </c>
    </row>
    <row r="2763" spans="1:17" x14ac:dyDescent="0.2">
      <c r="A2763" t="s">
        <v>858</v>
      </c>
      <c r="B2763" t="s">
        <v>1002</v>
      </c>
      <c r="C2763" t="s">
        <v>1003</v>
      </c>
      <c r="D2763" s="35">
        <v>20000</v>
      </c>
      <c r="E2763" s="35">
        <v>2004.6744832758179</v>
      </c>
      <c r="F2763" s="35">
        <v>22004.67448327582</v>
      </c>
      <c r="G2763" t="s">
        <v>875</v>
      </c>
      <c r="I2763" s="47">
        <v>0.33329999999999999</v>
      </c>
      <c r="J2763" t="s">
        <v>407</v>
      </c>
      <c r="K2763" s="58"/>
      <c r="M2763" t="s">
        <v>1366</v>
      </c>
      <c r="N2763" t="s">
        <v>1325</v>
      </c>
      <c r="O2763" s="36">
        <v>11434.717413794324</v>
      </c>
      <c r="P2763" s="37">
        <v>180.16624102910654</v>
      </c>
      <c r="Q2763" s="31">
        <v>4.0499999999999998E-4</v>
      </c>
    </row>
    <row r="2764" spans="1:17" x14ac:dyDescent="0.2">
      <c r="A2764" t="s">
        <v>858</v>
      </c>
      <c r="B2764" t="s">
        <v>1002</v>
      </c>
      <c r="C2764" t="s">
        <v>1003</v>
      </c>
      <c r="D2764" s="35">
        <v>20000</v>
      </c>
      <c r="E2764" s="35">
        <v>2004.6744832758179</v>
      </c>
      <c r="F2764" s="35">
        <v>22004.67448327582</v>
      </c>
      <c r="G2764" t="s">
        <v>875</v>
      </c>
      <c r="I2764" s="47">
        <v>0.33329999999999999</v>
      </c>
      <c r="J2764" t="s">
        <v>408</v>
      </c>
      <c r="K2764" s="58"/>
      <c r="M2764" t="s">
        <v>1366</v>
      </c>
      <c r="N2764" t="s">
        <v>1325</v>
      </c>
      <c r="O2764" s="36">
        <v>13494.448218078351</v>
      </c>
      <c r="P2764" s="37">
        <v>212.61950971172749</v>
      </c>
      <c r="Q2764" s="31">
        <v>3.3100000000000002E-4</v>
      </c>
    </row>
    <row r="2765" spans="1:17" x14ac:dyDescent="0.2">
      <c r="A2765" t="s">
        <v>858</v>
      </c>
      <c r="B2765" t="s">
        <v>1002</v>
      </c>
      <c r="C2765" t="s">
        <v>1003</v>
      </c>
      <c r="D2765" s="35">
        <v>20000</v>
      </c>
      <c r="E2765" s="35">
        <v>2004.6744832758179</v>
      </c>
      <c r="F2765" s="35">
        <v>22004.67448327582</v>
      </c>
      <c r="G2765" t="s">
        <v>875</v>
      </c>
      <c r="I2765" s="47">
        <v>0.33329999999999999</v>
      </c>
      <c r="J2765" t="s">
        <v>409</v>
      </c>
      <c r="K2765" s="58"/>
      <c r="M2765" t="s">
        <v>1366</v>
      </c>
      <c r="N2765" t="s">
        <v>1325</v>
      </c>
      <c r="O2765" s="36">
        <v>22654.287901645508</v>
      </c>
      <c r="P2765" s="37">
        <v>356.94261141135462</v>
      </c>
      <c r="Q2765" s="31">
        <v>5.2400000000000005E-4</v>
      </c>
    </row>
    <row r="2766" spans="1:17" x14ac:dyDescent="0.2">
      <c r="A2766" t="s">
        <v>858</v>
      </c>
      <c r="B2766" t="s">
        <v>1002</v>
      </c>
      <c r="C2766" t="s">
        <v>1003</v>
      </c>
      <c r="D2766" s="35">
        <v>20000</v>
      </c>
      <c r="E2766" s="35">
        <v>2004.6744832758179</v>
      </c>
      <c r="F2766" s="35">
        <v>22004.67448327582</v>
      </c>
      <c r="G2766" t="s">
        <v>875</v>
      </c>
      <c r="I2766" s="47">
        <v>0.33329999999999999</v>
      </c>
      <c r="J2766" t="s">
        <v>410</v>
      </c>
      <c r="K2766" s="57"/>
      <c r="M2766" t="s">
        <v>1366</v>
      </c>
      <c r="N2766" t="s">
        <v>1325</v>
      </c>
      <c r="O2766" s="36">
        <v>10120.942896730847</v>
      </c>
      <c r="P2766" s="37">
        <v>159.46631397943457</v>
      </c>
      <c r="Q2766" s="31">
        <v>5.0799999999999999E-4</v>
      </c>
    </row>
    <row r="2767" spans="1:17" x14ac:dyDescent="0.2">
      <c r="A2767" t="s">
        <v>858</v>
      </c>
      <c r="B2767" t="s">
        <v>1002</v>
      </c>
      <c r="C2767" t="s">
        <v>1003</v>
      </c>
      <c r="D2767" s="35">
        <v>20000</v>
      </c>
      <c r="E2767" s="35">
        <v>2004.6744832758179</v>
      </c>
      <c r="F2767" s="35">
        <v>22004.67448327582</v>
      </c>
      <c r="G2767" t="s">
        <v>875</v>
      </c>
      <c r="I2767" s="47">
        <v>0.33329999999999999</v>
      </c>
      <c r="J2767" t="s">
        <v>705</v>
      </c>
      <c r="K2767" s="57"/>
      <c r="M2767" t="s">
        <v>1409</v>
      </c>
      <c r="N2767" t="s">
        <v>1325</v>
      </c>
      <c r="O2767" s="36">
        <v>59430.480946412557</v>
      </c>
      <c r="P2767" s="37">
        <v>936.39098957969952</v>
      </c>
      <c r="Q2767" s="31">
        <v>1.7329999999999999E-3</v>
      </c>
    </row>
    <row r="2768" spans="1:17" x14ac:dyDescent="0.2">
      <c r="A2768" t="s">
        <v>858</v>
      </c>
      <c r="B2768" t="s">
        <v>1002</v>
      </c>
      <c r="C2768" t="s">
        <v>1003</v>
      </c>
      <c r="D2768" s="35">
        <v>20000</v>
      </c>
      <c r="E2768" s="35">
        <v>2004.6744832758179</v>
      </c>
      <c r="F2768" s="35">
        <v>22004.67448327582</v>
      </c>
      <c r="G2768" t="s">
        <v>875</v>
      </c>
      <c r="I2768" s="47">
        <v>0.33329999999999999</v>
      </c>
      <c r="J2768" t="s">
        <v>706</v>
      </c>
      <c r="K2768" s="58"/>
      <c r="M2768" t="s">
        <v>1409</v>
      </c>
      <c r="N2768" t="s">
        <v>1325</v>
      </c>
      <c r="O2768" s="36">
        <v>39112.191868202004</v>
      </c>
      <c r="P2768" s="37">
        <v>616.25454589742026</v>
      </c>
      <c r="Q2768" s="31">
        <v>1.23E-3</v>
      </c>
    </row>
    <row r="2769" spans="1:17" x14ac:dyDescent="0.2">
      <c r="A2769" t="s">
        <v>858</v>
      </c>
      <c r="B2769" t="s">
        <v>1005</v>
      </c>
      <c r="C2769" t="s">
        <v>1006</v>
      </c>
      <c r="D2769" s="35">
        <v>0</v>
      </c>
      <c r="E2769" s="35">
        <v>0</v>
      </c>
      <c r="F2769" s="35">
        <v>0</v>
      </c>
      <c r="G2769" t="s">
        <v>849</v>
      </c>
      <c r="I2769" s="47" t="s">
        <v>1429</v>
      </c>
      <c r="J2769">
        <v>0</v>
      </c>
      <c r="K2769" s="58"/>
      <c r="M2769" t="e">
        <v>#N/A</v>
      </c>
      <c r="N2769" t="e">
        <v>#N/A</v>
      </c>
      <c r="O2769" s="36">
        <v>0</v>
      </c>
      <c r="P2769" s="37">
        <v>0</v>
      </c>
      <c r="Q2769" s="31">
        <v>0</v>
      </c>
    </row>
    <row r="2770" spans="1:17" x14ac:dyDescent="0.2">
      <c r="A2770" t="s">
        <v>858</v>
      </c>
      <c r="B2770" t="s">
        <v>1007</v>
      </c>
      <c r="C2770" t="s">
        <v>1008</v>
      </c>
      <c r="D2770" s="35">
        <v>70000</v>
      </c>
      <c r="E2770" s="35">
        <v>7016.3606914653628</v>
      </c>
      <c r="F2770" s="35">
        <v>77016.360691465365</v>
      </c>
      <c r="G2770">
        <v>7</v>
      </c>
      <c r="I2770" s="47">
        <v>1</v>
      </c>
      <c r="J2770" t="s">
        <v>450</v>
      </c>
      <c r="K2770" s="58">
        <v>0.1</v>
      </c>
      <c r="M2770" t="s">
        <v>1372</v>
      </c>
      <c r="N2770" t="s">
        <v>1325</v>
      </c>
      <c r="O2770" s="36">
        <v>0.1</v>
      </c>
      <c r="P2770" s="37">
        <v>7701.636069146537</v>
      </c>
      <c r="Q2770" s="31">
        <v>0</v>
      </c>
    </row>
    <row r="2771" spans="1:17" x14ac:dyDescent="0.2">
      <c r="A2771" t="s">
        <v>858</v>
      </c>
      <c r="B2771" t="s">
        <v>1007</v>
      </c>
      <c r="C2771" t="s">
        <v>1008</v>
      </c>
      <c r="D2771" s="35">
        <v>70000</v>
      </c>
      <c r="E2771" s="35">
        <v>7016.3606914653628</v>
      </c>
      <c r="F2771" s="35">
        <v>77016.360691465365</v>
      </c>
      <c r="G2771">
        <v>7</v>
      </c>
      <c r="I2771" s="47">
        <v>0.95224559408754972</v>
      </c>
      <c r="J2771" t="s">
        <v>452</v>
      </c>
      <c r="K2771" s="57">
        <v>0.13</v>
      </c>
      <c r="M2771" t="s">
        <v>1372</v>
      </c>
      <c r="N2771" t="s">
        <v>1325</v>
      </c>
      <c r="O2771" s="36">
        <v>0.13</v>
      </c>
      <c r="P2771" s="37">
        <v>9534.0037183437089</v>
      </c>
      <c r="Q2771" s="31">
        <v>1.6000000000000001E-4</v>
      </c>
    </row>
    <row r="2772" spans="1:17" x14ac:dyDescent="0.2">
      <c r="A2772" t="s">
        <v>858</v>
      </c>
      <c r="B2772" t="s">
        <v>1007</v>
      </c>
      <c r="C2772" t="s">
        <v>1008</v>
      </c>
      <c r="D2772" s="35">
        <v>70000</v>
      </c>
      <c r="E2772" s="35">
        <v>7016.3606914653628</v>
      </c>
      <c r="F2772" s="35">
        <v>77016.360691465365</v>
      </c>
      <c r="G2772">
        <v>7</v>
      </c>
      <c r="I2772" s="47">
        <v>0.95238095238095233</v>
      </c>
      <c r="J2772" t="s">
        <v>453</v>
      </c>
      <c r="K2772" s="57">
        <v>0.14000000000000001</v>
      </c>
      <c r="M2772" t="s">
        <v>1372</v>
      </c>
      <c r="N2772" t="s">
        <v>1325</v>
      </c>
      <c r="O2772" s="36">
        <v>0.14000000000000001</v>
      </c>
      <c r="P2772" s="37">
        <v>10268.848092195381</v>
      </c>
      <c r="Q2772" s="31">
        <v>2.8E-5</v>
      </c>
    </row>
    <row r="2773" spans="1:17" x14ac:dyDescent="0.2">
      <c r="A2773" t="s">
        <v>858</v>
      </c>
      <c r="B2773" t="s">
        <v>1007</v>
      </c>
      <c r="C2773" t="s">
        <v>1008</v>
      </c>
      <c r="D2773" s="35">
        <v>70000</v>
      </c>
      <c r="E2773" s="35">
        <v>7016.3606914653628</v>
      </c>
      <c r="F2773" s="35">
        <v>77016.360691465365</v>
      </c>
      <c r="G2773">
        <v>7</v>
      </c>
      <c r="I2773" s="47">
        <v>1</v>
      </c>
      <c r="J2773" t="s">
        <v>454</v>
      </c>
      <c r="K2773" s="57">
        <v>0.24</v>
      </c>
      <c r="M2773" t="s">
        <v>1372</v>
      </c>
      <c r="N2773" t="s">
        <v>1325</v>
      </c>
      <c r="O2773" s="36">
        <v>0.24</v>
      </c>
      <c r="P2773" s="37">
        <v>18483.926565951686</v>
      </c>
      <c r="Q2773" s="31">
        <v>1.1400000000000001E-4</v>
      </c>
    </row>
    <row r="2774" spans="1:17" x14ac:dyDescent="0.2">
      <c r="A2774" t="s">
        <v>858</v>
      </c>
      <c r="B2774" t="s">
        <v>1007</v>
      </c>
      <c r="C2774" t="s">
        <v>1008</v>
      </c>
      <c r="D2774" s="35">
        <v>70000</v>
      </c>
      <c r="E2774" s="35">
        <v>7016.3606914653628</v>
      </c>
      <c r="F2774" s="35">
        <v>77016.360691465365</v>
      </c>
      <c r="G2774">
        <v>7</v>
      </c>
      <c r="I2774" s="47">
        <v>0.95238095238095233</v>
      </c>
      <c r="J2774" t="s">
        <v>455</v>
      </c>
      <c r="K2774" s="58">
        <v>0.06</v>
      </c>
      <c r="M2774" t="s">
        <v>1373</v>
      </c>
      <c r="N2774" t="s">
        <v>1325</v>
      </c>
      <c r="O2774" s="36">
        <v>0.06</v>
      </c>
      <c r="P2774" s="37">
        <v>4400.9348966551634</v>
      </c>
      <c r="Q2774" s="31">
        <v>7.1000000000000005E-5</v>
      </c>
    </row>
    <row r="2775" spans="1:17" x14ac:dyDescent="0.2">
      <c r="A2775" t="s">
        <v>858</v>
      </c>
      <c r="B2775" t="s">
        <v>1007</v>
      </c>
      <c r="C2775" t="s">
        <v>1008</v>
      </c>
      <c r="D2775" s="35">
        <v>70000</v>
      </c>
      <c r="E2775" s="35">
        <v>7016.3606914653628</v>
      </c>
      <c r="F2775" s="35">
        <v>77016.360691465365</v>
      </c>
      <c r="G2775">
        <v>7</v>
      </c>
      <c r="I2775" s="47">
        <v>0.953125</v>
      </c>
      <c r="J2775" t="s">
        <v>457</v>
      </c>
      <c r="K2775" s="57">
        <v>0.02</v>
      </c>
      <c r="M2775" t="s">
        <v>1373</v>
      </c>
      <c r="N2775" t="s">
        <v>1325</v>
      </c>
      <c r="O2775" s="36">
        <v>0.02</v>
      </c>
      <c r="P2775" s="37">
        <v>1468.1243756810586</v>
      </c>
      <c r="Q2775" s="31">
        <v>5.7000000000000003E-5</v>
      </c>
    </row>
    <row r="2776" spans="1:17" x14ac:dyDescent="0.2">
      <c r="A2776" t="s">
        <v>858</v>
      </c>
      <c r="B2776" t="s">
        <v>1007</v>
      </c>
      <c r="C2776" t="s">
        <v>1008</v>
      </c>
      <c r="D2776" s="35">
        <v>70000</v>
      </c>
      <c r="E2776" s="35">
        <v>7016.3606914653628</v>
      </c>
      <c r="F2776" s="35">
        <v>77016.360691465365</v>
      </c>
      <c r="G2776">
        <v>7</v>
      </c>
      <c r="I2776" s="47">
        <v>0.95238095238095233</v>
      </c>
      <c r="J2776" t="s">
        <v>458</v>
      </c>
      <c r="K2776" s="57">
        <v>1E-3</v>
      </c>
      <c r="M2776" t="s">
        <v>1373</v>
      </c>
      <c r="N2776" t="s">
        <v>1325</v>
      </c>
      <c r="O2776" s="36">
        <v>1E-3</v>
      </c>
      <c r="P2776" s="37">
        <v>73.348914944252726</v>
      </c>
      <c r="Q2776" s="31">
        <v>6.0000000000000002E-6</v>
      </c>
    </row>
    <row r="2777" spans="1:17" x14ac:dyDescent="0.2">
      <c r="A2777" t="s">
        <v>858</v>
      </c>
      <c r="B2777" t="s">
        <v>1007</v>
      </c>
      <c r="C2777" t="s">
        <v>1008</v>
      </c>
      <c r="D2777" s="35">
        <v>70000</v>
      </c>
      <c r="E2777" s="35">
        <v>7016.3606914653628</v>
      </c>
      <c r="F2777" s="35">
        <v>77016.360691465365</v>
      </c>
      <c r="G2777">
        <v>7</v>
      </c>
      <c r="I2777" s="47">
        <v>0.95161290322580649</v>
      </c>
      <c r="J2777" t="s">
        <v>459</v>
      </c>
      <c r="K2777" s="57">
        <v>0.01</v>
      </c>
      <c r="M2777" t="s">
        <v>1373</v>
      </c>
      <c r="N2777" t="s">
        <v>1325</v>
      </c>
      <c r="O2777" s="36">
        <v>0.01</v>
      </c>
      <c r="P2777" s="37">
        <v>732.89762593491241</v>
      </c>
      <c r="Q2777" s="31">
        <v>3.0000000000000001E-5</v>
      </c>
    </row>
    <row r="2778" spans="1:17" x14ac:dyDescent="0.2">
      <c r="A2778" t="s">
        <v>858</v>
      </c>
      <c r="B2778" t="s">
        <v>1007</v>
      </c>
      <c r="C2778" t="s">
        <v>1008</v>
      </c>
      <c r="D2778" s="35">
        <v>70000</v>
      </c>
      <c r="E2778" s="35">
        <v>7016.3606914653628</v>
      </c>
      <c r="F2778" s="35">
        <v>77016.360691465365</v>
      </c>
      <c r="G2778">
        <v>7</v>
      </c>
      <c r="I2778" s="47">
        <v>0.95165823496346258</v>
      </c>
      <c r="J2778" t="s">
        <v>460</v>
      </c>
      <c r="K2778" s="58">
        <v>0.24</v>
      </c>
      <c r="M2778" t="s">
        <v>1373</v>
      </c>
      <c r="N2778" t="s">
        <v>1325</v>
      </c>
      <c r="O2778" s="36">
        <v>0.24</v>
      </c>
      <c r="P2778" s="37">
        <v>17590.380930947838</v>
      </c>
      <c r="Q2778" s="31">
        <v>5.1999999999999995E-4</v>
      </c>
    </row>
    <row r="2779" spans="1:17" x14ac:dyDescent="0.2">
      <c r="A2779" t="s">
        <v>858</v>
      </c>
      <c r="B2779" t="s">
        <v>1007</v>
      </c>
      <c r="C2779" t="s">
        <v>1008</v>
      </c>
      <c r="D2779" s="35">
        <v>70000</v>
      </c>
      <c r="E2779" s="35">
        <v>7016.3606914653628</v>
      </c>
      <c r="F2779" s="35">
        <v>77016.360691465365</v>
      </c>
      <c r="G2779">
        <v>7</v>
      </c>
      <c r="I2779" s="47">
        <v>0.95145631067961167</v>
      </c>
      <c r="J2779" t="s">
        <v>461</v>
      </c>
      <c r="K2779" s="57">
        <v>0.06</v>
      </c>
      <c r="M2779" t="s">
        <v>1373</v>
      </c>
      <c r="N2779" t="s">
        <v>1325</v>
      </c>
      <c r="O2779" s="36">
        <v>0.06</v>
      </c>
      <c r="P2779" s="37">
        <v>4396.6621443283138</v>
      </c>
      <c r="Q2779" s="31">
        <v>9.7999999999999997E-5</v>
      </c>
    </row>
    <row r="2780" spans="1:17" x14ac:dyDescent="0.2">
      <c r="A2780" t="s">
        <v>858</v>
      </c>
      <c r="B2780" t="s">
        <v>1007</v>
      </c>
      <c r="C2780" t="s">
        <v>1008</v>
      </c>
      <c r="D2780" s="35">
        <v>70000</v>
      </c>
      <c r="E2780" s="35">
        <v>7016.3606914653628</v>
      </c>
      <c r="F2780" s="35">
        <v>77016.360691465365</v>
      </c>
      <c r="G2780">
        <v>7</v>
      </c>
      <c r="I2780" s="47">
        <v>1</v>
      </c>
      <c r="J2780" t="s">
        <v>462</v>
      </c>
      <c r="K2780" s="57">
        <v>1E-3</v>
      </c>
      <c r="M2780" t="s">
        <v>1373</v>
      </c>
      <c r="N2780" t="s">
        <v>1325</v>
      </c>
      <c r="O2780" s="36">
        <v>1E-3</v>
      </c>
      <c r="P2780" s="37">
        <v>77.016360691465366</v>
      </c>
      <c r="Q2780" s="31">
        <v>0</v>
      </c>
    </row>
    <row r="2781" spans="1:17" x14ac:dyDescent="0.2">
      <c r="A2781" t="s">
        <v>869</v>
      </c>
      <c r="B2781" t="s">
        <v>1012</v>
      </c>
      <c r="C2781" t="s">
        <v>1013</v>
      </c>
      <c r="D2781" s="35">
        <v>0</v>
      </c>
      <c r="E2781" s="35">
        <v>0</v>
      </c>
      <c r="F2781" s="35">
        <v>0</v>
      </c>
      <c r="G2781">
        <v>6</v>
      </c>
      <c r="I2781" s="47">
        <v>1</v>
      </c>
      <c r="J2781" t="s">
        <v>147</v>
      </c>
      <c r="K2781" s="58"/>
      <c r="M2781" t="s">
        <v>1334</v>
      </c>
      <c r="N2781" t="s">
        <v>1325</v>
      </c>
      <c r="O2781" s="36">
        <v>3197.6337116738837</v>
      </c>
      <c r="P2781" s="37">
        <v>0</v>
      </c>
      <c r="Q2781" s="31">
        <v>5.8999999999999998E-5</v>
      </c>
    </row>
    <row r="2782" spans="1:17" x14ac:dyDescent="0.2">
      <c r="A2782" t="s">
        <v>1014</v>
      </c>
      <c r="B2782" t="s">
        <v>1015</v>
      </c>
      <c r="C2782" t="s">
        <v>1016</v>
      </c>
      <c r="D2782" s="35">
        <v>650000</v>
      </c>
      <c r="E2782" s="35">
        <v>65151.92070646408</v>
      </c>
      <c r="F2782" s="35">
        <v>715151.92070646409</v>
      </c>
      <c r="G2782">
        <v>7</v>
      </c>
      <c r="I2782" s="47">
        <v>0.47997158154558306</v>
      </c>
      <c r="J2782" t="s">
        <v>214</v>
      </c>
      <c r="K2782" s="57">
        <v>0.05</v>
      </c>
      <c r="M2782" t="s">
        <v>1338</v>
      </c>
      <c r="N2782" t="s">
        <v>1333</v>
      </c>
      <c r="O2782" s="36">
        <v>0.05</v>
      </c>
      <c r="P2782" s="37">
        <v>17162.629921342152</v>
      </c>
      <c r="Q2782" s="31">
        <v>1.7000000000000001E-4</v>
      </c>
    </row>
    <row r="2783" spans="1:17" x14ac:dyDescent="0.2">
      <c r="A2783" t="s">
        <v>1014</v>
      </c>
      <c r="B2783" t="s">
        <v>1015</v>
      </c>
      <c r="C2783" t="s">
        <v>1016</v>
      </c>
      <c r="D2783" s="35">
        <v>650000</v>
      </c>
      <c r="E2783" s="35">
        <v>65151.92070646408</v>
      </c>
      <c r="F2783" s="35">
        <v>715151.92070646409</v>
      </c>
      <c r="G2783">
        <v>7</v>
      </c>
      <c r="I2783" s="47">
        <v>0.42328042328042326</v>
      </c>
      <c r="J2783" t="s">
        <v>217</v>
      </c>
      <c r="K2783" s="57">
        <v>0.03</v>
      </c>
      <c r="M2783" t="s">
        <v>1338</v>
      </c>
      <c r="N2783" t="s">
        <v>1333</v>
      </c>
      <c r="O2783" s="36">
        <v>0.03</v>
      </c>
      <c r="P2783" s="37">
        <v>9081.2942311931947</v>
      </c>
      <c r="Q2783" s="31">
        <v>1.03E-4</v>
      </c>
    </row>
    <row r="2784" spans="1:17" x14ac:dyDescent="0.2">
      <c r="A2784" t="s">
        <v>1014</v>
      </c>
      <c r="B2784" t="s">
        <v>1015</v>
      </c>
      <c r="C2784" t="s">
        <v>1016</v>
      </c>
      <c r="D2784" s="35">
        <v>650000</v>
      </c>
      <c r="E2784" s="35">
        <v>65151.92070646408</v>
      </c>
      <c r="F2784" s="35">
        <v>715151.92070646409</v>
      </c>
      <c r="G2784">
        <v>7</v>
      </c>
      <c r="I2784" s="47">
        <v>0.6334185848252345</v>
      </c>
      <c r="J2784" t="s">
        <v>219</v>
      </c>
      <c r="K2784" s="57">
        <v>0.09</v>
      </c>
      <c r="M2784" t="s">
        <v>1338</v>
      </c>
      <c r="N2784" t="s">
        <v>1333</v>
      </c>
      <c r="O2784" s="36">
        <v>0.09</v>
      </c>
      <c r="P2784" s="37">
        <v>40769.146579404311</v>
      </c>
      <c r="Q2784" s="31">
        <v>2.9999999999999997E-4</v>
      </c>
    </row>
    <row r="2785" spans="1:17" x14ac:dyDescent="0.2">
      <c r="A2785" t="s">
        <v>1014</v>
      </c>
      <c r="B2785" t="s">
        <v>1015</v>
      </c>
      <c r="C2785" t="s">
        <v>1016</v>
      </c>
      <c r="D2785" s="35">
        <v>650000</v>
      </c>
      <c r="E2785" s="35">
        <v>65151.92070646408</v>
      </c>
      <c r="F2785" s="35">
        <v>715151.92070646409</v>
      </c>
      <c r="G2785">
        <v>7</v>
      </c>
      <c r="I2785" s="47">
        <v>0.62047489295445701</v>
      </c>
      <c r="J2785" t="s">
        <v>221</v>
      </c>
      <c r="K2785" s="57">
        <v>0.12</v>
      </c>
      <c r="M2785" t="s">
        <v>1338</v>
      </c>
      <c r="N2785" t="s">
        <v>1333</v>
      </c>
      <c r="O2785" s="36">
        <v>0.12</v>
      </c>
      <c r="P2785" s="37">
        <v>53248.057373582116</v>
      </c>
      <c r="Q2785" s="31">
        <v>4.2400000000000001E-4</v>
      </c>
    </row>
    <row r="2786" spans="1:17" x14ac:dyDescent="0.2">
      <c r="A2786" t="s">
        <v>1014</v>
      </c>
      <c r="B2786" t="s">
        <v>1015</v>
      </c>
      <c r="C2786" t="s">
        <v>1016</v>
      </c>
      <c r="D2786" s="35">
        <v>650000</v>
      </c>
      <c r="E2786" s="35">
        <v>65151.92070646408</v>
      </c>
      <c r="F2786" s="35">
        <v>715151.92070646409</v>
      </c>
      <c r="G2786">
        <v>7</v>
      </c>
      <c r="I2786" s="47">
        <v>0.68093385214007784</v>
      </c>
      <c r="J2786" t="s">
        <v>223</v>
      </c>
      <c r="K2786" s="57">
        <v>0.13</v>
      </c>
      <c r="M2786" t="s">
        <v>1338</v>
      </c>
      <c r="N2786" t="s">
        <v>1333</v>
      </c>
      <c r="O2786" s="36">
        <v>0.13</v>
      </c>
      <c r="P2786" s="37">
        <v>63306.249790163653</v>
      </c>
      <c r="Q2786" s="31">
        <v>4.66E-4</v>
      </c>
    </row>
    <row r="2787" spans="1:17" x14ac:dyDescent="0.2">
      <c r="A2787" t="s">
        <v>1014</v>
      </c>
      <c r="B2787" t="s">
        <v>1015</v>
      </c>
      <c r="C2787" t="s">
        <v>1016</v>
      </c>
      <c r="D2787" s="35">
        <v>650000</v>
      </c>
      <c r="E2787" s="35">
        <v>65151.92070646408</v>
      </c>
      <c r="F2787" s="35">
        <v>715151.92070646409</v>
      </c>
      <c r="G2787">
        <v>7</v>
      </c>
      <c r="I2787" s="47">
        <v>0.97297297297297303</v>
      </c>
      <c r="J2787" t="s">
        <v>225</v>
      </c>
      <c r="K2787" s="57">
        <v>0.13</v>
      </c>
      <c r="M2787" t="s">
        <v>1338</v>
      </c>
      <c r="N2787" t="s">
        <v>1333</v>
      </c>
      <c r="O2787" s="36">
        <v>0.13</v>
      </c>
      <c r="P2787" s="37">
        <v>90457.05375422303</v>
      </c>
      <c r="Q2787" s="31">
        <v>4.9899999999999999E-4</v>
      </c>
    </row>
    <row r="2788" spans="1:17" x14ac:dyDescent="0.2">
      <c r="A2788" t="s">
        <v>1014</v>
      </c>
      <c r="B2788" t="s">
        <v>1015</v>
      </c>
      <c r="C2788" t="s">
        <v>1016</v>
      </c>
      <c r="D2788" s="35">
        <v>650000</v>
      </c>
      <c r="E2788" s="35">
        <v>65151.92070646408</v>
      </c>
      <c r="F2788" s="35">
        <v>715151.92070646409</v>
      </c>
      <c r="G2788">
        <v>7</v>
      </c>
      <c r="I2788" s="47">
        <v>0.82905982905982911</v>
      </c>
      <c r="J2788" t="s">
        <v>226</v>
      </c>
      <c r="K2788" s="57">
        <v>0.04</v>
      </c>
      <c r="M2788" t="s">
        <v>1338</v>
      </c>
      <c r="N2788" t="s">
        <v>1333</v>
      </c>
      <c r="O2788" s="36">
        <v>0.04</v>
      </c>
      <c r="P2788" s="37">
        <v>23716.149165308383</v>
      </c>
      <c r="Q2788" s="31">
        <v>1.3899999999999999E-4</v>
      </c>
    </row>
    <row r="2789" spans="1:17" x14ac:dyDescent="0.2">
      <c r="A2789" t="s">
        <v>1014</v>
      </c>
      <c r="B2789" t="s">
        <v>1015</v>
      </c>
      <c r="C2789" t="s">
        <v>1016</v>
      </c>
      <c r="D2789" s="35">
        <v>650000</v>
      </c>
      <c r="E2789" s="35">
        <v>65151.92070646408</v>
      </c>
      <c r="F2789" s="35">
        <v>715151.92070646409</v>
      </c>
      <c r="G2789">
        <v>7</v>
      </c>
      <c r="I2789" s="47">
        <v>0.92544650172046539</v>
      </c>
      <c r="J2789" t="s">
        <v>227</v>
      </c>
      <c r="K2789" s="57">
        <v>0.4</v>
      </c>
      <c r="M2789" t="s">
        <v>1338</v>
      </c>
      <c r="N2789" t="s">
        <v>1333</v>
      </c>
      <c r="O2789" s="36">
        <v>0.4</v>
      </c>
      <c r="P2789" s="37">
        <v>264733.93728658755</v>
      </c>
      <c r="Q2789" s="31">
        <v>1.555E-3</v>
      </c>
    </row>
    <row r="2790" spans="1:17" x14ac:dyDescent="0.2">
      <c r="A2790" t="s">
        <v>1014</v>
      </c>
      <c r="B2790" t="s">
        <v>1015</v>
      </c>
      <c r="C2790" t="s">
        <v>1016</v>
      </c>
      <c r="D2790" s="35">
        <v>650000</v>
      </c>
      <c r="E2790" s="35">
        <v>65151.92070646408</v>
      </c>
      <c r="F2790" s="35">
        <v>715151.92070646409</v>
      </c>
      <c r="G2790">
        <v>7</v>
      </c>
      <c r="I2790" s="47">
        <v>0.52504317789291877</v>
      </c>
      <c r="J2790" t="s">
        <v>228</v>
      </c>
      <c r="K2790" s="57">
        <v>0.02</v>
      </c>
      <c r="M2790" t="s">
        <v>1338</v>
      </c>
      <c r="N2790" t="s">
        <v>1333</v>
      </c>
      <c r="O2790" s="36">
        <v>0.02</v>
      </c>
      <c r="P2790" s="37">
        <v>7509.7127424789314</v>
      </c>
      <c r="Q2790" s="31">
        <v>7.8999999999999996E-5</v>
      </c>
    </row>
    <row r="2791" spans="1:17" x14ac:dyDescent="0.2">
      <c r="A2791" t="s">
        <v>951</v>
      </c>
      <c r="B2791" t="s">
        <v>1018</v>
      </c>
      <c r="C2791" t="s">
        <v>1019</v>
      </c>
      <c r="D2791" s="35">
        <v>0</v>
      </c>
      <c r="E2791" s="35">
        <v>0</v>
      </c>
      <c r="F2791" s="35">
        <v>0</v>
      </c>
      <c r="G2791" t="s">
        <v>849</v>
      </c>
      <c r="I2791" s="47" t="s">
        <v>1429</v>
      </c>
      <c r="J2791">
        <v>0</v>
      </c>
      <c r="K2791" s="57"/>
      <c r="M2791" t="e">
        <v>#N/A</v>
      </c>
      <c r="N2791" t="e">
        <v>#N/A</v>
      </c>
      <c r="O2791" s="36">
        <v>0</v>
      </c>
      <c r="P2791" s="37">
        <v>0</v>
      </c>
      <c r="Q2791" s="31">
        <v>0</v>
      </c>
    </row>
    <row r="2792" spans="1:17" x14ac:dyDescent="0.2">
      <c r="A2792" t="s">
        <v>951</v>
      </c>
      <c r="B2792" t="s">
        <v>1020</v>
      </c>
      <c r="C2792" t="s">
        <v>1021</v>
      </c>
      <c r="D2792" s="35">
        <v>70000</v>
      </c>
      <c r="E2792" s="35">
        <v>7016.3606914653628</v>
      </c>
      <c r="F2792" s="35">
        <v>77016.360691465365</v>
      </c>
      <c r="G2792" t="s">
        <v>849</v>
      </c>
      <c r="I2792" s="47" t="s">
        <v>1429</v>
      </c>
      <c r="J2792">
        <v>0</v>
      </c>
      <c r="K2792" s="57"/>
      <c r="M2792" t="e">
        <v>#N/A</v>
      </c>
      <c r="N2792" t="e">
        <v>#N/A</v>
      </c>
      <c r="O2792" s="36">
        <v>0</v>
      </c>
      <c r="P2792" s="37">
        <v>0</v>
      </c>
      <c r="Q2792" s="31">
        <v>0</v>
      </c>
    </row>
    <row r="2793" spans="1:17" x14ac:dyDescent="0.2">
      <c r="A2793" t="s">
        <v>951</v>
      </c>
      <c r="B2793" t="s">
        <v>1022</v>
      </c>
      <c r="C2793" t="s">
        <v>1023</v>
      </c>
      <c r="D2793" s="35">
        <v>0</v>
      </c>
      <c r="E2793" s="35">
        <v>0</v>
      </c>
      <c r="F2793" s="35">
        <v>0</v>
      </c>
      <c r="G2793" t="s">
        <v>849</v>
      </c>
      <c r="I2793" s="47" t="s">
        <v>1429</v>
      </c>
      <c r="J2793">
        <v>0</v>
      </c>
      <c r="K2793" s="57"/>
      <c r="M2793" t="e">
        <v>#N/A</v>
      </c>
      <c r="N2793" t="e">
        <v>#N/A</v>
      </c>
      <c r="O2793" s="36">
        <v>0</v>
      </c>
      <c r="P2793" s="37">
        <v>0</v>
      </c>
      <c r="Q2793" s="31">
        <v>0</v>
      </c>
    </row>
    <row r="2794" spans="1:17" x14ac:dyDescent="0.2">
      <c r="A2794" t="s">
        <v>951</v>
      </c>
      <c r="B2794" t="s">
        <v>1024</v>
      </c>
      <c r="C2794" t="s">
        <v>1025</v>
      </c>
      <c r="D2794" s="35">
        <v>0</v>
      </c>
      <c r="E2794" s="35">
        <v>0</v>
      </c>
      <c r="F2794" s="35">
        <v>0</v>
      </c>
      <c r="G2794" t="s">
        <v>849</v>
      </c>
      <c r="I2794" s="47" t="s">
        <v>1429</v>
      </c>
      <c r="J2794">
        <v>0</v>
      </c>
      <c r="K2794" s="57"/>
      <c r="M2794" t="e">
        <v>#N/A</v>
      </c>
      <c r="N2794" t="e">
        <v>#N/A</v>
      </c>
      <c r="O2794" s="36">
        <v>0</v>
      </c>
      <c r="P2794" s="37">
        <v>0</v>
      </c>
      <c r="Q2794" s="31">
        <v>0</v>
      </c>
    </row>
    <row r="2795" spans="1:17" x14ac:dyDescent="0.2">
      <c r="A2795" t="s">
        <v>858</v>
      </c>
      <c r="B2795" t="s">
        <v>1026</v>
      </c>
      <c r="C2795" t="s">
        <v>1027</v>
      </c>
      <c r="D2795" s="35">
        <v>140000</v>
      </c>
      <c r="E2795" s="35">
        <v>14032.721382930726</v>
      </c>
      <c r="F2795" s="35">
        <v>154032.72138293073</v>
      </c>
      <c r="G2795">
        <v>7</v>
      </c>
      <c r="I2795" s="47">
        <v>0.96139705882352944</v>
      </c>
      <c r="J2795" t="s">
        <v>724</v>
      </c>
      <c r="K2795" s="57">
        <v>0.39</v>
      </c>
      <c r="M2795" t="s">
        <v>1412</v>
      </c>
      <c r="N2795" t="s">
        <v>1328</v>
      </c>
      <c r="O2795" s="36">
        <v>0.39</v>
      </c>
      <c r="P2795" s="37">
        <v>57753.776067052175</v>
      </c>
      <c r="Q2795" s="31">
        <v>3.3599999999999998E-4</v>
      </c>
    </row>
    <row r="2796" spans="1:17" x14ac:dyDescent="0.2">
      <c r="A2796" t="s">
        <v>858</v>
      </c>
      <c r="B2796" t="s">
        <v>1026</v>
      </c>
      <c r="C2796" t="s">
        <v>1027</v>
      </c>
      <c r="D2796" s="35">
        <v>140000</v>
      </c>
      <c r="E2796" s="35">
        <v>14032.721382930726</v>
      </c>
      <c r="F2796" s="35">
        <v>154032.72138293073</v>
      </c>
      <c r="G2796">
        <v>7</v>
      </c>
      <c r="I2796" s="47">
        <v>0.96486486486486489</v>
      </c>
      <c r="J2796" t="s">
        <v>54</v>
      </c>
      <c r="K2796" s="57">
        <v>0.32</v>
      </c>
      <c r="M2796" t="s">
        <v>1327</v>
      </c>
      <c r="N2796" t="s">
        <v>1328</v>
      </c>
      <c r="O2796" s="36">
        <v>0.32</v>
      </c>
      <c r="P2796" s="37">
        <v>47558.643488610833</v>
      </c>
      <c r="Q2796" s="31">
        <v>1.55E-4</v>
      </c>
    </row>
    <row r="2797" spans="1:17" x14ac:dyDescent="0.2">
      <c r="A2797" t="s">
        <v>858</v>
      </c>
      <c r="B2797" t="s">
        <v>1026</v>
      </c>
      <c r="C2797" t="s">
        <v>1027</v>
      </c>
      <c r="D2797" s="35">
        <v>140000</v>
      </c>
      <c r="E2797" s="35">
        <v>14032.721382930726</v>
      </c>
      <c r="F2797" s="35">
        <v>154032.72138293073</v>
      </c>
      <c r="G2797">
        <v>7</v>
      </c>
      <c r="I2797" s="47">
        <v>0.73463687150837986</v>
      </c>
      <c r="J2797" t="s">
        <v>804</v>
      </c>
      <c r="K2797" s="58">
        <v>0.08</v>
      </c>
      <c r="M2797" t="s">
        <v>1424</v>
      </c>
      <c r="N2797" t="s">
        <v>1328</v>
      </c>
      <c r="O2797" s="36">
        <v>0.08</v>
      </c>
      <c r="P2797" s="37">
        <v>9052.6493237342529</v>
      </c>
      <c r="Q2797" s="31">
        <v>3.6000000000000001E-5</v>
      </c>
    </row>
    <row r="2798" spans="1:17" x14ac:dyDescent="0.2">
      <c r="A2798" t="s">
        <v>858</v>
      </c>
      <c r="B2798" t="s">
        <v>1026</v>
      </c>
      <c r="C2798" t="s">
        <v>1027</v>
      </c>
      <c r="D2798" s="35">
        <v>140000</v>
      </c>
      <c r="E2798" s="35">
        <v>14032.721382930726</v>
      </c>
      <c r="F2798" s="35">
        <v>154032.72138293073</v>
      </c>
      <c r="G2798">
        <v>7</v>
      </c>
      <c r="I2798" s="47">
        <v>0.96300326441784545</v>
      </c>
      <c r="J2798" t="s">
        <v>741</v>
      </c>
      <c r="K2798" s="57">
        <v>0.21</v>
      </c>
      <c r="M2798" t="s">
        <v>1415</v>
      </c>
      <c r="N2798" t="s">
        <v>1328</v>
      </c>
      <c r="O2798" s="36">
        <v>0.21</v>
      </c>
      <c r="P2798" s="37">
        <v>31150.142838974618</v>
      </c>
      <c r="Q2798" s="31">
        <v>1.1900000000000001E-4</v>
      </c>
    </row>
    <row r="2799" spans="1:17" x14ac:dyDescent="0.2">
      <c r="A2799" t="s">
        <v>858</v>
      </c>
      <c r="B2799" t="s">
        <v>1031</v>
      </c>
      <c r="C2799" t="s">
        <v>1032</v>
      </c>
      <c r="D2799" s="35">
        <v>70000</v>
      </c>
      <c r="E2799" s="35">
        <v>7016.3606914653628</v>
      </c>
      <c r="F2799" s="35">
        <v>77016.360691465365</v>
      </c>
      <c r="G2799">
        <v>3</v>
      </c>
      <c r="I2799" s="47" t="s">
        <v>1430</v>
      </c>
      <c r="J2799" t="s">
        <v>256</v>
      </c>
      <c r="M2799" t="s">
        <v>1343</v>
      </c>
      <c r="N2799" t="s">
        <v>1294</v>
      </c>
      <c r="O2799" s="36">
        <v>8753.4863094392767</v>
      </c>
      <c r="P2799" s="37">
        <v>2584.5231845115031</v>
      </c>
      <c r="Q2799" s="31">
        <v>1.3999999999999999E-4</v>
      </c>
    </row>
    <row r="2800" spans="1:17" x14ac:dyDescent="0.2">
      <c r="A2800" t="s">
        <v>858</v>
      </c>
      <c r="B2800" t="s">
        <v>1031</v>
      </c>
      <c r="C2800" t="s">
        <v>1032</v>
      </c>
      <c r="D2800" s="35">
        <v>70000</v>
      </c>
      <c r="E2800" s="35">
        <v>7016.3606914653628</v>
      </c>
      <c r="F2800" s="35">
        <v>77016.360691465365</v>
      </c>
      <c r="G2800">
        <v>3</v>
      </c>
      <c r="I2800" s="47" t="s">
        <v>1430</v>
      </c>
      <c r="J2800" t="s">
        <v>258</v>
      </c>
      <c r="K2800" s="57"/>
      <c r="M2800" t="s">
        <v>1343</v>
      </c>
      <c r="N2800" t="s">
        <v>1294</v>
      </c>
      <c r="O2800" s="36">
        <v>3006.0553377287429</v>
      </c>
      <c r="P2800" s="37">
        <v>887.55719031702779</v>
      </c>
      <c r="Q2800" s="31">
        <v>5.0000000000000002E-5</v>
      </c>
    </row>
    <row r="2801" spans="1:17" x14ac:dyDescent="0.2">
      <c r="A2801" t="s">
        <v>858</v>
      </c>
      <c r="B2801" t="s">
        <v>1031</v>
      </c>
      <c r="C2801" t="s">
        <v>1032</v>
      </c>
      <c r="D2801" s="35">
        <v>70000</v>
      </c>
      <c r="E2801" s="35">
        <v>7016.3606914653628</v>
      </c>
      <c r="F2801" s="35">
        <v>77016.360691465365</v>
      </c>
      <c r="G2801">
        <v>3</v>
      </c>
      <c r="I2801" s="47" t="s">
        <v>1430</v>
      </c>
      <c r="J2801" t="s">
        <v>259</v>
      </c>
      <c r="K2801" s="57"/>
      <c r="M2801" t="s">
        <v>1343</v>
      </c>
      <c r="N2801" t="s">
        <v>1294</v>
      </c>
      <c r="O2801" s="36">
        <v>4709.7634361584514</v>
      </c>
      <c r="P2801" s="37">
        <v>1390.5879742097657</v>
      </c>
      <c r="Q2801" s="31">
        <v>1.83E-4</v>
      </c>
    </row>
    <row r="2802" spans="1:17" x14ac:dyDescent="0.2">
      <c r="A2802" t="s">
        <v>858</v>
      </c>
      <c r="B2802" t="s">
        <v>1031</v>
      </c>
      <c r="C2802" t="s">
        <v>1032</v>
      </c>
      <c r="D2802" s="35">
        <v>70000</v>
      </c>
      <c r="E2802" s="35">
        <v>7016.3606914653628</v>
      </c>
      <c r="F2802" s="35">
        <v>77016.360691465365</v>
      </c>
      <c r="G2802">
        <v>3</v>
      </c>
      <c r="I2802" s="47" t="s">
        <v>1430</v>
      </c>
      <c r="J2802" t="s">
        <v>260</v>
      </c>
      <c r="M2802" t="s">
        <v>1343</v>
      </c>
      <c r="N2802" t="s">
        <v>1294</v>
      </c>
      <c r="O2802" s="36">
        <v>6840.9179008242054</v>
      </c>
      <c r="P2802" s="37">
        <v>2019.8250494724869</v>
      </c>
      <c r="Q2802" s="31">
        <v>1.18E-4</v>
      </c>
    </row>
    <row r="2803" spans="1:17" x14ac:dyDescent="0.2">
      <c r="A2803" t="s">
        <v>858</v>
      </c>
      <c r="B2803" t="s">
        <v>1031</v>
      </c>
      <c r="C2803" t="s">
        <v>1032</v>
      </c>
      <c r="D2803" s="35">
        <v>70000</v>
      </c>
      <c r="E2803" s="35">
        <v>7016.3606914653628</v>
      </c>
      <c r="F2803" s="35">
        <v>77016.360691465365</v>
      </c>
      <c r="G2803">
        <v>3</v>
      </c>
      <c r="I2803" s="47" t="s">
        <v>1430</v>
      </c>
      <c r="J2803" t="s">
        <v>310</v>
      </c>
      <c r="K2803" s="57"/>
      <c r="M2803" t="s">
        <v>1351</v>
      </c>
      <c r="N2803" t="s">
        <v>1294</v>
      </c>
      <c r="O2803" s="36">
        <v>6701.7698190156016</v>
      </c>
      <c r="P2803" s="37">
        <v>1978.7406825355292</v>
      </c>
      <c r="Q2803" s="31">
        <v>3.7300000000000001E-4</v>
      </c>
    </row>
    <row r="2804" spans="1:17" x14ac:dyDescent="0.2">
      <c r="A2804" t="s">
        <v>858</v>
      </c>
      <c r="B2804" t="s">
        <v>1031</v>
      </c>
      <c r="C2804" t="s">
        <v>1032</v>
      </c>
      <c r="D2804" s="35">
        <v>70000</v>
      </c>
      <c r="E2804" s="35">
        <v>7016.3606914653628</v>
      </c>
      <c r="F2804" s="35">
        <v>77016.360691465365</v>
      </c>
      <c r="G2804">
        <v>3</v>
      </c>
      <c r="I2804" s="47" t="s">
        <v>1430</v>
      </c>
      <c r="J2804" t="s">
        <v>312</v>
      </c>
      <c r="K2804" s="58"/>
      <c r="M2804" t="s">
        <v>1351</v>
      </c>
      <c r="N2804" t="s">
        <v>1294</v>
      </c>
      <c r="O2804" s="36">
        <v>2446.4916057330552</v>
      </c>
      <c r="P2804" s="37">
        <v>722.34239618464551</v>
      </c>
      <c r="Q2804" s="31">
        <v>3.8000000000000002E-5</v>
      </c>
    </row>
    <row r="2805" spans="1:17" x14ac:dyDescent="0.2">
      <c r="A2805" t="s">
        <v>858</v>
      </c>
      <c r="B2805" t="s">
        <v>1031</v>
      </c>
      <c r="C2805" t="s">
        <v>1032</v>
      </c>
      <c r="D2805" s="35">
        <v>70000</v>
      </c>
      <c r="E2805" s="35">
        <v>7016.3606914653628</v>
      </c>
      <c r="F2805" s="35">
        <v>77016.360691465365</v>
      </c>
      <c r="G2805">
        <v>3</v>
      </c>
      <c r="I2805" s="47" t="s">
        <v>1430</v>
      </c>
      <c r="J2805" t="s">
        <v>313</v>
      </c>
      <c r="K2805" s="58"/>
      <c r="M2805" t="s">
        <v>1351</v>
      </c>
      <c r="N2805" t="s">
        <v>1294</v>
      </c>
      <c r="O2805" s="36">
        <v>3188.4660589608652</v>
      </c>
      <c r="P2805" s="37">
        <v>941.4151300523655</v>
      </c>
      <c r="Q2805" s="31">
        <v>1.7000000000000001E-4</v>
      </c>
    </row>
    <row r="2806" spans="1:17" x14ac:dyDescent="0.2">
      <c r="A2806" t="s">
        <v>858</v>
      </c>
      <c r="B2806" t="s">
        <v>1031</v>
      </c>
      <c r="C2806" t="s">
        <v>1032</v>
      </c>
      <c r="D2806" s="35">
        <v>70000</v>
      </c>
      <c r="E2806" s="35">
        <v>7016.3606914653628</v>
      </c>
      <c r="F2806" s="35">
        <v>77016.360691465365</v>
      </c>
      <c r="G2806">
        <v>3</v>
      </c>
      <c r="I2806" s="47" t="s">
        <v>1430</v>
      </c>
      <c r="J2806" t="s">
        <v>314</v>
      </c>
      <c r="K2806" s="57"/>
      <c r="M2806" t="s">
        <v>1351</v>
      </c>
      <c r="N2806" t="s">
        <v>1294</v>
      </c>
      <c r="O2806" s="36">
        <v>2377.3254968618517</v>
      </c>
      <c r="P2806" s="37">
        <v>701.92065727505189</v>
      </c>
      <c r="Q2806" s="31">
        <v>9.8999999999999994E-5</v>
      </c>
    </row>
    <row r="2807" spans="1:17" x14ac:dyDescent="0.2">
      <c r="A2807" t="s">
        <v>858</v>
      </c>
      <c r="B2807" t="s">
        <v>1031</v>
      </c>
      <c r="C2807" t="s">
        <v>1032</v>
      </c>
      <c r="D2807" s="35">
        <v>70000</v>
      </c>
      <c r="E2807" s="35">
        <v>7016.3606914653628</v>
      </c>
      <c r="F2807" s="35">
        <v>77016.360691465365</v>
      </c>
      <c r="G2807">
        <v>3</v>
      </c>
      <c r="I2807" s="47" t="s">
        <v>1430</v>
      </c>
      <c r="J2807" t="s">
        <v>315</v>
      </c>
      <c r="K2807" s="57"/>
      <c r="M2807" t="s">
        <v>1351</v>
      </c>
      <c r="N2807" t="s">
        <v>1294</v>
      </c>
      <c r="O2807" s="36">
        <v>1403.7146244375608</v>
      </c>
      <c r="P2807" s="37">
        <v>414.45577945150507</v>
      </c>
      <c r="Q2807" s="31">
        <v>6.3999999999999997E-5</v>
      </c>
    </row>
    <row r="2808" spans="1:17" x14ac:dyDescent="0.2">
      <c r="A2808" t="s">
        <v>858</v>
      </c>
      <c r="B2808" t="s">
        <v>1031</v>
      </c>
      <c r="C2808" t="s">
        <v>1032</v>
      </c>
      <c r="D2808" s="35">
        <v>70000</v>
      </c>
      <c r="E2808" s="35">
        <v>7016.3606914653628</v>
      </c>
      <c r="F2808" s="35">
        <v>77016.360691465365</v>
      </c>
      <c r="G2808">
        <v>3</v>
      </c>
      <c r="I2808" s="47" t="s">
        <v>1430</v>
      </c>
      <c r="J2808" t="s">
        <v>340</v>
      </c>
      <c r="M2808" t="s">
        <v>1356</v>
      </c>
      <c r="N2808" t="s">
        <v>1294</v>
      </c>
      <c r="O2808" s="36">
        <v>2055.7732838506481</v>
      </c>
      <c r="P2808" s="37">
        <v>606.98029635139687</v>
      </c>
      <c r="Q2808" s="31">
        <v>1.0399999999999999E-4</v>
      </c>
    </row>
    <row r="2809" spans="1:17" x14ac:dyDescent="0.2">
      <c r="A2809" t="s">
        <v>858</v>
      </c>
      <c r="B2809" t="s">
        <v>1031</v>
      </c>
      <c r="C2809" t="s">
        <v>1032</v>
      </c>
      <c r="D2809" s="35">
        <v>70000</v>
      </c>
      <c r="E2809" s="35">
        <v>7016.3606914653628</v>
      </c>
      <c r="F2809" s="35">
        <v>77016.360691465365</v>
      </c>
      <c r="G2809">
        <v>3</v>
      </c>
      <c r="I2809" s="47" t="s">
        <v>1430</v>
      </c>
      <c r="J2809" t="s">
        <v>342</v>
      </c>
      <c r="M2809" t="s">
        <v>1356</v>
      </c>
      <c r="N2809" t="s">
        <v>1294</v>
      </c>
      <c r="O2809" s="36">
        <v>1700.7543681902491</v>
      </c>
      <c r="P2809" s="37">
        <v>502.15867602453409</v>
      </c>
      <c r="Q2809" s="31">
        <v>2.9E-5</v>
      </c>
    </row>
    <row r="2810" spans="1:17" x14ac:dyDescent="0.2">
      <c r="A2810" t="s">
        <v>858</v>
      </c>
      <c r="B2810" t="s">
        <v>1031</v>
      </c>
      <c r="C2810" t="s">
        <v>1032</v>
      </c>
      <c r="D2810" s="35">
        <v>70000</v>
      </c>
      <c r="E2810" s="35">
        <v>7016.3606914653628</v>
      </c>
      <c r="F2810" s="35">
        <v>77016.360691465365</v>
      </c>
      <c r="G2810">
        <v>3</v>
      </c>
      <c r="I2810" s="47" t="s">
        <v>1430</v>
      </c>
      <c r="J2810" t="s">
        <v>343</v>
      </c>
      <c r="M2810" t="s">
        <v>1356</v>
      </c>
      <c r="N2810" t="s">
        <v>1294</v>
      </c>
      <c r="O2810" s="36">
        <v>191.16152693784639</v>
      </c>
      <c r="P2810" s="37">
        <v>56.441671454345652</v>
      </c>
      <c r="Q2810" s="31">
        <v>3.9999999999999998E-6</v>
      </c>
    </row>
    <row r="2811" spans="1:17" x14ac:dyDescent="0.2">
      <c r="A2811" t="s">
        <v>858</v>
      </c>
      <c r="B2811" t="s">
        <v>1031</v>
      </c>
      <c r="C2811" t="s">
        <v>1032</v>
      </c>
      <c r="D2811" s="35">
        <v>70000</v>
      </c>
      <c r="E2811" s="35">
        <v>7016.3606914653628</v>
      </c>
      <c r="F2811" s="35">
        <v>77016.360691465365</v>
      </c>
      <c r="G2811">
        <v>3</v>
      </c>
      <c r="I2811" s="47" t="s">
        <v>1430</v>
      </c>
      <c r="J2811" t="s">
        <v>344</v>
      </c>
      <c r="M2811" t="s">
        <v>1356</v>
      </c>
      <c r="N2811" t="s">
        <v>1294</v>
      </c>
      <c r="O2811" s="36">
        <v>1406.2859468869567</v>
      </c>
      <c r="P2811" s="37">
        <v>415.21497895789514</v>
      </c>
      <c r="Q2811" s="31">
        <v>2.3E-5</v>
      </c>
    </row>
    <row r="2812" spans="1:17" x14ac:dyDescent="0.2">
      <c r="A2812" t="s">
        <v>858</v>
      </c>
      <c r="B2812" t="s">
        <v>1031</v>
      </c>
      <c r="C2812" t="s">
        <v>1032</v>
      </c>
      <c r="D2812" s="35">
        <v>70000</v>
      </c>
      <c r="E2812" s="35">
        <v>7016.3606914653628</v>
      </c>
      <c r="F2812" s="35">
        <v>77016.360691465365</v>
      </c>
      <c r="G2812">
        <v>3</v>
      </c>
      <c r="I2812" s="47" t="s">
        <v>1430</v>
      </c>
      <c r="J2812" t="s">
        <v>463</v>
      </c>
      <c r="M2812" t="s">
        <v>1374</v>
      </c>
      <c r="N2812" t="s">
        <v>1333</v>
      </c>
      <c r="O2812" s="36">
        <v>4.8099999999999996</v>
      </c>
      <c r="P2812" s="37">
        <v>1.4201834649692462</v>
      </c>
      <c r="Q2812" s="31">
        <v>0</v>
      </c>
    </row>
    <row r="2813" spans="1:17" x14ac:dyDescent="0.2">
      <c r="A2813" t="s">
        <v>858</v>
      </c>
      <c r="B2813" t="s">
        <v>1031</v>
      </c>
      <c r="C2813" t="s">
        <v>1032</v>
      </c>
      <c r="D2813" s="35">
        <v>70000</v>
      </c>
      <c r="E2813" s="35">
        <v>7016.3606914653628</v>
      </c>
      <c r="F2813" s="35">
        <v>77016.360691465365</v>
      </c>
      <c r="G2813">
        <v>3</v>
      </c>
      <c r="I2813" s="47" t="s">
        <v>1430</v>
      </c>
      <c r="J2813" t="s">
        <v>464</v>
      </c>
      <c r="K2813" s="57"/>
      <c r="M2813" t="s">
        <v>1374</v>
      </c>
      <c r="N2813" t="s">
        <v>1333</v>
      </c>
      <c r="O2813" s="36">
        <v>4.8099999999999996</v>
      </c>
      <c r="P2813" s="37">
        <v>1.4201834649692462</v>
      </c>
      <c r="Q2813" s="31">
        <v>0</v>
      </c>
    </row>
    <row r="2814" spans="1:17" x14ac:dyDescent="0.2">
      <c r="A2814" t="s">
        <v>858</v>
      </c>
      <c r="B2814" t="s">
        <v>1031</v>
      </c>
      <c r="C2814" t="s">
        <v>1032</v>
      </c>
      <c r="D2814" s="35">
        <v>70000</v>
      </c>
      <c r="E2814" s="35">
        <v>7016.3606914653628</v>
      </c>
      <c r="F2814" s="35">
        <v>77016.360691465365</v>
      </c>
      <c r="G2814">
        <v>3</v>
      </c>
      <c r="I2814" s="47" t="s">
        <v>1430</v>
      </c>
      <c r="J2814" t="s">
        <v>465</v>
      </c>
      <c r="M2814" t="s">
        <v>1374</v>
      </c>
      <c r="N2814" t="s">
        <v>1333</v>
      </c>
      <c r="O2814" s="36">
        <v>9.6199999999999992</v>
      </c>
      <c r="P2814" s="37">
        <v>2.8403669299384924</v>
      </c>
      <c r="Q2814" s="31">
        <v>0</v>
      </c>
    </row>
    <row r="2815" spans="1:17" x14ac:dyDescent="0.2">
      <c r="A2815" t="s">
        <v>858</v>
      </c>
      <c r="B2815" t="s">
        <v>1031</v>
      </c>
      <c r="C2815" t="s">
        <v>1032</v>
      </c>
      <c r="D2815" s="35">
        <v>70000</v>
      </c>
      <c r="E2815" s="35">
        <v>7016.3606914653628</v>
      </c>
      <c r="F2815" s="35">
        <v>77016.360691465365</v>
      </c>
      <c r="G2815">
        <v>3</v>
      </c>
      <c r="I2815" s="47" t="s">
        <v>1430</v>
      </c>
      <c r="J2815" t="s">
        <v>466</v>
      </c>
      <c r="K2815" s="58"/>
      <c r="M2815" t="s">
        <v>1374</v>
      </c>
      <c r="N2815" t="s">
        <v>1333</v>
      </c>
      <c r="O2815" s="36">
        <v>209.23499999999999</v>
      </c>
      <c r="P2815" s="37">
        <v>61.777980726162205</v>
      </c>
      <c r="Q2815" s="31">
        <v>3.0000000000000001E-6</v>
      </c>
    </row>
    <row r="2816" spans="1:17" x14ac:dyDescent="0.2">
      <c r="A2816" t="s">
        <v>858</v>
      </c>
      <c r="B2816" t="s">
        <v>1031</v>
      </c>
      <c r="C2816" t="s">
        <v>1032</v>
      </c>
      <c r="D2816" s="35">
        <v>70000</v>
      </c>
      <c r="E2816" s="35">
        <v>7016.3606914653628</v>
      </c>
      <c r="F2816" s="35">
        <v>77016.360691465365</v>
      </c>
      <c r="G2816">
        <v>3</v>
      </c>
      <c r="I2816" s="47" t="s">
        <v>1430</v>
      </c>
      <c r="J2816" t="s">
        <v>467</v>
      </c>
      <c r="K2816" s="58"/>
      <c r="M2816" t="s">
        <v>1374</v>
      </c>
      <c r="N2816" t="s">
        <v>1333</v>
      </c>
      <c r="O2816" s="36">
        <v>14.43</v>
      </c>
      <c r="P2816" s="37">
        <v>4.2605503949077388</v>
      </c>
      <c r="Q2816" s="31">
        <v>0</v>
      </c>
    </row>
    <row r="2817" spans="1:17" x14ac:dyDescent="0.2">
      <c r="A2817" t="s">
        <v>858</v>
      </c>
      <c r="B2817" t="s">
        <v>1031</v>
      </c>
      <c r="C2817" t="s">
        <v>1032</v>
      </c>
      <c r="D2817" s="35">
        <v>70000</v>
      </c>
      <c r="E2817" s="35">
        <v>7016.3606914653628</v>
      </c>
      <c r="F2817" s="35">
        <v>77016.360691465365</v>
      </c>
      <c r="G2817">
        <v>3</v>
      </c>
      <c r="I2817" s="47" t="s">
        <v>1430</v>
      </c>
      <c r="J2817" t="s">
        <v>468</v>
      </c>
      <c r="K2817" s="57"/>
      <c r="M2817" t="s">
        <v>1374</v>
      </c>
      <c r="N2817" t="s">
        <v>1333</v>
      </c>
      <c r="O2817" s="36">
        <v>2227.0500000000002</v>
      </c>
      <c r="P2817" s="37">
        <v>657.55084940951349</v>
      </c>
      <c r="Q2817" s="31">
        <v>3.3000000000000003E-5</v>
      </c>
    </row>
    <row r="2818" spans="1:17" x14ac:dyDescent="0.2">
      <c r="A2818" t="s">
        <v>858</v>
      </c>
      <c r="B2818" t="s">
        <v>1031</v>
      </c>
      <c r="C2818" t="s">
        <v>1032</v>
      </c>
      <c r="D2818" s="35">
        <v>70000</v>
      </c>
      <c r="E2818" s="35">
        <v>7016.3606914653628</v>
      </c>
      <c r="F2818" s="35">
        <v>77016.360691465365</v>
      </c>
      <c r="G2818">
        <v>3</v>
      </c>
      <c r="I2818" s="47" t="s">
        <v>1430</v>
      </c>
      <c r="J2818" t="s">
        <v>469</v>
      </c>
      <c r="K2818" s="57"/>
      <c r="M2818" t="s">
        <v>1374</v>
      </c>
      <c r="N2818" t="s">
        <v>1333</v>
      </c>
      <c r="O2818" s="36">
        <v>4.8099999999999996</v>
      </c>
      <c r="P2818" s="37">
        <v>1.4201834649692462</v>
      </c>
      <c r="Q2818" s="31">
        <v>0</v>
      </c>
    </row>
    <row r="2819" spans="1:17" x14ac:dyDescent="0.2">
      <c r="A2819" t="s">
        <v>858</v>
      </c>
      <c r="B2819" t="s">
        <v>1031</v>
      </c>
      <c r="C2819" t="s">
        <v>1032</v>
      </c>
      <c r="D2819" s="35">
        <v>70000</v>
      </c>
      <c r="E2819" s="35">
        <v>7016.3606914653628</v>
      </c>
      <c r="F2819" s="35">
        <v>77016.360691465365</v>
      </c>
      <c r="G2819">
        <v>3</v>
      </c>
      <c r="I2819" s="47" t="s">
        <v>1430</v>
      </c>
      <c r="J2819" t="s">
        <v>470</v>
      </c>
      <c r="K2819" s="57"/>
      <c r="M2819" t="s">
        <v>1374</v>
      </c>
      <c r="N2819" t="s">
        <v>1333</v>
      </c>
      <c r="O2819" s="36">
        <v>4.8099999999999996</v>
      </c>
      <c r="P2819" s="37">
        <v>1.4201834649692462</v>
      </c>
      <c r="Q2819" s="31">
        <v>0</v>
      </c>
    </row>
    <row r="2820" spans="1:17" x14ac:dyDescent="0.2">
      <c r="A2820" t="s">
        <v>858</v>
      </c>
      <c r="B2820" t="s">
        <v>1031</v>
      </c>
      <c r="C2820" t="s">
        <v>1032</v>
      </c>
      <c r="D2820" s="35">
        <v>70000</v>
      </c>
      <c r="E2820" s="35">
        <v>7016.3606914653628</v>
      </c>
      <c r="F2820" s="35">
        <v>77016.360691465365</v>
      </c>
      <c r="G2820">
        <v>3</v>
      </c>
      <c r="I2820" s="47" t="s">
        <v>1430</v>
      </c>
      <c r="J2820" t="s">
        <v>471</v>
      </c>
      <c r="M2820" t="s">
        <v>1374</v>
      </c>
      <c r="N2820" t="s">
        <v>1333</v>
      </c>
      <c r="O2820" s="36">
        <v>303.02999999999997</v>
      </c>
      <c r="P2820" s="37">
        <v>89.4715582930625</v>
      </c>
      <c r="Q2820" s="31">
        <v>5.0000000000000004E-6</v>
      </c>
    </row>
    <row r="2821" spans="1:17" x14ac:dyDescent="0.2">
      <c r="A2821" t="s">
        <v>858</v>
      </c>
      <c r="B2821" t="s">
        <v>1031</v>
      </c>
      <c r="C2821" t="s">
        <v>1032</v>
      </c>
      <c r="D2821" s="35">
        <v>70000</v>
      </c>
      <c r="E2821" s="35">
        <v>7016.3606914653628</v>
      </c>
      <c r="F2821" s="35">
        <v>77016.360691465365</v>
      </c>
      <c r="G2821">
        <v>3</v>
      </c>
      <c r="I2821" s="47" t="s">
        <v>1430</v>
      </c>
      <c r="J2821" t="s">
        <v>472</v>
      </c>
      <c r="M2821" t="s">
        <v>1374</v>
      </c>
      <c r="N2821" t="s">
        <v>1333</v>
      </c>
      <c r="O2821" s="36">
        <v>4.8099999999999996</v>
      </c>
      <c r="P2821" s="37">
        <v>1.4201834649692462</v>
      </c>
      <c r="Q2821" s="31">
        <v>0</v>
      </c>
    </row>
    <row r="2822" spans="1:17" x14ac:dyDescent="0.2">
      <c r="A2822" t="s">
        <v>858</v>
      </c>
      <c r="B2822" t="s">
        <v>1031</v>
      </c>
      <c r="C2822" t="s">
        <v>1032</v>
      </c>
      <c r="D2822" s="35">
        <v>70000</v>
      </c>
      <c r="E2822" s="35">
        <v>7016.3606914653628</v>
      </c>
      <c r="F2822" s="35">
        <v>77016.360691465365</v>
      </c>
      <c r="G2822">
        <v>3</v>
      </c>
      <c r="I2822" s="47" t="s">
        <v>1430</v>
      </c>
      <c r="J2822" t="s">
        <v>473</v>
      </c>
      <c r="M2822" t="s">
        <v>1374</v>
      </c>
      <c r="N2822" t="s">
        <v>1333</v>
      </c>
      <c r="O2822" s="36">
        <v>4.8099999999999996</v>
      </c>
      <c r="P2822" s="37">
        <v>1.4201834649692462</v>
      </c>
      <c r="Q2822" s="31">
        <v>0</v>
      </c>
    </row>
    <row r="2823" spans="1:17" x14ac:dyDescent="0.2">
      <c r="A2823" t="s">
        <v>858</v>
      </c>
      <c r="B2823" t="s">
        <v>1031</v>
      </c>
      <c r="C2823" t="s">
        <v>1032</v>
      </c>
      <c r="D2823" s="35">
        <v>70000</v>
      </c>
      <c r="E2823" s="35">
        <v>7016.3606914653628</v>
      </c>
      <c r="F2823" s="35">
        <v>77016.360691465365</v>
      </c>
      <c r="G2823">
        <v>3</v>
      </c>
      <c r="I2823" s="47" t="s">
        <v>1430</v>
      </c>
      <c r="J2823" t="s">
        <v>569</v>
      </c>
      <c r="M2823" t="s">
        <v>1392</v>
      </c>
      <c r="N2823" t="s">
        <v>1294</v>
      </c>
      <c r="O2823" s="36">
        <v>29.079474208499253</v>
      </c>
      <c r="P2823" s="37">
        <v>8.5859019627672133</v>
      </c>
      <c r="Q2823" s="31">
        <v>0</v>
      </c>
    </row>
    <row r="2824" spans="1:17" x14ac:dyDescent="0.2">
      <c r="A2824" t="s">
        <v>858</v>
      </c>
      <c r="B2824" t="s">
        <v>1031</v>
      </c>
      <c r="C2824" t="s">
        <v>1032</v>
      </c>
      <c r="D2824" s="35">
        <v>70000</v>
      </c>
      <c r="E2824" s="35">
        <v>7016.3606914653628</v>
      </c>
      <c r="F2824" s="35">
        <v>77016.360691465365</v>
      </c>
      <c r="G2824">
        <v>3</v>
      </c>
      <c r="I2824" s="47" t="s">
        <v>1430</v>
      </c>
      <c r="J2824" t="s">
        <v>571</v>
      </c>
      <c r="M2824" t="s">
        <v>1392</v>
      </c>
      <c r="N2824" t="s">
        <v>1294</v>
      </c>
      <c r="O2824" s="36">
        <v>343.79402970419056</v>
      </c>
      <c r="P2824" s="37">
        <v>101.50740048670214</v>
      </c>
      <c r="Q2824" s="31">
        <v>7.9999999999999996E-6</v>
      </c>
    </row>
    <row r="2825" spans="1:17" x14ac:dyDescent="0.2">
      <c r="A2825" t="s">
        <v>858</v>
      </c>
      <c r="B2825" t="s">
        <v>1031</v>
      </c>
      <c r="C2825" t="s">
        <v>1032</v>
      </c>
      <c r="D2825" s="35">
        <v>70000</v>
      </c>
      <c r="E2825" s="35">
        <v>7016.3606914653628</v>
      </c>
      <c r="F2825" s="35">
        <v>77016.360691465365</v>
      </c>
      <c r="G2825">
        <v>3</v>
      </c>
      <c r="I2825" s="47" t="s">
        <v>1430</v>
      </c>
      <c r="J2825" t="s">
        <v>572</v>
      </c>
      <c r="K2825" s="57"/>
      <c r="M2825" t="s">
        <v>1392</v>
      </c>
      <c r="N2825" t="s">
        <v>1294</v>
      </c>
      <c r="O2825" s="36">
        <v>3375.5010887016924</v>
      </c>
      <c r="P2825" s="37">
        <v>996.63842664445588</v>
      </c>
      <c r="Q2825" s="31">
        <v>1.7799999999999999E-4</v>
      </c>
    </row>
    <row r="2826" spans="1:17" x14ac:dyDescent="0.2">
      <c r="A2826" t="s">
        <v>858</v>
      </c>
      <c r="B2826" t="s">
        <v>1031</v>
      </c>
      <c r="C2826" t="s">
        <v>1032</v>
      </c>
      <c r="D2826" s="35">
        <v>70000</v>
      </c>
      <c r="E2826" s="35">
        <v>7016.3606914653628</v>
      </c>
      <c r="F2826" s="35">
        <v>77016.360691465365</v>
      </c>
      <c r="G2826">
        <v>3</v>
      </c>
      <c r="I2826" s="47" t="s">
        <v>1430</v>
      </c>
      <c r="J2826" t="s">
        <v>573</v>
      </c>
      <c r="M2826" t="s">
        <v>1392</v>
      </c>
      <c r="N2826" t="s">
        <v>1294</v>
      </c>
      <c r="O2826" s="36">
        <v>1888.0150842589733</v>
      </c>
      <c r="P2826" s="37">
        <v>557.44860795781949</v>
      </c>
      <c r="Q2826" s="31">
        <v>1.7899999999999999E-4</v>
      </c>
    </row>
    <row r="2827" spans="1:17" x14ac:dyDescent="0.2">
      <c r="A2827" t="s">
        <v>858</v>
      </c>
      <c r="B2827" t="s">
        <v>1031</v>
      </c>
      <c r="C2827" t="s">
        <v>1032</v>
      </c>
      <c r="D2827" s="35">
        <v>70000</v>
      </c>
      <c r="E2827" s="35">
        <v>7016.3606914653628</v>
      </c>
      <c r="F2827" s="35">
        <v>77016.360691465365</v>
      </c>
      <c r="G2827">
        <v>3</v>
      </c>
      <c r="I2827" s="47" t="s">
        <v>1430</v>
      </c>
      <c r="J2827" t="s">
        <v>605</v>
      </c>
      <c r="M2827" t="s">
        <v>1398</v>
      </c>
      <c r="N2827" t="s">
        <v>1333</v>
      </c>
      <c r="O2827" s="36">
        <v>636</v>
      </c>
      <c r="P2827" s="37">
        <v>187.78309432857392</v>
      </c>
      <c r="Q2827" s="31">
        <v>0</v>
      </c>
    </row>
    <row r="2828" spans="1:17" x14ac:dyDescent="0.2">
      <c r="A2828" t="s">
        <v>858</v>
      </c>
      <c r="B2828" t="s">
        <v>1031</v>
      </c>
      <c r="C2828" t="s">
        <v>1032</v>
      </c>
      <c r="D2828" s="35">
        <v>70000</v>
      </c>
      <c r="E2828" s="35">
        <v>7016.3606914653628</v>
      </c>
      <c r="F2828" s="35">
        <v>77016.360691465365</v>
      </c>
      <c r="G2828">
        <v>3</v>
      </c>
      <c r="I2828" s="47" t="s">
        <v>1430</v>
      </c>
      <c r="J2828" t="s">
        <v>606</v>
      </c>
      <c r="K2828" s="58"/>
      <c r="M2828" t="s">
        <v>1398</v>
      </c>
      <c r="N2828" t="s">
        <v>1333</v>
      </c>
      <c r="O2828" s="36">
        <v>15.9</v>
      </c>
      <c r="P2828" s="37">
        <v>4.6945773582143486</v>
      </c>
      <c r="Q2828" s="31">
        <v>0</v>
      </c>
    </row>
    <row r="2829" spans="1:17" x14ac:dyDescent="0.2">
      <c r="A2829" t="s">
        <v>858</v>
      </c>
      <c r="B2829" t="s">
        <v>1031</v>
      </c>
      <c r="C2829" t="s">
        <v>1032</v>
      </c>
      <c r="D2829" s="35">
        <v>70000</v>
      </c>
      <c r="E2829" s="35">
        <v>7016.3606914653628</v>
      </c>
      <c r="F2829" s="35">
        <v>77016.360691465365</v>
      </c>
      <c r="G2829">
        <v>3</v>
      </c>
      <c r="I2829" s="47" t="s">
        <v>1430</v>
      </c>
      <c r="J2829" t="s">
        <v>607</v>
      </c>
      <c r="K2829" s="57"/>
      <c r="M2829" t="s">
        <v>1398</v>
      </c>
      <c r="N2829" t="s">
        <v>1333</v>
      </c>
      <c r="O2829" s="36">
        <v>15.9</v>
      </c>
      <c r="P2829" s="37">
        <v>4.6945773582143486</v>
      </c>
      <c r="Q2829" s="31">
        <v>0</v>
      </c>
    </row>
    <row r="2830" spans="1:17" x14ac:dyDescent="0.2">
      <c r="A2830" t="s">
        <v>858</v>
      </c>
      <c r="B2830" t="s">
        <v>1031</v>
      </c>
      <c r="C2830" t="s">
        <v>1032</v>
      </c>
      <c r="D2830" s="35">
        <v>70000</v>
      </c>
      <c r="E2830" s="35">
        <v>7016.3606914653628</v>
      </c>
      <c r="F2830" s="35">
        <v>77016.360691465365</v>
      </c>
      <c r="G2830">
        <v>3</v>
      </c>
      <c r="I2830" s="47" t="s">
        <v>1430</v>
      </c>
      <c r="J2830" t="s">
        <v>608</v>
      </c>
      <c r="K2830" s="57"/>
      <c r="M2830" t="s">
        <v>1398</v>
      </c>
      <c r="N2830" t="s">
        <v>1333</v>
      </c>
      <c r="O2830" s="36">
        <v>15.9</v>
      </c>
      <c r="P2830" s="37">
        <v>4.6945773582143486</v>
      </c>
      <c r="Q2830" s="31">
        <v>0</v>
      </c>
    </row>
    <row r="2831" spans="1:17" x14ac:dyDescent="0.2">
      <c r="A2831" t="s">
        <v>858</v>
      </c>
      <c r="B2831" t="s">
        <v>1031</v>
      </c>
      <c r="C2831" t="s">
        <v>1032</v>
      </c>
      <c r="D2831" s="35">
        <v>70000</v>
      </c>
      <c r="E2831" s="35">
        <v>7016.3606914653628</v>
      </c>
      <c r="F2831" s="35">
        <v>77016.360691465365</v>
      </c>
      <c r="G2831">
        <v>3</v>
      </c>
      <c r="I2831" s="47" t="s">
        <v>1430</v>
      </c>
      <c r="J2831" t="s">
        <v>609</v>
      </c>
      <c r="K2831" s="57"/>
      <c r="M2831" t="s">
        <v>1398</v>
      </c>
      <c r="N2831" t="s">
        <v>1333</v>
      </c>
      <c r="O2831" s="36">
        <v>365.7</v>
      </c>
      <c r="P2831" s="37">
        <v>107.97527923893</v>
      </c>
      <c r="Q2831" s="31">
        <v>5.0000000000000004E-6</v>
      </c>
    </row>
    <row r="2832" spans="1:17" x14ac:dyDescent="0.2">
      <c r="A2832" t="s">
        <v>858</v>
      </c>
      <c r="B2832" t="s">
        <v>1031</v>
      </c>
      <c r="C2832" t="s">
        <v>1032</v>
      </c>
      <c r="D2832" s="35">
        <v>70000</v>
      </c>
      <c r="E2832" s="35">
        <v>7016.3606914653628</v>
      </c>
      <c r="F2832" s="35">
        <v>77016.360691465365</v>
      </c>
      <c r="G2832">
        <v>3</v>
      </c>
      <c r="I2832" s="47" t="s">
        <v>1430</v>
      </c>
      <c r="J2832" t="s">
        <v>610</v>
      </c>
      <c r="M2832" t="s">
        <v>1398</v>
      </c>
      <c r="N2832" t="s">
        <v>1333</v>
      </c>
      <c r="O2832" s="36">
        <v>15.9</v>
      </c>
      <c r="P2832" s="37">
        <v>4.6945773582143486</v>
      </c>
      <c r="Q2832" s="31">
        <v>0</v>
      </c>
    </row>
    <row r="2833" spans="1:17" x14ac:dyDescent="0.2">
      <c r="A2833" t="s">
        <v>858</v>
      </c>
      <c r="B2833" t="s">
        <v>1031</v>
      </c>
      <c r="C2833" t="s">
        <v>1032</v>
      </c>
      <c r="D2833" s="35">
        <v>70000</v>
      </c>
      <c r="E2833" s="35">
        <v>7016.3606914653628</v>
      </c>
      <c r="F2833" s="35">
        <v>77016.360691465365</v>
      </c>
      <c r="G2833">
        <v>3</v>
      </c>
      <c r="I2833" s="47" t="s">
        <v>1430</v>
      </c>
      <c r="J2833" t="s">
        <v>611</v>
      </c>
      <c r="M2833" t="s">
        <v>1398</v>
      </c>
      <c r="N2833" t="s">
        <v>1333</v>
      </c>
      <c r="O2833" s="36">
        <v>6044</v>
      </c>
      <c r="P2833" s="37">
        <v>1784.5299089966993</v>
      </c>
      <c r="Q2833" s="31">
        <v>9.0000000000000006E-5</v>
      </c>
    </row>
    <row r="2834" spans="1:17" x14ac:dyDescent="0.2">
      <c r="A2834" t="s">
        <v>858</v>
      </c>
      <c r="B2834" t="s">
        <v>1031</v>
      </c>
      <c r="C2834" t="s">
        <v>1032</v>
      </c>
      <c r="D2834" s="35">
        <v>70000</v>
      </c>
      <c r="E2834" s="35">
        <v>7016.3606914653628</v>
      </c>
      <c r="F2834" s="35">
        <v>77016.360691465365</v>
      </c>
      <c r="G2834">
        <v>3</v>
      </c>
      <c r="I2834" s="47" t="s">
        <v>1430</v>
      </c>
      <c r="J2834" t="s">
        <v>612</v>
      </c>
      <c r="M2834" t="s">
        <v>1398</v>
      </c>
      <c r="N2834" t="s">
        <v>1333</v>
      </c>
      <c r="O2834" s="36">
        <v>15.9</v>
      </c>
      <c r="P2834" s="37">
        <v>4.6945773582143486</v>
      </c>
      <c r="Q2834" s="31">
        <v>0</v>
      </c>
    </row>
    <row r="2835" spans="1:17" x14ac:dyDescent="0.2">
      <c r="A2835" t="s">
        <v>858</v>
      </c>
      <c r="B2835" t="s">
        <v>1031</v>
      </c>
      <c r="C2835" t="s">
        <v>1032</v>
      </c>
      <c r="D2835" s="35">
        <v>70000</v>
      </c>
      <c r="E2835" s="35">
        <v>7016.3606914653628</v>
      </c>
      <c r="F2835" s="35">
        <v>77016.360691465365</v>
      </c>
      <c r="G2835">
        <v>3</v>
      </c>
      <c r="I2835" s="47" t="s">
        <v>1430</v>
      </c>
      <c r="J2835" t="s">
        <v>613</v>
      </c>
      <c r="M2835" t="s">
        <v>1398</v>
      </c>
      <c r="N2835" t="s">
        <v>1333</v>
      </c>
      <c r="O2835" s="36">
        <v>15.9</v>
      </c>
      <c r="P2835" s="37">
        <v>4.6945773582143486</v>
      </c>
      <c r="Q2835" s="31">
        <v>0</v>
      </c>
    </row>
    <row r="2836" spans="1:17" x14ac:dyDescent="0.2">
      <c r="A2836" t="s">
        <v>858</v>
      </c>
      <c r="B2836" t="s">
        <v>1031</v>
      </c>
      <c r="C2836" t="s">
        <v>1032</v>
      </c>
      <c r="D2836" s="35">
        <v>70000</v>
      </c>
      <c r="E2836" s="35">
        <v>7016.3606914653628</v>
      </c>
      <c r="F2836" s="35">
        <v>77016.360691465365</v>
      </c>
      <c r="G2836">
        <v>3</v>
      </c>
      <c r="I2836" s="47" t="s">
        <v>1430</v>
      </c>
      <c r="J2836" t="s">
        <v>614</v>
      </c>
      <c r="M2836" t="s">
        <v>1398</v>
      </c>
      <c r="N2836" t="s">
        <v>1333</v>
      </c>
      <c r="O2836" s="36">
        <v>15.9</v>
      </c>
      <c r="P2836" s="37">
        <v>4.6945773582143486</v>
      </c>
      <c r="Q2836" s="31">
        <v>0</v>
      </c>
    </row>
    <row r="2837" spans="1:17" x14ac:dyDescent="0.2">
      <c r="A2837" t="s">
        <v>858</v>
      </c>
      <c r="B2837" t="s">
        <v>1031</v>
      </c>
      <c r="C2837" t="s">
        <v>1032</v>
      </c>
      <c r="D2837" s="35">
        <v>70000</v>
      </c>
      <c r="E2837" s="35">
        <v>7016.3606914653628</v>
      </c>
      <c r="F2837" s="35">
        <v>77016.360691465365</v>
      </c>
      <c r="G2837">
        <v>3</v>
      </c>
      <c r="I2837" s="47" t="s">
        <v>1430</v>
      </c>
      <c r="J2837" t="s">
        <v>615</v>
      </c>
      <c r="K2837" s="57"/>
      <c r="M2837" t="s">
        <v>1398</v>
      </c>
      <c r="N2837" t="s">
        <v>1333</v>
      </c>
      <c r="O2837" s="36">
        <v>15.9</v>
      </c>
      <c r="P2837" s="37">
        <v>4.6945773582143486</v>
      </c>
      <c r="Q2837" s="31">
        <v>0</v>
      </c>
    </row>
    <row r="2838" spans="1:17" x14ac:dyDescent="0.2">
      <c r="A2838" t="s">
        <v>858</v>
      </c>
      <c r="B2838" t="s">
        <v>1031</v>
      </c>
      <c r="C2838" t="s">
        <v>1032</v>
      </c>
      <c r="D2838" s="35">
        <v>70000</v>
      </c>
      <c r="E2838" s="35">
        <v>7016.3606914653628</v>
      </c>
      <c r="F2838" s="35">
        <v>77016.360691465365</v>
      </c>
      <c r="G2838">
        <v>3</v>
      </c>
      <c r="I2838" s="47" t="s">
        <v>1430</v>
      </c>
      <c r="J2838" t="s">
        <v>616</v>
      </c>
      <c r="M2838" t="s">
        <v>1398</v>
      </c>
      <c r="N2838" t="s">
        <v>1333</v>
      </c>
      <c r="O2838" s="36">
        <v>15.9</v>
      </c>
      <c r="P2838" s="37">
        <v>4.6945773582143486</v>
      </c>
      <c r="Q2838" s="31">
        <v>0</v>
      </c>
    </row>
    <row r="2839" spans="1:17" x14ac:dyDescent="0.2">
      <c r="A2839" t="s">
        <v>858</v>
      </c>
      <c r="B2839" t="s">
        <v>1031</v>
      </c>
      <c r="C2839" t="s">
        <v>1032</v>
      </c>
      <c r="D2839" s="35">
        <v>70000</v>
      </c>
      <c r="E2839" s="35">
        <v>7016.3606914653628</v>
      </c>
      <c r="F2839" s="35">
        <v>77016.360691465365</v>
      </c>
      <c r="G2839">
        <v>3</v>
      </c>
      <c r="I2839" s="47" t="s">
        <v>1430</v>
      </c>
      <c r="J2839" t="s">
        <v>617</v>
      </c>
      <c r="K2839" s="57"/>
      <c r="M2839" t="s">
        <v>1398</v>
      </c>
      <c r="N2839" t="s">
        <v>1333</v>
      </c>
      <c r="O2839" s="36">
        <v>795</v>
      </c>
      <c r="P2839" s="37">
        <v>234.72886791071738</v>
      </c>
      <c r="Q2839" s="31">
        <v>1.2E-5</v>
      </c>
    </row>
    <row r="2840" spans="1:17" x14ac:dyDescent="0.2">
      <c r="A2840" t="s">
        <v>858</v>
      </c>
      <c r="B2840" t="s">
        <v>1031</v>
      </c>
      <c r="C2840" t="s">
        <v>1032</v>
      </c>
      <c r="D2840" s="35">
        <v>70000</v>
      </c>
      <c r="E2840" s="35">
        <v>7016.3606914653628</v>
      </c>
      <c r="F2840" s="35">
        <v>77016.360691465365</v>
      </c>
      <c r="G2840">
        <v>3</v>
      </c>
      <c r="I2840" s="47" t="s">
        <v>1430</v>
      </c>
      <c r="J2840" t="s">
        <v>669</v>
      </c>
      <c r="K2840" s="58"/>
      <c r="M2840" t="s">
        <v>1404</v>
      </c>
      <c r="N2840" t="s">
        <v>1294</v>
      </c>
      <c r="O2840" s="36">
        <v>27603.720077909453</v>
      </c>
      <c r="P2840" s="37">
        <v>8150.1760553610393</v>
      </c>
      <c r="Q2840" s="31">
        <v>9.0200000000000002E-4</v>
      </c>
    </row>
    <row r="2841" spans="1:17" x14ac:dyDescent="0.2">
      <c r="A2841" t="s">
        <v>858</v>
      </c>
      <c r="B2841" t="s">
        <v>1031</v>
      </c>
      <c r="C2841" t="s">
        <v>1032</v>
      </c>
      <c r="D2841" s="35">
        <v>70000</v>
      </c>
      <c r="E2841" s="35">
        <v>7016.3606914653628</v>
      </c>
      <c r="F2841" s="35">
        <v>77016.360691465365</v>
      </c>
      <c r="G2841">
        <v>3</v>
      </c>
      <c r="I2841" s="47" t="s">
        <v>1430</v>
      </c>
      <c r="J2841" t="s">
        <v>671</v>
      </c>
      <c r="K2841" s="58"/>
      <c r="M2841" t="s">
        <v>1404</v>
      </c>
      <c r="N2841" t="s">
        <v>1294</v>
      </c>
      <c r="O2841" s="36">
        <v>1704.7834184729736</v>
      </c>
      <c r="P2841" s="37">
        <v>503.34827905801745</v>
      </c>
      <c r="Q2841" s="31">
        <v>2.6999999999999999E-5</v>
      </c>
    </row>
    <row r="2842" spans="1:17" x14ac:dyDescent="0.2">
      <c r="A2842" t="s">
        <v>858</v>
      </c>
      <c r="B2842" t="s">
        <v>1031</v>
      </c>
      <c r="C2842" t="s">
        <v>1032</v>
      </c>
      <c r="D2842" s="35">
        <v>70000</v>
      </c>
      <c r="E2842" s="35">
        <v>7016.3606914653628</v>
      </c>
      <c r="F2842" s="35">
        <v>77016.360691465365</v>
      </c>
      <c r="G2842">
        <v>3</v>
      </c>
      <c r="I2842" s="47" t="s">
        <v>1430</v>
      </c>
      <c r="J2842" t="s">
        <v>672</v>
      </c>
      <c r="K2842" s="57"/>
      <c r="M2842" t="s">
        <v>1404</v>
      </c>
      <c r="N2842" t="s">
        <v>1294</v>
      </c>
      <c r="O2842" s="36">
        <v>186.86368662271087</v>
      </c>
      <c r="P2842" s="37">
        <v>55.17270643342389</v>
      </c>
      <c r="Q2842" s="31">
        <v>3.9999999999999998E-6</v>
      </c>
    </row>
    <row r="2843" spans="1:17" x14ac:dyDescent="0.2">
      <c r="A2843" t="s">
        <v>858</v>
      </c>
      <c r="B2843" t="s">
        <v>1031</v>
      </c>
      <c r="C2843" t="s">
        <v>1032</v>
      </c>
      <c r="D2843" s="35">
        <v>70000</v>
      </c>
      <c r="E2843" s="35">
        <v>7016.3606914653628</v>
      </c>
      <c r="F2843" s="35">
        <v>77016.360691465365</v>
      </c>
      <c r="G2843">
        <v>3</v>
      </c>
      <c r="I2843" s="47" t="s">
        <v>1430</v>
      </c>
      <c r="J2843" t="s">
        <v>673</v>
      </c>
      <c r="K2843" s="57"/>
      <c r="M2843" t="s">
        <v>1404</v>
      </c>
      <c r="N2843" t="s">
        <v>1294</v>
      </c>
      <c r="O2843" s="36">
        <v>1097.6201965309956</v>
      </c>
      <c r="P2843" s="37">
        <v>324.07942909139587</v>
      </c>
      <c r="Q2843" s="31">
        <v>6.4999999999999994E-5</v>
      </c>
    </row>
    <row r="2844" spans="1:17" x14ac:dyDescent="0.2">
      <c r="A2844" t="s">
        <v>858</v>
      </c>
      <c r="B2844" t="s">
        <v>1031</v>
      </c>
      <c r="C2844" t="s">
        <v>1032</v>
      </c>
      <c r="D2844" s="35">
        <v>70000</v>
      </c>
      <c r="E2844" s="35">
        <v>7016.3606914653628</v>
      </c>
      <c r="F2844" s="35">
        <v>77016.360691465365</v>
      </c>
      <c r="G2844">
        <v>3</v>
      </c>
      <c r="I2844" s="47" t="s">
        <v>1430</v>
      </c>
      <c r="J2844" t="s">
        <v>674</v>
      </c>
      <c r="M2844" t="s">
        <v>1404</v>
      </c>
      <c r="N2844" t="s">
        <v>1294</v>
      </c>
      <c r="O2844" s="36">
        <v>6407.724397415137</v>
      </c>
      <c r="P2844" s="37">
        <v>1891.9218788542628</v>
      </c>
      <c r="Q2844" s="31">
        <v>3.0800000000000001E-4</v>
      </c>
    </row>
    <row r="2845" spans="1:17" x14ac:dyDescent="0.2">
      <c r="A2845" t="s">
        <v>858</v>
      </c>
      <c r="B2845" t="s">
        <v>1031</v>
      </c>
      <c r="C2845" t="s">
        <v>1032</v>
      </c>
      <c r="D2845" s="35">
        <v>70000</v>
      </c>
      <c r="E2845" s="35">
        <v>7016.3606914653628</v>
      </c>
      <c r="F2845" s="35">
        <v>77016.360691465365</v>
      </c>
      <c r="G2845">
        <v>3</v>
      </c>
      <c r="I2845" s="47" t="s">
        <v>1430</v>
      </c>
      <c r="J2845" t="s">
        <v>712</v>
      </c>
      <c r="M2845" t="s">
        <v>1411</v>
      </c>
      <c r="N2845" t="s">
        <v>1294</v>
      </c>
      <c r="O2845" s="36">
        <v>42.80266656986133</v>
      </c>
      <c r="P2845" s="37">
        <v>12.63776285220561</v>
      </c>
      <c r="Q2845" s="31">
        <v>0</v>
      </c>
    </row>
    <row r="2846" spans="1:17" x14ac:dyDescent="0.2">
      <c r="A2846" t="s">
        <v>858</v>
      </c>
      <c r="B2846" t="s">
        <v>1031</v>
      </c>
      <c r="C2846" t="s">
        <v>1032</v>
      </c>
      <c r="D2846" s="35">
        <v>70000</v>
      </c>
      <c r="E2846" s="35">
        <v>7016.3606914653628</v>
      </c>
      <c r="F2846" s="35">
        <v>77016.360691465365</v>
      </c>
      <c r="G2846">
        <v>3</v>
      </c>
      <c r="I2846" s="47" t="s">
        <v>1430</v>
      </c>
      <c r="J2846" t="s">
        <v>714</v>
      </c>
      <c r="M2846" t="s">
        <v>1411</v>
      </c>
      <c r="N2846" t="s">
        <v>1294</v>
      </c>
      <c r="O2846" s="36">
        <v>46.569639220649599</v>
      </c>
      <c r="P2846" s="37">
        <v>13.749985777702673</v>
      </c>
      <c r="Q2846" s="31">
        <v>9.9999999999999995E-7</v>
      </c>
    </row>
    <row r="2847" spans="1:17" x14ac:dyDescent="0.2">
      <c r="A2847" t="s">
        <v>858</v>
      </c>
      <c r="B2847" t="s">
        <v>1031</v>
      </c>
      <c r="C2847" t="s">
        <v>1032</v>
      </c>
      <c r="D2847" s="35">
        <v>70000</v>
      </c>
      <c r="E2847" s="35">
        <v>7016.3606914653628</v>
      </c>
      <c r="F2847" s="35">
        <v>77016.360691465365</v>
      </c>
      <c r="G2847">
        <v>3</v>
      </c>
      <c r="I2847" s="47" t="s">
        <v>1430</v>
      </c>
      <c r="J2847" t="s">
        <v>715</v>
      </c>
      <c r="M2847" t="s">
        <v>1411</v>
      </c>
      <c r="N2847" t="s">
        <v>1294</v>
      </c>
      <c r="O2847" s="36">
        <v>1183.945934271045</v>
      </c>
      <c r="P2847" s="37">
        <v>349.56765889174721</v>
      </c>
      <c r="Q2847" s="31">
        <v>5.8999999999999998E-5</v>
      </c>
    </row>
    <row r="2848" spans="1:17" x14ac:dyDescent="0.2">
      <c r="A2848" t="s">
        <v>858</v>
      </c>
      <c r="B2848" t="s">
        <v>1031</v>
      </c>
      <c r="C2848" t="s">
        <v>1032</v>
      </c>
      <c r="D2848" s="35">
        <v>70000</v>
      </c>
      <c r="E2848" s="35">
        <v>7016.3606914653628</v>
      </c>
      <c r="F2848" s="35">
        <v>77016.360691465365</v>
      </c>
      <c r="G2848">
        <v>3</v>
      </c>
      <c r="I2848" s="47" t="s">
        <v>1430</v>
      </c>
      <c r="J2848" t="s">
        <v>720</v>
      </c>
      <c r="M2848" t="s">
        <v>1411</v>
      </c>
      <c r="N2848" t="s">
        <v>1294</v>
      </c>
      <c r="O2848" s="36">
        <v>2644.4201976399399</v>
      </c>
      <c r="P2848" s="37">
        <v>780.78208713491654</v>
      </c>
      <c r="Q2848" s="31">
        <v>4.1E-5</v>
      </c>
    </row>
    <row r="2849" spans="1:17" x14ac:dyDescent="0.2">
      <c r="A2849" t="s">
        <v>858</v>
      </c>
      <c r="B2849" t="s">
        <v>1031</v>
      </c>
      <c r="C2849" t="s">
        <v>1032</v>
      </c>
      <c r="D2849" s="35">
        <v>70000</v>
      </c>
      <c r="E2849" s="35">
        <v>7016.3606914653628</v>
      </c>
      <c r="F2849" s="35">
        <v>77016.360691465365</v>
      </c>
      <c r="G2849">
        <v>3</v>
      </c>
      <c r="I2849" s="47" t="s">
        <v>1430</v>
      </c>
      <c r="J2849" t="s">
        <v>721</v>
      </c>
      <c r="K2849" s="57"/>
      <c r="M2849" t="s">
        <v>1411</v>
      </c>
      <c r="N2849" t="s">
        <v>1294</v>
      </c>
      <c r="O2849" s="36">
        <v>1491.5256828192296</v>
      </c>
      <c r="P2849" s="37">
        <v>440.38255973322958</v>
      </c>
      <c r="Q2849" s="31">
        <v>4.3000000000000002E-5</v>
      </c>
    </row>
    <row r="2850" spans="1:17" x14ac:dyDescent="0.2">
      <c r="A2850" t="s">
        <v>858</v>
      </c>
      <c r="B2850" t="s">
        <v>1031</v>
      </c>
      <c r="C2850" t="s">
        <v>1032</v>
      </c>
      <c r="D2850" s="35">
        <v>70000</v>
      </c>
      <c r="E2850" s="35">
        <v>7016.3606914653628</v>
      </c>
      <c r="F2850" s="35">
        <v>77016.360691465365</v>
      </c>
      <c r="G2850">
        <v>3</v>
      </c>
      <c r="I2850" s="47" t="s">
        <v>1430</v>
      </c>
      <c r="J2850" t="s">
        <v>722</v>
      </c>
      <c r="M2850" t="s">
        <v>1411</v>
      </c>
      <c r="N2850" t="s">
        <v>1294</v>
      </c>
      <c r="O2850" s="36">
        <v>1341.6995806943403</v>
      </c>
      <c r="P2850" s="37">
        <v>396.14543855681347</v>
      </c>
      <c r="Q2850" s="31">
        <v>9.0000000000000006E-5</v>
      </c>
    </row>
    <row r="2851" spans="1:17" x14ac:dyDescent="0.2">
      <c r="A2851" t="s">
        <v>858</v>
      </c>
      <c r="B2851" t="s">
        <v>1031</v>
      </c>
      <c r="C2851" t="s">
        <v>1032</v>
      </c>
      <c r="D2851" s="35">
        <v>70000</v>
      </c>
      <c r="E2851" s="35">
        <v>7016.3606914653628</v>
      </c>
      <c r="F2851" s="35">
        <v>77016.360691465365</v>
      </c>
      <c r="G2851">
        <v>3</v>
      </c>
      <c r="I2851" s="47" t="s">
        <v>1430</v>
      </c>
      <c r="J2851" t="s">
        <v>723</v>
      </c>
      <c r="K2851" s="57"/>
      <c r="M2851" t="s">
        <v>1411</v>
      </c>
      <c r="N2851" t="s">
        <v>1294</v>
      </c>
      <c r="O2851" s="36">
        <v>27.785524752776173</v>
      </c>
      <c r="P2851" s="37">
        <v>8.2038550560054944</v>
      </c>
      <c r="Q2851" s="31">
        <v>9.9999999999999995E-7</v>
      </c>
    </row>
    <row r="2852" spans="1:17" x14ac:dyDescent="0.2">
      <c r="A2852" t="s">
        <v>858</v>
      </c>
      <c r="B2852" t="s">
        <v>1031</v>
      </c>
      <c r="C2852" t="s">
        <v>1032</v>
      </c>
      <c r="D2852" s="35">
        <v>70000</v>
      </c>
      <c r="E2852" s="35">
        <v>7016.3606914653628</v>
      </c>
      <c r="F2852" s="35">
        <v>77016.360691465365</v>
      </c>
      <c r="G2852">
        <v>3</v>
      </c>
      <c r="I2852" s="47" t="s">
        <v>1430</v>
      </c>
      <c r="J2852" t="s">
        <v>742</v>
      </c>
      <c r="K2852" s="58"/>
      <c r="M2852" t="s">
        <v>1416</v>
      </c>
      <c r="N2852" t="s">
        <v>1294</v>
      </c>
      <c r="O2852" s="36">
        <v>2864.7385465703437</v>
      </c>
      <c r="P2852" s="37">
        <v>845.83249798320844</v>
      </c>
      <c r="Q2852" s="31">
        <v>2.2499999999999999E-4</v>
      </c>
    </row>
    <row r="2853" spans="1:17" x14ac:dyDescent="0.2">
      <c r="A2853" t="s">
        <v>858</v>
      </c>
      <c r="B2853" t="s">
        <v>1031</v>
      </c>
      <c r="C2853" t="s">
        <v>1032</v>
      </c>
      <c r="D2853" s="35">
        <v>70000</v>
      </c>
      <c r="E2853" s="35">
        <v>7016.3606914653628</v>
      </c>
      <c r="F2853" s="35">
        <v>77016.360691465365</v>
      </c>
      <c r="G2853">
        <v>3</v>
      </c>
      <c r="I2853" s="47" t="s">
        <v>1430</v>
      </c>
      <c r="J2853" t="s">
        <v>744</v>
      </c>
      <c r="M2853" t="s">
        <v>1416</v>
      </c>
      <c r="N2853" t="s">
        <v>1294</v>
      </c>
      <c r="O2853" s="36">
        <v>4832.9094432549227</v>
      </c>
      <c r="P2853" s="37">
        <v>1426.9476255726333</v>
      </c>
      <c r="Q2853" s="31">
        <v>2.9700000000000001E-4</v>
      </c>
    </row>
    <row r="2854" spans="1:17" x14ac:dyDescent="0.2">
      <c r="A2854" t="s">
        <v>858</v>
      </c>
      <c r="B2854" t="s">
        <v>1031</v>
      </c>
      <c r="C2854" t="s">
        <v>1032</v>
      </c>
      <c r="D2854" s="35">
        <v>70000</v>
      </c>
      <c r="E2854" s="35">
        <v>7016.3606914653628</v>
      </c>
      <c r="F2854" s="35">
        <v>77016.360691465365</v>
      </c>
      <c r="G2854">
        <v>3</v>
      </c>
      <c r="I2854" s="47" t="s">
        <v>1430</v>
      </c>
      <c r="J2854" t="s">
        <v>745</v>
      </c>
      <c r="K2854" s="57"/>
      <c r="M2854" t="s">
        <v>1416</v>
      </c>
      <c r="N2854" t="s">
        <v>1294</v>
      </c>
      <c r="O2854" s="36">
        <v>2287.7901530345116</v>
      </c>
      <c r="P2854" s="37">
        <v>675.48477061519225</v>
      </c>
      <c r="Q2854" s="31">
        <v>2.0799999999999999E-4</v>
      </c>
    </row>
    <row r="2855" spans="1:17" x14ac:dyDescent="0.2">
      <c r="A2855" t="s">
        <v>858</v>
      </c>
      <c r="B2855" t="s">
        <v>1031</v>
      </c>
      <c r="C2855" t="s">
        <v>1032</v>
      </c>
      <c r="D2855" s="35">
        <v>70000</v>
      </c>
      <c r="E2855" s="35">
        <v>7016.3606914653628</v>
      </c>
      <c r="F2855" s="35">
        <v>77016.360691465365</v>
      </c>
      <c r="G2855">
        <v>3</v>
      </c>
      <c r="I2855" s="47" t="s">
        <v>1430</v>
      </c>
      <c r="J2855" t="s">
        <v>746</v>
      </c>
      <c r="K2855" s="57"/>
      <c r="M2855" t="s">
        <v>1416</v>
      </c>
      <c r="N2855" t="s">
        <v>1294</v>
      </c>
      <c r="O2855" s="36">
        <v>600.78947486909465</v>
      </c>
      <c r="P2855" s="37">
        <v>177.38696011156856</v>
      </c>
      <c r="Q2855" s="31">
        <v>9.0000000000000002E-6</v>
      </c>
    </row>
    <row r="2856" spans="1:17" x14ac:dyDescent="0.2">
      <c r="A2856" t="s">
        <v>858</v>
      </c>
      <c r="B2856" t="s">
        <v>1031</v>
      </c>
      <c r="C2856" t="s">
        <v>1032</v>
      </c>
      <c r="D2856" s="35">
        <v>70000</v>
      </c>
      <c r="E2856" s="35">
        <v>7016.3606914653628</v>
      </c>
      <c r="F2856" s="35">
        <v>77016.360691465365</v>
      </c>
      <c r="G2856">
        <v>3</v>
      </c>
      <c r="I2856" s="47" t="s">
        <v>1430</v>
      </c>
      <c r="J2856" t="s">
        <v>747</v>
      </c>
      <c r="M2856" t="s">
        <v>1416</v>
      </c>
      <c r="N2856" t="s">
        <v>1294</v>
      </c>
      <c r="O2856" s="36">
        <v>304.28601644003118</v>
      </c>
      <c r="P2856" s="37">
        <v>89.842405232742706</v>
      </c>
      <c r="Q2856" s="31">
        <v>6.9999999999999999E-6</v>
      </c>
    </row>
    <row r="2857" spans="1:17" x14ac:dyDescent="0.2">
      <c r="A2857" t="s">
        <v>858</v>
      </c>
      <c r="B2857" t="s">
        <v>1031</v>
      </c>
      <c r="C2857" t="s">
        <v>1032</v>
      </c>
      <c r="D2857" s="35">
        <v>70000</v>
      </c>
      <c r="E2857" s="35">
        <v>7016.3606914653628</v>
      </c>
      <c r="F2857" s="35">
        <v>77016.360691465365</v>
      </c>
      <c r="G2857">
        <v>3</v>
      </c>
      <c r="I2857" s="47" t="s">
        <v>1430</v>
      </c>
      <c r="J2857" t="s">
        <v>748</v>
      </c>
      <c r="M2857" t="s">
        <v>1416</v>
      </c>
      <c r="N2857" t="s">
        <v>1294</v>
      </c>
      <c r="O2857" s="36">
        <v>2474.219595817025</v>
      </c>
      <c r="P2857" s="37">
        <v>730.5292637592994</v>
      </c>
      <c r="Q2857" s="31">
        <v>1.13E-4</v>
      </c>
    </row>
    <row r="2858" spans="1:17" x14ac:dyDescent="0.2">
      <c r="A2858" t="s">
        <v>858</v>
      </c>
      <c r="B2858" t="s">
        <v>1031</v>
      </c>
      <c r="C2858" t="s">
        <v>1032</v>
      </c>
      <c r="D2858" s="35">
        <v>70000</v>
      </c>
      <c r="E2858" s="35">
        <v>7016.3606914653628</v>
      </c>
      <c r="F2858" s="35">
        <v>77016.360691465365</v>
      </c>
      <c r="G2858">
        <v>3</v>
      </c>
      <c r="I2858" s="47" t="s">
        <v>1430</v>
      </c>
      <c r="J2858" t="s">
        <v>749</v>
      </c>
      <c r="M2858" t="s">
        <v>1416</v>
      </c>
      <c r="N2858" t="s">
        <v>1294</v>
      </c>
      <c r="O2858" s="36">
        <v>686.59096162493188</v>
      </c>
      <c r="P2858" s="37">
        <v>202.72040143390072</v>
      </c>
      <c r="Q2858" s="31">
        <v>4.6999999999999997E-5</v>
      </c>
    </row>
    <row r="2859" spans="1:17" x14ac:dyDescent="0.2">
      <c r="A2859" t="s">
        <v>858</v>
      </c>
      <c r="B2859" t="s">
        <v>1031</v>
      </c>
      <c r="C2859" t="s">
        <v>1032</v>
      </c>
      <c r="D2859" s="35">
        <v>70000</v>
      </c>
      <c r="E2859" s="35">
        <v>7016.3606914653628</v>
      </c>
      <c r="F2859" s="35">
        <v>77016.360691465365</v>
      </c>
      <c r="G2859">
        <v>3</v>
      </c>
      <c r="I2859" s="47" t="s">
        <v>1430</v>
      </c>
      <c r="J2859" t="s">
        <v>751</v>
      </c>
      <c r="M2859" t="s">
        <v>1418</v>
      </c>
      <c r="N2859" t="s">
        <v>1294</v>
      </c>
      <c r="O2859" s="36">
        <v>2382.5214441982639</v>
      </c>
      <c r="P2859" s="37">
        <v>703.45479417568038</v>
      </c>
      <c r="Q2859" s="31">
        <v>2.81E-4</v>
      </c>
    </row>
    <row r="2860" spans="1:17" x14ac:dyDescent="0.2">
      <c r="A2860" t="s">
        <v>858</v>
      </c>
      <c r="B2860" t="s">
        <v>1031</v>
      </c>
      <c r="C2860" t="s">
        <v>1032</v>
      </c>
      <c r="D2860" s="35">
        <v>70000</v>
      </c>
      <c r="E2860" s="35">
        <v>7016.3606914653628</v>
      </c>
      <c r="F2860" s="35">
        <v>77016.360691465365</v>
      </c>
      <c r="G2860">
        <v>3</v>
      </c>
      <c r="I2860" s="47" t="s">
        <v>1430</v>
      </c>
      <c r="J2860" t="s">
        <v>753</v>
      </c>
      <c r="M2860" t="s">
        <v>1418</v>
      </c>
      <c r="N2860" t="s">
        <v>1294</v>
      </c>
      <c r="O2860" s="36">
        <v>488.11319690976609</v>
      </c>
      <c r="P2860" s="37">
        <v>144.11856367661696</v>
      </c>
      <c r="Q2860" s="31">
        <v>7.9999999999999996E-6</v>
      </c>
    </row>
    <row r="2861" spans="1:17" x14ac:dyDescent="0.2">
      <c r="A2861" t="s">
        <v>858</v>
      </c>
      <c r="B2861" t="s">
        <v>1031</v>
      </c>
      <c r="C2861" t="s">
        <v>1032</v>
      </c>
      <c r="D2861" s="35">
        <v>70000</v>
      </c>
      <c r="E2861" s="35">
        <v>7016.3606914653628</v>
      </c>
      <c r="F2861" s="35">
        <v>77016.360691465365</v>
      </c>
      <c r="G2861">
        <v>3</v>
      </c>
      <c r="I2861" s="47" t="s">
        <v>1430</v>
      </c>
      <c r="J2861" t="s">
        <v>754</v>
      </c>
      <c r="K2861" s="57"/>
      <c r="M2861" t="s">
        <v>1418</v>
      </c>
      <c r="N2861" t="s">
        <v>1294</v>
      </c>
      <c r="O2861" s="36">
        <v>32.367565076927775</v>
      </c>
      <c r="P2861" s="37">
        <v>9.5567319591619242</v>
      </c>
      <c r="Q2861" s="31">
        <v>9.9999999999999995E-7</v>
      </c>
    </row>
    <row r="2862" spans="1:17" x14ac:dyDescent="0.2">
      <c r="A2862" t="s">
        <v>858</v>
      </c>
      <c r="B2862" t="s">
        <v>1031</v>
      </c>
      <c r="C2862" t="s">
        <v>1032</v>
      </c>
      <c r="D2862" s="35">
        <v>70000</v>
      </c>
      <c r="E2862" s="35">
        <v>7016.3606914653628</v>
      </c>
      <c r="F2862" s="35">
        <v>77016.360691465365</v>
      </c>
      <c r="G2862">
        <v>3</v>
      </c>
      <c r="I2862" s="47" t="s">
        <v>1430</v>
      </c>
      <c r="J2862" t="s">
        <v>755</v>
      </c>
      <c r="K2862" s="57"/>
      <c r="M2862" t="s">
        <v>1418</v>
      </c>
      <c r="N2862" t="s">
        <v>1294</v>
      </c>
      <c r="O2862" s="36">
        <v>2950.6268742092748</v>
      </c>
      <c r="P2862" s="37">
        <v>871.19157963532302</v>
      </c>
      <c r="Q2862" s="31">
        <v>9.5000000000000005E-5</v>
      </c>
    </row>
    <row r="2863" spans="1:17" x14ac:dyDescent="0.2">
      <c r="A2863" t="s">
        <v>858</v>
      </c>
      <c r="B2863" t="s">
        <v>1031</v>
      </c>
      <c r="C2863" t="s">
        <v>1032</v>
      </c>
      <c r="D2863" s="35">
        <v>70000</v>
      </c>
      <c r="E2863" s="35">
        <v>7016.3606914653628</v>
      </c>
      <c r="F2863" s="35">
        <v>77016.360691465365</v>
      </c>
      <c r="G2863">
        <v>3</v>
      </c>
      <c r="I2863" s="47" t="s">
        <v>1430</v>
      </c>
      <c r="J2863" t="s">
        <v>28</v>
      </c>
      <c r="M2863" t="s">
        <v>1324</v>
      </c>
      <c r="N2863" t="s">
        <v>1294</v>
      </c>
      <c r="O2863" s="36">
        <v>3310.5160194947125</v>
      </c>
      <c r="P2863" s="37">
        <v>977.45116661168345</v>
      </c>
      <c r="Q2863" s="31">
        <v>5.5000000000000002E-5</v>
      </c>
    </row>
    <row r="2864" spans="1:17" x14ac:dyDescent="0.2">
      <c r="A2864" t="s">
        <v>858</v>
      </c>
      <c r="B2864" t="s">
        <v>1031</v>
      </c>
      <c r="C2864" t="s">
        <v>1032</v>
      </c>
      <c r="D2864" s="35">
        <v>70000</v>
      </c>
      <c r="E2864" s="35">
        <v>7016.3606914653628</v>
      </c>
      <c r="F2864" s="35">
        <v>77016.360691465365</v>
      </c>
      <c r="G2864">
        <v>3</v>
      </c>
      <c r="I2864" s="47" t="s">
        <v>1430</v>
      </c>
      <c r="J2864" t="s">
        <v>345</v>
      </c>
      <c r="K2864" s="57"/>
      <c r="M2864" t="s">
        <v>1357</v>
      </c>
      <c r="N2864" t="s">
        <v>1294</v>
      </c>
      <c r="O2864" s="36">
        <v>2233.5199069010409</v>
      </c>
      <c r="P2864" s="37">
        <v>659.46113107287078</v>
      </c>
      <c r="Q2864" s="31">
        <v>5.1999999999999997E-5</v>
      </c>
    </row>
    <row r="2865" spans="1:17" x14ac:dyDescent="0.2">
      <c r="A2865" t="s">
        <v>858</v>
      </c>
      <c r="B2865" t="s">
        <v>1034</v>
      </c>
      <c r="C2865" t="s">
        <v>1035</v>
      </c>
      <c r="D2865" s="35">
        <v>80000</v>
      </c>
      <c r="E2865" s="35">
        <v>8018.6979331032717</v>
      </c>
      <c r="F2865" s="35">
        <v>88018.697933103278</v>
      </c>
      <c r="G2865" t="s">
        <v>875</v>
      </c>
      <c r="I2865" s="47">
        <v>0.33329999999999999</v>
      </c>
      <c r="J2865" t="s">
        <v>143</v>
      </c>
      <c r="K2865" s="57"/>
      <c r="M2865" t="s">
        <v>1334</v>
      </c>
      <c r="N2865" t="s">
        <v>1325</v>
      </c>
      <c r="O2865" s="36">
        <v>627.45216633751477</v>
      </c>
      <c r="P2865" s="37">
        <v>54.93766761543705</v>
      </c>
      <c r="Q2865" s="31">
        <v>1.0000000000000001E-5</v>
      </c>
    </row>
    <row r="2866" spans="1:17" x14ac:dyDescent="0.2">
      <c r="A2866" t="s">
        <v>858</v>
      </c>
      <c r="B2866" t="s">
        <v>1034</v>
      </c>
      <c r="C2866" t="s">
        <v>1035</v>
      </c>
      <c r="D2866" s="35">
        <v>80000</v>
      </c>
      <c r="E2866" s="35">
        <v>8018.6979331032717</v>
      </c>
      <c r="F2866" s="35">
        <v>88018.697933103278</v>
      </c>
      <c r="G2866" t="s">
        <v>875</v>
      </c>
      <c r="I2866" s="47">
        <v>0.33329999999999999</v>
      </c>
      <c r="J2866" t="s">
        <v>147</v>
      </c>
      <c r="M2866" t="s">
        <v>1334</v>
      </c>
      <c r="N2866" t="s">
        <v>1325</v>
      </c>
      <c r="O2866" s="36">
        <v>3197.6337116738837</v>
      </c>
      <c r="P2866" s="37">
        <v>279.97439077030873</v>
      </c>
      <c r="Q2866" s="31">
        <v>5.8999999999999998E-5</v>
      </c>
    </row>
    <row r="2867" spans="1:17" x14ac:dyDescent="0.2">
      <c r="A2867" t="s">
        <v>858</v>
      </c>
      <c r="B2867" t="s">
        <v>1034</v>
      </c>
      <c r="C2867" t="s">
        <v>1035</v>
      </c>
      <c r="D2867" s="35">
        <v>80000</v>
      </c>
      <c r="E2867" s="35">
        <v>8018.6979331032717</v>
      </c>
      <c r="F2867" s="35">
        <v>88018.697933103278</v>
      </c>
      <c r="G2867" t="s">
        <v>875</v>
      </c>
      <c r="I2867" s="47">
        <v>0.33329999999999999</v>
      </c>
      <c r="J2867" t="s">
        <v>149</v>
      </c>
      <c r="K2867" s="58"/>
      <c r="M2867" t="s">
        <v>1334</v>
      </c>
      <c r="N2867" t="s">
        <v>1325</v>
      </c>
      <c r="O2867" s="36">
        <v>2208.4489008143428</v>
      </c>
      <c r="P2867" s="37">
        <v>193.36459122742477</v>
      </c>
      <c r="Q2867" s="31">
        <v>4.5000000000000003E-5</v>
      </c>
    </row>
    <row r="2868" spans="1:17" x14ac:dyDescent="0.2">
      <c r="A2868" t="s">
        <v>858</v>
      </c>
      <c r="B2868" t="s">
        <v>1034</v>
      </c>
      <c r="C2868" t="s">
        <v>1035</v>
      </c>
      <c r="D2868" s="35">
        <v>80000</v>
      </c>
      <c r="E2868" s="35">
        <v>8018.6979331032717</v>
      </c>
      <c r="F2868" s="35">
        <v>88018.697933103278</v>
      </c>
      <c r="G2868" t="s">
        <v>875</v>
      </c>
      <c r="I2868" s="47">
        <v>0.33329999999999999</v>
      </c>
      <c r="J2868" t="s">
        <v>151</v>
      </c>
      <c r="K2868" s="57"/>
      <c r="M2868" t="s">
        <v>1334</v>
      </c>
      <c r="N2868" t="s">
        <v>1325</v>
      </c>
      <c r="O2868" s="36">
        <v>168.36633130056649</v>
      </c>
      <c r="P2868" s="37">
        <v>14.741607476808944</v>
      </c>
      <c r="Q2868" s="31">
        <v>3.0000000000000001E-6</v>
      </c>
    </row>
    <row r="2869" spans="1:17" x14ac:dyDescent="0.2">
      <c r="A2869" t="s">
        <v>858</v>
      </c>
      <c r="B2869" t="s">
        <v>1034</v>
      </c>
      <c r="C2869" t="s">
        <v>1035</v>
      </c>
      <c r="D2869" s="35">
        <v>80000</v>
      </c>
      <c r="E2869" s="35">
        <v>8018.6979331032717</v>
      </c>
      <c r="F2869" s="35">
        <v>88018.697933103278</v>
      </c>
      <c r="G2869" t="s">
        <v>875</v>
      </c>
      <c r="I2869" s="47">
        <v>0.33329999999999999</v>
      </c>
      <c r="J2869" t="s">
        <v>153</v>
      </c>
      <c r="K2869" s="57"/>
      <c r="M2869" t="s">
        <v>1334</v>
      </c>
      <c r="N2869" t="s">
        <v>1325</v>
      </c>
      <c r="O2869" s="36">
        <v>41.830144422500986</v>
      </c>
      <c r="P2869" s="37">
        <v>3.6625111743624701</v>
      </c>
      <c r="Q2869" s="31">
        <v>9.9999999999999995E-7</v>
      </c>
    </row>
    <row r="2870" spans="1:17" x14ac:dyDescent="0.2">
      <c r="A2870" t="s">
        <v>858</v>
      </c>
      <c r="B2870" t="s">
        <v>1034</v>
      </c>
      <c r="C2870" t="s">
        <v>1035</v>
      </c>
      <c r="D2870" s="35">
        <v>80000</v>
      </c>
      <c r="E2870" s="35">
        <v>8018.6979331032717</v>
      </c>
      <c r="F2870" s="35">
        <v>88018.697933103278</v>
      </c>
      <c r="G2870" t="s">
        <v>875</v>
      </c>
      <c r="I2870" s="47">
        <v>0.33329999999999999</v>
      </c>
      <c r="J2870" t="s">
        <v>316</v>
      </c>
      <c r="K2870" s="57"/>
      <c r="M2870" t="s">
        <v>1352</v>
      </c>
      <c r="N2870" t="s">
        <v>1325</v>
      </c>
      <c r="O2870" s="36">
        <v>5454.3838744023078</v>
      </c>
      <c r="P2870" s="37">
        <v>477.56808313851207</v>
      </c>
      <c r="Q2870" s="31">
        <v>2.7E-4</v>
      </c>
    </row>
    <row r="2871" spans="1:17" x14ac:dyDescent="0.2">
      <c r="A2871" t="s">
        <v>858</v>
      </c>
      <c r="B2871" t="s">
        <v>1034</v>
      </c>
      <c r="C2871" t="s">
        <v>1035</v>
      </c>
      <c r="D2871" s="35">
        <v>80000</v>
      </c>
      <c r="E2871" s="35">
        <v>8018.6979331032717</v>
      </c>
      <c r="F2871" s="35">
        <v>88018.697933103278</v>
      </c>
      <c r="G2871" t="s">
        <v>875</v>
      </c>
      <c r="I2871" s="47">
        <v>0.33329999999999999</v>
      </c>
      <c r="J2871" t="s">
        <v>318</v>
      </c>
      <c r="K2871" s="57"/>
      <c r="M2871" t="s">
        <v>1352</v>
      </c>
      <c r="N2871" t="s">
        <v>1325</v>
      </c>
      <c r="O2871" s="36">
        <v>2635.3412972515926</v>
      </c>
      <c r="P2871" s="37">
        <v>230.74189875975964</v>
      </c>
      <c r="Q2871" s="31">
        <v>2.5300000000000002E-4</v>
      </c>
    </row>
    <row r="2872" spans="1:17" x14ac:dyDescent="0.2">
      <c r="A2872" t="s">
        <v>858</v>
      </c>
      <c r="B2872" t="s">
        <v>1034</v>
      </c>
      <c r="C2872" t="s">
        <v>1035</v>
      </c>
      <c r="D2872" s="35">
        <v>80000</v>
      </c>
      <c r="E2872" s="35">
        <v>8018.6979331032717</v>
      </c>
      <c r="F2872" s="35">
        <v>88018.697933103278</v>
      </c>
      <c r="G2872" t="s">
        <v>875</v>
      </c>
      <c r="I2872" s="47">
        <v>0.33329999999999999</v>
      </c>
      <c r="J2872" t="s">
        <v>319</v>
      </c>
      <c r="M2872" t="s">
        <v>1352</v>
      </c>
      <c r="N2872" t="s">
        <v>1325</v>
      </c>
      <c r="O2872" s="36">
        <v>3105.6409394293473</v>
      </c>
      <c r="P2872" s="37">
        <v>271.9198033200928</v>
      </c>
      <c r="Q2872" s="31">
        <v>3.6400000000000001E-4</v>
      </c>
    </row>
    <row r="2873" spans="1:17" x14ac:dyDescent="0.2">
      <c r="A2873" t="s">
        <v>858</v>
      </c>
      <c r="B2873" t="s">
        <v>1034</v>
      </c>
      <c r="C2873" t="s">
        <v>1035</v>
      </c>
      <c r="D2873" s="35">
        <v>80000</v>
      </c>
      <c r="E2873" s="35">
        <v>8018.6979331032717</v>
      </c>
      <c r="F2873" s="35">
        <v>88018.697933103278</v>
      </c>
      <c r="G2873" t="s">
        <v>875</v>
      </c>
      <c r="I2873" s="47">
        <v>0.33329999999999999</v>
      </c>
      <c r="J2873" t="s">
        <v>320</v>
      </c>
      <c r="M2873" t="s">
        <v>1353</v>
      </c>
      <c r="N2873" t="s">
        <v>1325</v>
      </c>
      <c r="O2873" s="36">
        <v>74157.33999578697</v>
      </c>
      <c r="P2873" s="37">
        <v>6492.97510551908</v>
      </c>
      <c r="Q2873" s="31">
        <v>2.271E-3</v>
      </c>
    </row>
    <row r="2874" spans="1:17" x14ac:dyDescent="0.2">
      <c r="A2874" t="s">
        <v>858</v>
      </c>
      <c r="B2874" t="s">
        <v>1034</v>
      </c>
      <c r="C2874" t="s">
        <v>1035</v>
      </c>
      <c r="D2874" s="35">
        <v>80000</v>
      </c>
      <c r="E2874" s="35">
        <v>8018.6979331032717</v>
      </c>
      <c r="F2874" s="35">
        <v>88018.697933103278</v>
      </c>
      <c r="G2874" t="s">
        <v>875</v>
      </c>
      <c r="I2874" s="47">
        <v>0.33329999999999999</v>
      </c>
      <c r="J2874" t="s">
        <v>450</v>
      </c>
      <c r="M2874" t="s">
        <v>1372</v>
      </c>
      <c r="N2874" t="s">
        <v>1325</v>
      </c>
      <c r="O2874" s="36">
        <v>1783.3161553464247</v>
      </c>
      <c r="P2874" s="37">
        <v>156.14135300149871</v>
      </c>
      <c r="Q2874" s="31">
        <v>0</v>
      </c>
    </row>
    <row r="2875" spans="1:17" x14ac:dyDescent="0.2">
      <c r="A2875" t="s">
        <v>858</v>
      </c>
      <c r="B2875" t="s">
        <v>1034</v>
      </c>
      <c r="C2875" t="s">
        <v>1035</v>
      </c>
      <c r="D2875" s="35">
        <v>80000</v>
      </c>
      <c r="E2875" s="35">
        <v>8018.6979331032717</v>
      </c>
      <c r="F2875" s="35">
        <v>88018.697933103278</v>
      </c>
      <c r="G2875" t="s">
        <v>875</v>
      </c>
      <c r="I2875" s="47">
        <v>0.33329999999999999</v>
      </c>
      <c r="J2875" t="s">
        <v>452</v>
      </c>
      <c r="M2875" t="s">
        <v>1372</v>
      </c>
      <c r="N2875" t="s">
        <v>1325</v>
      </c>
      <c r="O2875" s="36">
        <v>2389.643648164209</v>
      </c>
      <c r="P2875" s="37">
        <v>209.22941302200826</v>
      </c>
      <c r="Q2875" s="31">
        <v>1.6000000000000001E-4</v>
      </c>
    </row>
    <row r="2876" spans="1:17" x14ac:dyDescent="0.2">
      <c r="A2876" t="s">
        <v>858</v>
      </c>
      <c r="B2876" t="s">
        <v>1034</v>
      </c>
      <c r="C2876" t="s">
        <v>1035</v>
      </c>
      <c r="D2876" s="35">
        <v>80000</v>
      </c>
      <c r="E2876" s="35">
        <v>8018.6979331032717</v>
      </c>
      <c r="F2876" s="35">
        <v>88018.697933103278</v>
      </c>
      <c r="G2876" t="s">
        <v>875</v>
      </c>
      <c r="I2876" s="47">
        <v>0.33329999999999999</v>
      </c>
      <c r="J2876" t="s">
        <v>453</v>
      </c>
      <c r="M2876" t="s">
        <v>1372</v>
      </c>
      <c r="N2876" t="s">
        <v>1325</v>
      </c>
      <c r="O2876" s="36">
        <v>2567.9752636988514</v>
      </c>
      <c r="P2876" s="37">
        <v>224.84354832215814</v>
      </c>
      <c r="Q2876" s="31">
        <v>2.8E-5</v>
      </c>
    </row>
    <row r="2877" spans="1:17" x14ac:dyDescent="0.2">
      <c r="A2877" t="s">
        <v>858</v>
      </c>
      <c r="B2877" t="s">
        <v>1034</v>
      </c>
      <c r="C2877" t="s">
        <v>1035</v>
      </c>
      <c r="D2877" s="35">
        <v>80000</v>
      </c>
      <c r="E2877" s="35">
        <v>8018.6979331032717</v>
      </c>
      <c r="F2877" s="35">
        <v>88018.697933103278</v>
      </c>
      <c r="G2877" t="s">
        <v>875</v>
      </c>
      <c r="I2877" s="47">
        <v>0.33329999999999999</v>
      </c>
      <c r="J2877" t="s">
        <v>454</v>
      </c>
      <c r="K2877" s="57"/>
      <c r="M2877" t="s">
        <v>1372</v>
      </c>
      <c r="N2877" t="s">
        <v>1325</v>
      </c>
      <c r="O2877" s="36">
        <v>4279.9587728314191</v>
      </c>
      <c r="P2877" s="37">
        <v>374.7392472035969</v>
      </c>
      <c r="Q2877" s="31">
        <v>1.1400000000000001E-4</v>
      </c>
    </row>
    <row r="2878" spans="1:17" x14ac:dyDescent="0.2">
      <c r="A2878" t="s">
        <v>858</v>
      </c>
      <c r="B2878" t="s">
        <v>1034</v>
      </c>
      <c r="C2878" t="s">
        <v>1035</v>
      </c>
      <c r="D2878" s="35">
        <v>80000</v>
      </c>
      <c r="E2878" s="35">
        <v>8018.6979331032717</v>
      </c>
      <c r="F2878" s="35">
        <v>88018.697933103278</v>
      </c>
      <c r="G2878" t="s">
        <v>875</v>
      </c>
      <c r="I2878" s="47">
        <v>0.33329999999999999</v>
      </c>
      <c r="J2878" t="s">
        <v>455</v>
      </c>
      <c r="K2878" s="57"/>
      <c r="M2878" t="s">
        <v>1373</v>
      </c>
      <c r="N2878" t="s">
        <v>1325</v>
      </c>
      <c r="O2878" s="36">
        <v>3502.8542609035103</v>
      </c>
      <c r="P2878" s="37">
        <v>306.69850773504095</v>
      </c>
      <c r="Q2878" s="31">
        <v>7.1000000000000005E-5</v>
      </c>
    </row>
    <row r="2879" spans="1:17" x14ac:dyDescent="0.2">
      <c r="A2879" t="s">
        <v>858</v>
      </c>
      <c r="B2879" t="s">
        <v>1034</v>
      </c>
      <c r="C2879" t="s">
        <v>1035</v>
      </c>
      <c r="D2879" s="35">
        <v>80000</v>
      </c>
      <c r="E2879" s="35">
        <v>8018.6979331032717</v>
      </c>
      <c r="F2879" s="35">
        <v>88018.697933103278</v>
      </c>
      <c r="G2879" t="s">
        <v>875</v>
      </c>
      <c r="I2879" s="47">
        <v>0.33329999999999999</v>
      </c>
      <c r="J2879" t="s">
        <v>457</v>
      </c>
      <c r="M2879" t="s">
        <v>1373</v>
      </c>
      <c r="N2879" t="s">
        <v>1325</v>
      </c>
      <c r="O2879" s="36">
        <v>1284.3150327180197</v>
      </c>
      <c r="P2879" s="37">
        <v>112.45044031454989</v>
      </c>
      <c r="Q2879" s="31">
        <v>5.7000000000000003E-5</v>
      </c>
    </row>
    <row r="2880" spans="1:17" x14ac:dyDescent="0.2">
      <c r="A2880" t="s">
        <v>858</v>
      </c>
      <c r="B2880" t="s">
        <v>1034</v>
      </c>
      <c r="C2880" t="s">
        <v>1035</v>
      </c>
      <c r="D2880" s="35">
        <v>80000</v>
      </c>
      <c r="E2880" s="35">
        <v>8018.6979331032717</v>
      </c>
      <c r="F2880" s="35">
        <v>88018.697933103278</v>
      </c>
      <c r="G2880" t="s">
        <v>875</v>
      </c>
      <c r="I2880" s="47">
        <v>0.33329999999999999</v>
      </c>
      <c r="J2880" t="s">
        <v>458</v>
      </c>
      <c r="K2880" s="57"/>
      <c r="M2880" t="s">
        <v>1373</v>
      </c>
      <c r="N2880" t="s">
        <v>1325</v>
      </c>
      <c r="O2880" s="36">
        <v>138.80505600317656</v>
      </c>
      <c r="P2880" s="37">
        <v>12.153318514391286</v>
      </c>
      <c r="Q2880" s="31">
        <v>6.0000000000000002E-6</v>
      </c>
    </row>
    <row r="2881" spans="1:17" x14ac:dyDescent="0.2">
      <c r="A2881" t="s">
        <v>858</v>
      </c>
      <c r="B2881" t="s">
        <v>1034</v>
      </c>
      <c r="C2881" t="s">
        <v>1035</v>
      </c>
      <c r="D2881" s="35">
        <v>80000</v>
      </c>
      <c r="E2881" s="35">
        <v>8018.6979331032717</v>
      </c>
      <c r="F2881" s="35">
        <v>88018.697933103278</v>
      </c>
      <c r="G2881" t="s">
        <v>875</v>
      </c>
      <c r="I2881" s="47">
        <v>0.33329999999999999</v>
      </c>
      <c r="J2881" t="s">
        <v>459</v>
      </c>
      <c r="K2881" s="57"/>
      <c r="M2881" t="s">
        <v>1373</v>
      </c>
      <c r="N2881" t="s">
        <v>1325</v>
      </c>
      <c r="O2881" s="36">
        <v>403.82691814459525</v>
      </c>
      <c r="P2881" s="37">
        <v>35.357769394105986</v>
      </c>
      <c r="Q2881" s="31">
        <v>3.0000000000000001E-5</v>
      </c>
    </row>
    <row r="2882" spans="1:17" x14ac:dyDescent="0.2">
      <c r="A2882" t="s">
        <v>858</v>
      </c>
      <c r="B2882" t="s">
        <v>1034</v>
      </c>
      <c r="C2882" t="s">
        <v>1035</v>
      </c>
      <c r="D2882" s="35">
        <v>80000</v>
      </c>
      <c r="E2882" s="35">
        <v>8018.6979331032717</v>
      </c>
      <c r="F2882" s="35">
        <v>88018.697933103278</v>
      </c>
      <c r="G2882" t="s">
        <v>875</v>
      </c>
      <c r="I2882" s="47">
        <v>0.33329999999999999</v>
      </c>
      <c r="J2882" t="s">
        <v>460</v>
      </c>
      <c r="M2882" t="s">
        <v>1373</v>
      </c>
      <c r="N2882" t="s">
        <v>1325</v>
      </c>
      <c r="O2882" s="36">
        <v>15784.390091433366</v>
      </c>
      <c r="P2882" s="37">
        <v>1382.0297751416304</v>
      </c>
      <c r="Q2882" s="31">
        <v>5.1999999999999995E-4</v>
      </c>
    </row>
    <row r="2883" spans="1:17" x14ac:dyDescent="0.2">
      <c r="A2883" t="s">
        <v>858</v>
      </c>
      <c r="B2883" t="s">
        <v>1034</v>
      </c>
      <c r="C2883" t="s">
        <v>1035</v>
      </c>
      <c r="D2883" s="35">
        <v>80000</v>
      </c>
      <c r="E2883" s="35">
        <v>8018.6979331032717</v>
      </c>
      <c r="F2883" s="35">
        <v>88018.697933103278</v>
      </c>
      <c r="G2883" t="s">
        <v>875</v>
      </c>
      <c r="I2883" s="47">
        <v>0.33329999999999999</v>
      </c>
      <c r="J2883" t="s">
        <v>461</v>
      </c>
      <c r="K2883" s="57"/>
      <c r="M2883" t="s">
        <v>1373</v>
      </c>
      <c r="N2883" t="s">
        <v>1325</v>
      </c>
      <c r="O2883" s="36">
        <v>4814.0552172089874</v>
      </c>
      <c r="P2883" s="37">
        <v>421.50299193185742</v>
      </c>
      <c r="Q2883" s="31">
        <v>9.7999999999999997E-5</v>
      </c>
    </row>
    <row r="2884" spans="1:17" x14ac:dyDescent="0.2">
      <c r="A2884" t="s">
        <v>858</v>
      </c>
      <c r="B2884" t="s">
        <v>1034</v>
      </c>
      <c r="C2884" t="s">
        <v>1035</v>
      </c>
      <c r="D2884" s="35">
        <v>80000</v>
      </c>
      <c r="E2884" s="35">
        <v>8018.6979331032717</v>
      </c>
      <c r="F2884" s="35">
        <v>88018.697933103278</v>
      </c>
      <c r="G2884" t="s">
        <v>875</v>
      </c>
      <c r="I2884" s="47">
        <v>0.33329999999999999</v>
      </c>
      <c r="J2884" t="s">
        <v>462</v>
      </c>
      <c r="K2884" s="57"/>
      <c r="M2884" t="s">
        <v>1373</v>
      </c>
      <c r="N2884" t="s">
        <v>1325</v>
      </c>
      <c r="O2884" s="36">
        <v>1.2745686485177732</v>
      </c>
      <c r="P2884" s="37">
        <v>0.11159707866505408</v>
      </c>
      <c r="Q2884" s="31">
        <v>0</v>
      </c>
    </row>
    <row r="2885" spans="1:17" x14ac:dyDescent="0.2">
      <c r="A2885" t="s">
        <v>858</v>
      </c>
      <c r="B2885" t="s">
        <v>1034</v>
      </c>
      <c r="C2885" t="s">
        <v>1035</v>
      </c>
      <c r="D2885" s="35">
        <v>80000</v>
      </c>
      <c r="E2885" s="35">
        <v>8018.6979331032717</v>
      </c>
      <c r="F2885" s="35">
        <v>88018.697933103278</v>
      </c>
      <c r="G2885" t="s">
        <v>875</v>
      </c>
      <c r="I2885" s="47">
        <v>0.33329999999999999</v>
      </c>
      <c r="J2885" t="s">
        <v>641</v>
      </c>
      <c r="K2885" s="57"/>
      <c r="M2885" t="s">
        <v>1401</v>
      </c>
      <c r="N2885" t="s">
        <v>1325</v>
      </c>
      <c r="O2885" s="36">
        <v>2044.9352186600722</v>
      </c>
      <c r="P2885" s="37">
        <v>179.04786590124996</v>
      </c>
      <c r="Q2885" s="31">
        <v>1.37E-4</v>
      </c>
    </row>
    <row r="2886" spans="1:17" x14ac:dyDescent="0.2">
      <c r="A2886" t="s">
        <v>858</v>
      </c>
      <c r="B2886" t="s">
        <v>1034</v>
      </c>
      <c r="C2886" t="s">
        <v>1035</v>
      </c>
      <c r="D2886" s="35">
        <v>80000</v>
      </c>
      <c r="E2886" s="35">
        <v>8018.6979331032717</v>
      </c>
      <c r="F2886" s="35">
        <v>88018.697933103278</v>
      </c>
      <c r="G2886" t="s">
        <v>875</v>
      </c>
      <c r="I2886" s="47">
        <v>0.33329999999999999</v>
      </c>
      <c r="J2886" t="s">
        <v>643</v>
      </c>
      <c r="K2886" s="57"/>
      <c r="M2886" t="s">
        <v>1401</v>
      </c>
      <c r="N2886" t="s">
        <v>1325</v>
      </c>
      <c r="O2886" s="36">
        <v>2463.2693452897956</v>
      </c>
      <c r="P2886" s="37">
        <v>215.67583920976097</v>
      </c>
      <c r="Q2886" s="31">
        <v>2.3900000000000001E-4</v>
      </c>
    </row>
    <row r="2887" spans="1:17" x14ac:dyDescent="0.2">
      <c r="A2887" t="s">
        <v>858</v>
      </c>
      <c r="B2887" t="s">
        <v>1034</v>
      </c>
      <c r="C2887" t="s">
        <v>1035</v>
      </c>
      <c r="D2887" s="35">
        <v>80000</v>
      </c>
      <c r="E2887" s="35">
        <v>8018.6979331032717</v>
      </c>
      <c r="F2887" s="35">
        <v>88018.697933103278</v>
      </c>
      <c r="G2887" t="s">
        <v>875</v>
      </c>
      <c r="I2887" s="47">
        <v>0.33329999999999999</v>
      </c>
      <c r="J2887" t="s">
        <v>644</v>
      </c>
      <c r="K2887" s="57"/>
      <c r="M2887" t="s">
        <v>1401</v>
      </c>
      <c r="N2887" t="s">
        <v>1325</v>
      </c>
      <c r="O2887" s="36">
        <v>7317.8331792863455</v>
      </c>
      <c r="P2887" s="37">
        <v>640.72563366144448</v>
      </c>
      <c r="Q2887" s="31">
        <v>3.1100000000000002E-4</v>
      </c>
    </row>
    <row r="2888" spans="1:17" x14ac:dyDescent="0.2">
      <c r="A2888" t="s">
        <v>858</v>
      </c>
      <c r="B2888" t="s">
        <v>1034</v>
      </c>
      <c r="C2888" t="s">
        <v>1035</v>
      </c>
      <c r="D2888" s="35">
        <v>80000</v>
      </c>
      <c r="E2888" s="35">
        <v>8018.6979331032717</v>
      </c>
      <c r="F2888" s="35">
        <v>88018.697933103278</v>
      </c>
      <c r="G2888" t="s">
        <v>875</v>
      </c>
      <c r="I2888" s="47">
        <v>0.33329999999999999</v>
      </c>
      <c r="J2888" t="s">
        <v>645</v>
      </c>
      <c r="M2888" t="s">
        <v>1401</v>
      </c>
      <c r="N2888" t="s">
        <v>1325</v>
      </c>
      <c r="O2888" s="36">
        <v>1941.8250110585548</v>
      </c>
      <c r="P2888" s="37">
        <v>170.01987202876759</v>
      </c>
      <c r="Q2888" s="31">
        <v>4.8999999999999998E-5</v>
      </c>
    </row>
    <row r="2889" spans="1:17" x14ac:dyDescent="0.2">
      <c r="A2889" t="s">
        <v>858</v>
      </c>
      <c r="B2889" t="s">
        <v>1034</v>
      </c>
      <c r="C2889" t="s">
        <v>1035</v>
      </c>
      <c r="D2889" s="35">
        <v>80000</v>
      </c>
      <c r="E2889" s="35">
        <v>8018.6979331032717</v>
      </c>
      <c r="F2889" s="35">
        <v>88018.697933103278</v>
      </c>
      <c r="G2889" t="s">
        <v>875</v>
      </c>
      <c r="I2889" s="47">
        <v>0.33329999999999999</v>
      </c>
      <c r="J2889" t="s">
        <v>646</v>
      </c>
      <c r="M2889" t="s">
        <v>1401</v>
      </c>
      <c r="N2889" t="s">
        <v>1325</v>
      </c>
      <c r="O2889" s="36">
        <v>553.20000000000005</v>
      </c>
      <c r="P2889" s="37">
        <v>48.436389824354805</v>
      </c>
      <c r="Q2889" s="31">
        <v>1.2E-5</v>
      </c>
    </row>
    <row r="2890" spans="1:17" x14ac:dyDescent="0.2">
      <c r="A2890" t="s">
        <v>858</v>
      </c>
      <c r="B2890" t="s">
        <v>1034</v>
      </c>
      <c r="C2890" t="s">
        <v>1035</v>
      </c>
      <c r="D2890" s="35">
        <v>80000</v>
      </c>
      <c r="E2890" s="35">
        <v>8018.6979331032717</v>
      </c>
      <c r="F2890" s="35">
        <v>88018.697933103278</v>
      </c>
      <c r="G2890" t="s">
        <v>875</v>
      </c>
      <c r="I2890" s="47">
        <v>0.33329999999999999</v>
      </c>
      <c r="J2890" t="s">
        <v>647</v>
      </c>
      <c r="M2890" t="s">
        <v>1401</v>
      </c>
      <c r="N2890" t="s">
        <v>1325</v>
      </c>
      <c r="O2890" s="36">
        <v>4667.2721274884843</v>
      </c>
      <c r="P2890" s="37">
        <v>408.65114277544831</v>
      </c>
      <c r="Q2890" s="31">
        <v>1.08E-4</v>
      </c>
    </row>
    <row r="2891" spans="1:17" x14ac:dyDescent="0.2">
      <c r="A2891" t="s">
        <v>858</v>
      </c>
      <c r="B2891" t="s">
        <v>1034</v>
      </c>
      <c r="C2891" t="s">
        <v>1035</v>
      </c>
      <c r="D2891" s="35">
        <v>80000</v>
      </c>
      <c r="E2891" s="35">
        <v>8018.6979331032717</v>
      </c>
      <c r="F2891" s="35">
        <v>88018.697933103278</v>
      </c>
      <c r="G2891" t="s">
        <v>875</v>
      </c>
      <c r="I2891" s="47">
        <v>0.33329999999999999</v>
      </c>
      <c r="J2891" t="s">
        <v>648</v>
      </c>
      <c r="M2891" t="s">
        <v>1401</v>
      </c>
      <c r="N2891" t="s">
        <v>1325</v>
      </c>
      <c r="O2891" s="36">
        <v>691.5</v>
      </c>
      <c r="P2891" s="37">
        <v>60.545487280443503</v>
      </c>
      <c r="Q2891" s="31">
        <v>1.5E-5</v>
      </c>
    </row>
    <row r="2892" spans="1:17" x14ac:dyDescent="0.2">
      <c r="A2892" t="s">
        <v>858</v>
      </c>
      <c r="B2892" t="s">
        <v>1034</v>
      </c>
      <c r="C2892" t="s">
        <v>1035</v>
      </c>
      <c r="D2892" s="35">
        <v>80000</v>
      </c>
      <c r="E2892" s="35">
        <v>8018.6979331032717</v>
      </c>
      <c r="F2892" s="35">
        <v>88018.697933103278</v>
      </c>
      <c r="G2892" t="s">
        <v>875</v>
      </c>
      <c r="I2892" s="47">
        <v>0.33329999999999999</v>
      </c>
      <c r="J2892" t="s">
        <v>649</v>
      </c>
      <c r="M2892" t="s">
        <v>1401</v>
      </c>
      <c r="N2892" t="s">
        <v>1325</v>
      </c>
      <c r="O2892" s="36">
        <v>1387.4162914357805</v>
      </c>
      <c r="P2892" s="37">
        <v>121.47765065192357</v>
      </c>
      <c r="Q2892" s="31">
        <v>3.1000000000000001E-5</v>
      </c>
    </row>
    <row r="2893" spans="1:17" x14ac:dyDescent="0.2">
      <c r="A2893" t="s">
        <v>858</v>
      </c>
      <c r="B2893" t="s">
        <v>1034</v>
      </c>
      <c r="C2893" t="s">
        <v>1035</v>
      </c>
      <c r="D2893" s="35">
        <v>80000</v>
      </c>
      <c r="E2893" s="35">
        <v>8018.6979331032717</v>
      </c>
      <c r="F2893" s="35">
        <v>88018.697933103278</v>
      </c>
      <c r="G2893" t="s">
        <v>875</v>
      </c>
      <c r="I2893" s="47">
        <v>0.33329999999999999</v>
      </c>
      <c r="J2893" t="s">
        <v>650</v>
      </c>
      <c r="K2893" s="57"/>
      <c r="M2893" t="s">
        <v>1401</v>
      </c>
      <c r="N2893" t="s">
        <v>1325</v>
      </c>
      <c r="O2893" s="36">
        <v>69.150000000000006</v>
      </c>
      <c r="P2893" s="37">
        <v>6.0545487280443506</v>
      </c>
      <c r="Q2893" s="31">
        <v>1.9999999999999999E-6</v>
      </c>
    </row>
    <row r="2894" spans="1:17" x14ac:dyDescent="0.2">
      <c r="A2894" t="s">
        <v>858</v>
      </c>
      <c r="B2894" t="s">
        <v>1034</v>
      </c>
      <c r="C2894" t="s">
        <v>1035</v>
      </c>
      <c r="D2894" s="35">
        <v>80000</v>
      </c>
      <c r="E2894" s="35">
        <v>8018.6979331032717</v>
      </c>
      <c r="F2894" s="35">
        <v>88018.697933103278</v>
      </c>
      <c r="G2894" t="s">
        <v>875</v>
      </c>
      <c r="I2894" s="47">
        <v>0.33329999999999999</v>
      </c>
      <c r="J2894" t="s">
        <v>651</v>
      </c>
      <c r="K2894" s="57"/>
      <c r="M2894" t="s">
        <v>1401</v>
      </c>
      <c r="N2894" t="s">
        <v>1325</v>
      </c>
      <c r="O2894" s="36">
        <v>484.05</v>
      </c>
      <c r="P2894" s="37">
        <v>42.381841096310453</v>
      </c>
      <c r="Q2894" s="31">
        <v>1.1E-5</v>
      </c>
    </row>
    <row r="2895" spans="1:17" x14ac:dyDescent="0.2">
      <c r="A2895" t="s">
        <v>858</v>
      </c>
      <c r="B2895" t="s">
        <v>1034</v>
      </c>
      <c r="C2895" t="s">
        <v>1035</v>
      </c>
      <c r="D2895" s="35">
        <v>80000</v>
      </c>
      <c r="E2895" s="35">
        <v>8018.6979331032717</v>
      </c>
      <c r="F2895" s="35">
        <v>88018.697933103278</v>
      </c>
      <c r="G2895" t="s">
        <v>875</v>
      </c>
      <c r="I2895" s="47">
        <v>0.33329999999999999</v>
      </c>
      <c r="J2895" t="s">
        <v>737</v>
      </c>
      <c r="M2895" t="s">
        <v>1414</v>
      </c>
      <c r="N2895" t="s">
        <v>1325</v>
      </c>
      <c r="O2895" s="36">
        <v>2259.0703945956138</v>
      </c>
      <c r="P2895" s="37">
        <v>197.796844311808</v>
      </c>
      <c r="Q2895" s="31">
        <v>0</v>
      </c>
    </row>
    <row r="2896" spans="1:17" x14ac:dyDescent="0.2">
      <c r="A2896" t="s">
        <v>858</v>
      </c>
      <c r="B2896" t="s">
        <v>1034</v>
      </c>
      <c r="C2896" t="s">
        <v>1035</v>
      </c>
      <c r="D2896" s="35">
        <v>80000</v>
      </c>
      <c r="E2896" s="35">
        <v>8018.6979331032717</v>
      </c>
      <c r="F2896" s="35">
        <v>88018.697933103278</v>
      </c>
      <c r="G2896" t="s">
        <v>875</v>
      </c>
      <c r="I2896" s="47">
        <v>0.33329999999999999</v>
      </c>
      <c r="J2896" t="s">
        <v>739</v>
      </c>
      <c r="K2896" s="58"/>
      <c r="M2896" t="s">
        <v>1414</v>
      </c>
      <c r="N2896" t="s">
        <v>1325</v>
      </c>
      <c r="O2896" s="36">
        <v>2550.8715440720744</v>
      </c>
      <c r="P2896" s="37">
        <v>223.3460023509198</v>
      </c>
      <c r="Q2896" s="31">
        <v>6.0000000000000002E-5</v>
      </c>
    </row>
    <row r="2897" spans="1:17" x14ac:dyDescent="0.2">
      <c r="A2897" t="s">
        <v>858</v>
      </c>
      <c r="B2897" t="s">
        <v>1034</v>
      </c>
      <c r="C2897" t="s">
        <v>1035</v>
      </c>
      <c r="D2897" s="35">
        <v>80000</v>
      </c>
      <c r="E2897" s="35">
        <v>8018.6979331032717</v>
      </c>
      <c r="F2897" s="35">
        <v>88018.697933103278</v>
      </c>
      <c r="G2897" t="s">
        <v>875</v>
      </c>
      <c r="I2897" s="47">
        <v>0.33329999999999999</v>
      </c>
      <c r="J2897" t="s">
        <v>740</v>
      </c>
      <c r="K2897" s="58"/>
      <c r="M2897" t="s">
        <v>1414</v>
      </c>
      <c r="N2897" t="s">
        <v>1325</v>
      </c>
      <c r="O2897" s="36">
        <v>3037.8035399849359</v>
      </c>
      <c r="P2897" s="37">
        <v>265.98018162059896</v>
      </c>
      <c r="Q2897" s="31">
        <v>6.7000000000000002E-5</v>
      </c>
    </row>
    <row r="2898" spans="1:17" x14ac:dyDescent="0.2">
      <c r="A2898" t="s">
        <v>858</v>
      </c>
      <c r="B2898" t="s">
        <v>1034</v>
      </c>
      <c r="C2898" t="s">
        <v>1035</v>
      </c>
      <c r="D2898" s="35">
        <v>80000</v>
      </c>
      <c r="E2898" s="35">
        <v>8018.6979331032717</v>
      </c>
      <c r="F2898" s="35">
        <v>88018.697933103278</v>
      </c>
      <c r="G2898" t="s">
        <v>875</v>
      </c>
      <c r="I2898" s="47">
        <v>0.33329999999999999</v>
      </c>
      <c r="J2898" t="s">
        <v>32</v>
      </c>
      <c r="K2898" s="57"/>
      <c r="M2898" t="s">
        <v>1324</v>
      </c>
      <c r="N2898" t="s">
        <v>1325</v>
      </c>
      <c r="O2898" s="36">
        <v>847.29019394612521</v>
      </c>
      <c r="P2898" s="37">
        <v>74.185969140144081</v>
      </c>
      <c r="Q2898" s="31">
        <v>2.8E-5</v>
      </c>
    </row>
    <row r="2899" spans="1:17" x14ac:dyDescent="0.2">
      <c r="A2899" t="s">
        <v>858</v>
      </c>
      <c r="B2899" t="s">
        <v>1034</v>
      </c>
      <c r="C2899" t="s">
        <v>1035</v>
      </c>
      <c r="D2899" s="35">
        <v>80000</v>
      </c>
      <c r="E2899" s="35">
        <v>8018.6979331032717</v>
      </c>
      <c r="F2899" s="35">
        <v>88018.697933103278</v>
      </c>
      <c r="G2899" t="s">
        <v>875</v>
      </c>
      <c r="I2899" s="47">
        <v>0.33329999999999999</v>
      </c>
      <c r="J2899" t="s">
        <v>34</v>
      </c>
      <c r="M2899" t="s">
        <v>1324</v>
      </c>
      <c r="N2899" t="s">
        <v>1325</v>
      </c>
      <c r="O2899" s="36">
        <v>2189.0911107159804</v>
      </c>
      <c r="P2899" s="37">
        <v>191.66968618884502</v>
      </c>
      <c r="Q2899" s="31">
        <v>7.1000000000000005E-5</v>
      </c>
    </row>
    <row r="2900" spans="1:17" x14ac:dyDescent="0.2">
      <c r="A2900" t="s">
        <v>858</v>
      </c>
      <c r="B2900" t="s">
        <v>1034</v>
      </c>
      <c r="C2900" t="s">
        <v>1035</v>
      </c>
      <c r="D2900" s="35">
        <v>80000</v>
      </c>
      <c r="E2900" s="35">
        <v>8018.6979331032717</v>
      </c>
      <c r="F2900" s="35">
        <v>88018.697933103278</v>
      </c>
      <c r="G2900" t="s">
        <v>875</v>
      </c>
      <c r="I2900" s="47">
        <v>0.33329999999999999</v>
      </c>
      <c r="J2900" t="s">
        <v>36</v>
      </c>
      <c r="K2900" s="57"/>
      <c r="M2900" t="s">
        <v>1324</v>
      </c>
      <c r="N2900" t="s">
        <v>1325</v>
      </c>
      <c r="O2900" s="36">
        <v>3151.6352477146047</v>
      </c>
      <c r="P2900" s="37">
        <v>275.94691511656112</v>
      </c>
      <c r="Q2900" s="31">
        <v>2.6499999999999999E-4</v>
      </c>
    </row>
    <row r="2901" spans="1:17" x14ac:dyDescent="0.2">
      <c r="A2901" t="s">
        <v>858</v>
      </c>
      <c r="B2901" t="s">
        <v>1034</v>
      </c>
      <c r="C2901" t="s">
        <v>1035</v>
      </c>
      <c r="D2901" s="35">
        <v>80000</v>
      </c>
      <c r="E2901" s="35">
        <v>8018.6979331032717</v>
      </c>
      <c r="F2901" s="35">
        <v>88018.697933103278</v>
      </c>
      <c r="G2901" t="s">
        <v>875</v>
      </c>
      <c r="I2901" s="47">
        <v>0.33329999999999999</v>
      </c>
      <c r="J2901" t="s">
        <v>347</v>
      </c>
      <c r="K2901" s="57"/>
      <c r="M2901" t="s">
        <v>1357</v>
      </c>
      <c r="N2901" t="s">
        <v>1325</v>
      </c>
      <c r="O2901" s="36">
        <v>1960.9420397731203</v>
      </c>
      <c r="P2901" s="37">
        <v>171.69369678491742</v>
      </c>
      <c r="Q2901" s="31">
        <v>0</v>
      </c>
    </row>
    <row r="2902" spans="1:17" x14ac:dyDescent="0.2">
      <c r="A2902" t="s">
        <v>858</v>
      </c>
      <c r="B2902" t="s">
        <v>1034</v>
      </c>
      <c r="C2902" t="s">
        <v>1035</v>
      </c>
      <c r="D2902" s="35">
        <v>80000</v>
      </c>
      <c r="E2902" s="35">
        <v>8018.6979331032717</v>
      </c>
      <c r="F2902" s="35">
        <v>88018.697933103278</v>
      </c>
      <c r="G2902" t="s">
        <v>875</v>
      </c>
      <c r="I2902" s="47">
        <v>0.33329999999999999</v>
      </c>
      <c r="J2902" t="s">
        <v>348</v>
      </c>
      <c r="K2902" s="57"/>
      <c r="M2902" t="s">
        <v>1357</v>
      </c>
      <c r="N2902" t="s">
        <v>1325</v>
      </c>
      <c r="O2902" s="36">
        <v>6761.1885246750298</v>
      </c>
      <c r="P2902" s="37">
        <v>591.9876411010739</v>
      </c>
      <c r="Q2902" s="31">
        <v>4.1399999999999998E-4</v>
      </c>
    </row>
    <row r="2903" spans="1:17" x14ac:dyDescent="0.2">
      <c r="A2903" t="s">
        <v>858</v>
      </c>
      <c r="B2903" t="s">
        <v>1034</v>
      </c>
      <c r="C2903" t="s">
        <v>1035</v>
      </c>
      <c r="D2903" s="35">
        <v>80000</v>
      </c>
      <c r="E2903" s="35">
        <v>8018.6979331032717</v>
      </c>
      <c r="F2903" s="35">
        <v>88018.697933103278</v>
      </c>
      <c r="G2903" t="s">
        <v>875</v>
      </c>
      <c r="I2903" s="47">
        <v>0.33329999999999999</v>
      </c>
      <c r="J2903" t="s">
        <v>406</v>
      </c>
      <c r="K2903" s="57"/>
      <c r="M2903" t="s">
        <v>1366</v>
      </c>
      <c r="N2903" t="s">
        <v>1325</v>
      </c>
      <c r="O2903" s="36">
        <v>5886.2493831897482</v>
      </c>
      <c r="P2903" s="37">
        <v>515.38082018717762</v>
      </c>
      <c r="Q2903" s="31">
        <v>3.2299999999999999E-4</v>
      </c>
    </row>
    <row r="2904" spans="1:17" x14ac:dyDescent="0.2">
      <c r="A2904" t="s">
        <v>858</v>
      </c>
      <c r="B2904" t="s">
        <v>1034</v>
      </c>
      <c r="C2904" t="s">
        <v>1035</v>
      </c>
      <c r="D2904" s="35">
        <v>80000</v>
      </c>
      <c r="E2904" s="35">
        <v>8018.6979331032717</v>
      </c>
      <c r="F2904" s="35">
        <v>88018.697933103278</v>
      </c>
      <c r="G2904" t="s">
        <v>875</v>
      </c>
      <c r="I2904" s="47">
        <v>0.33329999999999999</v>
      </c>
      <c r="J2904" t="s">
        <v>407</v>
      </c>
      <c r="K2904" s="57"/>
      <c r="M2904" t="s">
        <v>1366</v>
      </c>
      <c r="N2904" t="s">
        <v>1325</v>
      </c>
      <c r="O2904" s="36">
        <v>11434.717413794324</v>
      </c>
      <c r="P2904" s="37">
        <v>1001.1866055420825</v>
      </c>
      <c r="Q2904" s="31">
        <v>4.0499999999999998E-4</v>
      </c>
    </row>
    <row r="2905" spans="1:17" x14ac:dyDescent="0.2">
      <c r="A2905" t="s">
        <v>858</v>
      </c>
      <c r="B2905" t="s">
        <v>1034</v>
      </c>
      <c r="C2905" t="s">
        <v>1035</v>
      </c>
      <c r="D2905" s="35">
        <v>80000</v>
      </c>
      <c r="E2905" s="35">
        <v>8018.6979331032717</v>
      </c>
      <c r="F2905" s="35">
        <v>88018.697933103278</v>
      </c>
      <c r="G2905" t="s">
        <v>875</v>
      </c>
      <c r="I2905" s="47">
        <v>0.33329999999999999</v>
      </c>
      <c r="J2905" t="s">
        <v>408</v>
      </c>
      <c r="M2905" t="s">
        <v>1366</v>
      </c>
      <c r="N2905" t="s">
        <v>1325</v>
      </c>
      <c r="O2905" s="36">
        <v>13494.448218078351</v>
      </c>
      <c r="P2905" s="37">
        <v>1181.5299247205587</v>
      </c>
      <c r="Q2905" s="31">
        <v>3.3100000000000002E-4</v>
      </c>
    </row>
    <row r="2906" spans="1:17" x14ac:dyDescent="0.2">
      <c r="A2906" t="s">
        <v>858</v>
      </c>
      <c r="B2906" t="s">
        <v>1034</v>
      </c>
      <c r="C2906" t="s">
        <v>1035</v>
      </c>
      <c r="D2906" s="35">
        <v>80000</v>
      </c>
      <c r="E2906" s="35">
        <v>8018.6979331032717</v>
      </c>
      <c r="F2906" s="35">
        <v>88018.697933103278</v>
      </c>
      <c r="G2906" t="s">
        <v>875</v>
      </c>
      <c r="I2906" s="47">
        <v>0.33329999999999999</v>
      </c>
      <c r="J2906" t="s">
        <v>409</v>
      </c>
      <c r="M2906" t="s">
        <v>1366</v>
      </c>
      <c r="N2906" t="s">
        <v>1325</v>
      </c>
      <c r="O2906" s="36">
        <v>22654.287901645508</v>
      </c>
      <c r="P2906" s="37">
        <v>1983.5356471389491</v>
      </c>
      <c r="Q2906" s="31">
        <v>5.2400000000000005E-4</v>
      </c>
    </row>
    <row r="2907" spans="1:17" x14ac:dyDescent="0.2">
      <c r="A2907" t="s">
        <v>858</v>
      </c>
      <c r="B2907" t="s">
        <v>1034</v>
      </c>
      <c r="C2907" t="s">
        <v>1035</v>
      </c>
      <c r="D2907" s="35">
        <v>80000</v>
      </c>
      <c r="E2907" s="35">
        <v>8018.6979331032717</v>
      </c>
      <c r="F2907" s="35">
        <v>88018.697933103278</v>
      </c>
      <c r="G2907" t="s">
        <v>875</v>
      </c>
      <c r="I2907" s="47">
        <v>0.33329999999999999</v>
      </c>
      <c r="J2907" t="s">
        <v>410</v>
      </c>
      <c r="M2907" t="s">
        <v>1366</v>
      </c>
      <c r="N2907" t="s">
        <v>1325</v>
      </c>
      <c r="O2907" s="36">
        <v>10120.942896730847</v>
      </c>
      <c r="P2907" s="37">
        <v>886.15678874925891</v>
      </c>
      <c r="Q2907" s="31">
        <v>5.0799999999999999E-4</v>
      </c>
    </row>
    <row r="2908" spans="1:17" x14ac:dyDescent="0.2">
      <c r="A2908" t="s">
        <v>858</v>
      </c>
      <c r="B2908" t="s">
        <v>1034</v>
      </c>
      <c r="C2908" t="s">
        <v>1035</v>
      </c>
      <c r="D2908" s="35">
        <v>80000</v>
      </c>
      <c r="E2908" s="35">
        <v>8018.6979331032717</v>
      </c>
      <c r="F2908" s="35">
        <v>88018.697933103278</v>
      </c>
      <c r="G2908" t="s">
        <v>875</v>
      </c>
      <c r="I2908" s="47">
        <v>0.33329999999999999</v>
      </c>
      <c r="J2908" t="s">
        <v>705</v>
      </c>
      <c r="M2908" t="s">
        <v>1409</v>
      </c>
      <c r="N2908" t="s">
        <v>1325</v>
      </c>
      <c r="O2908" s="36">
        <v>59430.480946412557</v>
      </c>
      <c r="P2908" s="37">
        <v>5203.5393032706597</v>
      </c>
      <c r="Q2908" s="31">
        <v>1.7329999999999999E-3</v>
      </c>
    </row>
    <row r="2909" spans="1:17" x14ac:dyDescent="0.2">
      <c r="A2909" t="s">
        <v>858</v>
      </c>
      <c r="B2909" t="s">
        <v>1034</v>
      </c>
      <c r="C2909" t="s">
        <v>1035</v>
      </c>
      <c r="D2909" s="35">
        <v>80000</v>
      </c>
      <c r="E2909" s="35">
        <v>8018.6979331032717</v>
      </c>
      <c r="F2909" s="35">
        <v>88018.697933103278</v>
      </c>
      <c r="G2909" t="s">
        <v>875</v>
      </c>
      <c r="I2909" s="47">
        <v>0.33329999999999999</v>
      </c>
      <c r="J2909" t="s">
        <v>706</v>
      </c>
      <c r="M2909" t="s">
        <v>1409</v>
      </c>
      <c r="N2909" t="s">
        <v>1325</v>
      </c>
      <c r="O2909" s="36">
        <v>39112.191868202004</v>
      </c>
      <c r="P2909" s="37">
        <v>3424.5361030607237</v>
      </c>
      <c r="Q2909" s="31">
        <v>1.23E-3</v>
      </c>
    </row>
    <row r="2910" spans="1:17" x14ac:dyDescent="0.2">
      <c r="A2910" t="s">
        <v>858</v>
      </c>
      <c r="B2910" t="s">
        <v>1036</v>
      </c>
      <c r="C2910" t="s">
        <v>1037</v>
      </c>
      <c r="D2910" s="35">
        <v>0</v>
      </c>
      <c r="E2910" s="35">
        <v>0</v>
      </c>
      <c r="F2910" s="35">
        <v>0</v>
      </c>
      <c r="G2910" t="s">
        <v>849</v>
      </c>
      <c r="I2910" s="47" t="s">
        <v>1429</v>
      </c>
      <c r="J2910">
        <v>0</v>
      </c>
      <c r="K2910" s="57"/>
      <c r="M2910" t="e">
        <v>#N/A</v>
      </c>
      <c r="N2910" t="e">
        <v>#N/A</v>
      </c>
      <c r="O2910" s="36">
        <v>0</v>
      </c>
      <c r="P2910" s="37">
        <v>0</v>
      </c>
      <c r="Q2910" s="31">
        <v>0</v>
      </c>
    </row>
    <row r="2911" spans="1:17" x14ac:dyDescent="0.2">
      <c r="A2911" t="s">
        <v>1014</v>
      </c>
      <c r="B2911" t="s">
        <v>1038</v>
      </c>
      <c r="C2911" t="s">
        <v>1039</v>
      </c>
      <c r="D2911" s="35">
        <v>0</v>
      </c>
      <c r="E2911" s="35">
        <v>0</v>
      </c>
      <c r="F2911" s="35">
        <v>0</v>
      </c>
      <c r="G2911">
        <v>5</v>
      </c>
      <c r="I2911" s="47">
        <v>0.9026369168356998</v>
      </c>
      <c r="J2911" t="s">
        <v>256</v>
      </c>
      <c r="M2911" t="s">
        <v>1343</v>
      </c>
      <c r="N2911" t="s">
        <v>1294</v>
      </c>
      <c r="O2911" s="36">
        <v>9697.6825855136267</v>
      </c>
      <c r="P2911" s="37">
        <v>0</v>
      </c>
      <c r="Q2911" s="31">
        <v>1.3999999999999999E-4</v>
      </c>
    </row>
    <row r="2912" spans="1:17" x14ac:dyDescent="0.2">
      <c r="A2912" t="s">
        <v>869</v>
      </c>
      <c r="B2912" t="s">
        <v>1040</v>
      </c>
      <c r="C2912" t="s">
        <v>1041</v>
      </c>
      <c r="D2912" s="35">
        <v>65000</v>
      </c>
      <c r="E2912" s="35">
        <v>6515.192070646408</v>
      </c>
      <c r="F2912" s="35">
        <v>71515.192070646415</v>
      </c>
      <c r="G2912">
        <v>5</v>
      </c>
      <c r="I2912" s="47">
        <v>1</v>
      </c>
      <c r="J2912" t="s">
        <v>316</v>
      </c>
      <c r="K2912" s="57"/>
      <c r="M2912" t="s">
        <v>1352</v>
      </c>
      <c r="N2912" t="s">
        <v>1325</v>
      </c>
      <c r="O2912" s="36">
        <v>5454.3838744023078</v>
      </c>
      <c r="P2912" s="37">
        <v>71515.192070646415</v>
      </c>
      <c r="Q2912" s="31">
        <v>2.7E-4</v>
      </c>
    </row>
    <row r="2913" spans="1:17" x14ac:dyDescent="0.2">
      <c r="A2913" t="s">
        <v>850</v>
      </c>
      <c r="B2913" t="s">
        <v>1042</v>
      </c>
      <c r="C2913" t="s">
        <v>1043</v>
      </c>
      <c r="D2913" s="35">
        <v>24000</v>
      </c>
      <c r="E2913" s="35">
        <v>2405.6093799309815</v>
      </c>
      <c r="F2913" s="35">
        <v>26405.609379930982</v>
      </c>
      <c r="G2913">
        <v>7</v>
      </c>
      <c r="I2913" s="47">
        <v>0.96486486486486489</v>
      </c>
      <c r="J2913" t="s">
        <v>54</v>
      </c>
      <c r="K2913" s="57">
        <v>0.36</v>
      </c>
      <c r="M2913" t="s">
        <v>1327</v>
      </c>
      <c r="N2913" t="s">
        <v>1328</v>
      </c>
      <c r="O2913" s="36">
        <v>0.36</v>
      </c>
      <c r="P2913" s="37">
        <v>9172.0241013749455</v>
      </c>
      <c r="Q2913" s="31">
        <v>1.55E-4</v>
      </c>
    </row>
    <row r="2914" spans="1:17" x14ac:dyDescent="0.2">
      <c r="A2914" t="s">
        <v>850</v>
      </c>
      <c r="B2914" t="s">
        <v>1042</v>
      </c>
      <c r="C2914" t="s">
        <v>1043</v>
      </c>
      <c r="D2914" s="35">
        <v>24000</v>
      </c>
      <c r="E2914" s="35">
        <v>2405.6093799309815</v>
      </c>
      <c r="F2914" s="35">
        <v>26405.609379930982</v>
      </c>
      <c r="G2914">
        <v>7</v>
      </c>
      <c r="I2914" s="47">
        <v>0.73463687150837986</v>
      </c>
      <c r="J2914" t="s">
        <v>804</v>
      </c>
      <c r="K2914" s="57">
        <v>0.13</v>
      </c>
      <c r="M2914" t="s">
        <v>1424</v>
      </c>
      <c r="N2914" t="s">
        <v>1328</v>
      </c>
      <c r="O2914" s="36">
        <v>0.13</v>
      </c>
      <c r="P2914" s="37">
        <v>2521.8094544688279</v>
      </c>
      <c r="Q2914" s="31">
        <v>3.6000000000000001E-5</v>
      </c>
    </row>
    <row r="2915" spans="1:17" x14ac:dyDescent="0.2">
      <c r="A2915" t="s">
        <v>850</v>
      </c>
      <c r="B2915" t="s">
        <v>1042</v>
      </c>
      <c r="C2915" t="s">
        <v>1043</v>
      </c>
      <c r="D2915" s="35">
        <v>24000</v>
      </c>
      <c r="E2915" s="35">
        <v>2405.6093799309815</v>
      </c>
      <c r="F2915" s="35">
        <v>26405.609379930982</v>
      </c>
      <c r="G2915">
        <v>7</v>
      </c>
      <c r="I2915" s="47">
        <v>0.96300326441784545</v>
      </c>
      <c r="J2915" t="s">
        <v>741</v>
      </c>
      <c r="K2915" s="58">
        <v>0.45</v>
      </c>
      <c r="M2915" t="s">
        <v>1415</v>
      </c>
      <c r="N2915" t="s">
        <v>1328</v>
      </c>
      <c r="O2915" s="36">
        <v>0.45</v>
      </c>
      <c r="P2915" s="37">
        <v>11442.909614317206</v>
      </c>
      <c r="Q2915" s="31">
        <v>1.1900000000000001E-4</v>
      </c>
    </row>
    <row r="2916" spans="1:17" x14ac:dyDescent="0.2">
      <c r="A2916" t="s">
        <v>850</v>
      </c>
      <c r="B2916" t="s">
        <v>1042</v>
      </c>
      <c r="C2916" t="s">
        <v>1043</v>
      </c>
      <c r="D2916" s="35">
        <v>24000</v>
      </c>
      <c r="E2916" s="35">
        <v>2405.6093799309815</v>
      </c>
      <c r="F2916" s="35">
        <v>26405.609379930982</v>
      </c>
      <c r="G2916">
        <v>7</v>
      </c>
      <c r="I2916" s="47">
        <v>0.8</v>
      </c>
      <c r="J2916" t="s">
        <v>750</v>
      </c>
      <c r="K2916" s="57">
        <v>0.06</v>
      </c>
      <c r="M2916" t="s">
        <v>1417</v>
      </c>
      <c r="N2916" t="s">
        <v>1328</v>
      </c>
      <c r="O2916" s="36">
        <v>0.06</v>
      </c>
      <c r="P2916" s="37">
        <v>1267.469250236687</v>
      </c>
      <c r="Q2916" s="31">
        <v>5.5999999999999999E-5</v>
      </c>
    </row>
    <row r="2917" spans="1:17" x14ac:dyDescent="0.2">
      <c r="A2917" t="s">
        <v>869</v>
      </c>
      <c r="B2917" t="s">
        <v>1047</v>
      </c>
      <c r="C2917" t="s">
        <v>1048</v>
      </c>
      <c r="D2917" s="35">
        <v>250000</v>
      </c>
      <c r="E2917" s="35">
        <v>25058.431040947722</v>
      </c>
      <c r="F2917" s="35">
        <v>275058.43104094773</v>
      </c>
      <c r="G2917">
        <v>5</v>
      </c>
      <c r="I2917" s="47">
        <v>0.98975815474653583</v>
      </c>
      <c r="J2917" t="s">
        <v>320</v>
      </c>
      <c r="K2917" s="57"/>
      <c r="M2917" t="s">
        <v>1353</v>
      </c>
      <c r="N2917" t="s">
        <v>1325</v>
      </c>
      <c r="O2917" s="36">
        <v>74924.707253134678</v>
      </c>
      <c r="P2917" s="37">
        <v>272241.32515456568</v>
      </c>
      <c r="Q2917" s="31">
        <v>2.271E-3</v>
      </c>
    </row>
    <row r="2918" spans="1:17" x14ac:dyDescent="0.2">
      <c r="A2918" t="s">
        <v>869</v>
      </c>
      <c r="B2918" t="s">
        <v>1049</v>
      </c>
      <c r="C2918" t="s">
        <v>1050</v>
      </c>
      <c r="D2918" s="35">
        <v>75000</v>
      </c>
      <c r="E2918" s="35">
        <v>7517.5293122843168</v>
      </c>
      <c r="F2918" s="35">
        <v>82517.529312284314</v>
      </c>
      <c r="G2918">
        <v>5</v>
      </c>
      <c r="I2918" s="47">
        <v>0.98975815474653583</v>
      </c>
      <c r="J2918" t="s">
        <v>320</v>
      </c>
      <c r="K2918" s="58"/>
      <c r="M2918" t="s">
        <v>1353</v>
      </c>
      <c r="N2918" t="s">
        <v>1325</v>
      </c>
      <c r="O2918" s="36">
        <v>74924.707253134678</v>
      </c>
      <c r="P2918" s="37">
        <v>81672.397546369699</v>
      </c>
      <c r="Q2918" s="31">
        <v>2.271E-3</v>
      </c>
    </row>
    <row r="2919" spans="1:17" x14ac:dyDescent="0.2">
      <c r="A2919" t="s">
        <v>1014</v>
      </c>
      <c r="B2919" t="s">
        <v>1051</v>
      </c>
      <c r="C2919" t="s">
        <v>1052</v>
      </c>
      <c r="D2919" s="35">
        <v>650000</v>
      </c>
      <c r="E2919" s="35">
        <v>65151.92070646408</v>
      </c>
      <c r="F2919" s="35">
        <v>715151.92070646409</v>
      </c>
      <c r="G2919">
        <v>7</v>
      </c>
      <c r="I2919" s="47">
        <v>0.75</v>
      </c>
      <c r="J2919" t="s">
        <v>573</v>
      </c>
      <c r="K2919" s="58">
        <v>0.33</v>
      </c>
      <c r="M2919" t="s">
        <v>1392</v>
      </c>
      <c r="N2919" t="s">
        <v>1294</v>
      </c>
      <c r="O2919" s="36">
        <v>0.33</v>
      </c>
      <c r="P2919" s="37">
        <v>177000.10037484986</v>
      </c>
      <c r="Q2919" s="31">
        <v>1.7899999999999999E-4</v>
      </c>
    </row>
    <row r="2920" spans="1:17" x14ac:dyDescent="0.2">
      <c r="A2920" t="s">
        <v>1014</v>
      </c>
      <c r="B2920" t="s">
        <v>1051</v>
      </c>
      <c r="C2920" t="s">
        <v>1052</v>
      </c>
      <c r="D2920" s="35">
        <v>650000</v>
      </c>
      <c r="E2920" s="35">
        <v>65151.92070646408</v>
      </c>
      <c r="F2920" s="35">
        <v>715151.92070646409</v>
      </c>
      <c r="G2920">
        <v>7</v>
      </c>
      <c r="I2920" s="47">
        <v>0.9124149659863946</v>
      </c>
      <c r="J2920" t="s">
        <v>314</v>
      </c>
      <c r="K2920" s="58">
        <v>0.11</v>
      </c>
      <c r="M2920" t="s">
        <v>1351</v>
      </c>
      <c r="N2920" t="s">
        <v>1294</v>
      </c>
      <c r="O2920" s="36">
        <v>0.11</v>
      </c>
      <c r="P2920" s="37">
        <v>71776.684694714248</v>
      </c>
      <c r="Q2920" s="31">
        <v>9.8999999999999994E-5</v>
      </c>
    </row>
    <row r="2921" spans="1:17" x14ac:dyDescent="0.2">
      <c r="A2921" t="s">
        <v>1014</v>
      </c>
      <c r="B2921" t="s">
        <v>1051</v>
      </c>
      <c r="C2921" t="s">
        <v>1052</v>
      </c>
      <c r="D2921" s="35">
        <v>650000</v>
      </c>
      <c r="E2921" s="35">
        <v>65151.92070646408</v>
      </c>
      <c r="F2921" s="35">
        <v>715151.92070646409</v>
      </c>
      <c r="G2921">
        <v>7</v>
      </c>
      <c r="I2921" s="47">
        <v>0.75</v>
      </c>
      <c r="J2921" t="s">
        <v>250</v>
      </c>
      <c r="K2921" s="57">
        <v>0.01</v>
      </c>
      <c r="M2921" t="s">
        <v>1341</v>
      </c>
      <c r="N2921" t="s">
        <v>1294</v>
      </c>
      <c r="O2921" s="36">
        <v>0.01</v>
      </c>
      <c r="P2921" s="37">
        <v>5363.6394052984806</v>
      </c>
      <c r="Q2921" s="31">
        <v>7.9999999999999996E-6</v>
      </c>
    </row>
    <row r="2922" spans="1:17" x14ac:dyDescent="0.2">
      <c r="A2922" t="s">
        <v>1014</v>
      </c>
      <c r="B2922" t="s">
        <v>1051</v>
      </c>
      <c r="C2922" t="s">
        <v>1052</v>
      </c>
      <c r="D2922" s="35">
        <v>650000</v>
      </c>
      <c r="E2922" s="35">
        <v>65151.92070646408</v>
      </c>
      <c r="F2922" s="35">
        <v>715151.92070646409</v>
      </c>
      <c r="G2922">
        <v>7</v>
      </c>
      <c r="I2922" s="47">
        <v>0.95004233700254026</v>
      </c>
      <c r="J2922" t="s">
        <v>722</v>
      </c>
      <c r="K2922" s="57">
        <v>0.12</v>
      </c>
      <c r="M2922" t="s">
        <v>1411</v>
      </c>
      <c r="N2922" t="s">
        <v>1294</v>
      </c>
      <c r="O2922" s="36">
        <v>0.12</v>
      </c>
      <c r="P2922" s="37">
        <v>81530.952247178939</v>
      </c>
      <c r="Q2922" s="31">
        <v>9.0000000000000006E-5</v>
      </c>
    </row>
    <row r="2923" spans="1:17" x14ac:dyDescent="0.2">
      <c r="A2923" t="s">
        <v>1014</v>
      </c>
      <c r="B2923" t="s">
        <v>1051</v>
      </c>
      <c r="C2923" t="s">
        <v>1052</v>
      </c>
      <c r="D2923" s="35">
        <v>650000</v>
      </c>
      <c r="E2923" s="35">
        <v>65151.92070646408</v>
      </c>
      <c r="F2923" s="35">
        <v>715151.92070646409</v>
      </c>
      <c r="G2923">
        <v>7</v>
      </c>
      <c r="I2923" s="47">
        <v>0.83673469387755106</v>
      </c>
      <c r="J2923" t="s">
        <v>689</v>
      </c>
      <c r="K2923" s="57">
        <v>0.01</v>
      </c>
      <c r="M2923" t="s">
        <v>1406</v>
      </c>
      <c r="N2923" t="s">
        <v>1325</v>
      </c>
      <c r="O2923" s="36">
        <v>0.01</v>
      </c>
      <c r="P2923" s="37">
        <v>5983.9242344826589</v>
      </c>
      <c r="Q2923" s="31">
        <v>6.0000000000000002E-6</v>
      </c>
    </row>
    <row r="2924" spans="1:17" x14ac:dyDescent="0.2">
      <c r="A2924" t="s">
        <v>1014</v>
      </c>
      <c r="B2924" t="s">
        <v>1051</v>
      </c>
      <c r="C2924" t="s">
        <v>1052</v>
      </c>
      <c r="D2924" s="35">
        <v>650000</v>
      </c>
      <c r="E2924" s="35">
        <v>65151.92070646408</v>
      </c>
      <c r="F2924" s="35">
        <v>715151.92070646409</v>
      </c>
      <c r="G2924">
        <v>7</v>
      </c>
      <c r="I2924" s="47">
        <v>0.75</v>
      </c>
      <c r="J2924" t="s">
        <v>748</v>
      </c>
      <c r="K2924" s="58">
        <v>0.11</v>
      </c>
      <c r="M2924" t="s">
        <v>1416</v>
      </c>
      <c r="N2924" t="s">
        <v>1294</v>
      </c>
      <c r="O2924" s="36">
        <v>0.11</v>
      </c>
      <c r="P2924" s="37">
        <v>59000.033458283287</v>
      </c>
      <c r="Q2924" s="31">
        <v>1.13E-4</v>
      </c>
    </row>
    <row r="2925" spans="1:17" x14ac:dyDescent="0.2">
      <c r="A2925" t="s">
        <v>1014</v>
      </c>
      <c r="B2925" t="s">
        <v>1051</v>
      </c>
      <c r="C2925" t="s">
        <v>1052</v>
      </c>
      <c r="D2925" s="35">
        <v>650000</v>
      </c>
      <c r="E2925" s="35">
        <v>65151.92070646408</v>
      </c>
      <c r="F2925" s="35">
        <v>715151.92070646409</v>
      </c>
      <c r="G2925">
        <v>7</v>
      </c>
      <c r="I2925" s="47">
        <v>0.9591527987897126</v>
      </c>
      <c r="J2925" t="s">
        <v>680</v>
      </c>
      <c r="K2925" s="57">
        <v>0.2</v>
      </c>
      <c r="M2925" t="s">
        <v>1405</v>
      </c>
      <c r="N2925" t="s">
        <v>1294</v>
      </c>
      <c r="O2925" s="36">
        <v>0.2</v>
      </c>
      <c r="P2925" s="37">
        <v>137187.99326108873</v>
      </c>
      <c r="Q2925" s="31">
        <v>1.2E-4</v>
      </c>
    </row>
    <row r="2926" spans="1:17" x14ac:dyDescent="0.2">
      <c r="A2926" t="s">
        <v>1014</v>
      </c>
      <c r="B2926" t="s">
        <v>1051</v>
      </c>
      <c r="C2926" t="s">
        <v>1052</v>
      </c>
      <c r="D2926" s="35">
        <v>650000</v>
      </c>
      <c r="E2926" s="35">
        <v>65151.92070646408</v>
      </c>
      <c r="F2926" s="35">
        <v>715151.92070646409</v>
      </c>
      <c r="G2926">
        <v>7</v>
      </c>
      <c r="I2926" s="47">
        <v>1</v>
      </c>
      <c r="J2926" t="s">
        <v>304</v>
      </c>
      <c r="K2926" s="57">
        <v>0.12</v>
      </c>
      <c r="M2926" t="s">
        <v>1349</v>
      </c>
      <c r="N2926" t="s">
        <v>1294</v>
      </c>
      <c r="O2926" s="36">
        <v>0.12</v>
      </c>
      <c r="P2926" s="37">
        <v>85818.23048477569</v>
      </c>
      <c r="Q2926" s="31">
        <v>1.27E-4</v>
      </c>
    </row>
    <row r="2927" spans="1:17" x14ac:dyDescent="0.2">
      <c r="A2927" t="s">
        <v>1014</v>
      </c>
      <c r="B2927" t="s">
        <v>1056</v>
      </c>
      <c r="C2927" t="s">
        <v>1057</v>
      </c>
      <c r="D2927" s="35">
        <v>900000</v>
      </c>
      <c r="E2927" s="35">
        <v>90210.351747411798</v>
      </c>
      <c r="F2927" s="35">
        <v>990210.35174741177</v>
      </c>
      <c r="G2927">
        <v>7</v>
      </c>
      <c r="I2927" s="47">
        <v>0.55900621118012417</v>
      </c>
      <c r="J2927" t="s">
        <v>669</v>
      </c>
      <c r="K2927" s="57">
        <v>0.63</v>
      </c>
      <c r="M2927" t="s">
        <v>1404</v>
      </c>
      <c r="N2927" t="s">
        <v>1294</v>
      </c>
      <c r="O2927" s="36">
        <v>0.63</v>
      </c>
      <c r="P2927" s="37">
        <v>348726.25431104493</v>
      </c>
      <c r="Q2927" s="31">
        <v>9.0200000000000002E-4</v>
      </c>
    </row>
    <row r="2928" spans="1:17" x14ac:dyDescent="0.2">
      <c r="A2928" t="s">
        <v>1014</v>
      </c>
      <c r="B2928" t="s">
        <v>1056</v>
      </c>
      <c r="C2928" t="s">
        <v>1057</v>
      </c>
      <c r="D2928" s="35">
        <v>900000</v>
      </c>
      <c r="E2928" s="35">
        <v>90210.351747411798</v>
      </c>
      <c r="F2928" s="35">
        <v>990210.35174741177</v>
      </c>
      <c r="G2928">
        <v>7</v>
      </c>
      <c r="I2928" s="47">
        <v>0.75</v>
      </c>
      <c r="J2928" t="s">
        <v>310</v>
      </c>
      <c r="K2928" s="58">
        <v>0.32</v>
      </c>
      <c r="M2928" t="s">
        <v>1351</v>
      </c>
      <c r="N2928" t="s">
        <v>1294</v>
      </c>
      <c r="O2928" s="36">
        <v>0.32</v>
      </c>
      <c r="P2928" s="37">
        <v>237650.4844193788</v>
      </c>
      <c r="Q2928" s="31">
        <v>3.7300000000000001E-4</v>
      </c>
    </row>
    <row r="2929" spans="1:17" x14ac:dyDescent="0.2">
      <c r="A2929" t="s">
        <v>1014</v>
      </c>
      <c r="B2929" t="s">
        <v>1056</v>
      </c>
      <c r="C2929" t="s">
        <v>1057</v>
      </c>
      <c r="D2929" s="35">
        <v>900000</v>
      </c>
      <c r="E2929" s="35">
        <v>90210.351747411798</v>
      </c>
      <c r="F2929" s="35">
        <v>990210.35174741177</v>
      </c>
      <c r="G2929">
        <v>7</v>
      </c>
      <c r="I2929" s="47">
        <v>0.75</v>
      </c>
      <c r="J2929" t="s">
        <v>340</v>
      </c>
      <c r="K2929" s="58">
        <v>0.05</v>
      </c>
      <c r="M2929" t="s">
        <v>1356</v>
      </c>
      <c r="N2929" t="s">
        <v>1294</v>
      </c>
      <c r="O2929" s="36">
        <v>0.05</v>
      </c>
      <c r="P2929" s="37">
        <v>37132.888190527941</v>
      </c>
      <c r="Q2929" s="31">
        <v>1.0399999999999999E-4</v>
      </c>
    </row>
    <row r="2930" spans="1:17" x14ac:dyDescent="0.2">
      <c r="A2930" t="s">
        <v>1014</v>
      </c>
      <c r="B2930" t="s">
        <v>1061</v>
      </c>
      <c r="C2930" t="s">
        <v>1062</v>
      </c>
      <c r="D2930" s="35">
        <v>0</v>
      </c>
      <c r="E2930" s="35">
        <v>0</v>
      </c>
      <c r="F2930" s="35">
        <v>0</v>
      </c>
      <c r="G2930">
        <v>5</v>
      </c>
      <c r="I2930" s="47">
        <v>0.75</v>
      </c>
      <c r="J2930" t="s">
        <v>340</v>
      </c>
      <c r="M2930" t="s">
        <v>1356</v>
      </c>
      <c r="N2930" t="s">
        <v>1294</v>
      </c>
      <c r="O2930" s="36">
        <v>2741.031045134197</v>
      </c>
      <c r="P2930" s="37">
        <v>0</v>
      </c>
      <c r="Q2930" s="31">
        <v>1.0399999999999999E-4</v>
      </c>
    </row>
    <row r="2931" spans="1:17" x14ac:dyDescent="0.2">
      <c r="A2931" t="s">
        <v>1014</v>
      </c>
      <c r="B2931" t="s">
        <v>1063</v>
      </c>
      <c r="C2931" t="s">
        <v>1064</v>
      </c>
      <c r="D2931" s="35">
        <v>160000</v>
      </c>
      <c r="E2931" s="35">
        <v>16037.395866206543</v>
      </c>
      <c r="F2931" s="35">
        <v>176037.39586620656</v>
      </c>
      <c r="G2931">
        <v>5</v>
      </c>
      <c r="I2931" s="47">
        <v>0.48423423423423423</v>
      </c>
      <c r="J2931" t="s">
        <v>349</v>
      </c>
      <c r="M2931" t="s">
        <v>1358</v>
      </c>
      <c r="N2931" t="s">
        <v>1294</v>
      </c>
      <c r="O2931" s="36">
        <v>3296.149915646909</v>
      </c>
      <c r="P2931" s="37">
        <v>85243.333583861284</v>
      </c>
      <c r="Q2931" s="31">
        <v>9.3999999999999994E-5</v>
      </c>
    </row>
    <row r="2932" spans="1:17" x14ac:dyDescent="0.2">
      <c r="A2932" t="s">
        <v>858</v>
      </c>
      <c r="B2932" t="s">
        <v>1065</v>
      </c>
      <c r="C2932" t="s">
        <v>1066</v>
      </c>
      <c r="D2932" s="35">
        <v>280000</v>
      </c>
      <c r="E2932" s="35">
        <v>28065.442765861451</v>
      </c>
      <c r="F2932" s="35">
        <v>308065.44276586146</v>
      </c>
      <c r="G2932" t="s">
        <v>849</v>
      </c>
      <c r="I2932" s="47" t="s">
        <v>1429</v>
      </c>
      <c r="J2932">
        <v>0</v>
      </c>
      <c r="K2932" s="58"/>
      <c r="M2932" t="e">
        <v>#N/A</v>
      </c>
      <c r="N2932" t="e">
        <v>#N/A</v>
      </c>
      <c r="O2932" s="36">
        <v>0</v>
      </c>
      <c r="P2932" s="37">
        <v>0</v>
      </c>
      <c r="Q2932" s="31">
        <v>0</v>
      </c>
    </row>
    <row r="2933" spans="1:17" x14ac:dyDescent="0.2">
      <c r="A2933" t="s">
        <v>869</v>
      </c>
      <c r="B2933" t="s">
        <v>1067</v>
      </c>
      <c r="C2933" t="s">
        <v>1068</v>
      </c>
      <c r="D2933" s="35">
        <v>70000</v>
      </c>
      <c r="E2933" s="35">
        <v>7016.3606914653628</v>
      </c>
      <c r="F2933" s="35">
        <v>77016.360691465365</v>
      </c>
      <c r="G2933">
        <v>7</v>
      </c>
      <c r="I2933" s="47">
        <v>0.97952006619776577</v>
      </c>
      <c r="J2933" t="s">
        <v>408</v>
      </c>
      <c r="K2933" s="58">
        <v>0.36</v>
      </c>
      <c r="M2933" t="s">
        <v>1366</v>
      </c>
      <c r="N2933" t="s">
        <v>1325</v>
      </c>
      <c r="O2933" s="36">
        <v>0.36</v>
      </c>
      <c r="P2933" s="37">
        <v>27158.065460213456</v>
      </c>
      <c r="Q2933" s="31">
        <v>3.3100000000000002E-4</v>
      </c>
    </row>
    <row r="2934" spans="1:17" x14ac:dyDescent="0.2">
      <c r="A2934" t="s">
        <v>869</v>
      </c>
      <c r="B2934" t="s">
        <v>1067</v>
      </c>
      <c r="C2934" t="s">
        <v>1068</v>
      </c>
      <c r="D2934" s="35">
        <v>70000</v>
      </c>
      <c r="E2934" s="35">
        <v>7016.3606914653628</v>
      </c>
      <c r="F2934" s="35">
        <v>77016.360691465365</v>
      </c>
      <c r="G2934">
        <v>7</v>
      </c>
      <c r="I2934" s="47">
        <v>0.99010477299185096</v>
      </c>
      <c r="J2934" t="s">
        <v>409</v>
      </c>
      <c r="K2934" s="58">
        <v>0.64</v>
      </c>
      <c r="M2934" t="s">
        <v>1366</v>
      </c>
      <c r="N2934" t="s">
        <v>1325</v>
      </c>
      <c r="O2934" s="36">
        <v>0.64</v>
      </c>
      <c r="P2934" s="37">
        <v>48802.730444212371</v>
      </c>
      <c r="Q2934" s="31">
        <v>5.2400000000000005E-4</v>
      </c>
    </row>
    <row r="2935" spans="1:17" x14ac:dyDescent="0.2">
      <c r="A2935" t="s">
        <v>869</v>
      </c>
      <c r="B2935" t="s">
        <v>1072</v>
      </c>
      <c r="C2935" t="s">
        <v>1073</v>
      </c>
      <c r="D2935" s="35">
        <v>0</v>
      </c>
      <c r="E2935" s="35">
        <v>0</v>
      </c>
      <c r="F2935" s="35">
        <v>0</v>
      </c>
      <c r="G2935">
        <v>5</v>
      </c>
      <c r="I2935" s="47">
        <v>0.99010477299185096</v>
      </c>
      <c r="J2935" t="s">
        <v>409</v>
      </c>
      <c r="K2935" s="57"/>
      <c r="M2935" t="s">
        <v>1366</v>
      </c>
      <c r="N2935" t="s">
        <v>1325</v>
      </c>
      <c r="O2935" s="36">
        <v>22880.697598487353</v>
      </c>
      <c r="P2935" s="37">
        <v>0</v>
      </c>
      <c r="Q2935" s="31">
        <v>5.2400000000000005E-4</v>
      </c>
    </row>
    <row r="2936" spans="1:17" x14ac:dyDescent="0.2">
      <c r="A2936" t="s">
        <v>916</v>
      </c>
      <c r="B2936" t="s">
        <v>1074</v>
      </c>
      <c r="C2936" t="s">
        <v>1075</v>
      </c>
      <c r="D2936" s="35">
        <v>560000</v>
      </c>
      <c r="E2936" s="35">
        <v>56130.885531722903</v>
      </c>
      <c r="F2936" s="35">
        <v>616130.88553172292</v>
      </c>
      <c r="G2936" t="s">
        <v>849</v>
      </c>
      <c r="I2936" s="47" t="s">
        <v>1429</v>
      </c>
      <c r="J2936">
        <v>0</v>
      </c>
      <c r="K2936" s="58"/>
      <c r="M2936" t="e">
        <v>#N/A</v>
      </c>
      <c r="N2936" t="e">
        <v>#N/A</v>
      </c>
      <c r="O2936" s="36">
        <v>0</v>
      </c>
      <c r="P2936" s="37">
        <v>0</v>
      </c>
      <c r="Q2936" s="31">
        <v>0</v>
      </c>
    </row>
    <row r="2937" spans="1:17" x14ac:dyDescent="0.2">
      <c r="A2937" t="s">
        <v>916</v>
      </c>
      <c r="B2937" t="s">
        <v>1076</v>
      </c>
      <c r="C2937" t="s">
        <v>1077</v>
      </c>
      <c r="D2937" s="35">
        <v>150000</v>
      </c>
      <c r="E2937" s="35">
        <v>15035.058624568634</v>
      </c>
      <c r="F2937" s="35">
        <v>165035.05862456863</v>
      </c>
      <c r="G2937" t="s">
        <v>849</v>
      </c>
      <c r="I2937" s="47" t="s">
        <v>1429</v>
      </c>
      <c r="J2937">
        <v>0</v>
      </c>
      <c r="M2937" t="e">
        <v>#N/A</v>
      </c>
      <c r="N2937" t="e">
        <v>#N/A</v>
      </c>
      <c r="O2937" s="36">
        <v>0</v>
      </c>
      <c r="P2937" s="37">
        <v>0</v>
      </c>
      <c r="Q2937" s="31">
        <v>0</v>
      </c>
    </row>
    <row r="2938" spans="1:17" x14ac:dyDescent="0.2">
      <c r="A2938" t="s">
        <v>916</v>
      </c>
      <c r="B2938" t="s">
        <v>1078</v>
      </c>
      <c r="C2938" t="s">
        <v>1079</v>
      </c>
      <c r="D2938" s="35">
        <v>150000</v>
      </c>
      <c r="E2938" s="35">
        <v>15035.058624568634</v>
      </c>
      <c r="F2938" s="35">
        <v>165035.05862456863</v>
      </c>
      <c r="G2938" t="s">
        <v>849</v>
      </c>
      <c r="I2938" s="47" t="s">
        <v>1429</v>
      </c>
      <c r="J2938">
        <v>0</v>
      </c>
      <c r="K2938" s="57"/>
      <c r="M2938" t="e">
        <v>#N/A</v>
      </c>
      <c r="N2938" t="e">
        <v>#N/A</v>
      </c>
      <c r="O2938" s="36">
        <v>0</v>
      </c>
      <c r="P2938" s="37">
        <v>0</v>
      </c>
      <c r="Q2938" s="31">
        <v>0</v>
      </c>
    </row>
    <row r="2939" spans="1:17" x14ac:dyDescent="0.2">
      <c r="A2939" t="s">
        <v>916</v>
      </c>
      <c r="B2939" t="s">
        <v>1080</v>
      </c>
      <c r="C2939" t="s">
        <v>1081</v>
      </c>
      <c r="D2939" s="35">
        <v>120000</v>
      </c>
      <c r="E2939" s="35">
        <v>12028.046899654908</v>
      </c>
      <c r="F2939" s="35">
        <v>132028.0468996549</v>
      </c>
      <c r="G2939" t="s">
        <v>849</v>
      </c>
      <c r="I2939" s="47" t="s">
        <v>1429</v>
      </c>
      <c r="J2939">
        <v>0</v>
      </c>
      <c r="K2939" s="57"/>
      <c r="M2939" t="e">
        <v>#N/A</v>
      </c>
      <c r="N2939" t="e">
        <v>#N/A</v>
      </c>
      <c r="O2939" s="36">
        <v>0</v>
      </c>
      <c r="P2939" s="37">
        <v>0</v>
      </c>
      <c r="Q2939" s="31">
        <v>0</v>
      </c>
    </row>
    <row r="2940" spans="1:17" x14ac:dyDescent="0.2">
      <c r="A2940" t="s">
        <v>916</v>
      </c>
      <c r="B2940" t="s">
        <v>1082</v>
      </c>
      <c r="C2940" t="s">
        <v>1083</v>
      </c>
      <c r="D2940" s="35">
        <v>200000</v>
      </c>
      <c r="E2940" s="35">
        <v>20046.744832758177</v>
      </c>
      <c r="F2940" s="35">
        <v>220046.74483275818</v>
      </c>
      <c r="G2940" t="s">
        <v>849</v>
      </c>
      <c r="I2940" s="47" t="s">
        <v>1429</v>
      </c>
      <c r="J2940">
        <v>0</v>
      </c>
      <c r="K2940" s="57"/>
      <c r="M2940" t="e">
        <v>#N/A</v>
      </c>
      <c r="N2940" t="e">
        <v>#N/A</v>
      </c>
      <c r="O2940" s="36">
        <v>0</v>
      </c>
      <c r="P2940" s="37">
        <v>0</v>
      </c>
      <c r="Q2940" s="31">
        <v>0</v>
      </c>
    </row>
    <row r="2941" spans="1:17" x14ac:dyDescent="0.2">
      <c r="A2941" t="s">
        <v>1014</v>
      </c>
      <c r="B2941" t="s">
        <v>1084</v>
      </c>
      <c r="C2941" t="s">
        <v>1085</v>
      </c>
      <c r="D2941" s="35">
        <v>100000</v>
      </c>
      <c r="E2941" s="35">
        <v>10023.372416379088</v>
      </c>
      <c r="F2941" s="35">
        <v>110023.37241637909</v>
      </c>
      <c r="G2941" t="s">
        <v>849</v>
      </c>
      <c r="I2941" s="47" t="s">
        <v>1429</v>
      </c>
      <c r="J2941">
        <v>0</v>
      </c>
      <c r="K2941" s="57"/>
      <c r="M2941" t="e">
        <v>#N/A</v>
      </c>
      <c r="N2941" t="e">
        <v>#N/A</v>
      </c>
      <c r="O2941" s="36">
        <v>0</v>
      </c>
      <c r="P2941" s="37">
        <v>0</v>
      </c>
      <c r="Q2941" s="31">
        <v>0</v>
      </c>
    </row>
    <row r="2942" spans="1:17" x14ac:dyDescent="0.2">
      <c r="A2942" t="s">
        <v>869</v>
      </c>
      <c r="B2942" t="s">
        <v>1086</v>
      </c>
      <c r="C2942" t="s">
        <v>1087</v>
      </c>
      <c r="D2942" s="35">
        <v>400000</v>
      </c>
      <c r="E2942" s="35">
        <v>40093.489665516354</v>
      </c>
      <c r="F2942" s="35">
        <v>440093.48966551636</v>
      </c>
      <c r="G2942">
        <v>7</v>
      </c>
      <c r="I2942" s="47">
        <v>0.98975815474653583</v>
      </c>
      <c r="J2942" t="s">
        <v>320</v>
      </c>
      <c r="K2942" s="57">
        <v>0.25</v>
      </c>
      <c r="M2942" t="s">
        <v>1353</v>
      </c>
      <c r="N2942" t="s">
        <v>1325</v>
      </c>
      <c r="O2942" s="36">
        <v>0.25</v>
      </c>
      <c r="P2942" s="37">
        <v>108896.53006182628</v>
      </c>
      <c r="Q2942" s="31">
        <v>2.271E-3</v>
      </c>
    </row>
    <row r="2943" spans="1:17" x14ac:dyDescent="0.2">
      <c r="A2943" t="s">
        <v>869</v>
      </c>
      <c r="B2943" t="s">
        <v>1086</v>
      </c>
      <c r="C2943" t="s">
        <v>1087</v>
      </c>
      <c r="D2943" s="35">
        <v>400000</v>
      </c>
      <c r="E2943" s="35">
        <v>40093.489665516354</v>
      </c>
      <c r="F2943" s="35">
        <v>440093.48966551636</v>
      </c>
      <c r="G2943">
        <v>7</v>
      </c>
      <c r="I2943" s="47">
        <v>1</v>
      </c>
      <c r="J2943" t="s">
        <v>316</v>
      </c>
      <c r="K2943" s="57">
        <v>6.5000000000000002E-2</v>
      </c>
      <c r="M2943" t="s">
        <v>1352</v>
      </c>
      <c r="N2943" t="s">
        <v>1325</v>
      </c>
      <c r="O2943" s="36">
        <v>6.5000000000000002E-2</v>
      </c>
      <c r="P2943" s="37">
        <v>28606.076828258563</v>
      </c>
      <c r="Q2943" s="31">
        <v>2.7E-4</v>
      </c>
    </row>
    <row r="2944" spans="1:17" x14ac:dyDescent="0.2">
      <c r="A2944" t="s">
        <v>869</v>
      </c>
      <c r="B2944" t="s">
        <v>1086</v>
      </c>
      <c r="C2944" t="s">
        <v>1087</v>
      </c>
      <c r="D2944" s="35">
        <v>400000</v>
      </c>
      <c r="E2944" s="35">
        <v>40093.489665516354</v>
      </c>
      <c r="F2944" s="35">
        <v>440093.48966551636</v>
      </c>
      <c r="G2944">
        <v>7</v>
      </c>
      <c r="I2944" s="47">
        <v>0.99009900990099009</v>
      </c>
      <c r="J2944" t="s">
        <v>318</v>
      </c>
      <c r="K2944" s="57">
        <v>3.3000000000000002E-2</v>
      </c>
      <c r="M2944" t="s">
        <v>1352</v>
      </c>
      <c r="N2944" t="s">
        <v>1325</v>
      </c>
      <c r="O2944" s="36">
        <v>3.3000000000000002E-2</v>
      </c>
      <c r="P2944" s="37">
        <v>14379.292236596079</v>
      </c>
      <c r="Q2944" s="31">
        <v>2.5300000000000002E-4</v>
      </c>
    </row>
    <row r="2945" spans="1:17" x14ac:dyDescent="0.2">
      <c r="A2945" t="s">
        <v>869</v>
      </c>
      <c r="B2945" t="s">
        <v>1086</v>
      </c>
      <c r="C2945" t="s">
        <v>1087</v>
      </c>
      <c r="D2945" s="35">
        <v>400000</v>
      </c>
      <c r="E2945" s="35">
        <v>40093.489665516354</v>
      </c>
      <c r="F2945" s="35">
        <v>440093.48966551636</v>
      </c>
      <c r="G2945">
        <v>7</v>
      </c>
      <c r="I2945" s="47">
        <v>0.98782608695652174</v>
      </c>
      <c r="J2945" t="s">
        <v>319</v>
      </c>
      <c r="K2945" s="57">
        <v>3.3000000000000002E-2</v>
      </c>
      <c r="M2945" t="s">
        <v>1352</v>
      </c>
      <c r="N2945" t="s">
        <v>1325</v>
      </c>
      <c r="O2945" s="36">
        <v>3.3000000000000002E-2</v>
      </c>
      <c r="P2945" s="37">
        <v>14346.282383113807</v>
      </c>
      <c r="Q2945" s="31">
        <v>3.6400000000000001E-4</v>
      </c>
    </row>
    <row r="2946" spans="1:17" x14ac:dyDescent="0.2">
      <c r="A2946" t="s">
        <v>869</v>
      </c>
      <c r="B2946" t="s">
        <v>1086</v>
      </c>
      <c r="C2946" t="s">
        <v>1087</v>
      </c>
      <c r="D2946" s="35">
        <v>400000</v>
      </c>
      <c r="E2946" s="35">
        <v>40093.489665516354</v>
      </c>
      <c r="F2946" s="35">
        <v>440093.48966551636</v>
      </c>
      <c r="G2946">
        <v>7</v>
      </c>
      <c r="I2946" s="47">
        <v>1</v>
      </c>
      <c r="J2946" t="s">
        <v>348</v>
      </c>
      <c r="K2946" s="58">
        <v>9.8000000000000004E-2</v>
      </c>
      <c r="M2946" t="s">
        <v>1357</v>
      </c>
      <c r="N2946" t="s">
        <v>1325</v>
      </c>
      <c r="O2946" s="36">
        <v>9.8000000000000004E-2</v>
      </c>
      <c r="P2946" s="37">
        <v>43129.161987220607</v>
      </c>
      <c r="Q2946" s="31">
        <v>4.1399999999999998E-4</v>
      </c>
    </row>
    <row r="2947" spans="1:17" x14ac:dyDescent="0.2">
      <c r="A2947" t="s">
        <v>869</v>
      </c>
      <c r="B2947" t="s">
        <v>1086</v>
      </c>
      <c r="C2947" t="s">
        <v>1087</v>
      </c>
      <c r="D2947" s="35">
        <v>400000</v>
      </c>
      <c r="E2947" s="35">
        <v>40093.489665516354</v>
      </c>
      <c r="F2947" s="35">
        <v>440093.48966551636</v>
      </c>
      <c r="G2947">
        <v>7</v>
      </c>
      <c r="I2947" s="47">
        <v>0.75</v>
      </c>
      <c r="J2947" t="s">
        <v>405</v>
      </c>
      <c r="K2947" s="58">
        <v>1.6E-2</v>
      </c>
      <c r="M2947" t="s">
        <v>1366</v>
      </c>
      <c r="N2947" t="s">
        <v>1294</v>
      </c>
      <c r="O2947" s="36">
        <v>1.6E-2</v>
      </c>
      <c r="P2947" s="37">
        <v>5281.1218759861968</v>
      </c>
      <c r="Q2947" s="31">
        <v>5.1E-5</v>
      </c>
    </row>
    <row r="2948" spans="1:17" x14ac:dyDescent="0.2">
      <c r="A2948" t="s">
        <v>869</v>
      </c>
      <c r="B2948" t="s">
        <v>1086</v>
      </c>
      <c r="C2948" t="s">
        <v>1087</v>
      </c>
      <c r="D2948" s="35">
        <v>400000</v>
      </c>
      <c r="E2948" s="35">
        <v>40093.489665516354</v>
      </c>
      <c r="F2948" s="35">
        <v>440093.48966551636</v>
      </c>
      <c r="G2948">
        <v>7</v>
      </c>
      <c r="I2948" s="47">
        <v>1</v>
      </c>
      <c r="J2948" t="s">
        <v>406</v>
      </c>
      <c r="K2948" s="57">
        <v>1.6E-2</v>
      </c>
      <c r="M2948" t="s">
        <v>1366</v>
      </c>
      <c r="N2948" t="s">
        <v>1325</v>
      </c>
      <c r="O2948" s="36">
        <v>1.6E-2</v>
      </c>
      <c r="P2948" s="37">
        <v>7041.4958346482617</v>
      </c>
      <c r="Q2948" s="31">
        <v>3.2299999999999999E-4</v>
      </c>
    </row>
    <row r="2949" spans="1:17" x14ac:dyDescent="0.2">
      <c r="A2949" t="s">
        <v>869</v>
      </c>
      <c r="B2949" t="s">
        <v>1086</v>
      </c>
      <c r="C2949" t="s">
        <v>1087</v>
      </c>
      <c r="D2949" s="35">
        <v>400000</v>
      </c>
      <c r="E2949" s="35">
        <v>40093.489665516354</v>
      </c>
      <c r="F2949" s="35">
        <v>440093.48966551636</v>
      </c>
      <c r="G2949">
        <v>7</v>
      </c>
      <c r="I2949" s="47">
        <v>1</v>
      </c>
      <c r="J2949" t="s">
        <v>407</v>
      </c>
      <c r="K2949" s="57">
        <v>1.6E-2</v>
      </c>
      <c r="M2949" t="s">
        <v>1366</v>
      </c>
      <c r="N2949" t="s">
        <v>1325</v>
      </c>
      <c r="O2949" s="36">
        <v>1.6E-2</v>
      </c>
      <c r="P2949" s="37">
        <v>7041.4958346482617</v>
      </c>
      <c r="Q2949" s="31">
        <v>4.0499999999999998E-4</v>
      </c>
    </row>
    <row r="2950" spans="1:17" x14ac:dyDescent="0.2">
      <c r="A2950" t="s">
        <v>869</v>
      </c>
      <c r="B2950" t="s">
        <v>1086</v>
      </c>
      <c r="C2950" t="s">
        <v>1087</v>
      </c>
      <c r="D2950" s="35">
        <v>400000</v>
      </c>
      <c r="E2950" s="35">
        <v>40093.489665516354</v>
      </c>
      <c r="F2950" s="35">
        <v>440093.48966551636</v>
      </c>
      <c r="G2950">
        <v>7</v>
      </c>
      <c r="I2950" s="47">
        <v>0.97952006619776577</v>
      </c>
      <c r="J2950" t="s">
        <v>408</v>
      </c>
      <c r="K2950" s="57">
        <v>1.6E-2</v>
      </c>
      <c r="M2950" t="s">
        <v>1366</v>
      </c>
      <c r="N2950" t="s">
        <v>1325</v>
      </c>
      <c r="O2950" s="36">
        <v>1.6E-2</v>
      </c>
      <c r="P2950" s="37">
        <v>6897.2864660859577</v>
      </c>
      <c r="Q2950" s="31">
        <v>3.3100000000000002E-4</v>
      </c>
    </row>
    <row r="2951" spans="1:17" x14ac:dyDescent="0.2">
      <c r="A2951" t="s">
        <v>869</v>
      </c>
      <c r="B2951" t="s">
        <v>1086</v>
      </c>
      <c r="C2951" t="s">
        <v>1087</v>
      </c>
      <c r="D2951" s="35">
        <v>400000</v>
      </c>
      <c r="E2951" s="35">
        <v>40093.489665516354</v>
      </c>
      <c r="F2951" s="35">
        <v>440093.48966551636</v>
      </c>
      <c r="G2951">
        <v>7</v>
      </c>
      <c r="I2951" s="47">
        <v>0.97946790052053212</v>
      </c>
      <c r="J2951" t="s">
        <v>410</v>
      </c>
      <c r="K2951" s="57">
        <v>4.9000000000000002E-2</v>
      </c>
      <c r="M2951" t="s">
        <v>1366</v>
      </c>
      <c r="N2951" t="s">
        <v>1325</v>
      </c>
      <c r="O2951" s="36">
        <v>4.9000000000000002E-2</v>
      </c>
      <c r="P2951" s="37">
        <v>21121.814871416453</v>
      </c>
      <c r="Q2951" s="31">
        <v>5.0799999999999999E-4</v>
      </c>
    </row>
    <row r="2952" spans="1:17" x14ac:dyDescent="0.2">
      <c r="A2952" t="s">
        <v>869</v>
      </c>
      <c r="B2952" t="s">
        <v>1086</v>
      </c>
      <c r="C2952" t="s">
        <v>1087</v>
      </c>
      <c r="D2952" s="35">
        <v>400000</v>
      </c>
      <c r="E2952" s="35">
        <v>40093.489665516354</v>
      </c>
      <c r="F2952" s="35">
        <v>440093.48966551636</v>
      </c>
      <c r="G2952">
        <v>7</v>
      </c>
      <c r="I2952" s="47">
        <v>0.95224559408754972</v>
      </c>
      <c r="J2952" t="s">
        <v>452</v>
      </c>
      <c r="K2952" s="57">
        <v>6.5000000000000002E-2</v>
      </c>
      <c r="M2952" t="s">
        <v>1372</v>
      </c>
      <c r="N2952" t="s">
        <v>1325</v>
      </c>
      <c r="O2952" s="36">
        <v>6.5000000000000002E-2</v>
      </c>
      <c r="P2952" s="37">
        <v>27240.010623839167</v>
      </c>
      <c r="Q2952" s="31">
        <v>1.6000000000000001E-4</v>
      </c>
    </row>
    <row r="2953" spans="1:17" x14ac:dyDescent="0.2">
      <c r="A2953" t="s">
        <v>869</v>
      </c>
      <c r="B2953" t="s">
        <v>1086</v>
      </c>
      <c r="C2953" t="s">
        <v>1087</v>
      </c>
      <c r="D2953" s="35">
        <v>400000</v>
      </c>
      <c r="E2953" s="35">
        <v>40093.489665516354</v>
      </c>
      <c r="F2953" s="35">
        <v>440093.48966551636</v>
      </c>
      <c r="G2953">
        <v>7</v>
      </c>
      <c r="I2953" s="47">
        <v>0.95238095238095233</v>
      </c>
      <c r="J2953" t="s">
        <v>453</v>
      </c>
      <c r="K2953" s="58">
        <v>0.13</v>
      </c>
      <c r="M2953" t="s">
        <v>1372</v>
      </c>
      <c r="N2953" t="s">
        <v>1325</v>
      </c>
      <c r="O2953" s="36">
        <v>0.13</v>
      </c>
      <c r="P2953" s="37">
        <v>54487.765387159168</v>
      </c>
      <c r="Q2953" s="31">
        <v>2.8E-5</v>
      </c>
    </row>
    <row r="2954" spans="1:17" x14ac:dyDescent="0.2">
      <c r="A2954" t="s">
        <v>869</v>
      </c>
      <c r="B2954" t="s">
        <v>1086</v>
      </c>
      <c r="C2954" t="s">
        <v>1087</v>
      </c>
      <c r="D2954" s="35">
        <v>400000</v>
      </c>
      <c r="E2954" s="35">
        <v>40093.489665516354</v>
      </c>
      <c r="F2954" s="35">
        <v>440093.48966551636</v>
      </c>
      <c r="G2954">
        <v>7</v>
      </c>
      <c r="I2954" s="47">
        <v>0.95165823496346258</v>
      </c>
      <c r="J2954" t="s">
        <v>460</v>
      </c>
      <c r="K2954" s="57">
        <v>3.2000000000000001E-2</v>
      </c>
      <c r="M2954" t="s">
        <v>1373</v>
      </c>
      <c r="N2954" t="s">
        <v>1325</v>
      </c>
      <c r="O2954" s="36">
        <v>3.2000000000000001E-2</v>
      </c>
      <c r="P2954" s="37">
        <v>13402.194995007878</v>
      </c>
      <c r="Q2954" s="31">
        <v>5.1999999999999995E-4</v>
      </c>
    </row>
    <row r="2955" spans="1:17" x14ac:dyDescent="0.2">
      <c r="A2955" t="s">
        <v>869</v>
      </c>
      <c r="B2955" t="s">
        <v>1086</v>
      </c>
      <c r="C2955" t="s">
        <v>1087</v>
      </c>
      <c r="D2955" s="35">
        <v>400000</v>
      </c>
      <c r="E2955" s="35">
        <v>40093.489665516354</v>
      </c>
      <c r="F2955" s="35">
        <v>440093.48966551636</v>
      </c>
      <c r="G2955">
        <v>7</v>
      </c>
      <c r="I2955" s="47">
        <v>0.98005609224057344</v>
      </c>
      <c r="J2955" t="s">
        <v>602</v>
      </c>
      <c r="K2955" s="58">
        <v>3.3000000000000002E-2</v>
      </c>
      <c r="M2955" t="s">
        <v>1397</v>
      </c>
      <c r="N2955" t="s">
        <v>1325</v>
      </c>
      <c r="O2955" s="36">
        <v>3.3000000000000002E-2</v>
      </c>
      <c r="P2955" s="37">
        <v>14233.438088169403</v>
      </c>
      <c r="Q2955" s="31">
        <v>9.7E-5</v>
      </c>
    </row>
    <row r="2956" spans="1:17" x14ac:dyDescent="0.2">
      <c r="A2956" t="s">
        <v>869</v>
      </c>
      <c r="B2956" t="s">
        <v>1086</v>
      </c>
      <c r="C2956" t="s">
        <v>1087</v>
      </c>
      <c r="D2956" s="35">
        <v>400000</v>
      </c>
      <c r="E2956" s="35">
        <v>40093.489665516354</v>
      </c>
      <c r="F2956" s="35">
        <v>440093.48966551636</v>
      </c>
      <c r="G2956">
        <v>7</v>
      </c>
      <c r="I2956" s="47">
        <v>0.98</v>
      </c>
      <c r="J2956" t="s">
        <v>603</v>
      </c>
      <c r="K2956" s="57">
        <v>3.3000000000000002E-2</v>
      </c>
      <c r="M2956" t="s">
        <v>1397</v>
      </c>
      <c r="N2956" t="s">
        <v>1325</v>
      </c>
      <c r="O2956" s="36">
        <v>3.3000000000000002E-2</v>
      </c>
      <c r="P2956" s="37">
        <v>14232.623455782799</v>
      </c>
      <c r="Q2956" s="31">
        <v>6.6100000000000002E-4</v>
      </c>
    </row>
    <row r="2957" spans="1:17" x14ac:dyDescent="0.2">
      <c r="A2957" t="s">
        <v>869</v>
      </c>
      <c r="B2957" t="s">
        <v>1086</v>
      </c>
      <c r="C2957" t="s">
        <v>1087</v>
      </c>
      <c r="D2957" s="35">
        <v>400000</v>
      </c>
      <c r="E2957" s="35">
        <v>40093.489665516354</v>
      </c>
      <c r="F2957" s="35">
        <v>440093.48966551636</v>
      </c>
      <c r="G2957">
        <v>7</v>
      </c>
      <c r="I2957" s="47">
        <v>1</v>
      </c>
      <c r="J2957" t="s">
        <v>739</v>
      </c>
      <c r="K2957" s="57">
        <v>3.3000000000000002E-2</v>
      </c>
      <c r="M2957" t="s">
        <v>1414</v>
      </c>
      <c r="N2957" t="s">
        <v>1325</v>
      </c>
      <c r="O2957" s="36">
        <v>3.3000000000000002E-2</v>
      </c>
      <c r="P2957" s="37">
        <v>14523.08515896204</v>
      </c>
      <c r="Q2957" s="31">
        <v>6.0000000000000002E-5</v>
      </c>
    </row>
    <row r="2958" spans="1:17" x14ac:dyDescent="0.2">
      <c r="A2958" t="s">
        <v>869</v>
      </c>
      <c r="B2958" t="s">
        <v>1086</v>
      </c>
      <c r="C2958" t="s">
        <v>1087</v>
      </c>
      <c r="D2958" s="35">
        <v>400000</v>
      </c>
      <c r="E2958" s="35">
        <v>40093.489665516354</v>
      </c>
      <c r="F2958" s="35">
        <v>440093.48966551636</v>
      </c>
      <c r="G2958">
        <v>7</v>
      </c>
      <c r="I2958" s="47">
        <v>1</v>
      </c>
      <c r="J2958" t="s">
        <v>740</v>
      </c>
      <c r="K2958" s="58">
        <v>3.3000000000000002E-2</v>
      </c>
      <c r="M2958" t="s">
        <v>1414</v>
      </c>
      <c r="N2958" t="s">
        <v>1325</v>
      </c>
      <c r="O2958" s="36">
        <v>3.3000000000000002E-2</v>
      </c>
      <c r="P2958" s="37">
        <v>14523.08515896204</v>
      </c>
      <c r="Q2958" s="31">
        <v>6.7000000000000002E-5</v>
      </c>
    </row>
    <row r="2959" spans="1:17" x14ac:dyDescent="0.2">
      <c r="A2959" t="s">
        <v>1014</v>
      </c>
      <c r="B2959" t="s">
        <v>1091</v>
      </c>
      <c r="C2959" t="s">
        <v>1092</v>
      </c>
      <c r="D2959" s="35">
        <v>0</v>
      </c>
      <c r="E2959" s="35">
        <v>0</v>
      </c>
      <c r="F2959" s="35">
        <v>0</v>
      </c>
      <c r="G2959">
        <v>7</v>
      </c>
      <c r="I2959" s="47">
        <v>0.75</v>
      </c>
      <c r="J2959" t="s">
        <v>428</v>
      </c>
      <c r="K2959" s="57">
        <v>0.72</v>
      </c>
      <c r="M2959" t="s">
        <v>1370</v>
      </c>
      <c r="N2959" t="s">
        <v>1294</v>
      </c>
      <c r="O2959" s="36">
        <v>0.72</v>
      </c>
      <c r="P2959" s="37">
        <v>0</v>
      </c>
      <c r="Q2959" s="31">
        <v>1.4E-5</v>
      </c>
    </row>
    <row r="2960" spans="1:17" x14ac:dyDescent="0.2">
      <c r="A2960" t="s">
        <v>1014</v>
      </c>
      <c r="B2960" t="s">
        <v>1091</v>
      </c>
      <c r="C2960" t="s">
        <v>1092</v>
      </c>
      <c r="D2960" s="35">
        <v>0</v>
      </c>
      <c r="E2960" s="35">
        <v>0</v>
      </c>
      <c r="F2960" s="35">
        <v>0</v>
      </c>
      <c r="G2960">
        <v>7</v>
      </c>
      <c r="I2960" s="47">
        <v>0.81218274111675126</v>
      </c>
      <c r="J2960" t="s">
        <v>430</v>
      </c>
      <c r="K2960" s="57">
        <v>0.28000000000000003</v>
      </c>
      <c r="M2960" t="s">
        <v>1370</v>
      </c>
      <c r="N2960" t="s">
        <v>1294</v>
      </c>
      <c r="O2960" s="36">
        <v>0.28000000000000003</v>
      </c>
      <c r="P2960" s="37">
        <v>0</v>
      </c>
      <c r="Q2960" s="31">
        <v>6.0000000000000002E-6</v>
      </c>
    </row>
    <row r="2961" spans="1:17" x14ac:dyDescent="0.2">
      <c r="A2961" t="s">
        <v>869</v>
      </c>
      <c r="B2961" t="s">
        <v>1096</v>
      </c>
      <c r="C2961" t="s">
        <v>1097</v>
      </c>
      <c r="D2961" s="35">
        <v>65000</v>
      </c>
      <c r="E2961" s="35">
        <v>6515.192070646408</v>
      </c>
      <c r="F2961" s="35">
        <v>71515.192070646415</v>
      </c>
      <c r="G2961">
        <v>7</v>
      </c>
      <c r="I2961" s="47">
        <v>1</v>
      </c>
      <c r="J2961" t="s">
        <v>450</v>
      </c>
      <c r="K2961" s="58">
        <v>0.16</v>
      </c>
      <c r="M2961" t="s">
        <v>1372</v>
      </c>
      <c r="N2961" t="s">
        <v>1325</v>
      </c>
      <c r="O2961" s="36">
        <v>0.16</v>
      </c>
      <c r="P2961" s="37">
        <v>11442.430731303426</v>
      </c>
      <c r="Q2961" s="31">
        <v>0</v>
      </c>
    </row>
    <row r="2962" spans="1:17" x14ac:dyDescent="0.2">
      <c r="A2962" t="s">
        <v>869</v>
      </c>
      <c r="B2962" t="s">
        <v>1096</v>
      </c>
      <c r="C2962" t="s">
        <v>1097</v>
      </c>
      <c r="D2962" s="35">
        <v>65000</v>
      </c>
      <c r="E2962" s="35">
        <v>6515.192070646408</v>
      </c>
      <c r="F2962" s="35">
        <v>71515.192070646415</v>
      </c>
      <c r="G2962">
        <v>7</v>
      </c>
      <c r="I2962" s="47">
        <v>0.95224559408754972</v>
      </c>
      <c r="J2962" t="s">
        <v>452</v>
      </c>
      <c r="K2962" s="57">
        <v>0.22</v>
      </c>
      <c r="M2962" t="s">
        <v>1372</v>
      </c>
      <c r="N2962" t="s">
        <v>1325</v>
      </c>
      <c r="O2962" s="36">
        <v>0.22</v>
      </c>
      <c r="P2962" s="37">
        <v>14982.005843111543</v>
      </c>
      <c r="Q2962" s="31">
        <v>1.6000000000000001E-4</v>
      </c>
    </row>
    <row r="2963" spans="1:17" x14ac:dyDescent="0.2">
      <c r="A2963" t="s">
        <v>869</v>
      </c>
      <c r="B2963" t="s">
        <v>1096</v>
      </c>
      <c r="C2963" t="s">
        <v>1097</v>
      </c>
      <c r="D2963" s="35">
        <v>65000</v>
      </c>
      <c r="E2963" s="35">
        <v>6515.192070646408</v>
      </c>
      <c r="F2963" s="35">
        <v>71515.192070646415</v>
      </c>
      <c r="G2963">
        <v>7</v>
      </c>
      <c r="I2963" s="47">
        <v>0.95238095238095233</v>
      </c>
      <c r="J2963" t="s">
        <v>453</v>
      </c>
      <c r="K2963" s="58">
        <v>0.23</v>
      </c>
      <c r="M2963" t="s">
        <v>1372</v>
      </c>
      <c r="N2963" t="s">
        <v>1325</v>
      </c>
      <c r="O2963" s="36">
        <v>0.23</v>
      </c>
      <c r="P2963" s="37">
        <v>15665.232548808264</v>
      </c>
      <c r="Q2963" s="31">
        <v>2.8E-5</v>
      </c>
    </row>
    <row r="2964" spans="1:17" x14ac:dyDescent="0.2">
      <c r="A2964" t="s">
        <v>869</v>
      </c>
      <c r="B2964" t="s">
        <v>1096</v>
      </c>
      <c r="C2964" t="s">
        <v>1097</v>
      </c>
      <c r="D2964" s="35">
        <v>65000</v>
      </c>
      <c r="E2964" s="35">
        <v>6515.192070646408</v>
      </c>
      <c r="F2964" s="35">
        <v>71515.192070646415</v>
      </c>
      <c r="G2964">
        <v>7</v>
      </c>
      <c r="I2964" s="47">
        <v>1</v>
      </c>
      <c r="J2964" t="s">
        <v>454</v>
      </c>
      <c r="K2964" s="57">
        <v>0.39</v>
      </c>
      <c r="M2964" t="s">
        <v>1372</v>
      </c>
      <c r="N2964" t="s">
        <v>1325</v>
      </c>
      <c r="O2964" s="36">
        <v>0.39</v>
      </c>
      <c r="P2964" s="37">
        <v>27890.924907552104</v>
      </c>
      <c r="Q2964" s="31">
        <v>1.1400000000000001E-4</v>
      </c>
    </row>
    <row r="2965" spans="1:17" x14ac:dyDescent="0.2">
      <c r="A2965" t="s">
        <v>869</v>
      </c>
      <c r="B2965" t="s">
        <v>1101</v>
      </c>
      <c r="C2965" t="s">
        <v>1102</v>
      </c>
      <c r="D2965" s="35">
        <v>200000</v>
      </c>
      <c r="E2965" s="35">
        <v>20046.744832758177</v>
      </c>
      <c r="F2965" s="35">
        <v>220046.74483275818</v>
      </c>
      <c r="G2965">
        <v>7</v>
      </c>
      <c r="I2965" s="47">
        <v>0.953125</v>
      </c>
      <c r="J2965" t="s">
        <v>457</v>
      </c>
      <c r="K2965" s="57">
        <v>0.67</v>
      </c>
      <c r="M2965" t="s">
        <v>1373</v>
      </c>
      <c r="N2965" t="s">
        <v>1325</v>
      </c>
      <c r="O2965" s="36">
        <v>0.67</v>
      </c>
      <c r="P2965" s="37">
        <v>140520.47595804418</v>
      </c>
      <c r="Q2965" s="31">
        <v>5.7000000000000003E-5</v>
      </c>
    </row>
    <row r="2966" spans="1:17" x14ac:dyDescent="0.2">
      <c r="A2966" t="s">
        <v>869</v>
      </c>
      <c r="B2966" t="s">
        <v>1101</v>
      </c>
      <c r="C2966" t="s">
        <v>1102</v>
      </c>
      <c r="D2966" s="35">
        <v>200000</v>
      </c>
      <c r="E2966" s="35">
        <v>20046.744832758177</v>
      </c>
      <c r="F2966" s="35">
        <v>220046.74483275818</v>
      </c>
      <c r="G2966">
        <v>7</v>
      </c>
      <c r="I2966" s="47">
        <v>0.95238095238095233</v>
      </c>
      <c r="J2966" t="s">
        <v>458</v>
      </c>
      <c r="K2966" s="57">
        <v>0.08</v>
      </c>
      <c r="M2966" t="s">
        <v>1373</v>
      </c>
      <c r="N2966" t="s">
        <v>1325</v>
      </c>
      <c r="O2966" s="36">
        <v>0.08</v>
      </c>
      <c r="P2966" s="37">
        <v>16765.466272972051</v>
      </c>
      <c r="Q2966" s="31">
        <v>6.0000000000000002E-6</v>
      </c>
    </row>
    <row r="2967" spans="1:17" x14ac:dyDescent="0.2">
      <c r="A2967" t="s">
        <v>869</v>
      </c>
      <c r="B2967" t="s">
        <v>1101</v>
      </c>
      <c r="C2967" t="s">
        <v>1102</v>
      </c>
      <c r="D2967" s="35">
        <v>200000</v>
      </c>
      <c r="E2967" s="35">
        <v>20046.744832758177</v>
      </c>
      <c r="F2967" s="35">
        <v>220046.74483275818</v>
      </c>
      <c r="G2967">
        <v>7</v>
      </c>
      <c r="I2967" s="47">
        <v>0.95161290322580649</v>
      </c>
      <c r="J2967" t="s">
        <v>459</v>
      </c>
      <c r="K2967" s="57">
        <v>0.24</v>
      </c>
      <c r="M2967" t="s">
        <v>1373</v>
      </c>
      <c r="N2967" t="s">
        <v>1325</v>
      </c>
      <c r="O2967" s="36">
        <v>0.24</v>
      </c>
      <c r="P2967" s="37">
        <v>50255.837206965422</v>
      </c>
      <c r="Q2967" s="31">
        <v>3.0000000000000001E-5</v>
      </c>
    </row>
    <row r="2968" spans="1:17" x14ac:dyDescent="0.2">
      <c r="A2968" t="s">
        <v>869</v>
      </c>
      <c r="B2968" t="s">
        <v>1106</v>
      </c>
      <c r="C2968" t="s">
        <v>1107</v>
      </c>
      <c r="D2968" s="35">
        <v>60000</v>
      </c>
      <c r="E2968" s="35">
        <v>6014.023449827454</v>
      </c>
      <c r="F2968" s="35">
        <v>66014.023449827451</v>
      </c>
      <c r="G2968">
        <v>5</v>
      </c>
      <c r="I2968" s="47">
        <v>0.95165823496346258</v>
      </c>
      <c r="J2968" t="s">
        <v>460</v>
      </c>
      <c r="K2968" s="57"/>
      <c r="M2968" t="s">
        <v>1373</v>
      </c>
      <c r="N2968" t="s">
        <v>1325</v>
      </c>
      <c r="O2968" s="36">
        <v>16586.196085445928</v>
      </c>
      <c r="P2968" s="37">
        <v>62822.789039099422</v>
      </c>
      <c r="Q2968" s="31">
        <v>5.1999999999999995E-4</v>
      </c>
    </row>
    <row r="2969" spans="1:17" x14ac:dyDescent="0.2">
      <c r="A2969" t="s">
        <v>1014</v>
      </c>
      <c r="B2969" t="s">
        <v>1108</v>
      </c>
      <c r="C2969" t="s">
        <v>1109</v>
      </c>
      <c r="D2969" s="35">
        <v>230000</v>
      </c>
      <c r="E2969" s="35">
        <v>23053.756557671906</v>
      </c>
      <c r="F2969" s="35">
        <v>253053.75655767191</v>
      </c>
      <c r="G2969">
        <v>5</v>
      </c>
      <c r="I2969" s="47">
        <v>0.73645320197044339</v>
      </c>
      <c r="J2969" t="s">
        <v>474</v>
      </c>
      <c r="K2969" s="57"/>
      <c r="M2969" t="s">
        <v>1375</v>
      </c>
      <c r="N2969" t="s">
        <v>1333</v>
      </c>
      <c r="O2969" s="36">
        <v>12117.857142857143</v>
      </c>
      <c r="P2969" s="37">
        <v>186362.24928754655</v>
      </c>
      <c r="Q2969" s="31">
        <v>3.1599999999999998E-4</v>
      </c>
    </row>
    <row r="2970" spans="1:17" x14ac:dyDescent="0.2">
      <c r="A2970" t="s">
        <v>1014</v>
      </c>
      <c r="B2970" t="s">
        <v>1110</v>
      </c>
      <c r="C2970" t="s">
        <v>1111</v>
      </c>
      <c r="D2970" s="35">
        <v>45000</v>
      </c>
      <c r="E2970" s="35">
        <v>4510.5175873705903</v>
      </c>
      <c r="F2970" s="35">
        <v>49510.517587370588</v>
      </c>
      <c r="G2970">
        <v>5</v>
      </c>
      <c r="I2970" s="47">
        <v>0.73645320197044339</v>
      </c>
      <c r="J2970" t="s">
        <v>474</v>
      </c>
      <c r="K2970" s="57"/>
      <c r="M2970" t="s">
        <v>1375</v>
      </c>
      <c r="N2970" t="s">
        <v>1333</v>
      </c>
      <c r="O2970" s="36">
        <v>12117.857142857143</v>
      </c>
      <c r="P2970" s="37">
        <v>36462.179208433023</v>
      </c>
      <c r="Q2970" s="31">
        <v>3.1599999999999998E-4</v>
      </c>
    </row>
    <row r="2971" spans="1:17" x14ac:dyDescent="0.2">
      <c r="A2971" t="s">
        <v>1014</v>
      </c>
      <c r="B2971" t="s">
        <v>1112</v>
      </c>
      <c r="C2971" t="s">
        <v>1113</v>
      </c>
      <c r="D2971" s="35">
        <v>45000</v>
      </c>
      <c r="E2971" s="35">
        <v>4510.5175873705903</v>
      </c>
      <c r="F2971" s="35">
        <v>49510.517587370588</v>
      </c>
      <c r="G2971" t="s">
        <v>849</v>
      </c>
      <c r="I2971" s="47" t="s">
        <v>1429</v>
      </c>
      <c r="J2971">
        <v>0</v>
      </c>
      <c r="K2971" s="57"/>
      <c r="M2971" t="e">
        <v>#N/A</v>
      </c>
      <c r="N2971" t="e">
        <v>#N/A</v>
      </c>
      <c r="O2971" s="36">
        <v>0</v>
      </c>
      <c r="P2971" s="37">
        <v>0</v>
      </c>
      <c r="Q2971" s="31">
        <v>0</v>
      </c>
    </row>
    <row r="2972" spans="1:17" x14ac:dyDescent="0.2">
      <c r="A2972" t="s">
        <v>1014</v>
      </c>
      <c r="B2972" t="s">
        <v>1114</v>
      </c>
      <c r="C2972" t="s">
        <v>1115</v>
      </c>
      <c r="D2972" s="35">
        <v>85000</v>
      </c>
      <c r="E2972" s="35">
        <v>8519.8665539222256</v>
      </c>
      <c r="F2972" s="35">
        <v>93519.866553922227</v>
      </c>
      <c r="G2972">
        <v>5</v>
      </c>
      <c r="I2972" s="47">
        <v>0.70064361622511606</v>
      </c>
      <c r="J2972" t="s">
        <v>500</v>
      </c>
      <c r="K2972" s="57"/>
      <c r="M2972" t="s">
        <v>1378</v>
      </c>
      <c r="N2972" t="s">
        <v>1333</v>
      </c>
      <c r="O2972" s="36">
        <v>5211.18</v>
      </c>
      <c r="P2972" s="37">
        <v>65524.09749123035</v>
      </c>
      <c r="Q2972" s="31">
        <v>1.22E-4</v>
      </c>
    </row>
    <row r="2973" spans="1:17" x14ac:dyDescent="0.2">
      <c r="A2973" t="s">
        <v>1014</v>
      </c>
      <c r="B2973" t="s">
        <v>1116</v>
      </c>
      <c r="C2973" t="s">
        <v>1117</v>
      </c>
      <c r="D2973" s="35">
        <v>350000</v>
      </c>
      <c r="E2973" s="35">
        <v>35081.803457326816</v>
      </c>
      <c r="F2973" s="35">
        <v>385081.80345732684</v>
      </c>
      <c r="G2973" t="s">
        <v>849</v>
      </c>
      <c r="I2973" s="47" t="s">
        <v>1429</v>
      </c>
      <c r="J2973">
        <v>0</v>
      </c>
      <c r="K2973" s="57"/>
      <c r="M2973" t="e">
        <v>#N/A</v>
      </c>
      <c r="N2973" t="e">
        <v>#N/A</v>
      </c>
      <c r="O2973" s="36">
        <v>0</v>
      </c>
      <c r="P2973" s="37">
        <v>0</v>
      </c>
      <c r="Q2973" s="31">
        <v>0</v>
      </c>
    </row>
    <row r="2974" spans="1:17" x14ac:dyDescent="0.2">
      <c r="A2974" t="s">
        <v>1014</v>
      </c>
      <c r="B2974" t="s">
        <v>1118</v>
      </c>
      <c r="C2974" t="s">
        <v>1119</v>
      </c>
      <c r="D2974" s="35">
        <v>85000</v>
      </c>
      <c r="E2974" s="35">
        <v>8519.8665539222256</v>
      </c>
      <c r="F2974" s="35">
        <v>93519.866553922227</v>
      </c>
      <c r="G2974">
        <v>5</v>
      </c>
      <c r="I2974" s="47">
        <v>0.75</v>
      </c>
      <c r="J2974" t="s">
        <v>494</v>
      </c>
      <c r="K2974" s="58"/>
      <c r="M2974" t="s">
        <v>1378</v>
      </c>
      <c r="N2974" t="s">
        <v>1333</v>
      </c>
      <c r="O2974" s="36">
        <v>16980.236000000001</v>
      </c>
      <c r="P2974" s="37">
        <v>70139.899915441667</v>
      </c>
      <c r="Q2974" s="31">
        <v>2.9399999999999999E-4</v>
      </c>
    </row>
    <row r="2975" spans="1:17" x14ac:dyDescent="0.2">
      <c r="A2975" t="s">
        <v>1014</v>
      </c>
      <c r="B2975" t="s">
        <v>1120</v>
      </c>
      <c r="C2975" t="s">
        <v>1121</v>
      </c>
      <c r="D2975" s="35">
        <v>85000</v>
      </c>
      <c r="E2975" s="35">
        <v>8519.8665539222256</v>
      </c>
      <c r="F2975" s="35">
        <v>93519.866553922227</v>
      </c>
      <c r="G2975">
        <v>5</v>
      </c>
      <c r="I2975" s="47">
        <v>0.75</v>
      </c>
      <c r="J2975" t="s">
        <v>493</v>
      </c>
      <c r="K2975" s="58"/>
      <c r="M2975" t="s">
        <v>1378</v>
      </c>
      <c r="N2975" t="s">
        <v>1333</v>
      </c>
      <c r="O2975" s="36">
        <v>2381.6</v>
      </c>
      <c r="P2975" s="37">
        <v>70139.899915441667</v>
      </c>
      <c r="Q2975" s="31">
        <v>9.1000000000000003E-5</v>
      </c>
    </row>
    <row r="2976" spans="1:17" x14ac:dyDescent="0.2">
      <c r="A2976" t="s">
        <v>1014</v>
      </c>
      <c r="B2976" t="s">
        <v>1122</v>
      </c>
      <c r="C2976" t="s">
        <v>1123</v>
      </c>
      <c r="D2976" s="35">
        <v>120000</v>
      </c>
      <c r="E2976" s="35">
        <v>12028.046899654908</v>
      </c>
      <c r="F2976" s="35">
        <v>132028.0468996549</v>
      </c>
      <c r="G2976" t="s">
        <v>849</v>
      </c>
      <c r="I2976" s="47" t="s">
        <v>1429</v>
      </c>
      <c r="J2976">
        <v>0</v>
      </c>
      <c r="K2976" s="58"/>
      <c r="M2976" t="e">
        <v>#N/A</v>
      </c>
      <c r="N2976" t="e">
        <v>#N/A</v>
      </c>
      <c r="O2976" s="36">
        <v>0</v>
      </c>
      <c r="P2976" s="37">
        <v>0</v>
      </c>
      <c r="Q2976" s="31">
        <v>0</v>
      </c>
    </row>
    <row r="2977" spans="1:17" x14ac:dyDescent="0.2">
      <c r="A2977" t="s">
        <v>858</v>
      </c>
      <c r="B2977" t="s">
        <v>1124</v>
      </c>
      <c r="C2977" t="s">
        <v>1125</v>
      </c>
      <c r="D2977" s="35">
        <v>40000</v>
      </c>
      <c r="E2977" s="35">
        <v>4009.3489665516358</v>
      </c>
      <c r="F2977" s="35">
        <v>44009.348966551639</v>
      </c>
      <c r="G2977">
        <v>4</v>
      </c>
      <c r="I2977" s="47" t="s">
        <v>1320</v>
      </c>
      <c r="J2977" t="s">
        <v>706</v>
      </c>
      <c r="K2977" s="57"/>
      <c r="M2977" t="s">
        <v>1409</v>
      </c>
      <c r="N2977" t="s">
        <v>1325</v>
      </c>
      <c r="O2977" s="36">
        <v>39112.191868202004</v>
      </c>
      <c r="P2977" s="37">
        <v>39317.569099152628</v>
      </c>
      <c r="Q2977" s="31">
        <v>1.23E-3</v>
      </c>
    </row>
    <row r="2978" spans="1:17" x14ac:dyDescent="0.2">
      <c r="A2978" t="s">
        <v>858</v>
      </c>
      <c r="B2978" t="s">
        <v>1124</v>
      </c>
      <c r="C2978" t="s">
        <v>1125</v>
      </c>
      <c r="D2978" s="35">
        <v>40000</v>
      </c>
      <c r="E2978" s="35">
        <v>4009.3489665516358</v>
      </c>
      <c r="F2978" s="35">
        <v>44009.348966551639</v>
      </c>
      <c r="G2978">
        <v>4</v>
      </c>
      <c r="I2978" s="47" t="s">
        <v>1320</v>
      </c>
      <c r="J2978" t="s">
        <v>647</v>
      </c>
      <c r="K2978" s="57"/>
      <c r="M2978" t="s">
        <v>1401</v>
      </c>
      <c r="N2978" t="s">
        <v>1325</v>
      </c>
      <c r="O2978" s="36">
        <v>4667.2721274884843</v>
      </c>
      <c r="P2978" s="37">
        <v>4691.7798673990137</v>
      </c>
      <c r="Q2978" s="31">
        <v>1.08E-4</v>
      </c>
    </row>
    <row r="2979" spans="1:17" x14ac:dyDescent="0.2">
      <c r="A2979" t="s">
        <v>858</v>
      </c>
      <c r="B2979" t="s">
        <v>1127</v>
      </c>
      <c r="C2979" t="s">
        <v>1128</v>
      </c>
      <c r="D2979" s="35">
        <v>80000</v>
      </c>
      <c r="E2979" s="35">
        <v>8018.6979331032717</v>
      </c>
      <c r="F2979" s="35">
        <v>88018.697933103278</v>
      </c>
      <c r="G2979">
        <v>4</v>
      </c>
      <c r="I2979" s="47" t="s">
        <v>1320</v>
      </c>
      <c r="J2979" t="s">
        <v>313</v>
      </c>
      <c r="K2979" s="57"/>
      <c r="M2979" t="s">
        <v>1351</v>
      </c>
      <c r="N2979" t="s">
        <v>1294</v>
      </c>
      <c r="O2979" s="36">
        <v>3188.4660589608652</v>
      </c>
      <c r="P2979" s="37">
        <v>8206.7919812198306</v>
      </c>
      <c r="Q2979" s="31">
        <v>1.7000000000000001E-4</v>
      </c>
    </row>
    <row r="2980" spans="1:17" x14ac:dyDescent="0.2">
      <c r="A2980" t="s">
        <v>858</v>
      </c>
      <c r="B2980" t="s">
        <v>1127</v>
      </c>
      <c r="C2980" t="s">
        <v>1128</v>
      </c>
      <c r="D2980" s="35">
        <v>80000</v>
      </c>
      <c r="E2980" s="35">
        <v>8018.6979331032717</v>
      </c>
      <c r="F2980" s="35">
        <v>88018.697933103278</v>
      </c>
      <c r="G2980">
        <v>4</v>
      </c>
      <c r="I2980" s="47" t="s">
        <v>1320</v>
      </c>
      <c r="J2980" t="s">
        <v>315</v>
      </c>
      <c r="K2980" s="57"/>
      <c r="M2980" t="s">
        <v>1351</v>
      </c>
      <c r="N2980" t="s">
        <v>1294</v>
      </c>
      <c r="O2980" s="36">
        <v>1403.7146244375608</v>
      </c>
      <c r="P2980" s="37">
        <v>3613.0207161463704</v>
      </c>
      <c r="Q2980" s="31">
        <v>6.3999999999999997E-5</v>
      </c>
    </row>
    <row r="2981" spans="1:17" x14ac:dyDescent="0.2">
      <c r="A2981" t="s">
        <v>858</v>
      </c>
      <c r="B2981" t="s">
        <v>1127</v>
      </c>
      <c r="C2981" t="s">
        <v>1128</v>
      </c>
      <c r="D2981" s="35">
        <v>80000</v>
      </c>
      <c r="E2981" s="35">
        <v>8018.6979331032717</v>
      </c>
      <c r="F2981" s="35">
        <v>88018.697933103278</v>
      </c>
      <c r="G2981">
        <v>4</v>
      </c>
      <c r="I2981" s="47" t="s">
        <v>1320</v>
      </c>
      <c r="J2981" t="s">
        <v>343</v>
      </c>
      <c r="K2981" s="57"/>
      <c r="M2981" t="s">
        <v>1356</v>
      </c>
      <c r="N2981" t="s">
        <v>1294</v>
      </c>
      <c r="O2981" s="36">
        <v>191.16152693784639</v>
      </c>
      <c r="P2981" s="37">
        <v>492.03060574605661</v>
      </c>
      <c r="Q2981" s="31">
        <v>3.9999999999999998E-6</v>
      </c>
    </row>
    <row r="2982" spans="1:17" x14ac:dyDescent="0.2">
      <c r="A2982" t="s">
        <v>858</v>
      </c>
      <c r="B2982" t="s">
        <v>1127</v>
      </c>
      <c r="C2982" t="s">
        <v>1128</v>
      </c>
      <c r="D2982" s="35">
        <v>80000</v>
      </c>
      <c r="E2982" s="35">
        <v>8018.6979331032717</v>
      </c>
      <c r="F2982" s="35">
        <v>88018.697933103278</v>
      </c>
      <c r="G2982">
        <v>4</v>
      </c>
      <c r="I2982" s="47" t="s">
        <v>1320</v>
      </c>
      <c r="J2982" t="s">
        <v>465</v>
      </c>
      <c r="K2982" s="58"/>
      <c r="M2982" t="s">
        <v>1374</v>
      </c>
      <c r="N2982" t="s">
        <v>1333</v>
      </c>
      <c r="O2982" s="36">
        <v>9.6199999999999992</v>
      </c>
      <c r="P2982" s="37">
        <v>24.760915562345577</v>
      </c>
      <c r="Q2982" s="31">
        <v>0</v>
      </c>
    </row>
    <row r="2983" spans="1:17" x14ac:dyDescent="0.2">
      <c r="A2983" t="s">
        <v>858</v>
      </c>
      <c r="B2983" t="s">
        <v>1127</v>
      </c>
      <c r="C2983" t="s">
        <v>1128</v>
      </c>
      <c r="D2983" s="35">
        <v>80000</v>
      </c>
      <c r="E2983" s="35">
        <v>8018.6979331032717</v>
      </c>
      <c r="F2983" s="35">
        <v>88018.697933103278</v>
      </c>
      <c r="G2983">
        <v>4</v>
      </c>
      <c r="I2983" s="47" t="s">
        <v>1320</v>
      </c>
      <c r="J2983" t="s">
        <v>467</v>
      </c>
      <c r="K2983" s="58"/>
      <c r="M2983" t="s">
        <v>1374</v>
      </c>
      <c r="N2983" t="s">
        <v>1333</v>
      </c>
      <c r="O2983" s="36">
        <v>14.43</v>
      </c>
      <c r="P2983" s="37">
        <v>37.141373343518367</v>
      </c>
      <c r="Q2983" s="31">
        <v>0</v>
      </c>
    </row>
    <row r="2984" spans="1:17" x14ac:dyDescent="0.2">
      <c r="A2984" t="s">
        <v>858</v>
      </c>
      <c r="B2984" t="s">
        <v>1127</v>
      </c>
      <c r="C2984" t="s">
        <v>1128</v>
      </c>
      <c r="D2984" s="35">
        <v>80000</v>
      </c>
      <c r="E2984" s="35">
        <v>8018.6979331032717</v>
      </c>
      <c r="F2984" s="35">
        <v>88018.697933103278</v>
      </c>
      <c r="G2984">
        <v>4</v>
      </c>
      <c r="I2984" s="47" t="s">
        <v>1320</v>
      </c>
      <c r="J2984" t="s">
        <v>472</v>
      </c>
      <c r="K2984" s="58"/>
      <c r="M2984" t="s">
        <v>1374</v>
      </c>
      <c r="N2984" t="s">
        <v>1333</v>
      </c>
      <c r="O2984" s="36">
        <v>4.8099999999999996</v>
      </c>
      <c r="P2984" s="37">
        <v>12.380457781172789</v>
      </c>
      <c r="Q2984" s="31">
        <v>0</v>
      </c>
    </row>
    <row r="2985" spans="1:17" x14ac:dyDescent="0.2">
      <c r="A2985" t="s">
        <v>858</v>
      </c>
      <c r="B2985" t="s">
        <v>1127</v>
      </c>
      <c r="C2985" t="s">
        <v>1128</v>
      </c>
      <c r="D2985" s="35">
        <v>80000</v>
      </c>
      <c r="E2985" s="35">
        <v>8018.6979331032717</v>
      </c>
      <c r="F2985" s="35">
        <v>88018.697933103278</v>
      </c>
      <c r="G2985">
        <v>4</v>
      </c>
      <c r="I2985" s="47" t="s">
        <v>1320</v>
      </c>
      <c r="J2985" t="s">
        <v>473</v>
      </c>
      <c r="K2985" s="58"/>
      <c r="M2985" t="s">
        <v>1374</v>
      </c>
      <c r="N2985" t="s">
        <v>1333</v>
      </c>
      <c r="O2985" s="36">
        <v>4.8099999999999996</v>
      </c>
      <c r="P2985" s="37">
        <v>12.380457781172789</v>
      </c>
      <c r="Q2985" s="31">
        <v>0</v>
      </c>
    </row>
    <row r="2986" spans="1:17" x14ac:dyDescent="0.2">
      <c r="A2986" t="s">
        <v>858</v>
      </c>
      <c r="B2986" t="s">
        <v>1127</v>
      </c>
      <c r="C2986" t="s">
        <v>1128</v>
      </c>
      <c r="D2986" s="35">
        <v>80000</v>
      </c>
      <c r="E2986" s="35">
        <v>8018.6979331032717</v>
      </c>
      <c r="F2986" s="35">
        <v>88018.697933103278</v>
      </c>
      <c r="G2986">
        <v>4</v>
      </c>
      <c r="I2986" s="47" t="s">
        <v>1320</v>
      </c>
      <c r="J2986" t="s">
        <v>572</v>
      </c>
      <c r="K2986" s="58"/>
      <c r="M2986" t="s">
        <v>1392</v>
      </c>
      <c r="N2986" t="s">
        <v>1294</v>
      </c>
      <c r="O2986" s="36">
        <v>3375.5010887016924</v>
      </c>
      <c r="P2986" s="37">
        <v>8688.2013968761112</v>
      </c>
      <c r="Q2986" s="31">
        <v>1.7799999999999999E-4</v>
      </c>
    </row>
    <row r="2987" spans="1:17" x14ac:dyDescent="0.2">
      <c r="A2987" t="s">
        <v>858</v>
      </c>
      <c r="B2987" t="s">
        <v>1127</v>
      </c>
      <c r="C2987" t="s">
        <v>1128</v>
      </c>
      <c r="D2987" s="35">
        <v>80000</v>
      </c>
      <c r="E2987" s="35">
        <v>8018.6979331032717</v>
      </c>
      <c r="F2987" s="35">
        <v>88018.697933103278</v>
      </c>
      <c r="G2987">
        <v>4</v>
      </c>
      <c r="I2987" s="47" t="s">
        <v>1320</v>
      </c>
      <c r="J2987" t="s">
        <v>608</v>
      </c>
      <c r="K2987" s="58"/>
      <c r="M2987" t="s">
        <v>1398</v>
      </c>
      <c r="N2987" t="s">
        <v>1333</v>
      </c>
      <c r="O2987" s="36">
        <v>15.9</v>
      </c>
      <c r="P2987" s="37">
        <v>40.925005971028561</v>
      </c>
      <c r="Q2987" s="31">
        <v>0</v>
      </c>
    </row>
    <row r="2988" spans="1:17" x14ac:dyDescent="0.2">
      <c r="A2988" t="s">
        <v>858</v>
      </c>
      <c r="B2988" t="s">
        <v>1127</v>
      </c>
      <c r="C2988" t="s">
        <v>1128</v>
      </c>
      <c r="D2988" s="35">
        <v>80000</v>
      </c>
      <c r="E2988" s="35">
        <v>8018.6979331032717</v>
      </c>
      <c r="F2988" s="35">
        <v>88018.697933103278</v>
      </c>
      <c r="G2988">
        <v>4</v>
      </c>
      <c r="I2988" s="47" t="s">
        <v>1320</v>
      </c>
      <c r="J2988" t="s">
        <v>610</v>
      </c>
      <c r="K2988" s="58"/>
      <c r="M2988" t="s">
        <v>1398</v>
      </c>
      <c r="N2988" t="s">
        <v>1333</v>
      </c>
      <c r="O2988" s="36">
        <v>15.9</v>
      </c>
      <c r="P2988" s="37">
        <v>40.925005971028561</v>
      </c>
      <c r="Q2988" s="31">
        <v>0</v>
      </c>
    </row>
    <row r="2989" spans="1:17" x14ac:dyDescent="0.2">
      <c r="A2989" t="s">
        <v>858</v>
      </c>
      <c r="B2989" t="s">
        <v>1127</v>
      </c>
      <c r="C2989" t="s">
        <v>1128</v>
      </c>
      <c r="D2989" s="35">
        <v>80000</v>
      </c>
      <c r="E2989" s="35">
        <v>8018.6979331032717</v>
      </c>
      <c r="F2989" s="35">
        <v>88018.697933103278</v>
      </c>
      <c r="G2989">
        <v>4</v>
      </c>
      <c r="I2989" s="47" t="s">
        <v>1320</v>
      </c>
      <c r="J2989" t="s">
        <v>615</v>
      </c>
      <c r="K2989" s="57"/>
      <c r="M2989" t="s">
        <v>1398</v>
      </c>
      <c r="N2989" t="s">
        <v>1333</v>
      </c>
      <c r="O2989" s="36">
        <v>15.9</v>
      </c>
      <c r="P2989" s="37">
        <v>40.925005971028561</v>
      </c>
      <c r="Q2989" s="31">
        <v>0</v>
      </c>
    </row>
    <row r="2990" spans="1:17" x14ac:dyDescent="0.2">
      <c r="A2990" t="s">
        <v>858</v>
      </c>
      <c r="B2990" t="s">
        <v>1127</v>
      </c>
      <c r="C2990" t="s">
        <v>1128</v>
      </c>
      <c r="D2990" s="35">
        <v>80000</v>
      </c>
      <c r="E2990" s="35">
        <v>8018.6979331032717</v>
      </c>
      <c r="F2990" s="35">
        <v>88018.697933103278</v>
      </c>
      <c r="G2990">
        <v>4</v>
      </c>
      <c r="I2990" s="47" t="s">
        <v>1320</v>
      </c>
      <c r="J2990" t="s">
        <v>616</v>
      </c>
      <c r="K2990" s="57"/>
      <c r="M2990" t="s">
        <v>1398</v>
      </c>
      <c r="N2990" t="s">
        <v>1333</v>
      </c>
      <c r="O2990" s="36">
        <v>15.9</v>
      </c>
      <c r="P2990" s="37">
        <v>40.925005971028561</v>
      </c>
      <c r="Q2990" s="31">
        <v>0</v>
      </c>
    </row>
    <row r="2991" spans="1:17" x14ac:dyDescent="0.2">
      <c r="A2991" t="s">
        <v>858</v>
      </c>
      <c r="B2991" t="s">
        <v>1127</v>
      </c>
      <c r="C2991" t="s">
        <v>1128</v>
      </c>
      <c r="D2991" s="35">
        <v>80000</v>
      </c>
      <c r="E2991" s="35">
        <v>8018.6979331032717</v>
      </c>
      <c r="F2991" s="35">
        <v>88018.697933103278</v>
      </c>
      <c r="G2991">
        <v>4</v>
      </c>
      <c r="I2991" s="47" t="s">
        <v>1320</v>
      </c>
      <c r="J2991" t="s">
        <v>672</v>
      </c>
      <c r="K2991" s="57"/>
      <c r="M2991" t="s">
        <v>1404</v>
      </c>
      <c r="N2991" t="s">
        <v>1294</v>
      </c>
      <c r="O2991" s="36">
        <v>186.86368662271087</v>
      </c>
      <c r="P2991" s="37">
        <v>480.96839564797807</v>
      </c>
      <c r="Q2991" s="31">
        <v>3.9999999999999998E-6</v>
      </c>
    </row>
    <row r="2992" spans="1:17" x14ac:dyDescent="0.2">
      <c r="A2992" t="s">
        <v>858</v>
      </c>
      <c r="B2992" t="s">
        <v>1127</v>
      </c>
      <c r="C2992" t="s">
        <v>1128</v>
      </c>
      <c r="D2992" s="35">
        <v>80000</v>
      </c>
      <c r="E2992" s="35">
        <v>8018.6979331032717</v>
      </c>
      <c r="F2992" s="35">
        <v>88018.697933103278</v>
      </c>
      <c r="G2992">
        <v>4</v>
      </c>
      <c r="I2992" s="47" t="s">
        <v>1320</v>
      </c>
      <c r="J2992" t="s">
        <v>674</v>
      </c>
      <c r="K2992" s="57"/>
      <c r="M2992" t="s">
        <v>1404</v>
      </c>
      <c r="N2992" t="s">
        <v>1294</v>
      </c>
      <c r="O2992" s="36">
        <v>6407.724397415137</v>
      </c>
      <c r="P2992" s="37">
        <v>16492.840202825148</v>
      </c>
      <c r="Q2992" s="31">
        <v>3.0800000000000001E-4</v>
      </c>
    </row>
    <row r="2993" spans="1:17" x14ac:dyDescent="0.2">
      <c r="A2993" t="s">
        <v>858</v>
      </c>
      <c r="B2993" t="s">
        <v>1127</v>
      </c>
      <c r="C2993" t="s">
        <v>1128</v>
      </c>
      <c r="D2993" s="35">
        <v>80000</v>
      </c>
      <c r="E2993" s="35">
        <v>8018.6979331032717</v>
      </c>
      <c r="F2993" s="35">
        <v>88018.697933103278</v>
      </c>
      <c r="G2993">
        <v>4</v>
      </c>
      <c r="I2993" s="47" t="s">
        <v>1320</v>
      </c>
      <c r="J2993" t="s">
        <v>715</v>
      </c>
      <c r="K2993" s="57"/>
      <c r="M2993" t="s">
        <v>1411</v>
      </c>
      <c r="N2993" t="s">
        <v>1294</v>
      </c>
      <c r="O2993" s="36">
        <v>1183.945934271045</v>
      </c>
      <c r="P2993" s="37">
        <v>3047.3581402149371</v>
      </c>
      <c r="Q2993" s="31">
        <v>5.8999999999999998E-5</v>
      </c>
    </row>
    <row r="2994" spans="1:17" x14ac:dyDescent="0.2">
      <c r="A2994" t="s">
        <v>858</v>
      </c>
      <c r="B2994" t="s">
        <v>1127</v>
      </c>
      <c r="C2994" t="s">
        <v>1128</v>
      </c>
      <c r="D2994" s="35">
        <v>80000</v>
      </c>
      <c r="E2994" s="35">
        <v>8018.6979331032717</v>
      </c>
      <c r="F2994" s="35">
        <v>88018.697933103278</v>
      </c>
      <c r="G2994">
        <v>4</v>
      </c>
      <c r="I2994" s="47" t="s">
        <v>1320</v>
      </c>
      <c r="J2994" t="s">
        <v>721</v>
      </c>
      <c r="K2994" s="57"/>
      <c r="M2994" t="s">
        <v>1411</v>
      </c>
      <c r="N2994" t="s">
        <v>1294</v>
      </c>
      <c r="O2994" s="36">
        <v>1491.5256828192296</v>
      </c>
      <c r="P2994" s="37">
        <v>3839.037577064114</v>
      </c>
      <c r="Q2994" s="31">
        <v>4.3000000000000002E-5</v>
      </c>
    </row>
    <row r="2995" spans="1:17" x14ac:dyDescent="0.2">
      <c r="A2995" t="s">
        <v>858</v>
      </c>
      <c r="B2995" t="s">
        <v>1127</v>
      </c>
      <c r="C2995" t="s">
        <v>1128</v>
      </c>
      <c r="D2995" s="35">
        <v>80000</v>
      </c>
      <c r="E2995" s="35">
        <v>8018.6979331032717</v>
      </c>
      <c r="F2995" s="35">
        <v>88018.697933103278</v>
      </c>
      <c r="G2995">
        <v>4</v>
      </c>
      <c r="I2995" s="47" t="s">
        <v>1320</v>
      </c>
      <c r="J2995" t="s">
        <v>723</v>
      </c>
      <c r="K2995" s="57"/>
      <c r="M2995" t="s">
        <v>1411</v>
      </c>
      <c r="N2995" t="s">
        <v>1294</v>
      </c>
      <c r="O2995" s="36">
        <v>27.785524752776173</v>
      </c>
      <c r="P2995" s="37">
        <v>71.517155120473376</v>
      </c>
      <c r="Q2995" s="31">
        <v>9.9999999999999995E-7</v>
      </c>
    </row>
    <row r="2996" spans="1:17" x14ac:dyDescent="0.2">
      <c r="A2996" t="s">
        <v>858</v>
      </c>
      <c r="B2996" t="s">
        <v>1127</v>
      </c>
      <c r="C2996" t="s">
        <v>1128</v>
      </c>
      <c r="D2996" s="35">
        <v>80000</v>
      </c>
      <c r="E2996" s="35">
        <v>8018.6979331032717</v>
      </c>
      <c r="F2996" s="35">
        <v>88018.697933103278</v>
      </c>
      <c r="G2996">
        <v>4</v>
      </c>
      <c r="I2996" s="47" t="s">
        <v>1320</v>
      </c>
      <c r="J2996" t="s">
        <v>745</v>
      </c>
      <c r="K2996" s="57"/>
      <c r="M2996" t="s">
        <v>1416</v>
      </c>
      <c r="N2996" t="s">
        <v>1294</v>
      </c>
      <c r="O2996" s="36">
        <v>2287.7901530345116</v>
      </c>
      <c r="P2996" s="37">
        <v>5888.542495182247</v>
      </c>
      <c r="Q2996" s="31">
        <v>2.0799999999999999E-4</v>
      </c>
    </row>
    <row r="2997" spans="1:17" x14ac:dyDescent="0.2">
      <c r="A2997" t="s">
        <v>858</v>
      </c>
      <c r="B2997" t="s">
        <v>1127</v>
      </c>
      <c r="C2997" t="s">
        <v>1128</v>
      </c>
      <c r="D2997" s="35">
        <v>80000</v>
      </c>
      <c r="E2997" s="35">
        <v>8018.6979331032717</v>
      </c>
      <c r="F2997" s="35">
        <v>88018.697933103278</v>
      </c>
      <c r="G2997">
        <v>4</v>
      </c>
      <c r="I2997" s="47" t="s">
        <v>1320</v>
      </c>
      <c r="J2997" t="s">
        <v>747</v>
      </c>
      <c r="K2997" s="57"/>
      <c r="M2997" t="s">
        <v>1416</v>
      </c>
      <c r="N2997" t="s">
        <v>1294</v>
      </c>
      <c r="O2997" s="36">
        <v>304.28601644003118</v>
      </c>
      <c r="P2997" s="37">
        <v>783.20170061061447</v>
      </c>
      <c r="Q2997" s="31">
        <v>6.9999999999999999E-6</v>
      </c>
    </row>
    <row r="2998" spans="1:17" x14ac:dyDescent="0.2">
      <c r="A2998" t="s">
        <v>858</v>
      </c>
      <c r="B2998" t="s">
        <v>1127</v>
      </c>
      <c r="C2998" t="s">
        <v>1128</v>
      </c>
      <c r="D2998" s="35">
        <v>80000</v>
      </c>
      <c r="E2998" s="35">
        <v>8018.6979331032717</v>
      </c>
      <c r="F2998" s="35">
        <v>88018.697933103278</v>
      </c>
      <c r="G2998">
        <v>4</v>
      </c>
      <c r="I2998" s="47" t="s">
        <v>1320</v>
      </c>
      <c r="J2998" t="s">
        <v>749</v>
      </c>
      <c r="K2998" s="57"/>
      <c r="M2998" t="s">
        <v>1416</v>
      </c>
      <c r="N2998" t="s">
        <v>1294</v>
      </c>
      <c r="O2998" s="36">
        <v>686.59096162493188</v>
      </c>
      <c r="P2998" s="37">
        <v>1767.2163021480867</v>
      </c>
      <c r="Q2998" s="31">
        <v>4.6999999999999997E-5</v>
      </c>
    </row>
    <row r="2999" spans="1:17" x14ac:dyDescent="0.2">
      <c r="A2999" t="s">
        <v>858</v>
      </c>
      <c r="B2999" t="s">
        <v>1127</v>
      </c>
      <c r="C2999" t="s">
        <v>1128</v>
      </c>
      <c r="D2999" s="35">
        <v>80000</v>
      </c>
      <c r="E2999" s="35">
        <v>8018.6979331032717</v>
      </c>
      <c r="F2999" s="35">
        <v>88018.697933103278</v>
      </c>
      <c r="G2999">
        <v>4</v>
      </c>
      <c r="I2999" s="47" t="s">
        <v>1320</v>
      </c>
      <c r="J2999" t="s">
        <v>754</v>
      </c>
      <c r="K2999" s="57"/>
      <c r="M2999" t="s">
        <v>1418</v>
      </c>
      <c r="N2999" t="s">
        <v>1294</v>
      </c>
      <c r="O2999" s="36">
        <v>32.367565076927775</v>
      </c>
      <c r="P2999" s="37">
        <v>83.310867549743691</v>
      </c>
      <c r="Q2999" s="31">
        <v>9.9999999999999995E-7</v>
      </c>
    </row>
    <row r="3000" spans="1:17" x14ac:dyDescent="0.2">
      <c r="A3000" t="s">
        <v>858</v>
      </c>
      <c r="B3000" t="s">
        <v>1127</v>
      </c>
      <c r="C3000" t="s">
        <v>1128</v>
      </c>
      <c r="D3000" s="35">
        <v>80000</v>
      </c>
      <c r="E3000" s="35">
        <v>8018.6979331032717</v>
      </c>
      <c r="F3000" s="35">
        <v>88018.697933103278</v>
      </c>
      <c r="G3000">
        <v>4</v>
      </c>
      <c r="I3000" s="47" t="s">
        <v>1320</v>
      </c>
      <c r="J3000" t="s">
        <v>102</v>
      </c>
      <c r="K3000" s="57"/>
      <c r="M3000" t="s">
        <v>1330</v>
      </c>
      <c r="N3000" t="s">
        <v>1294</v>
      </c>
      <c r="O3000" s="36">
        <v>14.16</v>
      </c>
      <c r="P3000" s="37">
        <v>36.446420411934866</v>
      </c>
      <c r="Q3000" s="31">
        <v>0</v>
      </c>
    </row>
    <row r="3001" spans="1:17" x14ac:dyDescent="0.2">
      <c r="A3001" t="s">
        <v>858</v>
      </c>
      <c r="B3001" t="s">
        <v>1127</v>
      </c>
      <c r="C3001" t="s">
        <v>1128</v>
      </c>
      <c r="D3001" s="35">
        <v>80000</v>
      </c>
      <c r="E3001" s="35">
        <v>8018.6979331032717</v>
      </c>
      <c r="F3001" s="35">
        <v>88018.697933103278</v>
      </c>
      <c r="G3001">
        <v>4</v>
      </c>
      <c r="I3001" s="47" t="s">
        <v>1320</v>
      </c>
      <c r="J3001" t="s">
        <v>106</v>
      </c>
      <c r="M3001" t="s">
        <v>1330</v>
      </c>
      <c r="N3001" t="s">
        <v>1294</v>
      </c>
      <c r="O3001" s="36">
        <v>214.04681964442423</v>
      </c>
      <c r="P3001" s="37">
        <v>550.93505484451157</v>
      </c>
      <c r="Q3001" s="31">
        <v>6.9999999999999999E-6</v>
      </c>
    </row>
    <row r="3002" spans="1:17" x14ac:dyDescent="0.2">
      <c r="A3002" t="s">
        <v>858</v>
      </c>
      <c r="B3002" t="s">
        <v>1127</v>
      </c>
      <c r="C3002" t="s">
        <v>1128</v>
      </c>
      <c r="D3002" s="35">
        <v>80000</v>
      </c>
      <c r="E3002" s="35">
        <v>8018.6979331032717</v>
      </c>
      <c r="F3002" s="35">
        <v>88018.697933103278</v>
      </c>
      <c r="G3002">
        <v>4</v>
      </c>
      <c r="I3002" s="47" t="s">
        <v>1320</v>
      </c>
      <c r="J3002" t="s">
        <v>259</v>
      </c>
      <c r="K3002" s="58"/>
      <c r="M3002" t="s">
        <v>1343</v>
      </c>
      <c r="N3002" t="s">
        <v>1294</v>
      </c>
      <c r="O3002" s="36">
        <v>4709.7634361584514</v>
      </c>
      <c r="P3002" s="37">
        <v>12122.458914900415</v>
      </c>
      <c r="Q3002" s="31">
        <v>1.83E-4</v>
      </c>
    </row>
    <row r="3003" spans="1:17" x14ac:dyDescent="0.2">
      <c r="A3003" t="s">
        <v>858</v>
      </c>
      <c r="B3003" t="s">
        <v>1127</v>
      </c>
      <c r="C3003" t="s">
        <v>1128</v>
      </c>
      <c r="D3003" s="35">
        <v>80000</v>
      </c>
      <c r="E3003" s="35">
        <v>8018.6979331032717</v>
      </c>
      <c r="F3003" s="35">
        <v>88018.697933103278</v>
      </c>
      <c r="G3003">
        <v>4</v>
      </c>
      <c r="I3003" s="47" t="s">
        <v>1320</v>
      </c>
      <c r="J3003" t="s">
        <v>289</v>
      </c>
      <c r="K3003" s="58"/>
      <c r="M3003" t="s">
        <v>1347</v>
      </c>
      <c r="N3003" t="s">
        <v>1294</v>
      </c>
      <c r="O3003" s="36">
        <v>108</v>
      </c>
      <c r="P3003" s="37">
        <v>277.98117263340157</v>
      </c>
      <c r="Q3003" s="31">
        <v>1.9999999999999999E-6</v>
      </c>
    </row>
    <row r="3004" spans="1:17" x14ac:dyDescent="0.2">
      <c r="A3004" t="s">
        <v>858</v>
      </c>
      <c r="B3004" t="s">
        <v>1127</v>
      </c>
      <c r="C3004" t="s">
        <v>1128</v>
      </c>
      <c r="D3004" s="35">
        <v>80000</v>
      </c>
      <c r="E3004" s="35">
        <v>8018.6979331032717</v>
      </c>
      <c r="F3004" s="35">
        <v>88018.697933103278</v>
      </c>
      <c r="G3004">
        <v>4</v>
      </c>
      <c r="I3004" s="47" t="s">
        <v>1320</v>
      </c>
      <c r="J3004" t="s">
        <v>430</v>
      </c>
      <c r="K3004" s="57"/>
      <c r="M3004" t="s">
        <v>1370</v>
      </c>
      <c r="N3004" t="s">
        <v>1294</v>
      </c>
      <c r="O3004" s="36">
        <v>220.7797831656552</v>
      </c>
      <c r="P3004" s="37">
        <v>568.26502794571252</v>
      </c>
      <c r="Q3004" s="31">
        <v>6.0000000000000002E-6</v>
      </c>
    </row>
    <row r="3005" spans="1:17" x14ac:dyDescent="0.2">
      <c r="A3005" t="s">
        <v>858</v>
      </c>
      <c r="B3005" t="s">
        <v>1127</v>
      </c>
      <c r="C3005" t="s">
        <v>1128</v>
      </c>
      <c r="D3005" s="35">
        <v>80000</v>
      </c>
      <c r="E3005" s="35">
        <v>8018.6979331032717</v>
      </c>
      <c r="F3005" s="35">
        <v>88018.697933103278</v>
      </c>
      <c r="G3005">
        <v>4</v>
      </c>
      <c r="I3005" s="47" t="s">
        <v>1320</v>
      </c>
      <c r="J3005" t="s">
        <v>432</v>
      </c>
      <c r="K3005" s="58"/>
      <c r="M3005" t="s">
        <v>1370</v>
      </c>
      <c r="N3005" t="s">
        <v>1294</v>
      </c>
      <c r="O3005" s="36">
        <v>87.774314110873206</v>
      </c>
      <c r="P3005" s="37">
        <v>225.92228484845421</v>
      </c>
      <c r="Q3005" s="31">
        <v>1.9999999999999999E-6</v>
      </c>
    </row>
    <row r="3006" spans="1:17" x14ac:dyDescent="0.2">
      <c r="A3006" t="s">
        <v>858</v>
      </c>
      <c r="B3006" t="s">
        <v>1127</v>
      </c>
      <c r="C3006" t="s">
        <v>1128</v>
      </c>
      <c r="D3006" s="35">
        <v>80000</v>
      </c>
      <c r="E3006" s="35">
        <v>8018.6979331032717</v>
      </c>
      <c r="F3006" s="35">
        <v>88018.697933103278</v>
      </c>
      <c r="G3006">
        <v>4</v>
      </c>
      <c r="I3006" s="47" t="s">
        <v>1320</v>
      </c>
      <c r="J3006" t="s">
        <v>677</v>
      </c>
      <c r="K3006" s="57"/>
      <c r="M3006" t="s">
        <v>1405</v>
      </c>
      <c r="N3006" t="s">
        <v>1294</v>
      </c>
      <c r="O3006" s="36">
        <v>814.98</v>
      </c>
      <c r="P3006" s="37">
        <v>2097.6768154886072</v>
      </c>
      <c r="Q3006" s="31">
        <v>1.5999999999999999E-5</v>
      </c>
    </row>
    <row r="3007" spans="1:17" x14ac:dyDescent="0.2">
      <c r="A3007" t="s">
        <v>858</v>
      </c>
      <c r="B3007" t="s">
        <v>1127</v>
      </c>
      <c r="C3007" t="s">
        <v>1128</v>
      </c>
      <c r="D3007" s="35">
        <v>80000</v>
      </c>
      <c r="E3007" s="35">
        <v>8018.6979331032717</v>
      </c>
      <c r="F3007" s="35">
        <v>88018.697933103278</v>
      </c>
      <c r="G3007">
        <v>4</v>
      </c>
      <c r="I3007" s="47" t="s">
        <v>1320</v>
      </c>
      <c r="J3007" t="s">
        <v>679</v>
      </c>
      <c r="K3007" s="57"/>
      <c r="M3007" t="s">
        <v>1405</v>
      </c>
      <c r="N3007" t="s">
        <v>1325</v>
      </c>
      <c r="O3007" s="36">
        <v>629</v>
      </c>
      <c r="P3007" s="37">
        <v>1618.9829406149033</v>
      </c>
      <c r="Q3007" s="31">
        <v>1.2999999999999999E-5</v>
      </c>
    </row>
    <row r="3008" spans="1:17" x14ac:dyDescent="0.2">
      <c r="A3008" t="s">
        <v>858</v>
      </c>
      <c r="B3008" t="s">
        <v>1127</v>
      </c>
      <c r="C3008" t="s">
        <v>1128</v>
      </c>
      <c r="D3008" s="35">
        <v>80000</v>
      </c>
      <c r="E3008" s="35">
        <v>8018.6979331032717</v>
      </c>
      <c r="F3008" s="35">
        <v>88018.697933103278</v>
      </c>
      <c r="G3008">
        <v>4</v>
      </c>
      <c r="I3008" s="47" t="s">
        <v>1320</v>
      </c>
      <c r="J3008" t="s">
        <v>695</v>
      </c>
      <c r="K3008" s="57"/>
      <c r="M3008" t="s">
        <v>1407</v>
      </c>
      <c r="N3008" t="s">
        <v>1294</v>
      </c>
      <c r="O3008" s="36">
        <v>2332.2169363275766</v>
      </c>
      <c r="P3008" s="37">
        <v>6002.8925814427676</v>
      </c>
      <c r="Q3008" s="31">
        <v>1.2300000000000001E-4</v>
      </c>
    </row>
    <row r="3009" spans="1:17" x14ac:dyDescent="0.2">
      <c r="A3009" t="s">
        <v>858</v>
      </c>
      <c r="B3009" t="s">
        <v>1127</v>
      </c>
      <c r="C3009" t="s">
        <v>1128</v>
      </c>
      <c r="D3009" s="35">
        <v>80000</v>
      </c>
      <c r="E3009" s="35">
        <v>8018.6979331032717</v>
      </c>
      <c r="F3009" s="35">
        <v>88018.697933103278</v>
      </c>
      <c r="G3009">
        <v>4</v>
      </c>
      <c r="I3009" s="47" t="s">
        <v>1320</v>
      </c>
      <c r="J3009" t="s">
        <v>636</v>
      </c>
      <c r="K3009" s="57"/>
      <c r="M3009" t="s">
        <v>1400</v>
      </c>
      <c r="N3009" t="s">
        <v>1294</v>
      </c>
      <c r="O3009" s="36">
        <v>891.46344422209506</v>
      </c>
      <c r="P3009" s="37">
        <v>2294.5375331913792</v>
      </c>
      <c r="Q3009" s="31">
        <v>3.6000000000000001E-5</v>
      </c>
    </row>
    <row r="3010" spans="1:17" x14ac:dyDescent="0.2">
      <c r="A3010" t="s">
        <v>858</v>
      </c>
      <c r="B3010" t="s">
        <v>1127</v>
      </c>
      <c r="C3010" t="s">
        <v>1128</v>
      </c>
      <c r="D3010" s="35">
        <v>80000</v>
      </c>
      <c r="E3010" s="35">
        <v>8018.6979331032717</v>
      </c>
      <c r="F3010" s="35">
        <v>88018.697933103278</v>
      </c>
      <c r="G3010">
        <v>4</v>
      </c>
      <c r="I3010" s="47" t="s">
        <v>1320</v>
      </c>
      <c r="J3010" t="s">
        <v>778</v>
      </c>
      <c r="K3010" s="57"/>
      <c r="M3010" t="s">
        <v>1421</v>
      </c>
      <c r="N3010" t="s">
        <v>1294</v>
      </c>
      <c r="O3010" s="36">
        <v>3309.4522944457626</v>
      </c>
      <c r="P3010" s="37">
        <v>8518.1984220771701</v>
      </c>
      <c r="Q3010" s="31">
        <v>6.2000000000000003E-5</v>
      </c>
    </row>
    <row r="3011" spans="1:17" x14ac:dyDescent="0.2">
      <c r="A3011" t="s">
        <v>858</v>
      </c>
      <c r="B3011" t="s">
        <v>1130</v>
      </c>
      <c r="C3011" t="s">
        <v>1131</v>
      </c>
      <c r="D3011" s="35">
        <v>80000</v>
      </c>
      <c r="E3011" s="35">
        <v>8018.6979331032717</v>
      </c>
      <c r="F3011" s="35">
        <v>88018.697933103278</v>
      </c>
      <c r="G3011">
        <v>4</v>
      </c>
      <c r="I3011" s="47" t="s">
        <v>1320</v>
      </c>
      <c r="J3011" t="s">
        <v>259</v>
      </c>
      <c r="K3011" s="57"/>
      <c r="M3011" t="s">
        <v>1343</v>
      </c>
      <c r="N3011" t="s">
        <v>1294</v>
      </c>
      <c r="O3011" s="36">
        <v>4709.7634361584514</v>
      </c>
      <c r="P3011" s="37">
        <v>16209.235175890835</v>
      </c>
      <c r="Q3011" s="31">
        <v>1.83E-4</v>
      </c>
    </row>
    <row r="3012" spans="1:17" x14ac:dyDescent="0.2">
      <c r="A3012" t="s">
        <v>858</v>
      </c>
      <c r="B3012" t="s">
        <v>1130</v>
      </c>
      <c r="C3012" t="s">
        <v>1131</v>
      </c>
      <c r="D3012" s="35">
        <v>80000</v>
      </c>
      <c r="E3012" s="35">
        <v>8018.6979331032717</v>
      </c>
      <c r="F3012" s="35">
        <v>88018.697933103278</v>
      </c>
      <c r="G3012">
        <v>4</v>
      </c>
      <c r="I3012" s="47" t="s">
        <v>1320</v>
      </c>
      <c r="J3012" t="s">
        <v>313</v>
      </c>
      <c r="K3012" s="57"/>
      <c r="M3012" t="s">
        <v>1351</v>
      </c>
      <c r="N3012" t="s">
        <v>1294</v>
      </c>
      <c r="O3012" s="36">
        <v>3188.4660589608652</v>
      </c>
      <c r="P3012" s="37">
        <v>10973.501514589385</v>
      </c>
      <c r="Q3012" s="31">
        <v>1.7000000000000001E-4</v>
      </c>
    </row>
    <row r="3013" spans="1:17" x14ac:dyDescent="0.2">
      <c r="A3013" t="s">
        <v>858</v>
      </c>
      <c r="B3013" t="s">
        <v>1130</v>
      </c>
      <c r="C3013" t="s">
        <v>1131</v>
      </c>
      <c r="D3013" s="35">
        <v>80000</v>
      </c>
      <c r="E3013" s="35">
        <v>8018.6979331032717</v>
      </c>
      <c r="F3013" s="35">
        <v>88018.697933103278</v>
      </c>
      <c r="G3013">
        <v>4</v>
      </c>
      <c r="I3013" s="47" t="s">
        <v>1320</v>
      </c>
      <c r="J3013" t="s">
        <v>315</v>
      </c>
      <c r="K3013" s="57"/>
      <c r="M3013" t="s">
        <v>1351</v>
      </c>
      <c r="N3013" t="s">
        <v>1294</v>
      </c>
      <c r="O3013" s="36">
        <v>1403.7146244375608</v>
      </c>
      <c r="P3013" s="37">
        <v>4831.0580299346093</v>
      </c>
      <c r="Q3013" s="31">
        <v>6.3999999999999997E-5</v>
      </c>
    </row>
    <row r="3014" spans="1:17" x14ac:dyDescent="0.2">
      <c r="A3014" t="s">
        <v>858</v>
      </c>
      <c r="B3014" t="s">
        <v>1130</v>
      </c>
      <c r="C3014" t="s">
        <v>1131</v>
      </c>
      <c r="D3014" s="35">
        <v>80000</v>
      </c>
      <c r="E3014" s="35">
        <v>8018.6979331032717</v>
      </c>
      <c r="F3014" s="35">
        <v>88018.697933103278</v>
      </c>
      <c r="G3014">
        <v>4</v>
      </c>
      <c r="I3014" s="47" t="s">
        <v>1320</v>
      </c>
      <c r="J3014" t="s">
        <v>343</v>
      </c>
      <c r="K3014" s="57"/>
      <c r="M3014" t="s">
        <v>1356</v>
      </c>
      <c r="N3014" t="s">
        <v>1294</v>
      </c>
      <c r="O3014" s="36">
        <v>191.16152693784639</v>
      </c>
      <c r="P3014" s="37">
        <v>657.90611114967624</v>
      </c>
      <c r="Q3014" s="31">
        <v>3.9999999999999998E-6</v>
      </c>
    </row>
    <row r="3015" spans="1:17" x14ac:dyDescent="0.2">
      <c r="A3015" t="s">
        <v>858</v>
      </c>
      <c r="B3015" t="s">
        <v>1130</v>
      </c>
      <c r="C3015" t="s">
        <v>1131</v>
      </c>
      <c r="D3015" s="35">
        <v>80000</v>
      </c>
      <c r="E3015" s="35">
        <v>8018.6979331032717</v>
      </c>
      <c r="F3015" s="35">
        <v>88018.697933103278</v>
      </c>
      <c r="G3015">
        <v>4</v>
      </c>
      <c r="I3015" s="47" t="s">
        <v>1320</v>
      </c>
      <c r="J3015" t="s">
        <v>465</v>
      </c>
      <c r="K3015" s="57"/>
      <c r="M3015" t="s">
        <v>1374</v>
      </c>
      <c r="N3015" t="s">
        <v>1333</v>
      </c>
      <c r="O3015" s="36">
        <v>9.6199999999999992</v>
      </c>
      <c r="P3015" s="37">
        <v>33.108423492127123</v>
      </c>
      <c r="Q3015" s="31">
        <v>0</v>
      </c>
    </row>
    <row r="3016" spans="1:17" x14ac:dyDescent="0.2">
      <c r="A3016" t="s">
        <v>858</v>
      </c>
      <c r="B3016" t="s">
        <v>1130</v>
      </c>
      <c r="C3016" t="s">
        <v>1131</v>
      </c>
      <c r="D3016" s="35">
        <v>80000</v>
      </c>
      <c r="E3016" s="35">
        <v>8018.6979331032717</v>
      </c>
      <c r="F3016" s="35">
        <v>88018.697933103278</v>
      </c>
      <c r="G3016">
        <v>4</v>
      </c>
      <c r="I3016" s="47" t="s">
        <v>1320</v>
      </c>
      <c r="J3016" t="s">
        <v>467</v>
      </c>
      <c r="K3016" s="57"/>
      <c r="M3016" t="s">
        <v>1374</v>
      </c>
      <c r="N3016" t="s">
        <v>1333</v>
      </c>
      <c r="O3016" s="36">
        <v>14.43</v>
      </c>
      <c r="P3016" s="37">
        <v>49.662635238190681</v>
      </c>
      <c r="Q3016" s="31">
        <v>0</v>
      </c>
    </row>
    <row r="3017" spans="1:17" x14ac:dyDescent="0.2">
      <c r="A3017" t="s">
        <v>858</v>
      </c>
      <c r="B3017" t="s">
        <v>1130</v>
      </c>
      <c r="C3017" t="s">
        <v>1131</v>
      </c>
      <c r="D3017" s="35">
        <v>80000</v>
      </c>
      <c r="E3017" s="35">
        <v>8018.6979331032717</v>
      </c>
      <c r="F3017" s="35">
        <v>88018.697933103278</v>
      </c>
      <c r="G3017">
        <v>4</v>
      </c>
      <c r="I3017" s="47" t="s">
        <v>1320</v>
      </c>
      <c r="J3017" t="s">
        <v>472</v>
      </c>
      <c r="K3017" s="58"/>
      <c r="M3017" t="s">
        <v>1374</v>
      </c>
      <c r="N3017" t="s">
        <v>1333</v>
      </c>
      <c r="O3017" s="36">
        <v>4.8099999999999996</v>
      </c>
      <c r="P3017" s="37">
        <v>16.554211746063562</v>
      </c>
      <c r="Q3017" s="31">
        <v>0</v>
      </c>
    </row>
    <row r="3018" spans="1:17" x14ac:dyDescent="0.2">
      <c r="A3018" t="s">
        <v>858</v>
      </c>
      <c r="B3018" t="s">
        <v>1130</v>
      </c>
      <c r="C3018" t="s">
        <v>1131</v>
      </c>
      <c r="D3018" s="35">
        <v>80000</v>
      </c>
      <c r="E3018" s="35">
        <v>8018.6979331032717</v>
      </c>
      <c r="F3018" s="35">
        <v>88018.697933103278</v>
      </c>
      <c r="G3018">
        <v>4</v>
      </c>
      <c r="I3018" s="47" t="s">
        <v>1320</v>
      </c>
      <c r="J3018" t="s">
        <v>473</v>
      </c>
      <c r="K3018" s="57"/>
      <c r="M3018" t="s">
        <v>1374</v>
      </c>
      <c r="N3018" t="s">
        <v>1333</v>
      </c>
      <c r="O3018" s="36">
        <v>4.8099999999999996</v>
      </c>
      <c r="P3018" s="37">
        <v>16.554211746063562</v>
      </c>
      <c r="Q3018" s="31">
        <v>0</v>
      </c>
    </row>
    <row r="3019" spans="1:17" x14ac:dyDescent="0.2">
      <c r="A3019" t="s">
        <v>858</v>
      </c>
      <c r="B3019" t="s">
        <v>1130</v>
      </c>
      <c r="C3019" t="s">
        <v>1131</v>
      </c>
      <c r="D3019" s="35">
        <v>80000</v>
      </c>
      <c r="E3019" s="35">
        <v>8018.6979331032717</v>
      </c>
      <c r="F3019" s="35">
        <v>88018.697933103278</v>
      </c>
      <c r="G3019">
        <v>4</v>
      </c>
      <c r="I3019" s="47" t="s">
        <v>1320</v>
      </c>
      <c r="J3019" t="s">
        <v>572</v>
      </c>
      <c r="K3019" s="57"/>
      <c r="M3019" t="s">
        <v>1392</v>
      </c>
      <c r="N3019" t="s">
        <v>1294</v>
      </c>
      <c r="O3019" s="36">
        <v>3375.5010887016924</v>
      </c>
      <c r="P3019" s="37">
        <v>11617.205773687298</v>
      </c>
      <c r="Q3019" s="31">
        <v>1.7799999999999999E-4</v>
      </c>
    </row>
    <row r="3020" spans="1:17" x14ac:dyDescent="0.2">
      <c r="A3020" t="s">
        <v>858</v>
      </c>
      <c r="B3020" t="s">
        <v>1130</v>
      </c>
      <c r="C3020" t="s">
        <v>1131</v>
      </c>
      <c r="D3020" s="35">
        <v>80000</v>
      </c>
      <c r="E3020" s="35">
        <v>8018.6979331032717</v>
      </c>
      <c r="F3020" s="35">
        <v>88018.697933103278</v>
      </c>
      <c r="G3020">
        <v>4</v>
      </c>
      <c r="I3020" s="47" t="s">
        <v>1320</v>
      </c>
      <c r="J3020" t="s">
        <v>608</v>
      </c>
      <c r="K3020" s="57"/>
      <c r="M3020" t="s">
        <v>1398</v>
      </c>
      <c r="N3020" t="s">
        <v>1333</v>
      </c>
      <c r="O3020" s="36">
        <v>15.9</v>
      </c>
      <c r="P3020" s="37">
        <v>54.721822611727781</v>
      </c>
      <c r="Q3020" s="31">
        <v>0</v>
      </c>
    </row>
    <row r="3021" spans="1:17" x14ac:dyDescent="0.2">
      <c r="A3021" t="s">
        <v>858</v>
      </c>
      <c r="B3021" t="s">
        <v>1130</v>
      </c>
      <c r="C3021" t="s">
        <v>1131</v>
      </c>
      <c r="D3021" s="35">
        <v>80000</v>
      </c>
      <c r="E3021" s="35">
        <v>8018.6979331032717</v>
      </c>
      <c r="F3021" s="35">
        <v>88018.697933103278</v>
      </c>
      <c r="G3021">
        <v>4</v>
      </c>
      <c r="I3021" s="47" t="s">
        <v>1320</v>
      </c>
      <c r="J3021" t="s">
        <v>610</v>
      </c>
      <c r="K3021" s="57"/>
      <c r="M3021" t="s">
        <v>1398</v>
      </c>
      <c r="N3021" t="s">
        <v>1333</v>
      </c>
      <c r="O3021" s="36">
        <v>15.9</v>
      </c>
      <c r="P3021" s="37">
        <v>54.721822611727781</v>
      </c>
      <c r="Q3021" s="31">
        <v>0</v>
      </c>
    </row>
    <row r="3022" spans="1:17" x14ac:dyDescent="0.2">
      <c r="A3022" t="s">
        <v>858</v>
      </c>
      <c r="B3022" t="s">
        <v>1130</v>
      </c>
      <c r="C3022" t="s">
        <v>1131</v>
      </c>
      <c r="D3022" s="35">
        <v>80000</v>
      </c>
      <c r="E3022" s="35">
        <v>8018.6979331032717</v>
      </c>
      <c r="F3022" s="35">
        <v>88018.697933103278</v>
      </c>
      <c r="G3022">
        <v>4</v>
      </c>
      <c r="I3022" s="47" t="s">
        <v>1320</v>
      </c>
      <c r="J3022" t="s">
        <v>615</v>
      </c>
      <c r="K3022" s="57"/>
      <c r="M3022" t="s">
        <v>1398</v>
      </c>
      <c r="N3022" t="s">
        <v>1333</v>
      </c>
      <c r="O3022" s="36">
        <v>15.9</v>
      </c>
      <c r="P3022" s="37">
        <v>54.721822611727781</v>
      </c>
      <c r="Q3022" s="31">
        <v>0</v>
      </c>
    </row>
    <row r="3023" spans="1:17" x14ac:dyDescent="0.2">
      <c r="A3023" t="s">
        <v>858</v>
      </c>
      <c r="B3023" t="s">
        <v>1130</v>
      </c>
      <c r="C3023" t="s">
        <v>1131</v>
      </c>
      <c r="D3023" s="35">
        <v>80000</v>
      </c>
      <c r="E3023" s="35">
        <v>8018.6979331032717</v>
      </c>
      <c r="F3023" s="35">
        <v>88018.697933103278</v>
      </c>
      <c r="G3023">
        <v>4</v>
      </c>
      <c r="I3023" s="47" t="s">
        <v>1320</v>
      </c>
      <c r="J3023" t="s">
        <v>616</v>
      </c>
      <c r="M3023" t="s">
        <v>1398</v>
      </c>
      <c r="N3023" t="s">
        <v>1333</v>
      </c>
      <c r="O3023" s="36">
        <v>15.9</v>
      </c>
      <c r="P3023" s="37">
        <v>54.721822611727781</v>
      </c>
      <c r="Q3023" s="31">
        <v>0</v>
      </c>
    </row>
    <row r="3024" spans="1:17" x14ac:dyDescent="0.2">
      <c r="A3024" t="s">
        <v>858</v>
      </c>
      <c r="B3024" t="s">
        <v>1130</v>
      </c>
      <c r="C3024" t="s">
        <v>1131</v>
      </c>
      <c r="D3024" s="35">
        <v>80000</v>
      </c>
      <c r="E3024" s="35">
        <v>8018.6979331032717</v>
      </c>
      <c r="F3024" s="35">
        <v>88018.697933103278</v>
      </c>
      <c r="G3024">
        <v>4</v>
      </c>
      <c r="I3024" s="47" t="s">
        <v>1320</v>
      </c>
      <c r="J3024" t="s">
        <v>672</v>
      </c>
      <c r="K3024" s="58"/>
      <c r="M3024" t="s">
        <v>1404</v>
      </c>
      <c r="N3024" t="s">
        <v>1294</v>
      </c>
      <c r="O3024" s="36">
        <v>186.86368662271087</v>
      </c>
      <c r="P3024" s="37">
        <v>643.11456049946378</v>
      </c>
      <c r="Q3024" s="31">
        <v>3.9999999999999998E-6</v>
      </c>
    </row>
    <row r="3025" spans="1:17" x14ac:dyDescent="0.2">
      <c r="A3025" t="s">
        <v>858</v>
      </c>
      <c r="B3025" t="s">
        <v>1130</v>
      </c>
      <c r="C3025" t="s">
        <v>1131</v>
      </c>
      <c r="D3025" s="35">
        <v>80000</v>
      </c>
      <c r="E3025" s="35">
        <v>8018.6979331032717</v>
      </c>
      <c r="F3025" s="35">
        <v>88018.697933103278</v>
      </c>
      <c r="G3025">
        <v>4</v>
      </c>
      <c r="I3025" s="47" t="s">
        <v>1320</v>
      </c>
      <c r="J3025" t="s">
        <v>674</v>
      </c>
      <c r="K3025" s="58"/>
      <c r="M3025" t="s">
        <v>1404</v>
      </c>
      <c r="N3025" t="s">
        <v>1294</v>
      </c>
      <c r="O3025" s="36">
        <v>6407.724397415137</v>
      </c>
      <c r="P3025" s="37">
        <v>22052.978479257319</v>
      </c>
      <c r="Q3025" s="31">
        <v>3.0800000000000001E-4</v>
      </c>
    </row>
    <row r="3026" spans="1:17" x14ac:dyDescent="0.2">
      <c r="A3026" t="s">
        <v>858</v>
      </c>
      <c r="B3026" t="s">
        <v>1130</v>
      </c>
      <c r="C3026" t="s">
        <v>1131</v>
      </c>
      <c r="D3026" s="35">
        <v>80000</v>
      </c>
      <c r="E3026" s="35">
        <v>8018.6979331032717</v>
      </c>
      <c r="F3026" s="35">
        <v>88018.697933103278</v>
      </c>
      <c r="G3026">
        <v>4</v>
      </c>
      <c r="I3026" s="47" t="s">
        <v>1320</v>
      </c>
      <c r="J3026" t="s">
        <v>715</v>
      </c>
      <c r="K3026" s="57"/>
      <c r="M3026" t="s">
        <v>1411</v>
      </c>
      <c r="N3026" t="s">
        <v>1294</v>
      </c>
      <c r="O3026" s="36">
        <v>1183.945934271045</v>
      </c>
      <c r="P3026" s="37">
        <v>4074.6968174249337</v>
      </c>
      <c r="Q3026" s="31">
        <v>5.8999999999999998E-5</v>
      </c>
    </row>
    <row r="3027" spans="1:17" x14ac:dyDescent="0.2">
      <c r="A3027" t="s">
        <v>858</v>
      </c>
      <c r="B3027" t="s">
        <v>1130</v>
      </c>
      <c r="C3027" t="s">
        <v>1131</v>
      </c>
      <c r="D3027" s="35">
        <v>80000</v>
      </c>
      <c r="E3027" s="35">
        <v>8018.6979331032717</v>
      </c>
      <c r="F3027" s="35">
        <v>88018.697933103278</v>
      </c>
      <c r="G3027">
        <v>4</v>
      </c>
      <c r="I3027" s="47" t="s">
        <v>1320</v>
      </c>
      <c r="J3027" t="s">
        <v>721</v>
      </c>
      <c r="K3027" s="57"/>
      <c r="M3027" t="s">
        <v>1411</v>
      </c>
      <c r="N3027" t="s">
        <v>1294</v>
      </c>
      <c r="O3027" s="36">
        <v>1491.5256828192296</v>
      </c>
      <c r="P3027" s="37">
        <v>5133.2706815138381</v>
      </c>
      <c r="Q3027" s="31">
        <v>4.3000000000000002E-5</v>
      </c>
    </row>
    <row r="3028" spans="1:17" x14ac:dyDescent="0.2">
      <c r="A3028" t="s">
        <v>858</v>
      </c>
      <c r="B3028" t="s">
        <v>1130</v>
      </c>
      <c r="C3028" t="s">
        <v>1131</v>
      </c>
      <c r="D3028" s="35">
        <v>80000</v>
      </c>
      <c r="E3028" s="35">
        <v>8018.6979331032717</v>
      </c>
      <c r="F3028" s="35">
        <v>88018.697933103278</v>
      </c>
      <c r="G3028">
        <v>4</v>
      </c>
      <c r="I3028" s="47" t="s">
        <v>1320</v>
      </c>
      <c r="J3028" t="s">
        <v>723</v>
      </c>
      <c r="K3028" s="57"/>
      <c r="M3028" t="s">
        <v>1411</v>
      </c>
      <c r="N3028" t="s">
        <v>1294</v>
      </c>
      <c r="O3028" s="36">
        <v>27.785524752776173</v>
      </c>
      <c r="P3028" s="37">
        <v>95.627330609760321</v>
      </c>
      <c r="Q3028" s="31">
        <v>9.9999999999999995E-7</v>
      </c>
    </row>
    <row r="3029" spans="1:17" x14ac:dyDescent="0.2">
      <c r="A3029" t="s">
        <v>858</v>
      </c>
      <c r="B3029" t="s">
        <v>1130</v>
      </c>
      <c r="C3029" t="s">
        <v>1131</v>
      </c>
      <c r="D3029" s="35">
        <v>80000</v>
      </c>
      <c r="E3029" s="35">
        <v>8018.6979331032717</v>
      </c>
      <c r="F3029" s="35">
        <v>88018.697933103278</v>
      </c>
      <c r="G3029">
        <v>4</v>
      </c>
      <c r="I3029" s="47" t="s">
        <v>1320</v>
      </c>
      <c r="J3029" t="s">
        <v>745</v>
      </c>
      <c r="K3029" s="57"/>
      <c r="M3029" t="s">
        <v>1416</v>
      </c>
      <c r="N3029" t="s">
        <v>1294</v>
      </c>
      <c r="O3029" s="36">
        <v>2287.7901530345116</v>
      </c>
      <c r="P3029" s="37">
        <v>7873.7136432208863</v>
      </c>
      <c r="Q3029" s="31">
        <v>2.0799999999999999E-4</v>
      </c>
    </row>
    <row r="3030" spans="1:17" x14ac:dyDescent="0.2">
      <c r="A3030" t="s">
        <v>858</v>
      </c>
      <c r="B3030" t="s">
        <v>1130</v>
      </c>
      <c r="C3030" t="s">
        <v>1131</v>
      </c>
      <c r="D3030" s="35">
        <v>80000</v>
      </c>
      <c r="E3030" s="35">
        <v>8018.6979331032717</v>
      </c>
      <c r="F3030" s="35">
        <v>88018.697933103278</v>
      </c>
      <c r="G3030">
        <v>4</v>
      </c>
      <c r="I3030" s="47" t="s">
        <v>1320</v>
      </c>
      <c r="J3030" t="s">
        <v>747</v>
      </c>
      <c r="K3030" s="57"/>
      <c r="M3030" t="s">
        <v>1416</v>
      </c>
      <c r="N3030" t="s">
        <v>1294</v>
      </c>
      <c r="O3030" s="36">
        <v>304.28601644003118</v>
      </c>
      <c r="P3030" s="37">
        <v>1047.2380764063314</v>
      </c>
      <c r="Q3030" s="31">
        <v>6.9999999999999999E-6</v>
      </c>
    </row>
    <row r="3031" spans="1:17" x14ac:dyDescent="0.2">
      <c r="A3031" t="s">
        <v>858</v>
      </c>
      <c r="B3031" t="s">
        <v>1130</v>
      </c>
      <c r="C3031" t="s">
        <v>1131</v>
      </c>
      <c r="D3031" s="35">
        <v>80000</v>
      </c>
      <c r="E3031" s="35">
        <v>8018.6979331032717</v>
      </c>
      <c r="F3031" s="35">
        <v>88018.697933103278</v>
      </c>
      <c r="G3031">
        <v>4</v>
      </c>
      <c r="I3031" s="47" t="s">
        <v>1320</v>
      </c>
      <c r="J3031" t="s">
        <v>749</v>
      </c>
      <c r="K3031" s="57"/>
      <c r="M3031" t="s">
        <v>1416</v>
      </c>
      <c r="N3031" t="s">
        <v>1294</v>
      </c>
      <c r="O3031" s="36">
        <v>686.59096162493188</v>
      </c>
      <c r="P3031" s="37">
        <v>2362.9879753996929</v>
      </c>
      <c r="Q3031" s="31">
        <v>4.6999999999999997E-5</v>
      </c>
    </row>
    <row r="3032" spans="1:17" x14ac:dyDescent="0.2">
      <c r="A3032" t="s">
        <v>858</v>
      </c>
      <c r="B3032" t="s">
        <v>1130</v>
      </c>
      <c r="C3032" t="s">
        <v>1131</v>
      </c>
      <c r="D3032" s="35">
        <v>80000</v>
      </c>
      <c r="E3032" s="35">
        <v>8018.6979331032717</v>
      </c>
      <c r="F3032" s="35">
        <v>88018.697933103278</v>
      </c>
      <c r="G3032">
        <v>4</v>
      </c>
      <c r="I3032" s="47" t="s">
        <v>1320</v>
      </c>
      <c r="J3032" t="s">
        <v>754</v>
      </c>
      <c r="K3032" s="57"/>
      <c r="M3032" t="s">
        <v>1418</v>
      </c>
      <c r="N3032" t="s">
        <v>1294</v>
      </c>
      <c r="O3032" s="36">
        <v>32.367565076927775</v>
      </c>
      <c r="P3032" s="37">
        <v>111.39699084988659</v>
      </c>
      <c r="Q3032" s="31">
        <v>9.9999999999999995E-7</v>
      </c>
    </row>
    <row r="3033" spans="1:17" x14ac:dyDescent="0.2">
      <c r="A3033" t="s">
        <v>858</v>
      </c>
      <c r="B3033" t="s">
        <v>1133</v>
      </c>
      <c r="C3033" t="s">
        <v>1134</v>
      </c>
      <c r="D3033" s="35">
        <v>60000</v>
      </c>
      <c r="E3033" s="35">
        <v>6014.023449827454</v>
      </c>
      <c r="F3033" s="35">
        <v>66014.023449827451</v>
      </c>
      <c r="G3033">
        <v>4</v>
      </c>
      <c r="I3033" s="47" t="s">
        <v>1320</v>
      </c>
      <c r="J3033" t="s">
        <v>313</v>
      </c>
      <c r="K3033" s="57"/>
      <c r="M3033" t="s">
        <v>1351</v>
      </c>
      <c r="N3033" t="s">
        <v>1294</v>
      </c>
      <c r="O3033" s="36">
        <v>3188.4660589608652</v>
      </c>
      <c r="P3033" s="37">
        <v>7714.9792385820838</v>
      </c>
      <c r="Q3033" s="31">
        <v>1.7000000000000001E-4</v>
      </c>
    </row>
    <row r="3034" spans="1:17" x14ac:dyDescent="0.2">
      <c r="A3034" t="s">
        <v>858</v>
      </c>
      <c r="B3034" t="s">
        <v>1133</v>
      </c>
      <c r="C3034" t="s">
        <v>1134</v>
      </c>
      <c r="D3034" s="35">
        <v>60000</v>
      </c>
      <c r="E3034" s="35">
        <v>6014.023449827454</v>
      </c>
      <c r="F3034" s="35">
        <v>66014.023449827451</v>
      </c>
      <c r="G3034">
        <v>4</v>
      </c>
      <c r="I3034" s="47" t="s">
        <v>1320</v>
      </c>
      <c r="J3034" t="s">
        <v>343</v>
      </c>
      <c r="K3034" s="57"/>
      <c r="M3034" t="s">
        <v>1356</v>
      </c>
      <c r="N3034" t="s">
        <v>1294</v>
      </c>
      <c r="O3034" s="36">
        <v>191.16152693784639</v>
      </c>
      <c r="P3034" s="37">
        <v>462.54442865914677</v>
      </c>
      <c r="Q3034" s="31">
        <v>3.9999999999999998E-6</v>
      </c>
    </row>
    <row r="3035" spans="1:17" x14ac:dyDescent="0.2">
      <c r="A3035" t="s">
        <v>858</v>
      </c>
      <c r="B3035" t="s">
        <v>1133</v>
      </c>
      <c r="C3035" t="s">
        <v>1134</v>
      </c>
      <c r="D3035" s="35">
        <v>60000</v>
      </c>
      <c r="E3035" s="35">
        <v>6014.023449827454</v>
      </c>
      <c r="F3035" s="35">
        <v>66014.023449827451</v>
      </c>
      <c r="G3035">
        <v>4</v>
      </c>
      <c r="I3035" s="47" t="s">
        <v>1320</v>
      </c>
      <c r="J3035" t="s">
        <v>465</v>
      </c>
      <c r="K3035" s="58"/>
      <c r="M3035" t="s">
        <v>1374</v>
      </c>
      <c r="N3035" t="s">
        <v>1333</v>
      </c>
      <c r="O3035" s="36">
        <v>9.6199999999999992</v>
      </c>
      <c r="P3035" s="37">
        <v>23.277055142731435</v>
      </c>
      <c r="Q3035" s="31">
        <v>0</v>
      </c>
    </row>
    <row r="3036" spans="1:17" x14ac:dyDescent="0.2">
      <c r="A3036" t="s">
        <v>858</v>
      </c>
      <c r="B3036" t="s">
        <v>1133</v>
      </c>
      <c r="C3036" t="s">
        <v>1134</v>
      </c>
      <c r="D3036" s="35">
        <v>60000</v>
      </c>
      <c r="E3036" s="35">
        <v>6014.023449827454</v>
      </c>
      <c r="F3036" s="35">
        <v>66014.023449827451</v>
      </c>
      <c r="G3036">
        <v>4</v>
      </c>
      <c r="I3036" s="47" t="s">
        <v>1320</v>
      </c>
      <c r="J3036" t="s">
        <v>467</v>
      </c>
      <c r="K3036" s="58"/>
      <c r="M3036" t="s">
        <v>1374</v>
      </c>
      <c r="N3036" t="s">
        <v>1333</v>
      </c>
      <c r="O3036" s="36">
        <v>14.43</v>
      </c>
      <c r="P3036" s="37">
        <v>34.915582714097155</v>
      </c>
      <c r="Q3036" s="31">
        <v>0</v>
      </c>
    </row>
    <row r="3037" spans="1:17" x14ac:dyDescent="0.2">
      <c r="A3037" t="s">
        <v>858</v>
      </c>
      <c r="B3037" t="s">
        <v>1133</v>
      </c>
      <c r="C3037" t="s">
        <v>1134</v>
      </c>
      <c r="D3037" s="35">
        <v>60000</v>
      </c>
      <c r="E3037" s="35">
        <v>6014.023449827454</v>
      </c>
      <c r="F3037" s="35">
        <v>66014.023449827451</v>
      </c>
      <c r="G3037">
        <v>4</v>
      </c>
      <c r="I3037" s="47" t="s">
        <v>1320</v>
      </c>
      <c r="J3037" t="s">
        <v>572</v>
      </c>
      <c r="K3037" s="57"/>
      <c r="M3037" t="s">
        <v>1392</v>
      </c>
      <c r="N3037" t="s">
        <v>1294</v>
      </c>
      <c r="O3037" s="36">
        <v>3375.5010887016924</v>
      </c>
      <c r="P3037" s="37">
        <v>8167.5389788003431</v>
      </c>
      <c r="Q3037" s="31">
        <v>1.7799999999999999E-4</v>
      </c>
    </row>
    <row r="3038" spans="1:17" x14ac:dyDescent="0.2">
      <c r="A3038" t="s">
        <v>858</v>
      </c>
      <c r="B3038" t="s">
        <v>1133</v>
      </c>
      <c r="C3038" t="s">
        <v>1134</v>
      </c>
      <c r="D3038" s="35">
        <v>60000</v>
      </c>
      <c r="E3038" s="35">
        <v>6014.023449827454</v>
      </c>
      <c r="F3038" s="35">
        <v>66014.023449827451</v>
      </c>
      <c r="G3038">
        <v>4</v>
      </c>
      <c r="I3038" s="47" t="s">
        <v>1320</v>
      </c>
      <c r="J3038" t="s">
        <v>608</v>
      </c>
      <c r="K3038" s="58"/>
      <c r="M3038" t="s">
        <v>1398</v>
      </c>
      <c r="N3038" t="s">
        <v>1333</v>
      </c>
      <c r="O3038" s="36">
        <v>15.9</v>
      </c>
      <c r="P3038" s="37">
        <v>38.472471597653836</v>
      </c>
      <c r="Q3038" s="31">
        <v>0</v>
      </c>
    </row>
    <row r="3039" spans="1:17" x14ac:dyDescent="0.2">
      <c r="A3039" t="s">
        <v>858</v>
      </c>
      <c r="B3039" t="s">
        <v>1133</v>
      </c>
      <c r="C3039" t="s">
        <v>1134</v>
      </c>
      <c r="D3039" s="35">
        <v>60000</v>
      </c>
      <c r="E3039" s="35">
        <v>6014.023449827454</v>
      </c>
      <c r="F3039" s="35">
        <v>66014.023449827451</v>
      </c>
      <c r="G3039">
        <v>4</v>
      </c>
      <c r="I3039" s="47" t="s">
        <v>1320</v>
      </c>
      <c r="J3039" t="s">
        <v>610</v>
      </c>
      <c r="K3039" s="57"/>
      <c r="M3039" t="s">
        <v>1398</v>
      </c>
      <c r="N3039" t="s">
        <v>1333</v>
      </c>
      <c r="O3039" s="36">
        <v>15.9</v>
      </c>
      <c r="P3039" s="37">
        <v>38.472471597653836</v>
      </c>
      <c r="Q3039" s="31">
        <v>0</v>
      </c>
    </row>
    <row r="3040" spans="1:17" x14ac:dyDescent="0.2">
      <c r="A3040" t="s">
        <v>858</v>
      </c>
      <c r="B3040" t="s">
        <v>1133</v>
      </c>
      <c r="C3040" t="s">
        <v>1134</v>
      </c>
      <c r="D3040" s="35">
        <v>60000</v>
      </c>
      <c r="E3040" s="35">
        <v>6014.023449827454</v>
      </c>
      <c r="F3040" s="35">
        <v>66014.023449827451</v>
      </c>
      <c r="G3040">
        <v>4</v>
      </c>
      <c r="I3040" s="47" t="s">
        <v>1320</v>
      </c>
      <c r="J3040" t="s">
        <v>672</v>
      </c>
      <c r="K3040" s="57"/>
      <c r="M3040" t="s">
        <v>1404</v>
      </c>
      <c r="N3040" t="s">
        <v>1294</v>
      </c>
      <c r="O3040" s="36">
        <v>186.86368662271087</v>
      </c>
      <c r="P3040" s="37">
        <v>452.1451494481214</v>
      </c>
      <c r="Q3040" s="31">
        <v>3.9999999999999998E-6</v>
      </c>
    </row>
    <row r="3041" spans="1:17" x14ac:dyDescent="0.2">
      <c r="A3041" t="s">
        <v>858</v>
      </c>
      <c r="B3041" t="s">
        <v>1133</v>
      </c>
      <c r="C3041" t="s">
        <v>1134</v>
      </c>
      <c r="D3041" s="35">
        <v>60000</v>
      </c>
      <c r="E3041" s="35">
        <v>6014.023449827454</v>
      </c>
      <c r="F3041" s="35">
        <v>66014.023449827451</v>
      </c>
      <c r="G3041">
        <v>4</v>
      </c>
      <c r="I3041" s="47" t="s">
        <v>1320</v>
      </c>
      <c r="J3041" t="s">
        <v>715</v>
      </c>
      <c r="K3041" s="57"/>
      <c r="M3041" t="s">
        <v>1411</v>
      </c>
      <c r="N3041" t="s">
        <v>1294</v>
      </c>
      <c r="O3041" s="36">
        <v>1183.945934271045</v>
      </c>
      <c r="P3041" s="37">
        <v>2864.7375049937427</v>
      </c>
      <c r="Q3041" s="31">
        <v>5.8999999999999998E-5</v>
      </c>
    </row>
    <row r="3042" spans="1:17" x14ac:dyDescent="0.2">
      <c r="A3042" t="s">
        <v>858</v>
      </c>
      <c r="B3042" t="s">
        <v>1133</v>
      </c>
      <c r="C3042" t="s">
        <v>1134</v>
      </c>
      <c r="D3042" s="35">
        <v>60000</v>
      </c>
      <c r="E3042" s="35">
        <v>6014.023449827454</v>
      </c>
      <c r="F3042" s="35">
        <v>66014.023449827451</v>
      </c>
      <c r="G3042">
        <v>4</v>
      </c>
      <c r="I3042" s="47" t="s">
        <v>1320</v>
      </c>
      <c r="J3042" t="s">
        <v>721</v>
      </c>
      <c r="K3042" s="57"/>
      <c r="M3042" t="s">
        <v>1411</v>
      </c>
      <c r="N3042" t="s">
        <v>1294</v>
      </c>
      <c r="O3042" s="36">
        <v>1491.5256828192296</v>
      </c>
      <c r="P3042" s="37">
        <v>3608.9735515367324</v>
      </c>
      <c r="Q3042" s="31">
        <v>4.3000000000000002E-5</v>
      </c>
    </row>
    <row r="3043" spans="1:17" x14ac:dyDescent="0.2">
      <c r="A3043" t="s">
        <v>858</v>
      </c>
      <c r="B3043" t="s">
        <v>1133</v>
      </c>
      <c r="C3043" t="s">
        <v>1134</v>
      </c>
      <c r="D3043" s="35">
        <v>60000</v>
      </c>
      <c r="E3043" s="35">
        <v>6014.023449827454</v>
      </c>
      <c r="F3043" s="35">
        <v>66014.023449827451</v>
      </c>
      <c r="G3043">
        <v>4</v>
      </c>
      <c r="I3043" s="47" t="s">
        <v>1320</v>
      </c>
      <c r="J3043" t="s">
        <v>745</v>
      </c>
      <c r="K3043" s="57"/>
      <c r="M3043" t="s">
        <v>1416</v>
      </c>
      <c r="N3043" t="s">
        <v>1294</v>
      </c>
      <c r="O3043" s="36">
        <v>2287.7901530345116</v>
      </c>
      <c r="P3043" s="37">
        <v>5535.6567096863128</v>
      </c>
      <c r="Q3043" s="31">
        <v>2.0799999999999999E-4</v>
      </c>
    </row>
    <row r="3044" spans="1:17" x14ac:dyDescent="0.2">
      <c r="A3044" t="s">
        <v>858</v>
      </c>
      <c r="B3044" t="s">
        <v>1133</v>
      </c>
      <c r="C3044" t="s">
        <v>1134</v>
      </c>
      <c r="D3044" s="35">
        <v>60000</v>
      </c>
      <c r="E3044" s="35">
        <v>6014.023449827454</v>
      </c>
      <c r="F3044" s="35">
        <v>66014.023449827451</v>
      </c>
      <c r="G3044">
        <v>4</v>
      </c>
      <c r="I3044" s="47" t="s">
        <v>1320</v>
      </c>
      <c r="J3044" t="s">
        <v>747</v>
      </c>
      <c r="K3044" s="57"/>
      <c r="M3044" t="s">
        <v>1416</v>
      </c>
      <c r="N3044" t="s">
        <v>1294</v>
      </c>
      <c r="O3044" s="36">
        <v>304.28601644003118</v>
      </c>
      <c r="P3044" s="37">
        <v>736.26636006618412</v>
      </c>
      <c r="Q3044" s="31">
        <v>6.9999999999999999E-6</v>
      </c>
    </row>
    <row r="3045" spans="1:17" x14ac:dyDescent="0.2">
      <c r="A3045" t="s">
        <v>858</v>
      </c>
      <c r="B3045" t="s">
        <v>1133</v>
      </c>
      <c r="C3045" t="s">
        <v>1134</v>
      </c>
      <c r="D3045" s="35">
        <v>60000</v>
      </c>
      <c r="E3045" s="35">
        <v>6014.023449827454</v>
      </c>
      <c r="F3045" s="35">
        <v>66014.023449827451</v>
      </c>
      <c r="G3045">
        <v>4</v>
      </c>
      <c r="I3045" s="47" t="s">
        <v>1320</v>
      </c>
      <c r="J3045" t="s">
        <v>754</v>
      </c>
      <c r="K3045" s="57"/>
      <c r="M3045" t="s">
        <v>1418</v>
      </c>
      <c r="N3045" t="s">
        <v>1294</v>
      </c>
      <c r="O3045" s="36">
        <v>32.367565076927775</v>
      </c>
      <c r="P3045" s="37">
        <v>78.318253340082762</v>
      </c>
      <c r="Q3045" s="31">
        <v>9.9999999999999995E-7</v>
      </c>
    </row>
    <row r="3046" spans="1:17" x14ac:dyDescent="0.2">
      <c r="A3046" t="s">
        <v>858</v>
      </c>
      <c r="B3046" t="s">
        <v>1133</v>
      </c>
      <c r="C3046" t="s">
        <v>1134</v>
      </c>
      <c r="D3046" s="35">
        <v>60000</v>
      </c>
      <c r="E3046" s="35">
        <v>6014.023449827454</v>
      </c>
      <c r="F3046" s="35">
        <v>66014.023449827451</v>
      </c>
      <c r="G3046">
        <v>4</v>
      </c>
      <c r="I3046" s="47" t="s">
        <v>1320</v>
      </c>
      <c r="J3046" t="s">
        <v>102</v>
      </c>
      <c r="K3046" s="57"/>
      <c r="M3046" t="s">
        <v>1330</v>
      </c>
      <c r="N3046" t="s">
        <v>1294</v>
      </c>
      <c r="O3046" s="36">
        <v>14.16</v>
      </c>
      <c r="P3046" s="37">
        <v>34.262276592627565</v>
      </c>
      <c r="Q3046" s="31">
        <v>0</v>
      </c>
    </row>
    <row r="3047" spans="1:17" x14ac:dyDescent="0.2">
      <c r="A3047" t="s">
        <v>858</v>
      </c>
      <c r="B3047" t="s">
        <v>1133</v>
      </c>
      <c r="C3047" t="s">
        <v>1134</v>
      </c>
      <c r="D3047" s="35">
        <v>60000</v>
      </c>
      <c r="E3047" s="35">
        <v>6014.023449827454</v>
      </c>
      <c r="F3047" s="35">
        <v>66014.023449827451</v>
      </c>
      <c r="G3047">
        <v>4</v>
      </c>
      <c r="I3047" s="47" t="s">
        <v>1320</v>
      </c>
      <c r="J3047" t="s">
        <v>106</v>
      </c>
      <c r="K3047" s="57"/>
      <c r="M3047" t="s">
        <v>1330</v>
      </c>
      <c r="N3047" t="s">
        <v>1294</v>
      </c>
      <c r="O3047" s="36">
        <v>214.04681964442423</v>
      </c>
      <c r="P3047" s="37">
        <v>517.91887983259392</v>
      </c>
      <c r="Q3047" s="31">
        <v>6.9999999999999999E-6</v>
      </c>
    </row>
    <row r="3048" spans="1:17" x14ac:dyDescent="0.2">
      <c r="A3048" t="s">
        <v>858</v>
      </c>
      <c r="B3048" t="s">
        <v>1133</v>
      </c>
      <c r="C3048" t="s">
        <v>1134</v>
      </c>
      <c r="D3048" s="35">
        <v>60000</v>
      </c>
      <c r="E3048" s="35">
        <v>6014.023449827454</v>
      </c>
      <c r="F3048" s="35">
        <v>66014.023449827451</v>
      </c>
      <c r="G3048">
        <v>4</v>
      </c>
      <c r="I3048" s="47" t="s">
        <v>1320</v>
      </c>
      <c r="J3048" t="s">
        <v>259</v>
      </c>
      <c r="K3048" s="57"/>
      <c r="M3048" t="s">
        <v>1343</v>
      </c>
      <c r="N3048" t="s">
        <v>1294</v>
      </c>
      <c r="O3048" s="36">
        <v>4709.7634361584514</v>
      </c>
      <c r="P3048" s="37">
        <v>11395.989938948085</v>
      </c>
      <c r="Q3048" s="31">
        <v>1.83E-4</v>
      </c>
    </row>
    <row r="3049" spans="1:17" x14ac:dyDescent="0.2">
      <c r="A3049" t="s">
        <v>858</v>
      </c>
      <c r="B3049" t="s">
        <v>1133</v>
      </c>
      <c r="C3049" t="s">
        <v>1134</v>
      </c>
      <c r="D3049" s="35">
        <v>60000</v>
      </c>
      <c r="E3049" s="35">
        <v>6014.023449827454</v>
      </c>
      <c r="F3049" s="35">
        <v>66014.023449827451</v>
      </c>
      <c r="G3049">
        <v>4</v>
      </c>
      <c r="I3049" s="47" t="s">
        <v>1320</v>
      </c>
      <c r="J3049" t="s">
        <v>289</v>
      </c>
      <c r="K3049" s="57"/>
      <c r="M3049" t="s">
        <v>1347</v>
      </c>
      <c r="N3049" t="s">
        <v>1294</v>
      </c>
      <c r="O3049" s="36">
        <v>108</v>
      </c>
      <c r="P3049" s="37">
        <v>261.32244858783736</v>
      </c>
      <c r="Q3049" s="31">
        <v>1.9999999999999999E-6</v>
      </c>
    </row>
    <row r="3050" spans="1:17" x14ac:dyDescent="0.2">
      <c r="A3050" t="s">
        <v>858</v>
      </c>
      <c r="B3050" t="s">
        <v>1133</v>
      </c>
      <c r="C3050" t="s">
        <v>1134</v>
      </c>
      <c r="D3050" s="35">
        <v>60000</v>
      </c>
      <c r="E3050" s="35">
        <v>6014.023449827454</v>
      </c>
      <c r="F3050" s="35">
        <v>66014.023449827451</v>
      </c>
      <c r="G3050">
        <v>4</v>
      </c>
      <c r="I3050" s="47" t="s">
        <v>1320</v>
      </c>
      <c r="J3050" t="s">
        <v>430</v>
      </c>
      <c r="K3050" s="58"/>
      <c r="M3050" t="s">
        <v>1370</v>
      </c>
      <c r="N3050" t="s">
        <v>1294</v>
      </c>
      <c r="O3050" s="36">
        <v>220.7797831656552</v>
      </c>
      <c r="P3050" s="37">
        <v>534.21031051426678</v>
      </c>
      <c r="Q3050" s="31">
        <v>6.0000000000000002E-6</v>
      </c>
    </row>
    <row r="3051" spans="1:17" x14ac:dyDescent="0.2">
      <c r="A3051" t="s">
        <v>858</v>
      </c>
      <c r="B3051" t="s">
        <v>1133</v>
      </c>
      <c r="C3051" t="s">
        <v>1134</v>
      </c>
      <c r="D3051" s="35">
        <v>60000</v>
      </c>
      <c r="E3051" s="35">
        <v>6014.023449827454</v>
      </c>
      <c r="F3051" s="35">
        <v>66014.023449827451</v>
      </c>
      <c r="G3051">
        <v>4</v>
      </c>
      <c r="I3051" s="47" t="s">
        <v>1320</v>
      </c>
      <c r="J3051" t="s">
        <v>432</v>
      </c>
      <c r="K3051" s="58"/>
      <c r="M3051" t="s">
        <v>1370</v>
      </c>
      <c r="N3051" t="s">
        <v>1294</v>
      </c>
      <c r="O3051" s="36">
        <v>87.774314110873206</v>
      </c>
      <c r="P3051" s="37">
        <v>212.38332117195696</v>
      </c>
      <c r="Q3051" s="31">
        <v>1.9999999999999999E-6</v>
      </c>
    </row>
    <row r="3052" spans="1:17" x14ac:dyDescent="0.2">
      <c r="A3052" t="s">
        <v>858</v>
      </c>
      <c r="B3052" t="s">
        <v>1133</v>
      </c>
      <c r="C3052" t="s">
        <v>1134</v>
      </c>
      <c r="D3052" s="35">
        <v>60000</v>
      </c>
      <c r="E3052" s="35">
        <v>6014.023449827454</v>
      </c>
      <c r="F3052" s="35">
        <v>66014.023449827451</v>
      </c>
      <c r="G3052">
        <v>4</v>
      </c>
      <c r="I3052" s="47" t="s">
        <v>1320</v>
      </c>
      <c r="J3052" t="s">
        <v>677</v>
      </c>
      <c r="K3052" s="58"/>
      <c r="M3052" t="s">
        <v>1405</v>
      </c>
      <c r="N3052" t="s">
        <v>1294</v>
      </c>
      <c r="O3052" s="36">
        <v>814.98</v>
      </c>
      <c r="P3052" s="37">
        <v>1971.9682328714416</v>
      </c>
      <c r="Q3052" s="31">
        <v>1.5999999999999999E-5</v>
      </c>
    </row>
    <row r="3053" spans="1:17" x14ac:dyDescent="0.2">
      <c r="A3053" t="s">
        <v>858</v>
      </c>
      <c r="B3053" t="s">
        <v>1133</v>
      </c>
      <c r="C3053" t="s">
        <v>1134</v>
      </c>
      <c r="D3053" s="35">
        <v>60000</v>
      </c>
      <c r="E3053" s="35">
        <v>6014.023449827454</v>
      </c>
      <c r="F3053" s="35">
        <v>66014.023449827451</v>
      </c>
      <c r="G3053">
        <v>4</v>
      </c>
      <c r="I3053" s="47" t="s">
        <v>1320</v>
      </c>
      <c r="J3053" t="s">
        <v>679</v>
      </c>
      <c r="K3053" s="57"/>
      <c r="M3053" t="s">
        <v>1405</v>
      </c>
      <c r="N3053" t="s">
        <v>1325</v>
      </c>
      <c r="O3053" s="36">
        <v>629</v>
      </c>
      <c r="P3053" s="37">
        <v>1521.9612977939787</v>
      </c>
      <c r="Q3053" s="31">
        <v>1.2999999999999999E-5</v>
      </c>
    </row>
    <row r="3054" spans="1:17" x14ac:dyDescent="0.2">
      <c r="A3054" t="s">
        <v>858</v>
      </c>
      <c r="B3054" t="s">
        <v>1133</v>
      </c>
      <c r="C3054" t="s">
        <v>1134</v>
      </c>
      <c r="D3054" s="35">
        <v>60000</v>
      </c>
      <c r="E3054" s="35">
        <v>6014.023449827454</v>
      </c>
      <c r="F3054" s="35">
        <v>66014.023449827451</v>
      </c>
      <c r="G3054">
        <v>4</v>
      </c>
      <c r="I3054" s="47" t="s">
        <v>1320</v>
      </c>
      <c r="J3054" t="s">
        <v>695</v>
      </c>
      <c r="K3054" s="57"/>
      <c r="M3054" t="s">
        <v>1407</v>
      </c>
      <c r="N3054" t="s">
        <v>1294</v>
      </c>
      <c r="O3054" s="36">
        <v>2332.2169363275766</v>
      </c>
      <c r="P3054" s="37">
        <v>5643.1540781402473</v>
      </c>
      <c r="Q3054" s="31">
        <v>1.2300000000000001E-4</v>
      </c>
    </row>
    <row r="3055" spans="1:17" x14ac:dyDescent="0.2">
      <c r="A3055" t="s">
        <v>858</v>
      </c>
      <c r="B3055" t="s">
        <v>1133</v>
      </c>
      <c r="C3055" t="s">
        <v>1134</v>
      </c>
      <c r="D3055" s="35">
        <v>60000</v>
      </c>
      <c r="E3055" s="35">
        <v>6014.023449827454</v>
      </c>
      <c r="F3055" s="35">
        <v>66014.023449827451</v>
      </c>
      <c r="G3055">
        <v>4</v>
      </c>
      <c r="I3055" s="47" t="s">
        <v>1320</v>
      </c>
      <c r="J3055" t="s">
        <v>636</v>
      </c>
      <c r="K3055" s="57"/>
      <c r="M3055" t="s">
        <v>1400</v>
      </c>
      <c r="N3055" t="s">
        <v>1294</v>
      </c>
      <c r="O3055" s="36">
        <v>891.46344422209506</v>
      </c>
      <c r="P3055" s="37">
        <v>2157.0315747283785</v>
      </c>
      <c r="Q3055" s="31">
        <v>3.6000000000000001E-5</v>
      </c>
    </row>
    <row r="3056" spans="1:17" x14ac:dyDescent="0.2">
      <c r="A3056" t="s">
        <v>858</v>
      </c>
      <c r="B3056" t="s">
        <v>1133</v>
      </c>
      <c r="C3056" t="s">
        <v>1134</v>
      </c>
      <c r="D3056" s="35">
        <v>60000</v>
      </c>
      <c r="E3056" s="35">
        <v>6014.023449827454</v>
      </c>
      <c r="F3056" s="35">
        <v>66014.023449827451</v>
      </c>
      <c r="G3056">
        <v>4</v>
      </c>
      <c r="I3056" s="47" t="s">
        <v>1320</v>
      </c>
      <c r="J3056" t="s">
        <v>638</v>
      </c>
      <c r="K3056" s="57"/>
      <c r="M3056" t="s">
        <v>1400</v>
      </c>
      <c r="N3056" t="s">
        <v>1294</v>
      </c>
      <c r="O3056" s="36">
        <v>1653.0472042839522</v>
      </c>
      <c r="P3056" s="37">
        <v>3999.7994727292721</v>
      </c>
      <c r="Q3056" s="31">
        <v>6.3E-5</v>
      </c>
    </row>
    <row r="3057" spans="1:17" x14ac:dyDescent="0.2">
      <c r="A3057" t="s">
        <v>858</v>
      </c>
      <c r="B3057" t="s">
        <v>1133</v>
      </c>
      <c r="C3057" t="s">
        <v>1134</v>
      </c>
      <c r="D3057" s="35">
        <v>60000</v>
      </c>
      <c r="E3057" s="35">
        <v>6014.023449827454</v>
      </c>
      <c r="F3057" s="35">
        <v>66014.023449827451</v>
      </c>
      <c r="G3057">
        <v>4</v>
      </c>
      <c r="I3057" s="47" t="s">
        <v>1320</v>
      </c>
      <c r="J3057" t="s">
        <v>778</v>
      </c>
      <c r="K3057" s="57"/>
      <c r="M3057" t="s">
        <v>1421</v>
      </c>
      <c r="N3057" t="s">
        <v>1294</v>
      </c>
      <c r="O3057" s="36">
        <v>3309.4522944457626</v>
      </c>
      <c r="P3057" s="37">
        <v>8007.7238617518815</v>
      </c>
      <c r="Q3057" s="31">
        <v>6.2000000000000003E-5</v>
      </c>
    </row>
    <row r="3058" spans="1:17" x14ac:dyDescent="0.2">
      <c r="A3058" t="s">
        <v>858</v>
      </c>
      <c r="B3058" t="s">
        <v>1136</v>
      </c>
      <c r="C3058" t="s">
        <v>1137</v>
      </c>
      <c r="D3058" s="35">
        <v>0</v>
      </c>
      <c r="E3058" s="35">
        <v>0</v>
      </c>
      <c r="F3058" s="35">
        <v>0</v>
      </c>
      <c r="G3058">
        <v>4</v>
      </c>
      <c r="I3058" s="47" t="s">
        <v>1320</v>
      </c>
      <c r="J3058" t="s">
        <v>681</v>
      </c>
      <c r="K3058" s="57"/>
      <c r="M3058" t="s">
        <v>1405</v>
      </c>
      <c r="N3058" t="s">
        <v>1294</v>
      </c>
      <c r="O3058" s="36">
        <v>98.240000000000009</v>
      </c>
      <c r="P3058" s="37">
        <v>0</v>
      </c>
      <c r="Q3058" s="31">
        <v>1.9999999999999999E-6</v>
      </c>
    </row>
    <row r="3059" spans="1:17" x14ac:dyDescent="0.2">
      <c r="A3059" t="s">
        <v>858</v>
      </c>
      <c r="B3059" t="s">
        <v>1136</v>
      </c>
      <c r="C3059" t="s">
        <v>1137</v>
      </c>
      <c r="D3059" s="35">
        <v>0</v>
      </c>
      <c r="E3059" s="35">
        <v>0</v>
      </c>
      <c r="F3059" s="35">
        <v>0</v>
      </c>
      <c r="G3059">
        <v>4</v>
      </c>
      <c r="I3059" s="47" t="s">
        <v>1320</v>
      </c>
      <c r="J3059" t="s">
        <v>697</v>
      </c>
      <c r="K3059" s="57"/>
      <c r="M3059" t="s">
        <v>1407</v>
      </c>
      <c r="N3059" t="s">
        <v>1294</v>
      </c>
      <c r="O3059" s="36">
        <v>1177.093448835134</v>
      </c>
      <c r="P3059" s="37">
        <v>0</v>
      </c>
      <c r="Q3059" s="31">
        <v>2.0999999999999999E-5</v>
      </c>
    </row>
    <row r="3060" spans="1:17" x14ac:dyDescent="0.2">
      <c r="A3060" t="s">
        <v>858</v>
      </c>
      <c r="B3060" t="s">
        <v>1136</v>
      </c>
      <c r="C3060" t="s">
        <v>1137</v>
      </c>
      <c r="D3060" s="35">
        <v>0</v>
      </c>
      <c r="E3060" s="35">
        <v>0</v>
      </c>
      <c r="F3060" s="35">
        <v>0</v>
      </c>
      <c r="G3060">
        <v>4</v>
      </c>
      <c r="I3060" s="47" t="s">
        <v>1320</v>
      </c>
      <c r="J3060" t="s">
        <v>640</v>
      </c>
      <c r="K3060" s="57"/>
      <c r="M3060" t="s">
        <v>1400</v>
      </c>
      <c r="N3060" t="s">
        <v>1294</v>
      </c>
      <c r="O3060" s="36">
        <v>1267.9947360943454</v>
      </c>
      <c r="P3060" s="37">
        <v>0</v>
      </c>
      <c r="Q3060" s="31">
        <v>2.4000000000000001E-5</v>
      </c>
    </row>
    <row r="3061" spans="1:17" x14ac:dyDescent="0.2">
      <c r="A3061" t="s">
        <v>858</v>
      </c>
      <c r="B3061" t="s">
        <v>1139</v>
      </c>
      <c r="C3061" t="s">
        <v>1140</v>
      </c>
      <c r="D3061" s="35">
        <v>200000</v>
      </c>
      <c r="E3061" s="35">
        <v>20046.744832758177</v>
      </c>
      <c r="F3061" s="35">
        <v>220046.74483275818</v>
      </c>
      <c r="G3061">
        <v>7</v>
      </c>
      <c r="I3061" s="47">
        <v>0.55900621118012417</v>
      </c>
      <c r="J3061" t="s">
        <v>669</v>
      </c>
      <c r="K3061" s="58">
        <v>0.94</v>
      </c>
      <c r="M3061" t="s">
        <v>1404</v>
      </c>
      <c r="N3061" t="s">
        <v>1294</v>
      </c>
      <c r="O3061" s="36">
        <v>0.94</v>
      </c>
      <c r="P3061" s="37">
        <v>115627.04728479093</v>
      </c>
      <c r="Q3061" s="31">
        <v>9.0200000000000002E-4</v>
      </c>
    </row>
    <row r="3062" spans="1:17" x14ac:dyDescent="0.2">
      <c r="A3062" t="s">
        <v>858</v>
      </c>
      <c r="B3062" t="s">
        <v>1139</v>
      </c>
      <c r="C3062" t="s">
        <v>1140</v>
      </c>
      <c r="D3062" s="35">
        <v>200000</v>
      </c>
      <c r="E3062" s="35">
        <v>20046.744832758177</v>
      </c>
      <c r="F3062" s="35">
        <v>220046.74483275818</v>
      </c>
      <c r="G3062">
        <v>7</v>
      </c>
      <c r="I3062" s="47">
        <v>0.91633466135458164</v>
      </c>
      <c r="J3062" t="s">
        <v>57</v>
      </c>
      <c r="K3062" s="58">
        <v>0.06</v>
      </c>
      <c r="M3062" t="s">
        <v>1329</v>
      </c>
      <c r="N3062" t="s">
        <v>1294</v>
      </c>
      <c r="O3062" s="36">
        <v>0.06</v>
      </c>
      <c r="P3062" s="37">
        <v>12098.18756451021</v>
      </c>
      <c r="Q3062" s="31">
        <v>7.6000000000000004E-5</v>
      </c>
    </row>
    <row r="3063" spans="1:17" x14ac:dyDescent="0.2">
      <c r="A3063" t="s">
        <v>858</v>
      </c>
      <c r="B3063" t="s">
        <v>1143</v>
      </c>
      <c r="C3063" t="s">
        <v>1144</v>
      </c>
      <c r="D3063" s="35">
        <v>65000</v>
      </c>
      <c r="E3063" s="35">
        <v>6515.192070646408</v>
      </c>
      <c r="F3063" s="35">
        <v>71515.192070646415</v>
      </c>
      <c r="G3063">
        <v>7</v>
      </c>
      <c r="I3063" s="47">
        <v>0.68181818181818177</v>
      </c>
      <c r="J3063" t="s">
        <v>106</v>
      </c>
      <c r="K3063" s="58">
        <v>0.02</v>
      </c>
      <c r="M3063" t="s">
        <v>1330</v>
      </c>
      <c r="N3063" t="s">
        <v>1294</v>
      </c>
      <c r="O3063" s="36">
        <v>0.02</v>
      </c>
      <c r="P3063" s="37">
        <v>975.20716459972368</v>
      </c>
      <c r="Q3063" s="31">
        <v>6.9999999999999999E-6</v>
      </c>
    </row>
    <row r="3064" spans="1:17" x14ac:dyDescent="0.2">
      <c r="A3064" t="s">
        <v>858</v>
      </c>
      <c r="B3064" t="s">
        <v>1143</v>
      </c>
      <c r="C3064" t="s">
        <v>1144</v>
      </c>
      <c r="D3064" s="35">
        <v>65000</v>
      </c>
      <c r="E3064" s="35">
        <v>6515.192070646408</v>
      </c>
      <c r="F3064" s="35">
        <v>71515.192070646415</v>
      </c>
      <c r="G3064">
        <v>7</v>
      </c>
      <c r="I3064" s="47">
        <v>0.89494163424124518</v>
      </c>
      <c r="J3064" t="s">
        <v>248</v>
      </c>
      <c r="K3064" s="58">
        <v>0.35</v>
      </c>
      <c r="M3064" t="s">
        <v>1341</v>
      </c>
      <c r="N3064" t="s">
        <v>1294</v>
      </c>
      <c r="O3064" s="36">
        <v>0.35</v>
      </c>
      <c r="P3064" s="37">
        <v>22400.673002673295</v>
      </c>
      <c r="Q3064" s="31">
        <v>1.83E-4</v>
      </c>
    </row>
    <row r="3065" spans="1:17" x14ac:dyDescent="0.2">
      <c r="A3065" t="s">
        <v>858</v>
      </c>
      <c r="B3065" t="s">
        <v>1143</v>
      </c>
      <c r="C3065" t="s">
        <v>1144</v>
      </c>
      <c r="D3065" s="35">
        <v>65000</v>
      </c>
      <c r="E3065" s="35">
        <v>6515.192070646408</v>
      </c>
      <c r="F3065" s="35">
        <v>71515.192070646415</v>
      </c>
      <c r="G3065">
        <v>7</v>
      </c>
      <c r="I3065" s="47">
        <v>0.81218274111675126</v>
      </c>
      <c r="J3065" t="s">
        <v>430</v>
      </c>
      <c r="K3065" s="57">
        <v>0.02</v>
      </c>
      <c r="M3065" t="s">
        <v>1370</v>
      </c>
      <c r="N3065" t="s">
        <v>1294</v>
      </c>
      <c r="O3065" s="36">
        <v>0.02</v>
      </c>
      <c r="P3065" s="37">
        <v>1161.6680945485712</v>
      </c>
      <c r="Q3065" s="31">
        <v>6.0000000000000002E-6</v>
      </c>
    </row>
    <row r="3066" spans="1:17" x14ac:dyDescent="0.2">
      <c r="A3066" t="s">
        <v>858</v>
      </c>
      <c r="B3066" t="s">
        <v>1143</v>
      </c>
      <c r="C3066" t="s">
        <v>1144</v>
      </c>
      <c r="D3066" s="35">
        <v>65000</v>
      </c>
      <c r="E3066" s="35">
        <v>6515.192070646408</v>
      </c>
      <c r="F3066" s="35">
        <v>71515.192070646415</v>
      </c>
      <c r="G3066">
        <v>7</v>
      </c>
      <c r="I3066" s="47">
        <v>0.77091633466135456</v>
      </c>
      <c r="J3066" t="s">
        <v>636</v>
      </c>
      <c r="K3066" s="58">
        <v>0.11</v>
      </c>
      <c r="M3066" t="s">
        <v>1400</v>
      </c>
      <c r="N3066" t="s">
        <v>1294</v>
      </c>
      <c r="O3066" s="36">
        <v>0.11</v>
      </c>
      <c r="P3066" s="37">
        <v>6064.5452718076049</v>
      </c>
      <c r="Q3066" s="31">
        <v>3.6000000000000001E-5</v>
      </c>
    </row>
    <row r="3067" spans="1:17" x14ac:dyDescent="0.2">
      <c r="A3067" t="s">
        <v>858</v>
      </c>
      <c r="B3067" t="s">
        <v>1143</v>
      </c>
      <c r="C3067" t="s">
        <v>1144</v>
      </c>
      <c r="D3067" s="35">
        <v>65000</v>
      </c>
      <c r="E3067" s="35">
        <v>6515.192070646408</v>
      </c>
      <c r="F3067" s="35">
        <v>71515.192070646415</v>
      </c>
      <c r="G3067">
        <v>7</v>
      </c>
      <c r="I3067" s="47">
        <v>0.9357682619647355</v>
      </c>
      <c r="J3067" t="s">
        <v>638</v>
      </c>
      <c r="K3067" s="58">
        <v>0.2</v>
      </c>
      <c r="M3067" t="s">
        <v>1400</v>
      </c>
      <c r="N3067" t="s">
        <v>1294</v>
      </c>
      <c r="O3067" s="36">
        <v>0.2</v>
      </c>
      <c r="P3067" s="37">
        <v>13384.329397604606</v>
      </c>
      <c r="Q3067" s="31">
        <v>6.3E-5</v>
      </c>
    </row>
    <row r="3068" spans="1:17" x14ac:dyDescent="0.2">
      <c r="A3068" t="s">
        <v>858</v>
      </c>
      <c r="B3068" t="s">
        <v>1143</v>
      </c>
      <c r="C3068" t="s">
        <v>1144</v>
      </c>
      <c r="D3068" s="35">
        <v>65000</v>
      </c>
      <c r="E3068" s="35">
        <v>6515.192070646408</v>
      </c>
      <c r="F3068" s="35">
        <v>71515.192070646415</v>
      </c>
      <c r="G3068">
        <v>7</v>
      </c>
      <c r="I3068" s="47">
        <v>0.84507042253521125</v>
      </c>
      <c r="J3068" t="s">
        <v>695</v>
      </c>
      <c r="K3068" s="57">
        <v>0.3</v>
      </c>
      <c r="M3068" t="s">
        <v>1407</v>
      </c>
      <c r="N3068" t="s">
        <v>1294</v>
      </c>
      <c r="O3068" s="36">
        <v>0.3</v>
      </c>
      <c r="P3068" s="37">
        <v>18130.612074248384</v>
      </c>
      <c r="Q3068" s="31">
        <v>1.2300000000000001E-4</v>
      </c>
    </row>
    <row r="3069" spans="1:17" x14ac:dyDescent="0.2">
      <c r="A3069" t="s">
        <v>858</v>
      </c>
      <c r="B3069" t="s">
        <v>1148</v>
      </c>
      <c r="C3069" t="s">
        <v>1149</v>
      </c>
      <c r="D3069" s="35">
        <v>35000</v>
      </c>
      <c r="E3069" s="35">
        <v>3508.1803457326814</v>
      </c>
      <c r="F3069" s="35">
        <v>38508.180345732682</v>
      </c>
      <c r="G3069" t="s">
        <v>849</v>
      </c>
      <c r="I3069" s="47" t="s">
        <v>1429</v>
      </c>
      <c r="J3069">
        <v>0</v>
      </c>
      <c r="K3069" s="58"/>
      <c r="M3069" t="e">
        <v>#N/A</v>
      </c>
      <c r="N3069" t="e">
        <v>#N/A</v>
      </c>
      <c r="O3069" s="36">
        <v>0</v>
      </c>
      <c r="P3069" s="37">
        <v>0</v>
      </c>
      <c r="Q3069" s="31">
        <v>0</v>
      </c>
    </row>
    <row r="3070" spans="1:17" x14ac:dyDescent="0.2">
      <c r="A3070" t="s">
        <v>858</v>
      </c>
      <c r="B3070" t="s">
        <v>1150</v>
      </c>
      <c r="C3070" t="s">
        <v>1151</v>
      </c>
      <c r="D3070" s="35">
        <v>30000</v>
      </c>
      <c r="E3070" s="35">
        <v>3007.011724913727</v>
      </c>
      <c r="F3070" s="35">
        <v>33007.011724913726</v>
      </c>
      <c r="G3070">
        <v>7</v>
      </c>
      <c r="I3070" s="47">
        <v>0.68181818181818177</v>
      </c>
      <c r="J3070" t="s">
        <v>106</v>
      </c>
      <c r="K3070" s="58">
        <v>0.02</v>
      </c>
      <c r="M3070" t="s">
        <v>1330</v>
      </c>
      <c r="N3070" t="s">
        <v>1294</v>
      </c>
      <c r="O3070" s="36">
        <v>0.02</v>
      </c>
      <c r="P3070" s="37">
        <v>450.09561443064166</v>
      </c>
      <c r="Q3070" s="31">
        <v>6.9999999999999999E-6</v>
      </c>
    </row>
    <row r="3071" spans="1:17" x14ac:dyDescent="0.2">
      <c r="A3071" t="s">
        <v>858</v>
      </c>
      <c r="B3071" t="s">
        <v>1150</v>
      </c>
      <c r="C3071" t="s">
        <v>1151</v>
      </c>
      <c r="D3071" s="35">
        <v>30000</v>
      </c>
      <c r="E3071" s="35">
        <v>3007.011724913727</v>
      </c>
      <c r="F3071" s="35">
        <v>33007.011724913726</v>
      </c>
      <c r="G3071">
        <v>7</v>
      </c>
      <c r="I3071" s="47">
        <v>0.89494163424124518</v>
      </c>
      <c r="J3071" t="s">
        <v>248</v>
      </c>
      <c r="K3071" s="58">
        <v>0.35</v>
      </c>
      <c r="M3071" t="s">
        <v>1341</v>
      </c>
      <c r="N3071" t="s">
        <v>1294</v>
      </c>
      <c r="O3071" s="36">
        <v>0.35</v>
      </c>
      <c r="P3071" s="37">
        <v>10338.77215507998</v>
      </c>
      <c r="Q3071" s="31">
        <v>1.83E-4</v>
      </c>
    </row>
    <row r="3072" spans="1:17" x14ac:dyDescent="0.2">
      <c r="A3072" t="s">
        <v>858</v>
      </c>
      <c r="B3072" t="s">
        <v>1150</v>
      </c>
      <c r="C3072" t="s">
        <v>1151</v>
      </c>
      <c r="D3072" s="35">
        <v>30000</v>
      </c>
      <c r="E3072" s="35">
        <v>3007.011724913727</v>
      </c>
      <c r="F3072" s="35">
        <v>33007.011724913726</v>
      </c>
      <c r="G3072">
        <v>7</v>
      </c>
      <c r="I3072" s="47">
        <v>0.81218274111675126</v>
      </c>
      <c r="J3072" t="s">
        <v>430</v>
      </c>
      <c r="K3072" s="58">
        <v>0.02</v>
      </c>
      <c r="M3072" t="s">
        <v>1370</v>
      </c>
      <c r="N3072" t="s">
        <v>1294</v>
      </c>
      <c r="O3072" s="36">
        <v>0.02</v>
      </c>
      <c r="P3072" s="37">
        <v>536.15450517626357</v>
      </c>
      <c r="Q3072" s="31">
        <v>6.0000000000000002E-6</v>
      </c>
    </row>
    <row r="3073" spans="1:17" x14ac:dyDescent="0.2">
      <c r="A3073" t="s">
        <v>858</v>
      </c>
      <c r="B3073" t="s">
        <v>1150</v>
      </c>
      <c r="C3073" t="s">
        <v>1151</v>
      </c>
      <c r="D3073" s="35">
        <v>30000</v>
      </c>
      <c r="E3073" s="35">
        <v>3007.011724913727</v>
      </c>
      <c r="F3073" s="35">
        <v>33007.011724913726</v>
      </c>
      <c r="G3073">
        <v>7</v>
      </c>
      <c r="I3073" s="47">
        <v>0.77091633466135456</v>
      </c>
      <c r="J3073" t="s">
        <v>636</v>
      </c>
      <c r="K3073" s="57">
        <v>0.11</v>
      </c>
      <c r="M3073" t="s">
        <v>1400</v>
      </c>
      <c r="N3073" t="s">
        <v>1294</v>
      </c>
      <c r="O3073" s="36">
        <v>0.11</v>
      </c>
      <c r="P3073" s="37">
        <v>2799.0208946804328</v>
      </c>
      <c r="Q3073" s="31">
        <v>3.6000000000000001E-5</v>
      </c>
    </row>
    <row r="3074" spans="1:17" x14ac:dyDescent="0.2">
      <c r="A3074" t="s">
        <v>858</v>
      </c>
      <c r="B3074" t="s">
        <v>1150</v>
      </c>
      <c r="C3074" t="s">
        <v>1151</v>
      </c>
      <c r="D3074" s="35">
        <v>30000</v>
      </c>
      <c r="E3074" s="35">
        <v>3007.011724913727</v>
      </c>
      <c r="F3074" s="35">
        <v>33007.011724913726</v>
      </c>
      <c r="G3074">
        <v>7</v>
      </c>
      <c r="I3074" s="47">
        <v>0.9357682619647355</v>
      </c>
      <c r="J3074" t="s">
        <v>638</v>
      </c>
      <c r="K3074" s="58">
        <v>0.2</v>
      </c>
      <c r="M3074" t="s">
        <v>1400</v>
      </c>
      <c r="N3074" t="s">
        <v>1294</v>
      </c>
      <c r="O3074" s="36">
        <v>0.2</v>
      </c>
      <c r="P3074" s="37">
        <v>6177.3827988944331</v>
      </c>
      <c r="Q3074" s="31">
        <v>6.3E-5</v>
      </c>
    </row>
    <row r="3075" spans="1:17" x14ac:dyDescent="0.2">
      <c r="A3075" t="s">
        <v>858</v>
      </c>
      <c r="B3075" t="s">
        <v>1150</v>
      </c>
      <c r="C3075" t="s">
        <v>1151</v>
      </c>
      <c r="D3075" s="35">
        <v>30000</v>
      </c>
      <c r="E3075" s="35">
        <v>3007.011724913727</v>
      </c>
      <c r="F3075" s="35">
        <v>33007.011724913726</v>
      </c>
      <c r="G3075">
        <v>7</v>
      </c>
      <c r="I3075" s="47">
        <v>0.84507042253521125</v>
      </c>
      <c r="J3075" t="s">
        <v>695</v>
      </c>
      <c r="K3075" s="58">
        <v>0.3</v>
      </c>
      <c r="M3075" t="s">
        <v>1407</v>
      </c>
      <c r="N3075" t="s">
        <v>1294</v>
      </c>
      <c r="O3075" s="36">
        <v>0.3</v>
      </c>
      <c r="P3075" s="37">
        <v>8367.9748034992535</v>
      </c>
      <c r="Q3075" s="31">
        <v>1.2300000000000001E-4</v>
      </c>
    </row>
    <row r="3076" spans="1:17" x14ac:dyDescent="0.2">
      <c r="A3076" t="s">
        <v>858</v>
      </c>
      <c r="B3076" t="s">
        <v>1152</v>
      </c>
      <c r="C3076" t="s">
        <v>1153</v>
      </c>
      <c r="D3076" s="35">
        <v>55000</v>
      </c>
      <c r="E3076" s="35">
        <v>5512.8548290084991</v>
      </c>
      <c r="F3076" s="35">
        <v>60512.854829008502</v>
      </c>
      <c r="G3076" t="s">
        <v>849</v>
      </c>
      <c r="I3076" s="47" t="s">
        <v>1429</v>
      </c>
      <c r="J3076">
        <v>0</v>
      </c>
      <c r="M3076" t="e">
        <v>#N/A</v>
      </c>
      <c r="N3076" t="e">
        <v>#N/A</v>
      </c>
      <c r="O3076" s="36">
        <v>0</v>
      </c>
      <c r="P3076" s="37">
        <v>0</v>
      </c>
      <c r="Q3076" s="31">
        <v>0</v>
      </c>
    </row>
    <row r="3077" spans="1:17" x14ac:dyDescent="0.2">
      <c r="A3077" t="s">
        <v>858</v>
      </c>
      <c r="B3077" t="s">
        <v>1154</v>
      </c>
      <c r="C3077" t="s">
        <v>1155</v>
      </c>
      <c r="D3077" s="35">
        <v>65000</v>
      </c>
      <c r="E3077" s="35">
        <v>6515.192070646408</v>
      </c>
      <c r="F3077" s="35">
        <v>71515.192070646415</v>
      </c>
      <c r="G3077">
        <v>3</v>
      </c>
      <c r="I3077" s="47" t="s">
        <v>1430</v>
      </c>
      <c r="J3077" t="s">
        <v>256</v>
      </c>
      <c r="M3077" t="s">
        <v>1343</v>
      </c>
      <c r="N3077" t="s">
        <v>1294</v>
      </c>
      <c r="O3077" s="36">
        <v>8753.4863094392767</v>
      </c>
      <c r="P3077" s="37">
        <v>672.4300135538125</v>
      </c>
      <c r="Q3077" s="31">
        <v>1.3999999999999999E-4</v>
      </c>
    </row>
    <row r="3078" spans="1:17" x14ac:dyDescent="0.2">
      <c r="A3078" t="s">
        <v>858</v>
      </c>
      <c r="B3078" t="s">
        <v>1154</v>
      </c>
      <c r="C3078" t="s">
        <v>1155</v>
      </c>
      <c r="D3078" s="35">
        <v>65000</v>
      </c>
      <c r="E3078" s="35">
        <v>6515.192070646408</v>
      </c>
      <c r="F3078" s="35">
        <v>71515.192070646415</v>
      </c>
      <c r="G3078">
        <v>3</v>
      </c>
      <c r="I3078" s="47" t="s">
        <v>1430</v>
      </c>
      <c r="J3078" t="s">
        <v>258</v>
      </c>
      <c r="M3078" t="s">
        <v>1343</v>
      </c>
      <c r="N3078" t="s">
        <v>1294</v>
      </c>
      <c r="O3078" s="36">
        <v>3006.0553377287429</v>
      </c>
      <c r="P3078" s="37">
        <v>230.92077373934131</v>
      </c>
      <c r="Q3078" s="31">
        <v>5.0000000000000002E-5</v>
      </c>
    </row>
    <row r="3079" spans="1:17" x14ac:dyDescent="0.2">
      <c r="A3079" t="s">
        <v>858</v>
      </c>
      <c r="B3079" t="s">
        <v>1154</v>
      </c>
      <c r="C3079" t="s">
        <v>1155</v>
      </c>
      <c r="D3079" s="35">
        <v>65000</v>
      </c>
      <c r="E3079" s="35">
        <v>6515.192070646408</v>
      </c>
      <c r="F3079" s="35">
        <v>71515.192070646415</v>
      </c>
      <c r="G3079">
        <v>3</v>
      </c>
      <c r="I3079" s="47" t="s">
        <v>1430</v>
      </c>
      <c r="J3079" t="s">
        <v>259</v>
      </c>
      <c r="M3079" t="s">
        <v>1343</v>
      </c>
      <c r="N3079" t="s">
        <v>1294</v>
      </c>
      <c r="O3079" s="36">
        <v>4709.7634361584514</v>
      </c>
      <c r="P3079" s="37">
        <v>361.79713764973565</v>
      </c>
      <c r="Q3079" s="31">
        <v>1.83E-4</v>
      </c>
    </row>
    <row r="3080" spans="1:17" x14ac:dyDescent="0.2">
      <c r="A3080" t="s">
        <v>858</v>
      </c>
      <c r="B3080" t="s">
        <v>1154</v>
      </c>
      <c r="C3080" t="s">
        <v>1155</v>
      </c>
      <c r="D3080" s="35">
        <v>65000</v>
      </c>
      <c r="E3080" s="35">
        <v>6515.192070646408</v>
      </c>
      <c r="F3080" s="35">
        <v>71515.192070646415</v>
      </c>
      <c r="G3080">
        <v>3</v>
      </c>
      <c r="I3080" s="47" t="s">
        <v>1430</v>
      </c>
      <c r="J3080" t="s">
        <v>260</v>
      </c>
      <c r="K3080" s="57"/>
      <c r="M3080" t="s">
        <v>1343</v>
      </c>
      <c r="N3080" t="s">
        <v>1294</v>
      </c>
      <c r="O3080" s="36">
        <v>6840.9179008242054</v>
      </c>
      <c r="P3080" s="37">
        <v>525.50930613912215</v>
      </c>
      <c r="Q3080" s="31">
        <v>1.18E-4</v>
      </c>
    </row>
    <row r="3081" spans="1:17" x14ac:dyDescent="0.2">
      <c r="A3081" t="s">
        <v>858</v>
      </c>
      <c r="B3081" t="s">
        <v>1154</v>
      </c>
      <c r="C3081" t="s">
        <v>1155</v>
      </c>
      <c r="D3081" s="35">
        <v>65000</v>
      </c>
      <c r="E3081" s="35">
        <v>6515.192070646408</v>
      </c>
      <c r="F3081" s="35">
        <v>71515.192070646415</v>
      </c>
      <c r="G3081">
        <v>3</v>
      </c>
      <c r="I3081" s="47" t="s">
        <v>1430</v>
      </c>
      <c r="J3081" t="s">
        <v>310</v>
      </c>
      <c r="K3081" s="57"/>
      <c r="M3081" t="s">
        <v>1351</v>
      </c>
      <c r="N3081" t="s">
        <v>1294</v>
      </c>
      <c r="O3081" s="36">
        <v>6701.7698190156016</v>
      </c>
      <c r="P3081" s="37">
        <v>514.82015404258561</v>
      </c>
      <c r="Q3081" s="31">
        <v>3.7300000000000001E-4</v>
      </c>
    </row>
    <row r="3082" spans="1:17" x14ac:dyDescent="0.2">
      <c r="A3082" t="s">
        <v>858</v>
      </c>
      <c r="B3082" t="s">
        <v>1154</v>
      </c>
      <c r="C3082" t="s">
        <v>1155</v>
      </c>
      <c r="D3082" s="35">
        <v>65000</v>
      </c>
      <c r="E3082" s="35">
        <v>6515.192070646408</v>
      </c>
      <c r="F3082" s="35">
        <v>71515.192070646415</v>
      </c>
      <c r="G3082">
        <v>3</v>
      </c>
      <c r="I3082" s="47" t="s">
        <v>1430</v>
      </c>
      <c r="J3082" t="s">
        <v>312</v>
      </c>
      <c r="M3082" t="s">
        <v>1351</v>
      </c>
      <c r="N3082" t="s">
        <v>1294</v>
      </c>
      <c r="O3082" s="36">
        <v>2446.4916057330552</v>
      </c>
      <c r="P3082" s="37">
        <v>187.93590638605193</v>
      </c>
      <c r="Q3082" s="31">
        <v>3.8000000000000002E-5</v>
      </c>
    </row>
    <row r="3083" spans="1:17" x14ac:dyDescent="0.2">
      <c r="A3083" t="s">
        <v>858</v>
      </c>
      <c r="B3083" t="s">
        <v>1154</v>
      </c>
      <c r="C3083" t="s">
        <v>1155</v>
      </c>
      <c r="D3083" s="35">
        <v>65000</v>
      </c>
      <c r="E3083" s="35">
        <v>6515.192070646408</v>
      </c>
      <c r="F3083" s="35">
        <v>71515.192070646415</v>
      </c>
      <c r="G3083">
        <v>3</v>
      </c>
      <c r="I3083" s="47" t="s">
        <v>1430</v>
      </c>
      <c r="J3083" t="s">
        <v>313</v>
      </c>
      <c r="M3083" t="s">
        <v>1351</v>
      </c>
      <c r="N3083" t="s">
        <v>1294</v>
      </c>
      <c r="O3083" s="36">
        <v>3188.4660589608652</v>
      </c>
      <c r="P3083" s="37">
        <v>244.93329851112378</v>
      </c>
      <c r="Q3083" s="31">
        <v>1.7000000000000001E-4</v>
      </c>
    </row>
    <row r="3084" spans="1:17" x14ac:dyDescent="0.2">
      <c r="A3084" t="s">
        <v>858</v>
      </c>
      <c r="B3084" t="s">
        <v>1154</v>
      </c>
      <c r="C3084" t="s">
        <v>1155</v>
      </c>
      <c r="D3084" s="35">
        <v>65000</v>
      </c>
      <c r="E3084" s="35">
        <v>6515.192070646408</v>
      </c>
      <c r="F3084" s="35">
        <v>71515.192070646415</v>
      </c>
      <c r="G3084">
        <v>3</v>
      </c>
      <c r="I3084" s="47" t="s">
        <v>1430</v>
      </c>
      <c r="J3084" t="s">
        <v>314</v>
      </c>
      <c r="K3084" s="58"/>
      <c r="M3084" t="s">
        <v>1351</v>
      </c>
      <c r="N3084" t="s">
        <v>1294</v>
      </c>
      <c r="O3084" s="36">
        <v>2377.3254968618517</v>
      </c>
      <c r="P3084" s="37">
        <v>182.62266707983687</v>
      </c>
      <c r="Q3084" s="31">
        <v>9.8999999999999994E-5</v>
      </c>
    </row>
    <row r="3085" spans="1:17" x14ac:dyDescent="0.2">
      <c r="A3085" t="s">
        <v>858</v>
      </c>
      <c r="B3085" t="s">
        <v>1154</v>
      </c>
      <c r="C3085" t="s">
        <v>1155</v>
      </c>
      <c r="D3085" s="35">
        <v>65000</v>
      </c>
      <c r="E3085" s="35">
        <v>6515.192070646408</v>
      </c>
      <c r="F3085" s="35">
        <v>71515.192070646415</v>
      </c>
      <c r="G3085">
        <v>3</v>
      </c>
      <c r="I3085" s="47" t="s">
        <v>1430</v>
      </c>
      <c r="J3085" t="s">
        <v>315</v>
      </c>
      <c r="K3085" s="57"/>
      <c r="M3085" t="s">
        <v>1351</v>
      </c>
      <c r="N3085" t="s">
        <v>1294</v>
      </c>
      <c r="O3085" s="36">
        <v>1403.7146244375608</v>
      </c>
      <c r="P3085" s="37">
        <v>107.83130407348492</v>
      </c>
      <c r="Q3085" s="31">
        <v>6.3999999999999997E-5</v>
      </c>
    </row>
    <row r="3086" spans="1:17" x14ac:dyDescent="0.2">
      <c r="A3086" t="s">
        <v>858</v>
      </c>
      <c r="B3086" t="s">
        <v>1154</v>
      </c>
      <c r="C3086" t="s">
        <v>1155</v>
      </c>
      <c r="D3086" s="35">
        <v>65000</v>
      </c>
      <c r="E3086" s="35">
        <v>6515.192070646408</v>
      </c>
      <c r="F3086" s="35">
        <v>71515.192070646415</v>
      </c>
      <c r="G3086">
        <v>3</v>
      </c>
      <c r="I3086" s="47" t="s">
        <v>1430</v>
      </c>
      <c r="J3086" t="s">
        <v>340</v>
      </c>
      <c r="K3086" s="57"/>
      <c r="M3086" t="s">
        <v>1356</v>
      </c>
      <c r="N3086" t="s">
        <v>1294</v>
      </c>
      <c r="O3086" s="36">
        <v>2055.7732838506481</v>
      </c>
      <c r="P3086" s="37">
        <v>157.9214964479458</v>
      </c>
      <c r="Q3086" s="31">
        <v>1.0399999999999999E-4</v>
      </c>
    </row>
    <row r="3087" spans="1:17" x14ac:dyDescent="0.2">
      <c r="A3087" t="s">
        <v>858</v>
      </c>
      <c r="B3087" t="s">
        <v>1154</v>
      </c>
      <c r="C3087" t="s">
        <v>1155</v>
      </c>
      <c r="D3087" s="35">
        <v>65000</v>
      </c>
      <c r="E3087" s="35">
        <v>6515.192070646408</v>
      </c>
      <c r="F3087" s="35">
        <v>71515.192070646415</v>
      </c>
      <c r="G3087">
        <v>3</v>
      </c>
      <c r="I3087" s="47" t="s">
        <v>1430</v>
      </c>
      <c r="J3087" t="s">
        <v>342</v>
      </c>
      <c r="K3087" s="57"/>
      <c r="M3087" t="s">
        <v>1356</v>
      </c>
      <c r="N3087" t="s">
        <v>1294</v>
      </c>
      <c r="O3087" s="36">
        <v>1700.7543681902491</v>
      </c>
      <c r="P3087" s="37">
        <v>130.64946267416201</v>
      </c>
      <c r="Q3087" s="31">
        <v>2.9E-5</v>
      </c>
    </row>
    <row r="3088" spans="1:17" x14ac:dyDescent="0.2">
      <c r="A3088" t="s">
        <v>858</v>
      </c>
      <c r="B3088" t="s">
        <v>1154</v>
      </c>
      <c r="C3088" t="s">
        <v>1155</v>
      </c>
      <c r="D3088" s="35">
        <v>65000</v>
      </c>
      <c r="E3088" s="35">
        <v>6515.192070646408</v>
      </c>
      <c r="F3088" s="35">
        <v>71515.192070646415</v>
      </c>
      <c r="G3088">
        <v>3</v>
      </c>
      <c r="I3088" s="47" t="s">
        <v>1430</v>
      </c>
      <c r="J3088" t="s">
        <v>343</v>
      </c>
      <c r="K3088" s="57"/>
      <c r="M3088" t="s">
        <v>1356</v>
      </c>
      <c r="N3088" t="s">
        <v>1294</v>
      </c>
      <c r="O3088" s="36">
        <v>191.16152693784639</v>
      </c>
      <c r="P3088" s="37">
        <v>14.684748865280127</v>
      </c>
      <c r="Q3088" s="31">
        <v>3.9999999999999998E-6</v>
      </c>
    </row>
    <row r="3089" spans="1:17" x14ac:dyDescent="0.2">
      <c r="A3089" t="s">
        <v>858</v>
      </c>
      <c r="B3089" t="s">
        <v>1154</v>
      </c>
      <c r="C3089" t="s">
        <v>1155</v>
      </c>
      <c r="D3089" s="35">
        <v>65000</v>
      </c>
      <c r="E3089" s="35">
        <v>6515.192070646408</v>
      </c>
      <c r="F3089" s="35">
        <v>71515.192070646415</v>
      </c>
      <c r="G3089">
        <v>3</v>
      </c>
      <c r="I3089" s="47" t="s">
        <v>1430</v>
      </c>
      <c r="J3089" t="s">
        <v>344</v>
      </c>
      <c r="K3089" s="57"/>
      <c r="M3089" t="s">
        <v>1356</v>
      </c>
      <c r="N3089" t="s">
        <v>1294</v>
      </c>
      <c r="O3089" s="36">
        <v>1406.2859468869567</v>
      </c>
      <c r="P3089" s="37">
        <v>108.02882930267663</v>
      </c>
      <c r="Q3089" s="31">
        <v>2.3E-5</v>
      </c>
    </row>
    <row r="3090" spans="1:17" x14ac:dyDescent="0.2">
      <c r="A3090" t="s">
        <v>858</v>
      </c>
      <c r="B3090" t="s">
        <v>1154</v>
      </c>
      <c r="C3090" t="s">
        <v>1155</v>
      </c>
      <c r="D3090" s="35">
        <v>65000</v>
      </c>
      <c r="E3090" s="35">
        <v>6515.192070646408</v>
      </c>
      <c r="F3090" s="35">
        <v>71515.192070646415</v>
      </c>
      <c r="G3090">
        <v>3</v>
      </c>
      <c r="I3090" s="47" t="s">
        <v>1430</v>
      </c>
      <c r="J3090" t="s">
        <v>463</v>
      </c>
      <c r="K3090" s="57"/>
      <c r="M3090" t="s">
        <v>1374</v>
      </c>
      <c r="N3090" t="s">
        <v>1333</v>
      </c>
      <c r="O3090" s="36">
        <v>4.8099999999999996</v>
      </c>
      <c r="P3090" s="37">
        <v>0.36949716385642284</v>
      </c>
      <c r="Q3090" s="31">
        <v>0</v>
      </c>
    </row>
    <row r="3091" spans="1:17" x14ac:dyDescent="0.2">
      <c r="A3091" t="s">
        <v>858</v>
      </c>
      <c r="B3091" t="s">
        <v>1154</v>
      </c>
      <c r="C3091" t="s">
        <v>1155</v>
      </c>
      <c r="D3091" s="35">
        <v>65000</v>
      </c>
      <c r="E3091" s="35">
        <v>6515.192070646408</v>
      </c>
      <c r="F3091" s="35">
        <v>71515.192070646415</v>
      </c>
      <c r="G3091">
        <v>3</v>
      </c>
      <c r="I3091" s="47" t="s">
        <v>1430</v>
      </c>
      <c r="J3091" t="s">
        <v>464</v>
      </c>
      <c r="K3091" s="57"/>
      <c r="M3091" t="s">
        <v>1374</v>
      </c>
      <c r="N3091" t="s">
        <v>1333</v>
      </c>
      <c r="O3091" s="36">
        <v>4.8099999999999996</v>
      </c>
      <c r="P3091" s="37">
        <v>0.36949716385642284</v>
      </c>
      <c r="Q3091" s="31">
        <v>0</v>
      </c>
    </row>
    <row r="3092" spans="1:17" x14ac:dyDescent="0.2">
      <c r="A3092" t="s">
        <v>858</v>
      </c>
      <c r="B3092" t="s">
        <v>1154</v>
      </c>
      <c r="C3092" t="s">
        <v>1155</v>
      </c>
      <c r="D3092" s="35">
        <v>65000</v>
      </c>
      <c r="E3092" s="35">
        <v>6515.192070646408</v>
      </c>
      <c r="F3092" s="35">
        <v>71515.192070646415</v>
      </c>
      <c r="G3092">
        <v>3</v>
      </c>
      <c r="I3092" s="47" t="s">
        <v>1430</v>
      </c>
      <c r="J3092" t="s">
        <v>465</v>
      </c>
      <c r="K3092" s="57"/>
      <c r="M3092" t="s">
        <v>1374</v>
      </c>
      <c r="N3092" t="s">
        <v>1333</v>
      </c>
      <c r="O3092" s="36">
        <v>9.6199999999999992</v>
      </c>
      <c r="P3092" s="37">
        <v>0.73899432771284568</v>
      </c>
      <c r="Q3092" s="31">
        <v>0</v>
      </c>
    </row>
    <row r="3093" spans="1:17" x14ac:dyDescent="0.2">
      <c r="A3093" t="s">
        <v>858</v>
      </c>
      <c r="B3093" t="s">
        <v>1154</v>
      </c>
      <c r="C3093" t="s">
        <v>1155</v>
      </c>
      <c r="D3093" s="35">
        <v>65000</v>
      </c>
      <c r="E3093" s="35">
        <v>6515.192070646408</v>
      </c>
      <c r="F3093" s="35">
        <v>71515.192070646415</v>
      </c>
      <c r="G3093">
        <v>3</v>
      </c>
      <c r="I3093" s="47" t="s">
        <v>1430</v>
      </c>
      <c r="J3093" t="s">
        <v>466</v>
      </c>
      <c r="K3093" s="57"/>
      <c r="M3093" t="s">
        <v>1374</v>
      </c>
      <c r="N3093" t="s">
        <v>1333</v>
      </c>
      <c r="O3093" s="36">
        <v>209.23499999999999</v>
      </c>
      <c r="P3093" s="37">
        <v>16.073126627754391</v>
      </c>
      <c r="Q3093" s="31">
        <v>3.0000000000000001E-6</v>
      </c>
    </row>
    <row r="3094" spans="1:17" x14ac:dyDescent="0.2">
      <c r="A3094" t="s">
        <v>858</v>
      </c>
      <c r="B3094" t="s">
        <v>1154</v>
      </c>
      <c r="C3094" t="s">
        <v>1155</v>
      </c>
      <c r="D3094" s="35">
        <v>65000</v>
      </c>
      <c r="E3094" s="35">
        <v>6515.192070646408</v>
      </c>
      <c r="F3094" s="35">
        <v>71515.192070646415</v>
      </c>
      <c r="G3094">
        <v>3</v>
      </c>
      <c r="I3094" s="47" t="s">
        <v>1430</v>
      </c>
      <c r="J3094" t="s">
        <v>467</v>
      </c>
      <c r="K3094" s="57"/>
      <c r="M3094" t="s">
        <v>1374</v>
      </c>
      <c r="N3094" t="s">
        <v>1333</v>
      </c>
      <c r="O3094" s="36">
        <v>14.43</v>
      </c>
      <c r="P3094" s="37">
        <v>1.1084914915692683</v>
      </c>
      <c r="Q3094" s="31">
        <v>0</v>
      </c>
    </row>
    <row r="3095" spans="1:17" x14ac:dyDescent="0.2">
      <c r="A3095" t="s">
        <v>858</v>
      </c>
      <c r="B3095" t="s">
        <v>1154</v>
      </c>
      <c r="C3095" t="s">
        <v>1155</v>
      </c>
      <c r="D3095" s="35">
        <v>65000</v>
      </c>
      <c r="E3095" s="35">
        <v>6515.192070646408</v>
      </c>
      <c r="F3095" s="35">
        <v>71515.192070646415</v>
      </c>
      <c r="G3095">
        <v>3</v>
      </c>
      <c r="I3095" s="47" t="s">
        <v>1430</v>
      </c>
      <c r="J3095" t="s">
        <v>468</v>
      </c>
      <c r="K3095" s="57"/>
      <c r="M3095" t="s">
        <v>1374</v>
      </c>
      <c r="N3095" t="s">
        <v>1333</v>
      </c>
      <c r="O3095" s="36">
        <v>2227.0500000000002</v>
      </c>
      <c r="P3095" s="37">
        <v>171.07872323626745</v>
      </c>
      <c r="Q3095" s="31">
        <v>3.3000000000000003E-5</v>
      </c>
    </row>
    <row r="3096" spans="1:17" x14ac:dyDescent="0.2">
      <c r="A3096" t="s">
        <v>858</v>
      </c>
      <c r="B3096" t="s">
        <v>1154</v>
      </c>
      <c r="C3096" t="s">
        <v>1155</v>
      </c>
      <c r="D3096" s="35">
        <v>65000</v>
      </c>
      <c r="E3096" s="35">
        <v>6515.192070646408</v>
      </c>
      <c r="F3096" s="35">
        <v>71515.192070646415</v>
      </c>
      <c r="G3096">
        <v>3</v>
      </c>
      <c r="I3096" s="47" t="s">
        <v>1430</v>
      </c>
      <c r="J3096" t="s">
        <v>469</v>
      </c>
      <c r="M3096" t="s">
        <v>1374</v>
      </c>
      <c r="N3096" t="s">
        <v>1333</v>
      </c>
      <c r="O3096" s="36">
        <v>4.8099999999999996</v>
      </c>
      <c r="P3096" s="37">
        <v>0.36949716385642284</v>
      </c>
      <c r="Q3096" s="31">
        <v>0</v>
      </c>
    </row>
    <row r="3097" spans="1:17" x14ac:dyDescent="0.2">
      <c r="A3097" t="s">
        <v>858</v>
      </c>
      <c r="B3097" t="s">
        <v>1154</v>
      </c>
      <c r="C3097" t="s">
        <v>1155</v>
      </c>
      <c r="D3097" s="35">
        <v>65000</v>
      </c>
      <c r="E3097" s="35">
        <v>6515.192070646408</v>
      </c>
      <c r="F3097" s="35">
        <v>71515.192070646415</v>
      </c>
      <c r="G3097">
        <v>3</v>
      </c>
      <c r="I3097" s="47" t="s">
        <v>1430</v>
      </c>
      <c r="J3097" t="s">
        <v>470</v>
      </c>
      <c r="M3097" t="s">
        <v>1374</v>
      </c>
      <c r="N3097" t="s">
        <v>1333</v>
      </c>
      <c r="O3097" s="36">
        <v>4.8099999999999996</v>
      </c>
      <c r="P3097" s="37">
        <v>0.36949716385642284</v>
      </c>
      <c r="Q3097" s="31">
        <v>0</v>
      </c>
    </row>
    <row r="3098" spans="1:17" x14ac:dyDescent="0.2">
      <c r="A3098" t="s">
        <v>858</v>
      </c>
      <c r="B3098" t="s">
        <v>1154</v>
      </c>
      <c r="C3098" t="s">
        <v>1155</v>
      </c>
      <c r="D3098" s="35">
        <v>65000</v>
      </c>
      <c r="E3098" s="35">
        <v>6515.192070646408</v>
      </c>
      <c r="F3098" s="35">
        <v>71515.192070646415</v>
      </c>
      <c r="G3098">
        <v>3</v>
      </c>
      <c r="I3098" s="47" t="s">
        <v>1430</v>
      </c>
      <c r="J3098" t="s">
        <v>471</v>
      </c>
      <c r="M3098" t="s">
        <v>1374</v>
      </c>
      <c r="N3098" t="s">
        <v>1333</v>
      </c>
      <c r="O3098" s="36">
        <v>303.02999999999997</v>
      </c>
      <c r="P3098" s="37">
        <v>23.278321322954636</v>
      </c>
      <c r="Q3098" s="31">
        <v>5.0000000000000004E-6</v>
      </c>
    </row>
    <row r="3099" spans="1:17" x14ac:dyDescent="0.2">
      <c r="A3099" t="s">
        <v>858</v>
      </c>
      <c r="B3099" t="s">
        <v>1154</v>
      </c>
      <c r="C3099" t="s">
        <v>1155</v>
      </c>
      <c r="D3099" s="35">
        <v>65000</v>
      </c>
      <c r="E3099" s="35">
        <v>6515.192070646408</v>
      </c>
      <c r="F3099" s="35">
        <v>71515.192070646415</v>
      </c>
      <c r="G3099">
        <v>3</v>
      </c>
      <c r="I3099" s="47" t="s">
        <v>1430</v>
      </c>
      <c r="J3099" t="s">
        <v>472</v>
      </c>
      <c r="M3099" t="s">
        <v>1374</v>
      </c>
      <c r="N3099" t="s">
        <v>1333</v>
      </c>
      <c r="O3099" s="36">
        <v>4.8099999999999996</v>
      </c>
      <c r="P3099" s="37">
        <v>0.36949716385642284</v>
      </c>
      <c r="Q3099" s="31">
        <v>0</v>
      </c>
    </row>
    <row r="3100" spans="1:17" x14ac:dyDescent="0.2">
      <c r="A3100" t="s">
        <v>858</v>
      </c>
      <c r="B3100" t="s">
        <v>1154</v>
      </c>
      <c r="C3100" t="s">
        <v>1155</v>
      </c>
      <c r="D3100" s="35">
        <v>65000</v>
      </c>
      <c r="E3100" s="35">
        <v>6515.192070646408</v>
      </c>
      <c r="F3100" s="35">
        <v>71515.192070646415</v>
      </c>
      <c r="G3100">
        <v>3</v>
      </c>
      <c r="I3100" s="47" t="s">
        <v>1430</v>
      </c>
      <c r="J3100" t="s">
        <v>473</v>
      </c>
      <c r="M3100" t="s">
        <v>1374</v>
      </c>
      <c r="N3100" t="s">
        <v>1333</v>
      </c>
      <c r="O3100" s="36">
        <v>4.8099999999999996</v>
      </c>
      <c r="P3100" s="37">
        <v>0.36949716385642284</v>
      </c>
      <c r="Q3100" s="31">
        <v>0</v>
      </c>
    </row>
    <row r="3101" spans="1:17" x14ac:dyDescent="0.2">
      <c r="A3101" t="s">
        <v>858</v>
      </c>
      <c r="B3101" t="s">
        <v>1154</v>
      </c>
      <c r="C3101" t="s">
        <v>1155</v>
      </c>
      <c r="D3101" s="35">
        <v>65000</v>
      </c>
      <c r="E3101" s="35">
        <v>6515.192070646408</v>
      </c>
      <c r="F3101" s="35">
        <v>71515.192070646415</v>
      </c>
      <c r="G3101">
        <v>3</v>
      </c>
      <c r="I3101" s="47" t="s">
        <v>1430</v>
      </c>
      <c r="J3101" t="s">
        <v>569</v>
      </c>
      <c r="M3101" t="s">
        <v>1392</v>
      </c>
      <c r="N3101" t="s">
        <v>1294</v>
      </c>
      <c r="O3101" s="36">
        <v>29.079474208499253</v>
      </c>
      <c r="P3101" s="37">
        <v>2.2338426707851289</v>
      </c>
      <c r="Q3101" s="31">
        <v>0</v>
      </c>
    </row>
    <row r="3102" spans="1:17" x14ac:dyDescent="0.2">
      <c r="A3102" t="s">
        <v>858</v>
      </c>
      <c r="B3102" t="s">
        <v>1154</v>
      </c>
      <c r="C3102" t="s">
        <v>1155</v>
      </c>
      <c r="D3102" s="35">
        <v>65000</v>
      </c>
      <c r="E3102" s="35">
        <v>6515.192070646408</v>
      </c>
      <c r="F3102" s="35">
        <v>71515.192070646415</v>
      </c>
      <c r="G3102">
        <v>3</v>
      </c>
      <c r="I3102" s="47" t="s">
        <v>1430</v>
      </c>
      <c r="J3102" t="s">
        <v>571</v>
      </c>
      <c r="K3102" s="57"/>
      <c r="M3102" t="s">
        <v>1392</v>
      </c>
      <c r="N3102" t="s">
        <v>1294</v>
      </c>
      <c r="O3102" s="36">
        <v>343.79402970419056</v>
      </c>
      <c r="P3102" s="37">
        <v>26.409754454567398</v>
      </c>
      <c r="Q3102" s="31">
        <v>7.9999999999999996E-6</v>
      </c>
    </row>
    <row r="3103" spans="1:17" x14ac:dyDescent="0.2">
      <c r="A3103" t="s">
        <v>858</v>
      </c>
      <c r="B3103" t="s">
        <v>1154</v>
      </c>
      <c r="C3103" t="s">
        <v>1155</v>
      </c>
      <c r="D3103" s="35">
        <v>65000</v>
      </c>
      <c r="E3103" s="35">
        <v>6515.192070646408</v>
      </c>
      <c r="F3103" s="35">
        <v>71515.192070646415</v>
      </c>
      <c r="G3103">
        <v>3</v>
      </c>
      <c r="I3103" s="47" t="s">
        <v>1430</v>
      </c>
      <c r="J3103" t="s">
        <v>572</v>
      </c>
      <c r="K3103" s="57"/>
      <c r="M3103" t="s">
        <v>1392</v>
      </c>
      <c r="N3103" t="s">
        <v>1294</v>
      </c>
      <c r="O3103" s="36">
        <v>3375.5010887016924</v>
      </c>
      <c r="P3103" s="37">
        <v>259.30105589803384</v>
      </c>
      <c r="Q3103" s="31">
        <v>1.7799999999999999E-4</v>
      </c>
    </row>
    <row r="3104" spans="1:17" x14ac:dyDescent="0.2">
      <c r="A3104" t="s">
        <v>858</v>
      </c>
      <c r="B3104" t="s">
        <v>1154</v>
      </c>
      <c r="C3104" t="s">
        <v>1155</v>
      </c>
      <c r="D3104" s="35">
        <v>65000</v>
      </c>
      <c r="E3104" s="35">
        <v>6515.192070646408</v>
      </c>
      <c r="F3104" s="35">
        <v>71515.192070646415</v>
      </c>
      <c r="G3104">
        <v>3</v>
      </c>
      <c r="I3104" s="47" t="s">
        <v>1430</v>
      </c>
      <c r="J3104" t="s">
        <v>573</v>
      </c>
      <c r="M3104" t="s">
        <v>1392</v>
      </c>
      <c r="N3104" t="s">
        <v>1294</v>
      </c>
      <c r="O3104" s="36">
        <v>1888.0150842589733</v>
      </c>
      <c r="P3104" s="37">
        <v>145.03455695464362</v>
      </c>
      <c r="Q3104" s="31">
        <v>1.7899999999999999E-4</v>
      </c>
    </row>
    <row r="3105" spans="1:17" x14ac:dyDescent="0.2">
      <c r="A3105" t="s">
        <v>858</v>
      </c>
      <c r="B3105" t="s">
        <v>1154</v>
      </c>
      <c r="C3105" t="s">
        <v>1155</v>
      </c>
      <c r="D3105" s="35">
        <v>65000</v>
      </c>
      <c r="E3105" s="35">
        <v>6515.192070646408</v>
      </c>
      <c r="F3105" s="35">
        <v>71515.192070646415</v>
      </c>
      <c r="G3105">
        <v>3</v>
      </c>
      <c r="I3105" s="47" t="s">
        <v>1430</v>
      </c>
      <c r="J3105" t="s">
        <v>605</v>
      </c>
      <c r="K3105" s="57"/>
      <c r="M3105" t="s">
        <v>1398</v>
      </c>
      <c r="N3105" t="s">
        <v>1333</v>
      </c>
      <c r="O3105" s="36">
        <v>636</v>
      </c>
      <c r="P3105" s="37">
        <v>48.856589649206839</v>
      </c>
      <c r="Q3105" s="31">
        <v>0</v>
      </c>
    </row>
    <row r="3106" spans="1:17" x14ac:dyDescent="0.2">
      <c r="A3106" t="s">
        <v>858</v>
      </c>
      <c r="B3106" t="s">
        <v>1154</v>
      </c>
      <c r="C3106" t="s">
        <v>1155</v>
      </c>
      <c r="D3106" s="35">
        <v>65000</v>
      </c>
      <c r="E3106" s="35">
        <v>6515.192070646408</v>
      </c>
      <c r="F3106" s="35">
        <v>71515.192070646415</v>
      </c>
      <c r="G3106">
        <v>3</v>
      </c>
      <c r="I3106" s="47" t="s">
        <v>1430</v>
      </c>
      <c r="J3106" t="s">
        <v>606</v>
      </c>
      <c r="K3106" s="57"/>
      <c r="M3106" t="s">
        <v>1398</v>
      </c>
      <c r="N3106" t="s">
        <v>1333</v>
      </c>
      <c r="O3106" s="36">
        <v>15.9</v>
      </c>
      <c r="P3106" s="37">
        <v>1.2214147412301712</v>
      </c>
      <c r="Q3106" s="31">
        <v>0</v>
      </c>
    </row>
    <row r="3107" spans="1:17" x14ac:dyDescent="0.2">
      <c r="A3107" t="s">
        <v>858</v>
      </c>
      <c r="B3107" t="s">
        <v>1154</v>
      </c>
      <c r="C3107" t="s">
        <v>1155</v>
      </c>
      <c r="D3107" s="35">
        <v>65000</v>
      </c>
      <c r="E3107" s="35">
        <v>6515.192070646408</v>
      </c>
      <c r="F3107" s="35">
        <v>71515.192070646415</v>
      </c>
      <c r="G3107">
        <v>3</v>
      </c>
      <c r="I3107" s="47" t="s">
        <v>1430</v>
      </c>
      <c r="J3107" t="s">
        <v>607</v>
      </c>
      <c r="M3107" t="s">
        <v>1398</v>
      </c>
      <c r="N3107" t="s">
        <v>1333</v>
      </c>
      <c r="O3107" s="36">
        <v>15.9</v>
      </c>
      <c r="P3107" s="37">
        <v>1.2214147412301712</v>
      </c>
      <c r="Q3107" s="31">
        <v>0</v>
      </c>
    </row>
    <row r="3108" spans="1:17" x14ac:dyDescent="0.2">
      <c r="A3108" t="s">
        <v>858</v>
      </c>
      <c r="B3108" t="s">
        <v>1154</v>
      </c>
      <c r="C3108" t="s">
        <v>1155</v>
      </c>
      <c r="D3108" s="35">
        <v>65000</v>
      </c>
      <c r="E3108" s="35">
        <v>6515.192070646408</v>
      </c>
      <c r="F3108" s="35">
        <v>71515.192070646415</v>
      </c>
      <c r="G3108">
        <v>3</v>
      </c>
      <c r="I3108" s="47" t="s">
        <v>1430</v>
      </c>
      <c r="J3108" t="s">
        <v>608</v>
      </c>
      <c r="K3108" s="58"/>
      <c r="M3108" t="s">
        <v>1398</v>
      </c>
      <c r="N3108" t="s">
        <v>1333</v>
      </c>
      <c r="O3108" s="36">
        <v>15.9</v>
      </c>
      <c r="P3108" s="37">
        <v>1.2214147412301712</v>
      </c>
      <c r="Q3108" s="31">
        <v>0</v>
      </c>
    </row>
    <row r="3109" spans="1:17" x14ac:dyDescent="0.2">
      <c r="A3109" t="s">
        <v>858</v>
      </c>
      <c r="B3109" t="s">
        <v>1154</v>
      </c>
      <c r="C3109" t="s">
        <v>1155</v>
      </c>
      <c r="D3109" s="35">
        <v>65000</v>
      </c>
      <c r="E3109" s="35">
        <v>6515.192070646408</v>
      </c>
      <c r="F3109" s="35">
        <v>71515.192070646415</v>
      </c>
      <c r="G3109">
        <v>3</v>
      </c>
      <c r="I3109" s="47" t="s">
        <v>1430</v>
      </c>
      <c r="J3109" t="s">
        <v>609</v>
      </c>
      <c r="K3109" s="57"/>
      <c r="M3109" t="s">
        <v>1398</v>
      </c>
      <c r="N3109" t="s">
        <v>1333</v>
      </c>
      <c r="O3109" s="36">
        <v>365.7</v>
      </c>
      <c r="P3109" s="37">
        <v>28.092539048293933</v>
      </c>
      <c r="Q3109" s="31">
        <v>5.0000000000000004E-6</v>
      </c>
    </row>
    <row r="3110" spans="1:17" x14ac:dyDescent="0.2">
      <c r="A3110" t="s">
        <v>858</v>
      </c>
      <c r="B3110" t="s">
        <v>1154</v>
      </c>
      <c r="C3110" t="s">
        <v>1155</v>
      </c>
      <c r="D3110" s="35">
        <v>65000</v>
      </c>
      <c r="E3110" s="35">
        <v>6515.192070646408</v>
      </c>
      <c r="F3110" s="35">
        <v>71515.192070646415</v>
      </c>
      <c r="G3110">
        <v>3</v>
      </c>
      <c r="I3110" s="47" t="s">
        <v>1430</v>
      </c>
      <c r="J3110" t="s">
        <v>610</v>
      </c>
      <c r="K3110" s="57"/>
      <c r="M3110" t="s">
        <v>1398</v>
      </c>
      <c r="N3110" t="s">
        <v>1333</v>
      </c>
      <c r="O3110" s="36">
        <v>15.9</v>
      </c>
      <c r="P3110" s="37">
        <v>1.2214147412301712</v>
      </c>
      <c r="Q3110" s="31">
        <v>0</v>
      </c>
    </row>
    <row r="3111" spans="1:17" x14ac:dyDescent="0.2">
      <c r="A3111" t="s">
        <v>858</v>
      </c>
      <c r="B3111" t="s">
        <v>1154</v>
      </c>
      <c r="C3111" t="s">
        <v>1155</v>
      </c>
      <c r="D3111" s="35">
        <v>65000</v>
      </c>
      <c r="E3111" s="35">
        <v>6515.192070646408</v>
      </c>
      <c r="F3111" s="35">
        <v>71515.192070646415</v>
      </c>
      <c r="G3111">
        <v>3</v>
      </c>
      <c r="I3111" s="47" t="s">
        <v>1430</v>
      </c>
      <c r="J3111" t="s">
        <v>611</v>
      </c>
      <c r="K3111" s="58"/>
      <c r="M3111" t="s">
        <v>1398</v>
      </c>
      <c r="N3111" t="s">
        <v>1333</v>
      </c>
      <c r="O3111" s="36">
        <v>6044</v>
      </c>
      <c r="P3111" s="37">
        <v>464.29123874183358</v>
      </c>
      <c r="Q3111" s="31">
        <v>9.0000000000000006E-5</v>
      </c>
    </row>
    <row r="3112" spans="1:17" x14ac:dyDescent="0.2">
      <c r="A3112" t="s">
        <v>858</v>
      </c>
      <c r="B3112" t="s">
        <v>1154</v>
      </c>
      <c r="C3112" t="s">
        <v>1155</v>
      </c>
      <c r="D3112" s="35">
        <v>65000</v>
      </c>
      <c r="E3112" s="35">
        <v>6515.192070646408</v>
      </c>
      <c r="F3112" s="35">
        <v>71515.192070646415</v>
      </c>
      <c r="G3112">
        <v>3</v>
      </c>
      <c r="I3112" s="47" t="s">
        <v>1430</v>
      </c>
      <c r="J3112" t="s">
        <v>612</v>
      </c>
      <c r="M3112" t="s">
        <v>1398</v>
      </c>
      <c r="N3112" t="s">
        <v>1333</v>
      </c>
      <c r="O3112" s="36">
        <v>15.9</v>
      </c>
      <c r="P3112" s="37">
        <v>1.2214147412301712</v>
      </c>
      <c r="Q3112" s="31">
        <v>0</v>
      </c>
    </row>
    <row r="3113" spans="1:17" x14ac:dyDescent="0.2">
      <c r="A3113" t="s">
        <v>858</v>
      </c>
      <c r="B3113" t="s">
        <v>1154</v>
      </c>
      <c r="C3113" t="s">
        <v>1155</v>
      </c>
      <c r="D3113" s="35">
        <v>65000</v>
      </c>
      <c r="E3113" s="35">
        <v>6515.192070646408</v>
      </c>
      <c r="F3113" s="35">
        <v>71515.192070646415</v>
      </c>
      <c r="G3113">
        <v>3</v>
      </c>
      <c r="I3113" s="47" t="s">
        <v>1430</v>
      </c>
      <c r="J3113" t="s">
        <v>613</v>
      </c>
      <c r="M3113" t="s">
        <v>1398</v>
      </c>
      <c r="N3113" t="s">
        <v>1333</v>
      </c>
      <c r="O3113" s="36">
        <v>15.9</v>
      </c>
      <c r="P3113" s="37">
        <v>1.2214147412301712</v>
      </c>
      <c r="Q3113" s="31">
        <v>0</v>
      </c>
    </row>
    <row r="3114" spans="1:17" x14ac:dyDescent="0.2">
      <c r="A3114" t="s">
        <v>858</v>
      </c>
      <c r="B3114" t="s">
        <v>1154</v>
      </c>
      <c r="C3114" t="s">
        <v>1155</v>
      </c>
      <c r="D3114" s="35">
        <v>65000</v>
      </c>
      <c r="E3114" s="35">
        <v>6515.192070646408</v>
      </c>
      <c r="F3114" s="35">
        <v>71515.192070646415</v>
      </c>
      <c r="G3114">
        <v>3</v>
      </c>
      <c r="I3114" s="47" t="s">
        <v>1430</v>
      </c>
      <c r="J3114" t="s">
        <v>614</v>
      </c>
      <c r="M3114" t="s">
        <v>1398</v>
      </c>
      <c r="N3114" t="s">
        <v>1333</v>
      </c>
      <c r="O3114" s="36">
        <v>15.9</v>
      </c>
      <c r="P3114" s="37">
        <v>1.2214147412301712</v>
      </c>
      <c r="Q3114" s="31">
        <v>0</v>
      </c>
    </row>
    <row r="3115" spans="1:17" x14ac:dyDescent="0.2">
      <c r="A3115" t="s">
        <v>858</v>
      </c>
      <c r="B3115" t="s">
        <v>1154</v>
      </c>
      <c r="C3115" t="s">
        <v>1155</v>
      </c>
      <c r="D3115" s="35">
        <v>65000</v>
      </c>
      <c r="E3115" s="35">
        <v>6515.192070646408</v>
      </c>
      <c r="F3115" s="35">
        <v>71515.192070646415</v>
      </c>
      <c r="G3115">
        <v>3</v>
      </c>
      <c r="I3115" s="47" t="s">
        <v>1430</v>
      </c>
      <c r="J3115" t="s">
        <v>615</v>
      </c>
      <c r="K3115" s="58"/>
      <c r="M3115" t="s">
        <v>1398</v>
      </c>
      <c r="N3115" t="s">
        <v>1333</v>
      </c>
      <c r="O3115" s="36">
        <v>15.9</v>
      </c>
      <c r="P3115" s="37">
        <v>1.2214147412301712</v>
      </c>
      <c r="Q3115" s="31">
        <v>0</v>
      </c>
    </row>
    <row r="3116" spans="1:17" x14ac:dyDescent="0.2">
      <c r="A3116" t="s">
        <v>858</v>
      </c>
      <c r="B3116" t="s">
        <v>1154</v>
      </c>
      <c r="C3116" t="s">
        <v>1155</v>
      </c>
      <c r="D3116" s="35">
        <v>65000</v>
      </c>
      <c r="E3116" s="35">
        <v>6515.192070646408</v>
      </c>
      <c r="F3116" s="35">
        <v>71515.192070646415</v>
      </c>
      <c r="G3116">
        <v>3</v>
      </c>
      <c r="I3116" s="47" t="s">
        <v>1430</v>
      </c>
      <c r="J3116" t="s">
        <v>616</v>
      </c>
      <c r="K3116" s="58"/>
      <c r="M3116" t="s">
        <v>1398</v>
      </c>
      <c r="N3116" t="s">
        <v>1333</v>
      </c>
      <c r="O3116" s="36">
        <v>15.9</v>
      </c>
      <c r="P3116" s="37">
        <v>1.2214147412301712</v>
      </c>
      <c r="Q3116" s="31">
        <v>0</v>
      </c>
    </row>
    <row r="3117" spans="1:17" x14ac:dyDescent="0.2">
      <c r="A3117" t="s">
        <v>858</v>
      </c>
      <c r="B3117" t="s">
        <v>1154</v>
      </c>
      <c r="C3117" t="s">
        <v>1155</v>
      </c>
      <c r="D3117" s="35">
        <v>65000</v>
      </c>
      <c r="E3117" s="35">
        <v>6515.192070646408</v>
      </c>
      <c r="F3117" s="35">
        <v>71515.192070646415</v>
      </c>
      <c r="G3117">
        <v>3</v>
      </c>
      <c r="I3117" s="47" t="s">
        <v>1430</v>
      </c>
      <c r="J3117" t="s">
        <v>617</v>
      </c>
      <c r="K3117" s="58"/>
      <c r="M3117" t="s">
        <v>1398</v>
      </c>
      <c r="N3117" t="s">
        <v>1333</v>
      </c>
      <c r="O3117" s="36">
        <v>795</v>
      </c>
      <c r="P3117" s="37">
        <v>61.070737061508552</v>
      </c>
      <c r="Q3117" s="31">
        <v>1.2E-5</v>
      </c>
    </row>
    <row r="3118" spans="1:17" x14ac:dyDescent="0.2">
      <c r="A3118" t="s">
        <v>858</v>
      </c>
      <c r="B3118" t="s">
        <v>1154</v>
      </c>
      <c r="C3118" t="s">
        <v>1155</v>
      </c>
      <c r="D3118" s="35">
        <v>65000</v>
      </c>
      <c r="E3118" s="35">
        <v>6515.192070646408</v>
      </c>
      <c r="F3118" s="35">
        <v>71515.192070646415</v>
      </c>
      <c r="G3118">
        <v>3</v>
      </c>
      <c r="I3118" s="47" t="s">
        <v>1430</v>
      </c>
      <c r="J3118" t="s">
        <v>669</v>
      </c>
      <c r="K3118" s="57"/>
      <c r="M3118" t="s">
        <v>1404</v>
      </c>
      <c r="N3118" t="s">
        <v>1294</v>
      </c>
      <c r="O3118" s="36">
        <v>27603.720077909453</v>
      </c>
      <c r="P3118" s="37">
        <v>2120.4773972295502</v>
      </c>
      <c r="Q3118" s="31">
        <v>9.0200000000000002E-4</v>
      </c>
    </row>
    <row r="3119" spans="1:17" x14ac:dyDescent="0.2">
      <c r="A3119" t="s">
        <v>858</v>
      </c>
      <c r="B3119" t="s">
        <v>1154</v>
      </c>
      <c r="C3119" t="s">
        <v>1155</v>
      </c>
      <c r="D3119" s="35">
        <v>65000</v>
      </c>
      <c r="E3119" s="35">
        <v>6515.192070646408</v>
      </c>
      <c r="F3119" s="35">
        <v>71515.192070646415</v>
      </c>
      <c r="G3119">
        <v>3</v>
      </c>
      <c r="I3119" s="47" t="s">
        <v>1430</v>
      </c>
      <c r="J3119" t="s">
        <v>671</v>
      </c>
      <c r="K3119" s="57"/>
      <c r="M3119" t="s">
        <v>1404</v>
      </c>
      <c r="N3119" t="s">
        <v>1294</v>
      </c>
      <c r="O3119" s="36">
        <v>1704.7834184729736</v>
      </c>
      <c r="P3119" s="37">
        <v>130.95896842312285</v>
      </c>
      <c r="Q3119" s="31">
        <v>2.6999999999999999E-5</v>
      </c>
    </row>
    <row r="3120" spans="1:17" x14ac:dyDescent="0.2">
      <c r="A3120" t="s">
        <v>858</v>
      </c>
      <c r="B3120" t="s">
        <v>1154</v>
      </c>
      <c r="C3120" t="s">
        <v>1155</v>
      </c>
      <c r="D3120" s="35">
        <v>65000</v>
      </c>
      <c r="E3120" s="35">
        <v>6515.192070646408</v>
      </c>
      <c r="F3120" s="35">
        <v>71515.192070646415</v>
      </c>
      <c r="G3120">
        <v>3</v>
      </c>
      <c r="I3120" s="47" t="s">
        <v>1430</v>
      </c>
      <c r="J3120" t="s">
        <v>672</v>
      </c>
      <c r="K3120" s="57"/>
      <c r="M3120" t="s">
        <v>1404</v>
      </c>
      <c r="N3120" t="s">
        <v>1294</v>
      </c>
      <c r="O3120" s="36">
        <v>186.86368662271087</v>
      </c>
      <c r="P3120" s="37">
        <v>14.35459505921976</v>
      </c>
      <c r="Q3120" s="31">
        <v>3.9999999999999998E-6</v>
      </c>
    </row>
    <row r="3121" spans="1:17" x14ac:dyDescent="0.2">
      <c r="A3121" t="s">
        <v>858</v>
      </c>
      <c r="B3121" t="s">
        <v>1154</v>
      </c>
      <c r="C3121" t="s">
        <v>1155</v>
      </c>
      <c r="D3121" s="35">
        <v>65000</v>
      </c>
      <c r="E3121" s="35">
        <v>6515.192070646408</v>
      </c>
      <c r="F3121" s="35">
        <v>71515.192070646415</v>
      </c>
      <c r="G3121">
        <v>3</v>
      </c>
      <c r="I3121" s="47" t="s">
        <v>1430</v>
      </c>
      <c r="J3121" t="s">
        <v>673</v>
      </c>
      <c r="K3121" s="57"/>
      <c r="M3121" t="s">
        <v>1404</v>
      </c>
      <c r="N3121" t="s">
        <v>1294</v>
      </c>
      <c r="O3121" s="36">
        <v>1097.6201965309956</v>
      </c>
      <c r="P3121" s="37">
        <v>84.317577881441224</v>
      </c>
      <c r="Q3121" s="31">
        <v>6.4999999999999994E-5</v>
      </c>
    </row>
    <row r="3122" spans="1:17" x14ac:dyDescent="0.2">
      <c r="A3122" t="s">
        <v>858</v>
      </c>
      <c r="B3122" t="s">
        <v>1154</v>
      </c>
      <c r="C3122" t="s">
        <v>1155</v>
      </c>
      <c r="D3122" s="35">
        <v>65000</v>
      </c>
      <c r="E3122" s="35">
        <v>6515.192070646408</v>
      </c>
      <c r="F3122" s="35">
        <v>71515.192070646415</v>
      </c>
      <c r="G3122">
        <v>3</v>
      </c>
      <c r="I3122" s="47" t="s">
        <v>1430</v>
      </c>
      <c r="J3122" t="s">
        <v>674</v>
      </c>
      <c r="K3122" s="57"/>
      <c r="M3122" t="s">
        <v>1404</v>
      </c>
      <c r="N3122" t="s">
        <v>1294</v>
      </c>
      <c r="O3122" s="36">
        <v>6407.724397415137</v>
      </c>
      <c r="P3122" s="37">
        <v>492.23201488950087</v>
      </c>
      <c r="Q3122" s="31">
        <v>3.0800000000000001E-4</v>
      </c>
    </row>
    <row r="3123" spans="1:17" x14ac:dyDescent="0.2">
      <c r="A3123" t="s">
        <v>858</v>
      </c>
      <c r="B3123" t="s">
        <v>1154</v>
      </c>
      <c r="C3123" t="s">
        <v>1155</v>
      </c>
      <c r="D3123" s="35">
        <v>65000</v>
      </c>
      <c r="E3123" s="35">
        <v>6515.192070646408</v>
      </c>
      <c r="F3123" s="35">
        <v>71515.192070646415</v>
      </c>
      <c r="G3123">
        <v>3</v>
      </c>
      <c r="I3123" s="47" t="s">
        <v>1430</v>
      </c>
      <c r="J3123" t="s">
        <v>712</v>
      </c>
      <c r="K3123" s="57"/>
      <c r="M3123" t="s">
        <v>1411</v>
      </c>
      <c r="N3123" t="s">
        <v>1294</v>
      </c>
      <c r="O3123" s="36">
        <v>42.80266656986133</v>
      </c>
      <c r="P3123" s="37">
        <v>3.2880382334835514</v>
      </c>
      <c r="Q3123" s="31">
        <v>0</v>
      </c>
    </row>
    <row r="3124" spans="1:17" x14ac:dyDescent="0.2">
      <c r="A3124" t="s">
        <v>858</v>
      </c>
      <c r="B3124" t="s">
        <v>1154</v>
      </c>
      <c r="C3124" t="s">
        <v>1155</v>
      </c>
      <c r="D3124" s="35">
        <v>65000</v>
      </c>
      <c r="E3124" s="35">
        <v>6515.192070646408</v>
      </c>
      <c r="F3124" s="35">
        <v>71515.192070646415</v>
      </c>
      <c r="G3124">
        <v>3</v>
      </c>
      <c r="I3124" s="47" t="s">
        <v>1430</v>
      </c>
      <c r="J3124" t="s">
        <v>714</v>
      </c>
      <c r="K3124" s="57"/>
      <c r="M3124" t="s">
        <v>1411</v>
      </c>
      <c r="N3124" t="s">
        <v>1294</v>
      </c>
      <c r="O3124" s="36">
        <v>46.569639220649599</v>
      </c>
      <c r="P3124" s="37">
        <v>3.5774115621303242</v>
      </c>
      <c r="Q3124" s="31">
        <v>9.9999999999999995E-7</v>
      </c>
    </row>
    <row r="3125" spans="1:17" x14ac:dyDescent="0.2">
      <c r="A3125" t="s">
        <v>858</v>
      </c>
      <c r="B3125" t="s">
        <v>1154</v>
      </c>
      <c r="C3125" t="s">
        <v>1155</v>
      </c>
      <c r="D3125" s="35">
        <v>65000</v>
      </c>
      <c r="E3125" s="35">
        <v>6515.192070646408</v>
      </c>
      <c r="F3125" s="35">
        <v>71515.192070646415</v>
      </c>
      <c r="G3125">
        <v>3</v>
      </c>
      <c r="I3125" s="47" t="s">
        <v>1430</v>
      </c>
      <c r="J3125" t="s">
        <v>715</v>
      </c>
      <c r="K3125" s="57"/>
      <c r="M3125" t="s">
        <v>1411</v>
      </c>
      <c r="N3125" t="s">
        <v>1294</v>
      </c>
      <c r="O3125" s="36">
        <v>1183.945934271045</v>
      </c>
      <c r="P3125" s="37">
        <v>90.948994775986264</v>
      </c>
      <c r="Q3125" s="31">
        <v>5.8999999999999998E-5</v>
      </c>
    </row>
    <row r="3126" spans="1:17" x14ac:dyDescent="0.2">
      <c r="A3126" t="s">
        <v>858</v>
      </c>
      <c r="B3126" t="s">
        <v>1154</v>
      </c>
      <c r="C3126" t="s">
        <v>1155</v>
      </c>
      <c r="D3126" s="35">
        <v>65000</v>
      </c>
      <c r="E3126" s="35">
        <v>6515.192070646408</v>
      </c>
      <c r="F3126" s="35">
        <v>71515.192070646415</v>
      </c>
      <c r="G3126">
        <v>3</v>
      </c>
      <c r="I3126" s="47" t="s">
        <v>1430</v>
      </c>
      <c r="J3126" t="s">
        <v>720</v>
      </c>
      <c r="K3126" s="57"/>
      <c r="M3126" t="s">
        <v>1411</v>
      </c>
      <c r="N3126" t="s">
        <v>1294</v>
      </c>
      <c r="O3126" s="36">
        <v>2644.4201976399399</v>
      </c>
      <c r="P3126" s="37">
        <v>203.14049128328458</v>
      </c>
      <c r="Q3126" s="31">
        <v>4.1E-5</v>
      </c>
    </row>
    <row r="3127" spans="1:17" x14ac:dyDescent="0.2">
      <c r="A3127" t="s">
        <v>858</v>
      </c>
      <c r="B3127" t="s">
        <v>1154</v>
      </c>
      <c r="C3127" t="s">
        <v>1155</v>
      </c>
      <c r="D3127" s="35">
        <v>65000</v>
      </c>
      <c r="E3127" s="35">
        <v>6515.192070646408</v>
      </c>
      <c r="F3127" s="35">
        <v>71515.192070646415</v>
      </c>
      <c r="G3127">
        <v>3</v>
      </c>
      <c r="I3127" s="47" t="s">
        <v>1430</v>
      </c>
      <c r="J3127" t="s">
        <v>721</v>
      </c>
      <c r="K3127" s="57"/>
      <c r="M3127" t="s">
        <v>1411</v>
      </c>
      <c r="N3127" t="s">
        <v>1294</v>
      </c>
      <c r="O3127" s="36">
        <v>1491.5256828192296</v>
      </c>
      <c r="P3127" s="37">
        <v>114.57682112696877</v>
      </c>
      <c r="Q3127" s="31">
        <v>4.3000000000000002E-5</v>
      </c>
    </row>
    <row r="3128" spans="1:17" x14ac:dyDescent="0.2">
      <c r="A3128" t="s">
        <v>858</v>
      </c>
      <c r="B3128" t="s">
        <v>1154</v>
      </c>
      <c r="C3128" t="s">
        <v>1155</v>
      </c>
      <c r="D3128" s="35">
        <v>65000</v>
      </c>
      <c r="E3128" s="35">
        <v>6515.192070646408</v>
      </c>
      <c r="F3128" s="35">
        <v>71515.192070646415</v>
      </c>
      <c r="G3128">
        <v>3</v>
      </c>
      <c r="I3128" s="47" t="s">
        <v>1430</v>
      </c>
      <c r="J3128" t="s">
        <v>722</v>
      </c>
      <c r="K3128" s="57"/>
      <c r="M3128" t="s">
        <v>1411</v>
      </c>
      <c r="N3128" t="s">
        <v>1294</v>
      </c>
      <c r="O3128" s="36">
        <v>1341.6995806943403</v>
      </c>
      <c r="P3128" s="37">
        <v>103.06739912971111</v>
      </c>
      <c r="Q3128" s="31">
        <v>9.0000000000000006E-5</v>
      </c>
    </row>
    <row r="3129" spans="1:17" x14ac:dyDescent="0.2">
      <c r="A3129" t="s">
        <v>858</v>
      </c>
      <c r="B3129" t="s">
        <v>1154</v>
      </c>
      <c r="C3129" t="s">
        <v>1155</v>
      </c>
      <c r="D3129" s="35">
        <v>65000</v>
      </c>
      <c r="E3129" s="35">
        <v>6515.192070646408</v>
      </c>
      <c r="F3129" s="35">
        <v>71515.192070646415</v>
      </c>
      <c r="G3129">
        <v>3</v>
      </c>
      <c r="I3129" s="47" t="s">
        <v>1430</v>
      </c>
      <c r="J3129" t="s">
        <v>1288</v>
      </c>
      <c r="K3129" s="57"/>
      <c r="M3129" t="s">
        <v>1411</v>
      </c>
      <c r="N3129" t="s">
        <v>1294</v>
      </c>
      <c r="O3129" s="36">
        <v>27.785524752776173</v>
      </c>
      <c r="P3129" s="37">
        <v>2.1344433664060767</v>
      </c>
      <c r="Q3129" s="31">
        <v>9.9999999999999995E-7</v>
      </c>
    </row>
    <row r="3130" spans="1:17" x14ac:dyDescent="0.2">
      <c r="A3130" t="s">
        <v>858</v>
      </c>
      <c r="B3130" t="s">
        <v>1154</v>
      </c>
      <c r="C3130" t="s">
        <v>1155</v>
      </c>
      <c r="D3130" s="35">
        <v>65000</v>
      </c>
      <c r="E3130" s="35">
        <v>6515.192070646408</v>
      </c>
      <c r="F3130" s="35">
        <v>71515.192070646415</v>
      </c>
      <c r="G3130">
        <v>3</v>
      </c>
      <c r="I3130" s="47" t="s">
        <v>1430</v>
      </c>
      <c r="J3130" t="s">
        <v>742</v>
      </c>
      <c r="K3130" s="57"/>
      <c r="M3130" t="s">
        <v>1416</v>
      </c>
      <c r="N3130" t="s">
        <v>1294</v>
      </c>
      <c r="O3130" s="36">
        <v>2864.7385465703437</v>
      </c>
      <c r="P3130" s="37">
        <v>220.06502456297565</v>
      </c>
      <c r="Q3130" s="31">
        <v>2.2499999999999999E-4</v>
      </c>
    </row>
    <row r="3131" spans="1:17" x14ac:dyDescent="0.2">
      <c r="A3131" t="s">
        <v>858</v>
      </c>
      <c r="B3131" t="s">
        <v>1154</v>
      </c>
      <c r="C3131" t="s">
        <v>1155</v>
      </c>
      <c r="D3131" s="35">
        <v>65000</v>
      </c>
      <c r="E3131" s="35">
        <v>6515.192070646408</v>
      </c>
      <c r="F3131" s="35">
        <v>71515.192070646415</v>
      </c>
      <c r="G3131">
        <v>3</v>
      </c>
      <c r="I3131" s="47" t="s">
        <v>1430</v>
      </c>
      <c r="J3131" t="s">
        <v>744</v>
      </c>
      <c r="K3131" s="57"/>
      <c r="M3131" t="s">
        <v>1416</v>
      </c>
      <c r="N3131" t="s">
        <v>1294</v>
      </c>
      <c r="O3131" s="36">
        <v>4832.9094432549227</v>
      </c>
      <c r="P3131" s="37">
        <v>371.2570337749724</v>
      </c>
      <c r="Q3131" s="31">
        <v>2.9700000000000001E-4</v>
      </c>
    </row>
    <row r="3132" spans="1:17" x14ac:dyDescent="0.2">
      <c r="A3132" t="s">
        <v>858</v>
      </c>
      <c r="B3132" t="s">
        <v>1154</v>
      </c>
      <c r="C3132" t="s">
        <v>1155</v>
      </c>
      <c r="D3132" s="35">
        <v>65000</v>
      </c>
      <c r="E3132" s="35">
        <v>6515.192070646408</v>
      </c>
      <c r="F3132" s="35">
        <v>71515.192070646415</v>
      </c>
      <c r="G3132">
        <v>3</v>
      </c>
      <c r="I3132" s="47" t="s">
        <v>1430</v>
      </c>
      <c r="J3132" t="s">
        <v>745</v>
      </c>
      <c r="K3132" s="57"/>
      <c r="M3132" t="s">
        <v>1416</v>
      </c>
      <c r="N3132" t="s">
        <v>1294</v>
      </c>
      <c r="O3132" s="36">
        <v>2287.7901530345116</v>
      </c>
      <c r="P3132" s="37">
        <v>175.74469294072841</v>
      </c>
      <c r="Q3132" s="31">
        <v>2.0799999999999999E-4</v>
      </c>
    </row>
    <row r="3133" spans="1:17" x14ac:dyDescent="0.2">
      <c r="A3133" t="s">
        <v>858</v>
      </c>
      <c r="B3133" t="s">
        <v>1154</v>
      </c>
      <c r="C3133" t="s">
        <v>1155</v>
      </c>
      <c r="D3133" s="35">
        <v>65000</v>
      </c>
      <c r="E3133" s="35">
        <v>6515.192070646408</v>
      </c>
      <c r="F3133" s="35">
        <v>71515.192070646415</v>
      </c>
      <c r="G3133">
        <v>3</v>
      </c>
      <c r="I3133" s="47" t="s">
        <v>1430</v>
      </c>
      <c r="J3133" t="s">
        <v>746</v>
      </c>
      <c r="K3133" s="57"/>
      <c r="M3133" t="s">
        <v>1416</v>
      </c>
      <c r="N3133" t="s">
        <v>1294</v>
      </c>
      <c r="O3133" s="36">
        <v>600.78947486909465</v>
      </c>
      <c r="P3133" s="37">
        <v>46.151768615160094</v>
      </c>
      <c r="Q3133" s="31">
        <v>9.0000000000000002E-6</v>
      </c>
    </row>
    <row r="3134" spans="1:17" x14ac:dyDescent="0.2">
      <c r="A3134" t="s">
        <v>858</v>
      </c>
      <c r="B3134" t="s">
        <v>1154</v>
      </c>
      <c r="C3134" t="s">
        <v>1155</v>
      </c>
      <c r="D3134" s="35">
        <v>65000</v>
      </c>
      <c r="E3134" s="35">
        <v>6515.192070646408</v>
      </c>
      <c r="F3134" s="35">
        <v>71515.192070646415</v>
      </c>
      <c r="G3134">
        <v>3</v>
      </c>
      <c r="I3134" s="47" t="s">
        <v>1430</v>
      </c>
      <c r="J3134" t="s">
        <v>747</v>
      </c>
      <c r="K3134" s="57"/>
      <c r="M3134" t="s">
        <v>1416</v>
      </c>
      <c r="N3134" t="s">
        <v>1294</v>
      </c>
      <c r="O3134" s="36">
        <v>304.28601644003118</v>
      </c>
      <c r="P3134" s="37">
        <v>23.374806668557248</v>
      </c>
      <c r="Q3134" s="31">
        <v>6.9999999999999999E-6</v>
      </c>
    </row>
    <row r="3135" spans="1:17" x14ac:dyDescent="0.2">
      <c r="A3135" t="s">
        <v>858</v>
      </c>
      <c r="B3135" t="s">
        <v>1154</v>
      </c>
      <c r="C3135" t="s">
        <v>1155</v>
      </c>
      <c r="D3135" s="35">
        <v>65000</v>
      </c>
      <c r="E3135" s="35">
        <v>6515.192070646408</v>
      </c>
      <c r="F3135" s="35">
        <v>71515.192070646415</v>
      </c>
      <c r="G3135">
        <v>3</v>
      </c>
      <c r="I3135" s="47" t="s">
        <v>1430</v>
      </c>
      <c r="J3135" t="s">
        <v>748</v>
      </c>
      <c r="K3135" s="57"/>
      <c r="M3135" t="s">
        <v>1416</v>
      </c>
      <c r="N3135" t="s">
        <v>1294</v>
      </c>
      <c r="O3135" s="36">
        <v>2474.219595817025</v>
      </c>
      <c r="P3135" s="37">
        <v>190.06593002336288</v>
      </c>
      <c r="Q3135" s="31">
        <v>1.13E-4</v>
      </c>
    </row>
    <row r="3136" spans="1:17" x14ac:dyDescent="0.2">
      <c r="A3136" t="s">
        <v>858</v>
      </c>
      <c r="B3136" t="s">
        <v>1154</v>
      </c>
      <c r="C3136" t="s">
        <v>1155</v>
      </c>
      <c r="D3136" s="35">
        <v>65000</v>
      </c>
      <c r="E3136" s="35">
        <v>6515.192070646408</v>
      </c>
      <c r="F3136" s="35">
        <v>71515.192070646415</v>
      </c>
      <c r="G3136">
        <v>3</v>
      </c>
      <c r="I3136" s="47" t="s">
        <v>1430</v>
      </c>
      <c r="J3136" t="s">
        <v>749</v>
      </c>
      <c r="K3136" s="57"/>
      <c r="M3136" t="s">
        <v>1416</v>
      </c>
      <c r="N3136" t="s">
        <v>1294</v>
      </c>
      <c r="O3136" s="36">
        <v>686.59096162493188</v>
      </c>
      <c r="P3136" s="37">
        <v>52.742913315980537</v>
      </c>
      <c r="Q3136" s="31">
        <v>4.6999999999999997E-5</v>
      </c>
    </row>
    <row r="3137" spans="1:17" x14ac:dyDescent="0.2">
      <c r="A3137" t="s">
        <v>858</v>
      </c>
      <c r="B3137" t="s">
        <v>1154</v>
      </c>
      <c r="C3137" t="s">
        <v>1155</v>
      </c>
      <c r="D3137" s="35">
        <v>65000</v>
      </c>
      <c r="E3137" s="35">
        <v>6515.192070646408</v>
      </c>
      <c r="F3137" s="35">
        <v>71515.192070646415</v>
      </c>
      <c r="G3137">
        <v>3</v>
      </c>
      <c r="I3137" s="47" t="s">
        <v>1430</v>
      </c>
      <c r="J3137" t="s">
        <v>751</v>
      </c>
      <c r="K3137" s="57"/>
      <c r="M3137" t="s">
        <v>1418</v>
      </c>
      <c r="N3137" t="s">
        <v>1294</v>
      </c>
      <c r="O3137" s="36">
        <v>2382.5214441982639</v>
      </c>
      <c r="P3137" s="37">
        <v>183.02181215350666</v>
      </c>
      <c r="Q3137" s="31">
        <v>2.81E-4</v>
      </c>
    </row>
    <row r="3138" spans="1:17" x14ac:dyDescent="0.2">
      <c r="A3138" t="s">
        <v>858</v>
      </c>
      <c r="B3138" t="s">
        <v>1154</v>
      </c>
      <c r="C3138" t="s">
        <v>1155</v>
      </c>
      <c r="D3138" s="35">
        <v>65000</v>
      </c>
      <c r="E3138" s="35">
        <v>6515.192070646408</v>
      </c>
      <c r="F3138" s="35">
        <v>71515.192070646415</v>
      </c>
      <c r="G3138">
        <v>3</v>
      </c>
      <c r="I3138" s="47" t="s">
        <v>1430</v>
      </c>
      <c r="J3138" t="s">
        <v>753</v>
      </c>
      <c r="K3138" s="57"/>
      <c r="M3138" t="s">
        <v>1418</v>
      </c>
      <c r="N3138" t="s">
        <v>1294</v>
      </c>
      <c r="O3138" s="36">
        <v>488.11319690976609</v>
      </c>
      <c r="P3138" s="37">
        <v>37.496141766954302</v>
      </c>
      <c r="Q3138" s="31">
        <v>7.9999999999999996E-6</v>
      </c>
    </row>
    <row r="3139" spans="1:17" x14ac:dyDescent="0.2">
      <c r="A3139" t="s">
        <v>858</v>
      </c>
      <c r="B3139" t="s">
        <v>1154</v>
      </c>
      <c r="C3139" t="s">
        <v>1155</v>
      </c>
      <c r="D3139" s="35">
        <v>65000</v>
      </c>
      <c r="E3139" s="35">
        <v>6515.192070646408</v>
      </c>
      <c r="F3139" s="35">
        <v>71515.192070646415</v>
      </c>
      <c r="G3139">
        <v>3</v>
      </c>
      <c r="I3139" s="47" t="s">
        <v>1430</v>
      </c>
      <c r="J3139" t="s">
        <v>754</v>
      </c>
      <c r="K3139" s="57"/>
      <c r="M3139" t="s">
        <v>1418</v>
      </c>
      <c r="N3139" t="s">
        <v>1294</v>
      </c>
      <c r="O3139" s="36">
        <v>32.367565076927775</v>
      </c>
      <c r="P3139" s="37">
        <v>2.4864290014268211</v>
      </c>
      <c r="Q3139" s="31">
        <v>9.9999999999999995E-7</v>
      </c>
    </row>
    <row r="3140" spans="1:17" x14ac:dyDescent="0.2">
      <c r="A3140" t="s">
        <v>858</v>
      </c>
      <c r="B3140" t="s">
        <v>1154</v>
      </c>
      <c r="C3140" t="s">
        <v>1155</v>
      </c>
      <c r="D3140" s="35">
        <v>65000</v>
      </c>
      <c r="E3140" s="35">
        <v>6515.192070646408</v>
      </c>
      <c r="F3140" s="35">
        <v>71515.192070646415</v>
      </c>
      <c r="G3140">
        <v>3</v>
      </c>
      <c r="I3140" s="47" t="s">
        <v>1430</v>
      </c>
      <c r="J3140" t="s">
        <v>755</v>
      </c>
      <c r="K3140" s="57"/>
      <c r="M3140" t="s">
        <v>1418</v>
      </c>
      <c r="N3140" t="s">
        <v>1294</v>
      </c>
      <c r="O3140" s="36">
        <v>2950.6268742092748</v>
      </c>
      <c r="P3140" s="37">
        <v>226.66284025340315</v>
      </c>
      <c r="Q3140" s="31">
        <v>9.5000000000000005E-5</v>
      </c>
    </row>
    <row r="3141" spans="1:17" x14ac:dyDescent="0.2">
      <c r="A3141" t="s">
        <v>858</v>
      </c>
      <c r="B3141" t="s">
        <v>1154</v>
      </c>
      <c r="C3141" t="s">
        <v>1155</v>
      </c>
      <c r="D3141" s="35">
        <v>65000</v>
      </c>
      <c r="E3141" s="35">
        <v>6515.192070646408</v>
      </c>
      <c r="F3141" s="35">
        <v>71515.192070646415</v>
      </c>
      <c r="G3141">
        <v>3</v>
      </c>
      <c r="I3141" s="47" t="s">
        <v>1430</v>
      </c>
      <c r="J3141" t="s">
        <v>28</v>
      </c>
      <c r="K3141" s="57"/>
      <c r="M3141" t="s">
        <v>1324</v>
      </c>
      <c r="N3141" t="s">
        <v>1294</v>
      </c>
      <c r="O3141" s="36">
        <v>3310.5160194947125</v>
      </c>
      <c r="P3141" s="37">
        <v>254.30899794273395</v>
      </c>
      <c r="Q3141" s="31">
        <v>5.5000000000000002E-5</v>
      </c>
    </row>
    <row r="3142" spans="1:17" x14ac:dyDescent="0.2">
      <c r="A3142" t="s">
        <v>858</v>
      </c>
      <c r="B3142" t="s">
        <v>1154</v>
      </c>
      <c r="C3142" t="s">
        <v>1155</v>
      </c>
      <c r="D3142" s="35">
        <v>65000</v>
      </c>
      <c r="E3142" s="35">
        <v>6515.192070646408</v>
      </c>
      <c r="F3142" s="35">
        <v>71515.192070646415</v>
      </c>
      <c r="G3142">
        <v>3</v>
      </c>
      <c r="I3142" s="47" t="s">
        <v>1430</v>
      </c>
      <c r="J3142" t="s">
        <v>345</v>
      </c>
      <c r="K3142" s="57"/>
      <c r="M3142" t="s">
        <v>1357</v>
      </c>
      <c r="N3142" t="s">
        <v>1294</v>
      </c>
      <c r="O3142" s="36">
        <v>2233.5199069010409</v>
      </c>
      <c r="P3142" s="37">
        <v>171.57573202012392</v>
      </c>
      <c r="Q3142" s="31">
        <v>5.1999999999999997E-5</v>
      </c>
    </row>
    <row r="3143" spans="1:17" x14ac:dyDescent="0.2">
      <c r="A3143" t="s">
        <v>858</v>
      </c>
      <c r="B3143" t="s">
        <v>1154</v>
      </c>
      <c r="C3143" t="s">
        <v>1155</v>
      </c>
      <c r="D3143" s="35">
        <v>65000</v>
      </c>
      <c r="E3143" s="35">
        <v>6515.192070646408</v>
      </c>
      <c r="F3143" s="35">
        <v>71515.192070646415</v>
      </c>
      <c r="G3143">
        <v>3</v>
      </c>
      <c r="I3143" s="47" t="s">
        <v>1430</v>
      </c>
      <c r="J3143" t="s">
        <v>143</v>
      </c>
      <c r="K3143" s="57"/>
      <c r="M3143" t="s">
        <v>1334</v>
      </c>
      <c r="N3143" t="s">
        <v>1325</v>
      </c>
      <c r="O3143" s="36">
        <v>627.45216633751477</v>
      </c>
      <c r="P3143" s="37">
        <v>48.19995757116012</v>
      </c>
      <c r="Q3143" s="31">
        <v>1.0000000000000001E-5</v>
      </c>
    </row>
    <row r="3144" spans="1:17" x14ac:dyDescent="0.2">
      <c r="A3144" t="s">
        <v>858</v>
      </c>
      <c r="B3144" t="s">
        <v>1154</v>
      </c>
      <c r="C3144" t="s">
        <v>1155</v>
      </c>
      <c r="D3144" s="35">
        <v>65000</v>
      </c>
      <c r="E3144" s="35">
        <v>6515.192070646408</v>
      </c>
      <c r="F3144" s="35">
        <v>71515.192070646415</v>
      </c>
      <c r="G3144">
        <v>3</v>
      </c>
      <c r="I3144" s="47" t="s">
        <v>1430</v>
      </c>
      <c r="J3144" t="s">
        <v>147</v>
      </c>
      <c r="K3144" s="57"/>
      <c r="M3144" t="s">
        <v>1334</v>
      </c>
      <c r="N3144" t="s">
        <v>1325</v>
      </c>
      <c r="O3144" s="36">
        <v>3197.6337116738837</v>
      </c>
      <c r="P3144" s="37">
        <v>245.63754418195145</v>
      </c>
      <c r="Q3144" s="31">
        <v>5.8999999999999998E-5</v>
      </c>
    </row>
    <row r="3145" spans="1:17" x14ac:dyDescent="0.2">
      <c r="A3145" t="s">
        <v>858</v>
      </c>
      <c r="B3145" t="s">
        <v>1154</v>
      </c>
      <c r="C3145" t="s">
        <v>1155</v>
      </c>
      <c r="D3145" s="35">
        <v>65000</v>
      </c>
      <c r="E3145" s="35">
        <v>6515.192070646408</v>
      </c>
      <c r="F3145" s="35">
        <v>71515.192070646415</v>
      </c>
      <c r="G3145">
        <v>3</v>
      </c>
      <c r="I3145" s="47" t="s">
        <v>1430</v>
      </c>
      <c r="J3145" t="s">
        <v>149</v>
      </c>
      <c r="K3145" s="57"/>
      <c r="M3145" t="s">
        <v>1334</v>
      </c>
      <c r="N3145" t="s">
        <v>1325</v>
      </c>
      <c r="O3145" s="36">
        <v>2208.4489008143428</v>
      </c>
      <c r="P3145" s="37">
        <v>169.64981400680543</v>
      </c>
      <c r="Q3145" s="31">
        <v>4.5000000000000003E-5</v>
      </c>
    </row>
    <row r="3146" spans="1:17" x14ac:dyDescent="0.2">
      <c r="A3146" t="s">
        <v>858</v>
      </c>
      <c r="B3146" t="s">
        <v>1154</v>
      </c>
      <c r="C3146" t="s">
        <v>1155</v>
      </c>
      <c r="D3146" s="35">
        <v>65000</v>
      </c>
      <c r="E3146" s="35">
        <v>6515.192070646408</v>
      </c>
      <c r="F3146" s="35">
        <v>71515.192070646415</v>
      </c>
      <c r="G3146">
        <v>3</v>
      </c>
      <c r="I3146" s="47" t="s">
        <v>1430</v>
      </c>
      <c r="J3146" t="s">
        <v>151</v>
      </c>
      <c r="K3146" s="57"/>
      <c r="M3146" t="s">
        <v>1334</v>
      </c>
      <c r="N3146" t="s">
        <v>1325</v>
      </c>
      <c r="O3146" s="36">
        <v>168.36633130056649</v>
      </c>
      <c r="P3146" s="37">
        <v>12.933655281594632</v>
      </c>
      <c r="Q3146" s="31">
        <v>3.0000000000000001E-6</v>
      </c>
    </row>
    <row r="3147" spans="1:17" x14ac:dyDescent="0.2">
      <c r="A3147" t="s">
        <v>858</v>
      </c>
      <c r="B3147" t="s">
        <v>1154</v>
      </c>
      <c r="C3147" t="s">
        <v>1155</v>
      </c>
      <c r="D3147" s="35">
        <v>65000</v>
      </c>
      <c r="E3147" s="35">
        <v>6515.192070646408</v>
      </c>
      <c r="F3147" s="35">
        <v>71515.192070646415</v>
      </c>
      <c r="G3147">
        <v>3</v>
      </c>
      <c r="I3147" s="47" t="s">
        <v>1430</v>
      </c>
      <c r="J3147" t="s">
        <v>153</v>
      </c>
      <c r="K3147" s="58"/>
      <c r="M3147" t="s">
        <v>1334</v>
      </c>
      <c r="N3147" t="s">
        <v>1325</v>
      </c>
      <c r="O3147" s="36">
        <v>41.830144422500986</v>
      </c>
      <c r="P3147" s="37">
        <v>3.2133305047440079</v>
      </c>
      <c r="Q3147" s="31">
        <v>9.9999999999999995E-7</v>
      </c>
    </row>
    <row r="3148" spans="1:17" x14ac:dyDescent="0.2">
      <c r="A3148" t="s">
        <v>858</v>
      </c>
      <c r="B3148" t="s">
        <v>1154</v>
      </c>
      <c r="C3148" t="s">
        <v>1155</v>
      </c>
      <c r="D3148" s="35">
        <v>65000</v>
      </c>
      <c r="E3148" s="35">
        <v>6515.192070646408</v>
      </c>
      <c r="F3148" s="35">
        <v>71515.192070646415</v>
      </c>
      <c r="G3148">
        <v>3</v>
      </c>
      <c r="I3148" s="47" t="s">
        <v>1430</v>
      </c>
      <c r="J3148" t="s">
        <v>316</v>
      </c>
      <c r="K3148" s="57"/>
      <c r="M3148" t="s">
        <v>1352</v>
      </c>
      <c r="N3148" t="s">
        <v>1325</v>
      </c>
      <c r="O3148" s="36">
        <v>5454.3838744023078</v>
      </c>
      <c r="P3148" s="37">
        <v>418.99779047315172</v>
      </c>
      <c r="Q3148" s="31">
        <v>2.7E-4</v>
      </c>
    </row>
    <row r="3149" spans="1:17" x14ac:dyDescent="0.2">
      <c r="A3149" t="s">
        <v>858</v>
      </c>
      <c r="B3149" t="s">
        <v>1154</v>
      </c>
      <c r="C3149" t="s">
        <v>1155</v>
      </c>
      <c r="D3149" s="35">
        <v>65000</v>
      </c>
      <c r="E3149" s="35">
        <v>6515.192070646408</v>
      </c>
      <c r="F3149" s="35">
        <v>71515.192070646415</v>
      </c>
      <c r="G3149">
        <v>3</v>
      </c>
      <c r="I3149" s="47" t="s">
        <v>1430</v>
      </c>
      <c r="J3149" t="s">
        <v>318</v>
      </c>
      <c r="K3149" s="57"/>
      <c r="M3149" t="s">
        <v>1352</v>
      </c>
      <c r="N3149" t="s">
        <v>1325</v>
      </c>
      <c r="O3149" s="36">
        <v>2635.3412972515926</v>
      </c>
      <c r="P3149" s="37">
        <v>202.44306343620988</v>
      </c>
      <c r="Q3149" s="31">
        <v>2.5300000000000002E-4</v>
      </c>
    </row>
    <row r="3150" spans="1:17" x14ac:dyDescent="0.2">
      <c r="A3150" t="s">
        <v>858</v>
      </c>
      <c r="B3150" t="s">
        <v>1154</v>
      </c>
      <c r="C3150" t="s">
        <v>1155</v>
      </c>
      <c r="D3150" s="35">
        <v>65000</v>
      </c>
      <c r="E3150" s="35">
        <v>6515.192070646408</v>
      </c>
      <c r="F3150" s="35">
        <v>71515.192070646415</v>
      </c>
      <c r="G3150">
        <v>3</v>
      </c>
      <c r="I3150" s="47" t="s">
        <v>1430</v>
      </c>
      <c r="J3150" t="s">
        <v>319</v>
      </c>
      <c r="K3150" s="57"/>
      <c r="M3150" t="s">
        <v>1352</v>
      </c>
      <c r="N3150" t="s">
        <v>1325</v>
      </c>
      <c r="O3150" s="36">
        <v>3105.6409394293473</v>
      </c>
      <c r="P3150" s="37">
        <v>238.57079398659883</v>
      </c>
      <c r="Q3150" s="31">
        <v>3.6400000000000001E-4</v>
      </c>
    </row>
    <row r="3151" spans="1:17" x14ac:dyDescent="0.2">
      <c r="A3151" t="s">
        <v>858</v>
      </c>
      <c r="B3151" t="s">
        <v>1154</v>
      </c>
      <c r="C3151" t="s">
        <v>1155</v>
      </c>
      <c r="D3151" s="35">
        <v>65000</v>
      </c>
      <c r="E3151" s="35">
        <v>6515.192070646408</v>
      </c>
      <c r="F3151" s="35">
        <v>71515.192070646415</v>
      </c>
      <c r="G3151">
        <v>3</v>
      </c>
      <c r="I3151" s="47" t="s">
        <v>1430</v>
      </c>
      <c r="J3151" t="s">
        <v>320</v>
      </c>
      <c r="K3151" s="57"/>
      <c r="M3151" t="s">
        <v>1353</v>
      </c>
      <c r="N3151" t="s">
        <v>1325</v>
      </c>
      <c r="O3151" s="36">
        <v>74157.33999578697</v>
      </c>
      <c r="P3151" s="37">
        <v>5696.6583799542113</v>
      </c>
      <c r="Q3151" s="31">
        <v>2.271E-3</v>
      </c>
    </row>
    <row r="3152" spans="1:17" x14ac:dyDescent="0.2">
      <c r="A3152" t="s">
        <v>858</v>
      </c>
      <c r="B3152" t="s">
        <v>1154</v>
      </c>
      <c r="C3152" t="s">
        <v>1155</v>
      </c>
      <c r="D3152" s="35">
        <v>65000</v>
      </c>
      <c r="E3152" s="35">
        <v>6515.192070646408</v>
      </c>
      <c r="F3152" s="35">
        <v>71515.192070646415</v>
      </c>
      <c r="G3152">
        <v>3</v>
      </c>
      <c r="I3152" s="47" t="s">
        <v>1430</v>
      </c>
      <c r="J3152" t="s">
        <v>450</v>
      </c>
      <c r="K3152" s="57"/>
      <c r="M3152" t="s">
        <v>1372</v>
      </c>
      <c r="N3152" t="s">
        <v>1325</v>
      </c>
      <c r="O3152" s="36">
        <v>1783.3161553464247</v>
      </c>
      <c r="P3152" s="37">
        <v>136.99173839081993</v>
      </c>
      <c r="Q3152" s="31">
        <v>0</v>
      </c>
    </row>
    <row r="3153" spans="1:17" x14ac:dyDescent="0.2">
      <c r="A3153" t="s">
        <v>858</v>
      </c>
      <c r="B3153" t="s">
        <v>1154</v>
      </c>
      <c r="C3153" t="s">
        <v>1155</v>
      </c>
      <c r="D3153" s="35">
        <v>65000</v>
      </c>
      <c r="E3153" s="35">
        <v>6515.192070646408</v>
      </c>
      <c r="F3153" s="35">
        <v>71515.192070646415</v>
      </c>
      <c r="G3153">
        <v>3</v>
      </c>
      <c r="I3153" s="47" t="s">
        <v>1430</v>
      </c>
      <c r="J3153" t="s">
        <v>452</v>
      </c>
      <c r="K3153" s="57"/>
      <c r="M3153" t="s">
        <v>1372</v>
      </c>
      <c r="N3153" t="s">
        <v>1325</v>
      </c>
      <c r="O3153" s="36">
        <v>2389.643648164209</v>
      </c>
      <c r="P3153" s="37">
        <v>183.56892944369872</v>
      </c>
      <c r="Q3153" s="31">
        <v>1.6000000000000001E-4</v>
      </c>
    </row>
    <row r="3154" spans="1:17" x14ac:dyDescent="0.2">
      <c r="A3154" t="s">
        <v>858</v>
      </c>
      <c r="B3154" t="s">
        <v>1154</v>
      </c>
      <c r="C3154" t="s">
        <v>1155</v>
      </c>
      <c r="D3154" s="35">
        <v>65000</v>
      </c>
      <c r="E3154" s="35">
        <v>6515.192070646408</v>
      </c>
      <c r="F3154" s="35">
        <v>71515.192070646415</v>
      </c>
      <c r="G3154">
        <v>3</v>
      </c>
      <c r="I3154" s="47" t="s">
        <v>1430</v>
      </c>
      <c r="J3154" t="s">
        <v>453</v>
      </c>
      <c r="K3154" s="57"/>
      <c r="M3154" t="s">
        <v>1372</v>
      </c>
      <c r="N3154" t="s">
        <v>1325</v>
      </c>
      <c r="O3154" s="36">
        <v>2567.9752636988514</v>
      </c>
      <c r="P3154" s="37">
        <v>197.26810328278069</v>
      </c>
      <c r="Q3154" s="31">
        <v>2.8E-5</v>
      </c>
    </row>
    <row r="3155" spans="1:17" x14ac:dyDescent="0.2">
      <c r="A3155" t="s">
        <v>858</v>
      </c>
      <c r="B3155" t="s">
        <v>1154</v>
      </c>
      <c r="C3155" t="s">
        <v>1155</v>
      </c>
      <c r="D3155" s="35">
        <v>65000</v>
      </c>
      <c r="E3155" s="35">
        <v>6515.192070646408</v>
      </c>
      <c r="F3155" s="35">
        <v>71515.192070646415</v>
      </c>
      <c r="G3155">
        <v>3</v>
      </c>
      <c r="I3155" s="47" t="s">
        <v>1430</v>
      </c>
      <c r="J3155" t="s">
        <v>454</v>
      </c>
      <c r="K3155" s="57"/>
      <c r="M3155" t="s">
        <v>1372</v>
      </c>
      <c r="N3155" t="s">
        <v>1325</v>
      </c>
      <c r="O3155" s="36">
        <v>4279.9587728314191</v>
      </c>
      <c r="P3155" s="37">
        <v>328.78017213796778</v>
      </c>
      <c r="Q3155" s="31">
        <v>1.1400000000000001E-4</v>
      </c>
    </row>
    <row r="3156" spans="1:17" x14ac:dyDescent="0.2">
      <c r="A3156" t="s">
        <v>858</v>
      </c>
      <c r="B3156" t="s">
        <v>1154</v>
      </c>
      <c r="C3156" t="s">
        <v>1155</v>
      </c>
      <c r="D3156" s="35">
        <v>65000</v>
      </c>
      <c r="E3156" s="35">
        <v>6515.192070646408</v>
      </c>
      <c r="F3156" s="35">
        <v>71515.192070646415</v>
      </c>
      <c r="G3156">
        <v>3</v>
      </c>
      <c r="I3156" s="47" t="s">
        <v>1430</v>
      </c>
      <c r="J3156" t="s">
        <v>455</v>
      </c>
      <c r="K3156" s="58"/>
      <c r="M3156" t="s">
        <v>1373</v>
      </c>
      <c r="N3156" t="s">
        <v>1325</v>
      </c>
      <c r="O3156" s="36">
        <v>3502.8542609035103</v>
      </c>
      <c r="P3156" s="37">
        <v>269.08414029235615</v>
      </c>
      <c r="Q3156" s="31">
        <v>7.1000000000000005E-5</v>
      </c>
    </row>
    <row r="3157" spans="1:17" x14ac:dyDescent="0.2">
      <c r="A3157" t="s">
        <v>858</v>
      </c>
      <c r="B3157" t="s">
        <v>1154</v>
      </c>
      <c r="C3157" t="s">
        <v>1155</v>
      </c>
      <c r="D3157" s="35">
        <v>65000</v>
      </c>
      <c r="E3157" s="35">
        <v>6515.192070646408</v>
      </c>
      <c r="F3157" s="35">
        <v>71515.192070646415</v>
      </c>
      <c r="G3157">
        <v>3</v>
      </c>
      <c r="I3157" s="47" t="s">
        <v>1430</v>
      </c>
      <c r="J3157" t="s">
        <v>457</v>
      </c>
      <c r="K3157" s="57"/>
      <c r="M3157" t="s">
        <v>1373</v>
      </c>
      <c r="N3157" t="s">
        <v>1325</v>
      </c>
      <c r="O3157" s="36">
        <v>1284.3150327180197</v>
      </c>
      <c r="P3157" s="37">
        <v>98.659202097188597</v>
      </c>
      <c r="Q3157" s="31">
        <v>5.7000000000000003E-5</v>
      </c>
    </row>
    <row r="3158" spans="1:17" x14ac:dyDescent="0.2">
      <c r="A3158" t="s">
        <v>858</v>
      </c>
      <c r="B3158" t="s">
        <v>1154</v>
      </c>
      <c r="C3158" t="s">
        <v>1155</v>
      </c>
      <c r="D3158" s="35">
        <v>65000</v>
      </c>
      <c r="E3158" s="35">
        <v>6515.192070646408</v>
      </c>
      <c r="F3158" s="35">
        <v>71515.192070646415</v>
      </c>
      <c r="G3158">
        <v>3</v>
      </c>
      <c r="I3158" s="47" t="s">
        <v>1430</v>
      </c>
      <c r="J3158" t="s">
        <v>458</v>
      </c>
      <c r="K3158" s="57"/>
      <c r="M3158" t="s">
        <v>1373</v>
      </c>
      <c r="N3158" t="s">
        <v>1325</v>
      </c>
      <c r="O3158" s="36">
        <v>138.80505600317656</v>
      </c>
      <c r="P3158" s="37">
        <v>10.662801355947126</v>
      </c>
      <c r="Q3158" s="31">
        <v>6.0000000000000002E-6</v>
      </c>
    </row>
    <row r="3159" spans="1:17" x14ac:dyDescent="0.2">
      <c r="A3159" t="s">
        <v>858</v>
      </c>
      <c r="B3159" t="s">
        <v>1154</v>
      </c>
      <c r="C3159" t="s">
        <v>1155</v>
      </c>
      <c r="D3159" s="35">
        <v>65000</v>
      </c>
      <c r="E3159" s="35">
        <v>6515.192070646408</v>
      </c>
      <c r="F3159" s="35">
        <v>71515.192070646415</v>
      </c>
      <c r="G3159">
        <v>3</v>
      </c>
      <c r="I3159" s="47" t="s">
        <v>1430</v>
      </c>
      <c r="J3159" t="s">
        <v>459</v>
      </c>
      <c r="K3159" s="58"/>
      <c r="M3159" t="s">
        <v>1373</v>
      </c>
      <c r="N3159" t="s">
        <v>1325</v>
      </c>
      <c r="O3159" s="36">
        <v>403.82691814459525</v>
      </c>
      <c r="P3159" s="37">
        <v>31.021393127506812</v>
      </c>
      <c r="Q3159" s="31">
        <v>3.0000000000000001E-5</v>
      </c>
    </row>
    <row r="3160" spans="1:17" x14ac:dyDescent="0.2">
      <c r="A3160" t="s">
        <v>858</v>
      </c>
      <c r="B3160" t="s">
        <v>1154</v>
      </c>
      <c r="C3160" t="s">
        <v>1155</v>
      </c>
      <c r="D3160" s="35">
        <v>65000</v>
      </c>
      <c r="E3160" s="35">
        <v>6515.192070646408</v>
      </c>
      <c r="F3160" s="35">
        <v>71515.192070646415</v>
      </c>
      <c r="G3160">
        <v>3</v>
      </c>
      <c r="I3160" s="47" t="s">
        <v>1430</v>
      </c>
      <c r="J3160" t="s">
        <v>460</v>
      </c>
      <c r="K3160" s="57"/>
      <c r="M3160" t="s">
        <v>1373</v>
      </c>
      <c r="N3160" t="s">
        <v>1325</v>
      </c>
      <c r="O3160" s="36">
        <v>15784.390091433366</v>
      </c>
      <c r="P3160" s="37">
        <v>1212.5337571700732</v>
      </c>
      <c r="Q3160" s="31">
        <v>5.1999999999999995E-4</v>
      </c>
    </row>
    <row r="3161" spans="1:17" x14ac:dyDescent="0.2">
      <c r="A3161" t="s">
        <v>858</v>
      </c>
      <c r="B3161" t="s">
        <v>1154</v>
      </c>
      <c r="C3161" t="s">
        <v>1155</v>
      </c>
      <c r="D3161" s="35">
        <v>65000</v>
      </c>
      <c r="E3161" s="35">
        <v>6515.192070646408</v>
      </c>
      <c r="F3161" s="35">
        <v>71515.192070646415</v>
      </c>
      <c r="G3161">
        <v>3</v>
      </c>
      <c r="I3161" s="47" t="s">
        <v>1430</v>
      </c>
      <c r="J3161" t="s">
        <v>461</v>
      </c>
      <c r="K3161" s="58"/>
      <c r="M3161" t="s">
        <v>1373</v>
      </c>
      <c r="N3161" t="s">
        <v>1325</v>
      </c>
      <c r="O3161" s="36">
        <v>4814.0552172089874</v>
      </c>
      <c r="P3161" s="37">
        <v>369.8086797103818</v>
      </c>
      <c r="Q3161" s="31">
        <v>9.7999999999999997E-5</v>
      </c>
    </row>
    <row r="3162" spans="1:17" x14ac:dyDescent="0.2">
      <c r="A3162" t="s">
        <v>858</v>
      </c>
      <c r="B3162" t="s">
        <v>1154</v>
      </c>
      <c r="C3162" t="s">
        <v>1155</v>
      </c>
      <c r="D3162" s="35">
        <v>65000</v>
      </c>
      <c r="E3162" s="35">
        <v>6515.192070646408</v>
      </c>
      <c r="F3162" s="35">
        <v>71515.192070646415</v>
      </c>
      <c r="G3162">
        <v>3</v>
      </c>
      <c r="I3162" s="47" t="s">
        <v>1430</v>
      </c>
      <c r="J3162" t="s">
        <v>462</v>
      </c>
      <c r="K3162" s="57"/>
      <c r="M3162" t="s">
        <v>1373</v>
      </c>
      <c r="N3162" t="s">
        <v>1325</v>
      </c>
      <c r="O3162" s="36">
        <v>1.2745686485177732</v>
      </c>
      <c r="P3162" s="37">
        <v>9.7910499120089617E-2</v>
      </c>
      <c r="Q3162" s="31">
        <v>0</v>
      </c>
    </row>
    <row r="3163" spans="1:17" x14ac:dyDescent="0.2">
      <c r="A3163" t="s">
        <v>858</v>
      </c>
      <c r="B3163" t="s">
        <v>1154</v>
      </c>
      <c r="C3163" t="s">
        <v>1155</v>
      </c>
      <c r="D3163" s="35">
        <v>65000</v>
      </c>
      <c r="E3163" s="35">
        <v>6515.192070646408</v>
      </c>
      <c r="F3163" s="35">
        <v>71515.192070646415</v>
      </c>
      <c r="G3163">
        <v>3</v>
      </c>
      <c r="I3163" s="47" t="s">
        <v>1430</v>
      </c>
      <c r="J3163" t="s">
        <v>641</v>
      </c>
      <c r="K3163" s="57"/>
      <c r="M3163" t="s">
        <v>1401</v>
      </c>
      <c r="N3163" t="s">
        <v>1325</v>
      </c>
      <c r="O3163" s="36">
        <v>2044.9352186600722</v>
      </c>
      <c r="P3163" s="37">
        <v>157.08893213409783</v>
      </c>
      <c r="Q3163" s="31">
        <v>1.37E-4</v>
      </c>
    </row>
    <row r="3164" spans="1:17" x14ac:dyDescent="0.2">
      <c r="A3164" t="s">
        <v>858</v>
      </c>
      <c r="B3164" t="s">
        <v>1154</v>
      </c>
      <c r="C3164" t="s">
        <v>1155</v>
      </c>
      <c r="D3164" s="35">
        <v>65000</v>
      </c>
      <c r="E3164" s="35">
        <v>6515.192070646408</v>
      </c>
      <c r="F3164" s="35">
        <v>71515.192070646415</v>
      </c>
      <c r="G3164">
        <v>3</v>
      </c>
      <c r="I3164" s="47" t="s">
        <v>1430</v>
      </c>
      <c r="J3164" t="s">
        <v>643</v>
      </c>
      <c r="K3164" s="58"/>
      <c r="M3164" t="s">
        <v>1401</v>
      </c>
      <c r="N3164" t="s">
        <v>1325</v>
      </c>
      <c r="O3164" s="36">
        <v>2463.2693452897956</v>
      </c>
      <c r="P3164" s="37">
        <v>189.22474779605966</v>
      </c>
      <c r="Q3164" s="31">
        <v>2.3900000000000001E-4</v>
      </c>
    </row>
    <row r="3165" spans="1:17" x14ac:dyDescent="0.2">
      <c r="A3165" t="s">
        <v>858</v>
      </c>
      <c r="B3165" t="s">
        <v>1154</v>
      </c>
      <c r="C3165" t="s">
        <v>1155</v>
      </c>
      <c r="D3165" s="35">
        <v>65000</v>
      </c>
      <c r="E3165" s="35">
        <v>6515.192070646408</v>
      </c>
      <c r="F3165" s="35">
        <v>71515.192070646415</v>
      </c>
      <c r="G3165">
        <v>3</v>
      </c>
      <c r="I3165" s="47" t="s">
        <v>1430</v>
      </c>
      <c r="J3165" t="s">
        <v>644</v>
      </c>
      <c r="K3165" s="58"/>
      <c r="M3165" t="s">
        <v>1401</v>
      </c>
      <c r="N3165" t="s">
        <v>1325</v>
      </c>
      <c r="O3165" s="36">
        <v>7317.8331792863455</v>
      </c>
      <c r="P3165" s="37">
        <v>562.14524019142084</v>
      </c>
      <c r="Q3165" s="31">
        <v>3.1100000000000002E-4</v>
      </c>
    </row>
    <row r="3166" spans="1:17" x14ac:dyDescent="0.2">
      <c r="A3166" t="s">
        <v>858</v>
      </c>
      <c r="B3166" t="s">
        <v>1154</v>
      </c>
      <c r="C3166" t="s">
        <v>1155</v>
      </c>
      <c r="D3166" s="35">
        <v>65000</v>
      </c>
      <c r="E3166" s="35">
        <v>6515.192070646408</v>
      </c>
      <c r="F3166" s="35">
        <v>71515.192070646415</v>
      </c>
      <c r="G3166">
        <v>3</v>
      </c>
      <c r="I3166" s="47" t="s">
        <v>1430</v>
      </c>
      <c r="J3166" t="s">
        <v>645</v>
      </c>
      <c r="K3166" s="57"/>
      <c r="M3166" t="s">
        <v>1401</v>
      </c>
      <c r="N3166" t="s">
        <v>1325</v>
      </c>
      <c r="O3166" s="36">
        <v>1941.8250110585548</v>
      </c>
      <c r="P3166" s="37">
        <v>149.16815681738103</v>
      </c>
      <c r="Q3166" s="31">
        <v>4.8999999999999998E-5</v>
      </c>
    </row>
    <row r="3167" spans="1:17" x14ac:dyDescent="0.2">
      <c r="A3167" t="s">
        <v>858</v>
      </c>
      <c r="B3167" t="s">
        <v>1154</v>
      </c>
      <c r="C3167" t="s">
        <v>1155</v>
      </c>
      <c r="D3167" s="35">
        <v>65000</v>
      </c>
      <c r="E3167" s="35">
        <v>6515.192070646408</v>
      </c>
      <c r="F3167" s="35">
        <v>71515.192070646415</v>
      </c>
      <c r="G3167">
        <v>3</v>
      </c>
      <c r="I3167" s="47" t="s">
        <v>1430</v>
      </c>
      <c r="J3167" t="s">
        <v>646</v>
      </c>
      <c r="K3167" s="58"/>
      <c r="M3167" t="s">
        <v>1401</v>
      </c>
      <c r="N3167" t="s">
        <v>1325</v>
      </c>
      <c r="O3167" s="36">
        <v>553.20000000000005</v>
      </c>
      <c r="P3167" s="37">
        <v>42.496014770347841</v>
      </c>
      <c r="Q3167" s="31">
        <v>1.2E-5</v>
      </c>
    </row>
    <row r="3168" spans="1:17" x14ac:dyDescent="0.2">
      <c r="A3168" t="s">
        <v>858</v>
      </c>
      <c r="B3168" t="s">
        <v>1154</v>
      </c>
      <c r="C3168" t="s">
        <v>1155</v>
      </c>
      <c r="D3168" s="35">
        <v>65000</v>
      </c>
      <c r="E3168" s="35">
        <v>6515.192070646408</v>
      </c>
      <c r="F3168" s="35">
        <v>71515.192070646415</v>
      </c>
      <c r="G3168">
        <v>3</v>
      </c>
      <c r="I3168" s="47" t="s">
        <v>1430</v>
      </c>
      <c r="J3168" t="s">
        <v>647</v>
      </c>
      <c r="K3168" s="57"/>
      <c r="M3168" t="s">
        <v>1401</v>
      </c>
      <c r="N3168" t="s">
        <v>1325</v>
      </c>
      <c r="O3168" s="36">
        <v>4667.2721274884843</v>
      </c>
      <c r="P3168" s="37">
        <v>358.5330174746627</v>
      </c>
      <c r="Q3168" s="31">
        <v>1.08E-4</v>
      </c>
    </row>
    <row r="3169" spans="1:17" x14ac:dyDescent="0.2">
      <c r="A3169" t="s">
        <v>858</v>
      </c>
      <c r="B3169" t="s">
        <v>1154</v>
      </c>
      <c r="C3169" t="s">
        <v>1155</v>
      </c>
      <c r="D3169" s="35">
        <v>65000</v>
      </c>
      <c r="E3169" s="35">
        <v>6515.192070646408</v>
      </c>
      <c r="F3169" s="35">
        <v>71515.192070646415</v>
      </c>
      <c r="G3169">
        <v>3</v>
      </c>
      <c r="I3169" s="47" t="s">
        <v>1430</v>
      </c>
      <c r="J3169" t="s">
        <v>648</v>
      </c>
      <c r="K3169" s="57"/>
      <c r="M3169" t="s">
        <v>1401</v>
      </c>
      <c r="N3169" t="s">
        <v>1325</v>
      </c>
      <c r="O3169" s="36">
        <v>691.5</v>
      </c>
      <c r="P3169" s="37">
        <v>53.120018462934794</v>
      </c>
      <c r="Q3169" s="31">
        <v>1.5E-5</v>
      </c>
    </row>
    <row r="3170" spans="1:17" x14ac:dyDescent="0.2">
      <c r="A3170" t="s">
        <v>858</v>
      </c>
      <c r="B3170" t="s">
        <v>1154</v>
      </c>
      <c r="C3170" t="s">
        <v>1155</v>
      </c>
      <c r="D3170" s="35">
        <v>65000</v>
      </c>
      <c r="E3170" s="35">
        <v>6515.192070646408</v>
      </c>
      <c r="F3170" s="35">
        <v>71515.192070646415</v>
      </c>
      <c r="G3170">
        <v>3</v>
      </c>
      <c r="I3170" s="47" t="s">
        <v>1430</v>
      </c>
      <c r="J3170" t="s">
        <v>649</v>
      </c>
      <c r="K3170" s="57"/>
      <c r="M3170" t="s">
        <v>1401</v>
      </c>
      <c r="N3170" t="s">
        <v>1325</v>
      </c>
      <c r="O3170" s="36">
        <v>1387.4162914357805</v>
      </c>
      <c r="P3170" s="37">
        <v>106.57928997374574</v>
      </c>
      <c r="Q3170" s="31">
        <v>3.1000000000000001E-5</v>
      </c>
    </row>
    <row r="3171" spans="1:17" x14ac:dyDescent="0.2">
      <c r="A3171" t="s">
        <v>858</v>
      </c>
      <c r="B3171" t="s">
        <v>1154</v>
      </c>
      <c r="C3171" t="s">
        <v>1155</v>
      </c>
      <c r="D3171" s="35">
        <v>65000</v>
      </c>
      <c r="E3171" s="35">
        <v>6515.192070646408</v>
      </c>
      <c r="F3171" s="35">
        <v>71515.192070646415</v>
      </c>
      <c r="G3171">
        <v>3</v>
      </c>
      <c r="I3171" s="47" t="s">
        <v>1430</v>
      </c>
      <c r="J3171" t="s">
        <v>650</v>
      </c>
      <c r="K3171" s="57"/>
      <c r="M3171" t="s">
        <v>1401</v>
      </c>
      <c r="N3171" t="s">
        <v>1325</v>
      </c>
      <c r="O3171" s="36">
        <v>69.150000000000006</v>
      </c>
      <c r="P3171" s="37">
        <v>5.3120018462934802</v>
      </c>
      <c r="Q3171" s="31">
        <v>1.9999999999999999E-6</v>
      </c>
    </row>
    <row r="3172" spans="1:17" x14ac:dyDescent="0.2">
      <c r="A3172" t="s">
        <v>858</v>
      </c>
      <c r="B3172" t="s">
        <v>1154</v>
      </c>
      <c r="C3172" t="s">
        <v>1155</v>
      </c>
      <c r="D3172" s="35">
        <v>65000</v>
      </c>
      <c r="E3172" s="35">
        <v>6515.192070646408</v>
      </c>
      <c r="F3172" s="35">
        <v>71515.192070646415</v>
      </c>
      <c r="G3172">
        <v>3</v>
      </c>
      <c r="I3172" s="47" t="s">
        <v>1430</v>
      </c>
      <c r="J3172" t="s">
        <v>651</v>
      </c>
      <c r="K3172" s="57"/>
      <c r="M3172" t="s">
        <v>1401</v>
      </c>
      <c r="N3172" t="s">
        <v>1325</v>
      </c>
      <c r="O3172" s="36">
        <v>484.05</v>
      </c>
      <c r="P3172" s="37">
        <v>37.184012924054365</v>
      </c>
      <c r="Q3172" s="31">
        <v>1.1E-5</v>
      </c>
    </row>
    <row r="3173" spans="1:17" x14ac:dyDescent="0.2">
      <c r="A3173" t="s">
        <v>858</v>
      </c>
      <c r="B3173" t="s">
        <v>1154</v>
      </c>
      <c r="C3173" t="s">
        <v>1155</v>
      </c>
      <c r="D3173" s="35">
        <v>65000</v>
      </c>
      <c r="E3173" s="35">
        <v>6515.192070646408</v>
      </c>
      <c r="F3173" s="35">
        <v>71515.192070646415</v>
      </c>
      <c r="G3173">
        <v>3</v>
      </c>
      <c r="I3173" s="47" t="s">
        <v>1430</v>
      </c>
      <c r="J3173" t="s">
        <v>737</v>
      </c>
      <c r="K3173" s="57"/>
      <c r="M3173" t="s">
        <v>1414</v>
      </c>
      <c r="N3173" t="s">
        <v>1325</v>
      </c>
      <c r="O3173" s="36">
        <v>2259.0703945956138</v>
      </c>
      <c r="P3173" s="37">
        <v>173.53848310916615</v>
      </c>
      <c r="Q3173" s="31">
        <v>0</v>
      </c>
    </row>
    <row r="3174" spans="1:17" x14ac:dyDescent="0.2">
      <c r="A3174" t="s">
        <v>858</v>
      </c>
      <c r="B3174" t="s">
        <v>1154</v>
      </c>
      <c r="C3174" t="s">
        <v>1155</v>
      </c>
      <c r="D3174" s="35">
        <v>65000</v>
      </c>
      <c r="E3174" s="35">
        <v>6515.192070646408</v>
      </c>
      <c r="F3174" s="35">
        <v>71515.192070646415</v>
      </c>
      <c r="G3174">
        <v>3</v>
      </c>
      <c r="I3174" s="47" t="s">
        <v>1430</v>
      </c>
      <c r="J3174" t="s">
        <v>739</v>
      </c>
      <c r="K3174" s="57"/>
      <c r="M3174" t="s">
        <v>1414</v>
      </c>
      <c r="N3174" t="s">
        <v>1325</v>
      </c>
      <c r="O3174" s="36">
        <v>2550.8715440720744</v>
      </c>
      <c r="P3174" s="37">
        <v>195.95422056064149</v>
      </c>
      <c r="Q3174" s="31">
        <v>6.0000000000000002E-5</v>
      </c>
    </row>
    <row r="3175" spans="1:17" x14ac:dyDescent="0.2">
      <c r="A3175" t="s">
        <v>858</v>
      </c>
      <c r="B3175" t="s">
        <v>1154</v>
      </c>
      <c r="C3175" t="s">
        <v>1155</v>
      </c>
      <c r="D3175" s="35">
        <v>65000</v>
      </c>
      <c r="E3175" s="35">
        <v>6515.192070646408</v>
      </c>
      <c r="F3175" s="35">
        <v>71515.192070646415</v>
      </c>
      <c r="G3175">
        <v>3</v>
      </c>
      <c r="I3175" s="47" t="s">
        <v>1430</v>
      </c>
      <c r="J3175" t="s">
        <v>740</v>
      </c>
      <c r="K3175" s="57"/>
      <c r="M3175" t="s">
        <v>1414</v>
      </c>
      <c r="N3175" t="s">
        <v>1325</v>
      </c>
      <c r="O3175" s="36">
        <v>3037.8035399849359</v>
      </c>
      <c r="P3175" s="37">
        <v>233.35962419489297</v>
      </c>
      <c r="Q3175" s="31">
        <v>6.7000000000000002E-5</v>
      </c>
    </row>
    <row r="3176" spans="1:17" x14ac:dyDescent="0.2">
      <c r="A3176" t="s">
        <v>858</v>
      </c>
      <c r="B3176" t="s">
        <v>1154</v>
      </c>
      <c r="C3176" t="s">
        <v>1155</v>
      </c>
      <c r="D3176" s="35">
        <v>65000</v>
      </c>
      <c r="E3176" s="35">
        <v>6515.192070646408</v>
      </c>
      <c r="F3176" s="35">
        <v>71515.192070646415</v>
      </c>
      <c r="G3176">
        <v>3</v>
      </c>
      <c r="I3176" s="47" t="s">
        <v>1430</v>
      </c>
      <c r="J3176" t="s">
        <v>32</v>
      </c>
      <c r="K3176" s="57"/>
      <c r="M3176" t="s">
        <v>1324</v>
      </c>
      <c r="N3176" t="s">
        <v>1325</v>
      </c>
      <c r="O3176" s="36">
        <v>847.29019394612521</v>
      </c>
      <c r="P3176" s="37">
        <v>65.087593269532576</v>
      </c>
      <c r="Q3176" s="31">
        <v>2.8E-5</v>
      </c>
    </row>
    <row r="3177" spans="1:17" x14ac:dyDescent="0.2">
      <c r="A3177" t="s">
        <v>858</v>
      </c>
      <c r="B3177" t="s">
        <v>1154</v>
      </c>
      <c r="C3177" t="s">
        <v>1155</v>
      </c>
      <c r="D3177" s="35">
        <v>65000</v>
      </c>
      <c r="E3177" s="35">
        <v>6515.192070646408</v>
      </c>
      <c r="F3177" s="35">
        <v>71515.192070646415</v>
      </c>
      <c r="G3177">
        <v>3</v>
      </c>
      <c r="I3177" s="47" t="s">
        <v>1430</v>
      </c>
      <c r="J3177" t="s">
        <v>34</v>
      </c>
      <c r="K3177" s="57"/>
      <c r="M3177" t="s">
        <v>1324</v>
      </c>
      <c r="N3177" t="s">
        <v>1325</v>
      </c>
      <c r="O3177" s="36">
        <v>2189.0911107159804</v>
      </c>
      <c r="P3177" s="37">
        <v>168.16277688832875</v>
      </c>
      <c r="Q3177" s="31">
        <v>7.1000000000000005E-5</v>
      </c>
    </row>
    <row r="3178" spans="1:17" x14ac:dyDescent="0.2">
      <c r="A3178" t="s">
        <v>858</v>
      </c>
      <c r="B3178" t="s">
        <v>1154</v>
      </c>
      <c r="C3178" t="s">
        <v>1155</v>
      </c>
      <c r="D3178" s="35">
        <v>65000</v>
      </c>
      <c r="E3178" s="35">
        <v>6515.192070646408</v>
      </c>
      <c r="F3178" s="35">
        <v>71515.192070646415</v>
      </c>
      <c r="G3178">
        <v>3</v>
      </c>
      <c r="I3178" s="47" t="s">
        <v>1430</v>
      </c>
      <c r="J3178" t="s">
        <v>36</v>
      </c>
      <c r="K3178" s="58"/>
      <c r="M3178" t="s">
        <v>1324</v>
      </c>
      <c r="N3178" t="s">
        <v>1325</v>
      </c>
      <c r="O3178" s="36">
        <v>3151.6352477146047</v>
      </c>
      <c r="P3178" s="37">
        <v>242.10400946787547</v>
      </c>
      <c r="Q3178" s="31">
        <v>2.6499999999999999E-4</v>
      </c>
    </row>
    <row r="3179" spans="1:17" x14ac:dyDescent="0.2">
      <c r="A3179" t="s">
        <v>858</v>
      </c>
      <c r="B3179" t="s">
        <v>1154</v>
      </c>
      <c r="C3179" t="s">
        <v>1155</v>
      </c>
      <c r="D3179" s="35">
        <v>65000</v>
      </c>
      <c r="E3179" s="35">
        <v>6515.192070646408</v>
      </c>
      <c r="F3179" s="35">
        <v>71515.192070646415</v>
      </c>
      <c r="G3179">
        <v>3</v>
      </c>
      <c r="I3179" s="47" t="s">
        <v>1430</v>
      </c>
      <c r="J3179" t="s">
        <v>347</v>
      </c>
      <c r="K3179" s="57"/>
      <c r="M3179" t="s">
        <v>1357</v>
      </c>
      <c r="N3179" t="s">
        <v>1325</v>
      </c>
      <c r="O3179" s="36">
        <v>1960.9420397731203</v>
      </c>
      <c r="P3179" s="37">
        <v>150.63669899854401</v>
      </c>
      <c r="Q3179" s="31">
        <v>0</v>
      </c>
    </row>
    <row r="3180" spans="1:17" x14ac:dyDescent="0.2">
      <c r="A3180" t="s">
        <v>858</v>
      </c>
      <c r="B3180" t="s">
        <v>1154</v>
      </c>
      <c r="C3180" t="s">
        <v>1155</v>
      </c>
      <c r="D3180" s="35">
        <v>65000</v>
      </c>
      <c r="E3180" s="35">
        <v>6515.192070646408</v>
      </c>
      <c r="F3180" s="35">
        <v>71515.192070646415</v>
      </c>
      <c r="G3180">
        <v>3</v>
      </c>
      <c r="I3180" s="47" t="s">
        <v>1430</v>
      </c>
      <c r="J3180" t="s">
        <v>348</v>
      </c>
      <c r="K3180" s="57"/>
      <c r="M3180" t="s">
        <v>1357</v>
      </c>
      <c r="N3180" t="s">
        <v>1325</v>
      </c>
      <c r="O3180" s="36">
        <v>6761.1885246750298</v>
      </c>
      <c r="P3180" s="37">
        <v>519.38461209272657</v>
      </c>
      <c r="Q3180" s="31">
        <v>4.1399999999999998E-4</v>
      </c>
    </row>
    <row r="3181" spans="1:17" x14ac:dyDescent="0.2">
      <c r="A3181" t="s">
        <v>858</v>
      </c>
      <c r="B3181" t="s">
        <v>1154</v>
      </c>
      <c r="C3181" t="s">
        <v>1155</v>
      </c>
      <c r="D3181" s="35">
        <v>65000</v>
      </c>
      <c r="E3181" s="35">
        <v>6515.192070646408</v>
      </c>
      <c r="F3181" s="35">
        <v>71515.192070646415</v>
      </c>
      <c r="G3181">
        <v>3</v>
      </c>
      <c r="I3181" s="47" t="s">
        <v>1430</v>
      </c>
      <c r="J3181" t="s">
        <v>406</v>
      </c>
      <c r="K3181" s="58"/>
      <c r="M3181" t="s">
        <v>1366</v>
      </c>
      <c r="N3181" t="s">
        <v>1325</v>
      </c>
      <c r="O3181" s="36">
        <v>5886.2493831897482</v>
      </c>
      <c r="P3181" s="37">
        <v>452.17306711855093</v>
      </c>
      <c r="Q3181" s="31">
        <v>3.2299999999999999E-4</v>
      </c>
    </row>
    <row r="3182" spans="1:17" x14ac:dyDescent="0.2">
      <c r="A3182" t="s">
        <v>858</v>
      </c>
      <c r="B3182" t="s">
        <v>1154</v>
      </c>
      <c r="C3182" t="s">
        <v>1155</v>
      </c>
      <c r="D3182" s="35">
        <v>65000</v>
      </c>
      <c r="E3182" s="35">
        <v>6515.192070646408</v>
      </c>
      <c r="F3182" s="35">
        <v>71515.192070646415</v>
      </c>
      <c r="G3182">
        <v>3</v>
      </c>
      <c r="I3182" s="47" t="s">
        <v>1430</v>
      </c>
      <c r="J3182" t="s">
        <v>407</v>
      </c>
      <c r="K3182" s="57"/>
      <c r="M3182" t="s">
        <v>1366</v>
      </c>
      <c r="N3182" t="s">
        <v>1325</v>
      </c>
      <c r="O3182" s="36">
        <v>11434.717413794324</v>
      </c>
      <c r="P3182" s="37">
        <v>878.39826484337891</v>
      </c>
      <c r="Q3182" s="31">
        <v>4.0499999999999998E-4</v>
      </c>
    </row>
    <row r="3183" spans="1:17" x14ac:dyDescent="0.2">
      <c r="A3183" t="s">
        <v>858</v>
      </c>
      <c r="B3183" t="s">
        <v>1154</v>
      </c>
      <c r="C3183" t="s">
        <v>1155</v>
      </c>
      <c r="D3183" s="35">
        <v>65000</v>
      </c>
      <c r="E3183" s="35">
        <v>6515.192070646408</v>
      </c>
      <c r="F3183" s="35">
        <v>71515.192070646415</v>
      </c>
      <c r="G3183">
        <v>3</v>
      </c>
      <c r="I3183" s="47" t="s">
        <v>1430</v>
      </c>
      <c r="J3183" t="s">
        <v>408</v>
      </c>
      <c r="K3183" s="57"/>
      <c r="M3183" t="s">
        <v>1366</v>
      </c>
      <c r="N3183" t="s">
        <v>1325</v>
      </c>
      <c r="O3183" s="36">
        <v>13494.448218078351</v>
      </c>
      <c r="P3183" s="37">
        <v>1036.6237722218939</v>
      </c>
      <c r="Q3183" s="31">
        <v>3.3100000000000002E-4</v>
      </c>
    </row>
    <row r="3184" spans="1:17" x14ac:dyDescent="0.2">
      <c r="A3184" t="s">
        <v>858</v>
      </c>
      <c r="B3184" t="s">
        <v>1154</v>
      </c>
      <c r="C3184" t="s">
        <v>1155</v>
      </c>
      <c r="D3184" s="35">
        <v>65000</v>
      </c>
      <c r="E3184" s="35">
        <v>6515.192070646408</v>
      </c>
      <c r="F3184" s="35">
        <v>71515.192070646415</v>
      </c>
      <c r="G3184">
        <v>3</v>
      </c>
      <c r="I3184" s="47" t="s">
        <v>1430</v>
      </c>
      <c r="J3184" t="s">
        <v>409</v>
      </c>
      <c r="K3184" s="57"/>
      <c r="M3184" t="s">
        <v>1366</v>
      </c>
      <c r="N3184" t="s">
        <v>1325</v>
      </c>
      <c r="O3184" s="36">
        <v>22654.287901645508</v>
      </c>
      <c r="P3184" s="37">
        <v>1740.2692575561096</v>
      </c>
      <c r="Q3184" s="31">
        <v>5.2400000000000005E-4</v>
      </c>
    </row>
    <row r="3185" spans="1:17" x14ac:dyDescent="0.2">
      <c r="A3185" t="s">
        <v>858</v>
      </c>
      <c r="B3185" t="s">
        <v>1154</v>
      </c>
      <c r="C3185" t="s">
        <v>1155</v>
      </c>
      <c r="D3185" s="35">
        <v>65000</v>
      </c>
      <c r="E3185" s="35">
        <v>6515.192070646408</v>
      </c>
      <c r="F3185" s="35">
        <v>71515.192070646415</v>
      </c>
      <c r="G3185">
        <v>3</v>
      </c>
      <c r="I3185" s="47" t="s">
        <v>1430</v>
      </c>
      <c r="J3185" t="s">
        <v>410</v>
      </c>
      <c r="K3185" s="57"/>
      <c r="M3185" t="s">
        <v>1366</v>
      </c>
      <c r="N3185" t="s">
        <v>1325</v>
      </c>
      <c r="O3185" s="36">
        <v>10120.942896730847</v>
      </c>
      <c r="P3185" s="37">
        <v>777.47602825256888</v>
      </c>
      <c r="Q3185" s="31">
        <v>5.0799999999999999E-4</v>
      </c>
    </row>
    <row r="3186" spans="1:17" x14ac:dyDescent="0.2">
      <c r="A3186" t="s">
        <v>858</v>
      </c>
      <c r="B3186" t="s">
        <v>1154</v>
      </c>
      <c r="C3186" t="s">
        <v>1155</v>
      </c>
      <c r="D3186" s="35">
        <v>65000</v>
      </c>
      <c r="E3186" s="35">
        <v>6515.192070646408</v>
      </c>
      <c r="F3186" s="35">
        <v>71515.192070646415</v>
      </c>
      <c r="G3186">
        <v>3</v>
      </c>
      <c r="I3186" s="47" t="s">
        <v>1430</v>
      </c>
      <c r="J3186" t="s">
        <v>705</v>
      </c>
      <c r="K3186" s="57"/>
      <c r="M3186" t="s">
        <v>1409</v>
      </c>
      <c r="N3186" t="s">
        <v>1325</v>
      </c>
      <c r="O3186" s="36">
        <v>59430.480946412557</v>
      </c>
      <c r="P3186" s="37">
        <v>4565.3626104620826</v>
      </c>
      <c r="Q3186" s="31">
        <v>1.7329999999999999E-3</v>
      </c>
    </row>
    <row r="3187" spans="1:17" x14ac:dyDescent="0.2">
      <c r="A3187" t="s">
        <v>858</v>
      </c>
      <c r="B3187" t="s">
        <v>1154</v>
      </c>
      <c r="C3187" t="s">
        <v>1155</v>
      </c>
      <c r="D3187" s="35">
        <v>65000</v>
      </c>
      <c r="E3187" s="35">
        <v>6515.192070646408</v>
      </c>
      <c r="F3187" s="35">
        <v>71515.192070646415</v>
      </c>
      <c r="G3187">
        <v>3</v>
      </c>
      <c r="I3187" s="47" t="s">
        <v>1430</v>
      </c>
      <c r="J3187" t="s">
        <v>706</v>
      </c>
      <c r="K3187" s="57"/>
      <c r="M3187" t="s">
        <v>1409</v>
      </c>
      <c r="N3187" t="s">
        <v>1325</v>
      </c>
      <c r="O3187" s="36">
        <v>39112.191868202004</v>
      </c>
      <c r="P3187" s="37">
        <v>3004.5413653864621</v>
      </c>
      <c r="Q3187" s="31">
        <v>1.23E-3</v>
      </c>
    </row>
    <row r="3188" spans="1:17" x14ac:dyDescent="0.2">
      <c r="A3188" t="s">
        <v>858</v>
      </c>
      <c r="B3188" t="s">
        <v>1156</v>
      </c>
      <c r="C3188" t="s">
        <v>1157</v>
      </c>
      <c r="D3188" s="35">
        <v>125000</v>
      </c>
      <c r="E3188" s="35">
        <v>12529.215520473861</v>
      </c>
      <c r="F3188" s="35">
        <v>137529.21552047387</v>
      </c>
      <c r="G3188" t="s">
        <v>849</v>
      </c>
      <c r="I3188" s="47" t="s">
        <v>1429</v>
      </c>
      <c r="J3188">
        <v>0</v>
      </c>
      <c r="K3188" s="57"/>
      <c r="M3188" t="e">
        <v>#N/A</v>
      </c>
      <c r="N3188" t="e">
        <v>#N/A</v>
      </c>
      <c r="O3188" s="36">
        <v>0</v>
      </c>
      <c r="P3188" s="37">
        <v>0</v>
      </c>
      <c r="Q3188" s="31">
        <v>0</v>
      </c>
    </row>
    <row r="3189" spans="1:17" x14ac:dyDescent="0.2">
      <c r="A3189" t="s">
        <v>858</v>
      </c>
      <c r="B3189" t="s">
        <v>1158</v>
      </c>
      <c r="C3189" t="s">
        <v>1159</v>
      </c>
      <c r="D3189" s="35">
        <v>100000</v>
      </c>
      <c r="E3189" s="35">
        <v>10023.372416379088</v>
      </c>
      <c r="F3189" s="35">
        <v>110023.37241637909</v>
      </c>
      <c r="G3189">
        <v>3</v>
      </c>
      <c r="I3189" s="47" t="s">
        <v>1430</v>
      </c>
      <c r="J3189" t="s">
        <v>669</v>
      </c>
      <c r="K3189" s="57"/>
      <c r="M3189" t="s">
        <v>1404</v>
      </c>
      <c r="N3189" t="s">
        <v>1294</v>
      </c>
      <c r="O3189" s="36">
        <v>27603.720077909453</v>
      </c>
      <c r="P3189" s="37">
        <v>51712.608024593472</v>
      </c>
      <c r="Q3189" s="31">
        <v>9.0200000000000002E-4</v>
      </c>
    </row>
    <row r="3190" spans="1:17" x14ac:dyDescent="0.2">
      <c r="A3190" t="s">
        <v>858</v>
      </c>
      <c r="B3190" t="s">
        <v>1158</v>
      </c>
      <c r="C3190" t="s">
        <v>1159</v>
      </c>
      <c r="D3190" s="35">
        <v>100000</v>
      </c>
      <c r="E3190" s="35">
        <v>10023.372416379088</v>
      </c>
      <c r="F3190" s="35">
        <v>110023.37241637909</v>
      </c>
      <c r="G3190">
        <v>3</v>
      </c>
      <c r="I3190" s="47" t="s">
        <v>1430</v>
      </c>
      <c r="J3190" t="s">
        <v>57</v>
      </c>
      <c r="K3190" s="58"/>
      <c r="M3190" t="s">
        <v>1329</v>
      </c>
      <c r="N3190" t="s">
        <v>1294</v>
      </c>
      <c r="O3190" s="36">
        <v>1761.0179446338191</v>
      </c>
      <c r="P3190" s="37">
        <v>3299.078183596072</v>
      </c>
      <c r="Q3190" s="31">
        <v>7.6000000000000004E-5</v>
      </c>
    </row>
    <row r="3191" spans="1:17" x14ac:dyDescent="0.2">
      <c r="A3191" t="s">
        <v>1014</v>
      </c>
      <c r="B3191" t="s">
        <v>1160</v>
      </c>
      <c r="C3191" t="s">
        <v>1161</v>
      </c>
      <c r="D3191" s="35">
        <v>0</v>
      </c>
      <c r="E3191" s="35">
        <v>0</v>
      </c>
      <c r="F3191" s="35">
        <v>0</v>
      </c>
      <c r="G3191">
        <v>7</v>
      </c>
      <c r="I3191" s="47">
        <v>0.53333333333333333</v>
      </c>
      <c r="J3191" t="s">
        <v>605</v>
      </c>
      <c r="K3191" s="57">
        <v>0.44</v>
      </c>
      <c r="M3191" t="s">
        <v>1398</v>
      </c>
      <c r="N3191" t="s">
        <v>1333</v>
      </c>
      <c r="O3191" s="36">
        <v>0.44</v>
      </c>
      <c r="P3191" s="37">
        <v>0</v>
      </c>
      <c r="Q3191" s="31">
        <v>0</v>
      </c>
    </row>
    <row r="3192" spans="1:17" x14ac:dyDescent="0.2">
      <c r="A3192" t="s">
        <v>1014</v>
      </c>
      <c r="B3192" t="s">
        <v>1160</v>
      </c>
      <c r="C3192" t="s">
        <v>1161</v>
      </c>
      <c r="D3192" s="35">
        <v>0</v>
      </c>
      <c r="E3192" s="35">
        <v>0</v>
      </c>
      <c r="F3192" s="35">
        <v>0</v>
      </c>
      <c r="G3192">
        <v>7</v>
      </c>
      <c r="I3192" s="47">
        <v>0.61728395061728392</v>
      </c>
      <c r="J3192" t="s">
        <v>617</v>
      </c>
      <c r="K3192" s="57">
        <v>0.56000000000000005</v>
      </c>
      <c r="M3192" t="s">
        <v>1398</v>
      </c>
      <c r="N3192" t="s">
        <v>1333</v>
      </c>
      <c r="O3192" s="36">
        <v>0.56000000000000005</v>
      </c>
      <c r="P3192" s="37">
        <v>0</v>
      </c>
      <c r="Q3192" s="31">
        <v>1.2E-5</v>
      </c>
    </row>
    <row r="3193" spans="1:17" x14ac:dyDescent="0.2">
      <c r="A3193" t="s">
        <v>1014</v>
      </c>
      <c r="B3193" t="s">
        <v>1165</v>
      </c>
      <c r="C3193" t="s">
        <v>1166</v>
      </c>
      <c r="D3193" s="35">
        <v>185000</v>
      </c>
      <c r="E3193" s="35">
        <v>18543.238970301314</v>
      </c>
      <c r="F3193" s="35">
        <v>203543.23897030132</v>
      </c>
      <c r="G3193" t="s">
        <v>849</v>
      </c>
      <c r="I3193" s="47" t="s">
        <v>1429</v>
      </c>
      <c r="J3193">
        <v>0</v>
      </c>
      <c r="K3193" s="57"/>
      <c r="M3193" t="e">
        <v>#N/A</v>
      </c>
      <c r="N3193" t="e">
        <v>#N/A</v>
      </c>
      <c r="O3193" s="36">
        <v>0</v>
      </c>
      <c r="P3193" s="37">
        <v>0</v>
      </c>
      <c r="Q3193" s="31">
        <v>0</v>
      </c>
    </row>
    <row r="3194" spans="1:17" x14ac:dyDescent="0.2">
      <c r="A3194" t="s">
        <v>1014</v>
      </c>
      <c r="B3194" t="s">
        <v>1167</v>
      </c>
      <c r="C3194" t="s">
        <v>1168</v>
      </c>
      <c r="D3194" s="35">
        <v>120000</v>
      </c>
      <c r="E3194" s="35">
        <v>12028.046899654908</v>
      </c>
      <c r="F3194" s="35">
        <v>132028.0468996549</v>
      </c>
      <c r="G3194" t="s">
        <v>849</v>
      </c>
      <c r="I3194" s="47" t="s">
        <v>1429</v>
      </c>
      <c r="J3194">
        <v>0</v>
      </c>
      <c r="K3194" s="57"/>
      <c r="M3194" t="e">
        <v>#N/A</v>
      </c>
      <c r="N3194" t="e">
        <v>#N/A</v>
      </c>
      <c r="O3194" s="36">
        <v>0</v>
      </c>
      <c r="P3194" s="37">
        <v>0</v>
      </c>
      <c r="Q3194" s="31">
        <v>0</v>
      </c>
    </row>
    <row r="3195" spans="1:17" x14ac:dyDescent="0.2">
      <c r="A3195" t="s">
        <v>1014</v>
      </c>
      <c r="B3195" t="s">
        <v>1169</v>
      </c>
      <c r="C3195" t="s">
        <v>1170</v>
      </c>
      <c r="D3195" s="35">
        <v>165000</v>
      </c>
      <c r="E3195" s="35">
        <v>16538.564487025498</v>
      </c>
      <c r="F3195" s="35">
        <v>181538.56448702549</v>
      </c>
      <c r="G3195" t="s">
        <v>849</v>
      </c>
      <c r="I3195" s="47" t="s">
        <v>1429</v>
      </c>
      <c r="J3195">
        <v>0</v>
      </c>
      <c r="K3195" s="58"/>
      <c r="M3195" t="e">
        <v>#N/A</v>
      </c>
      <c r="N3195" t="e">
        <v>#N/A</v>
      </c>
      <c r="O3195" s="36">
        <v>0</v>
      </c>
      <c r="P3195" s="37">
        <v>0</v>
      </c>
      <c r="Q3195" s="31">
        <v>0</v>
      </c>
    </row>
    <row r="3196" spans="1:17" x14ac:dyDescent="0.2">
      <c r="A3196" t="s">
        <v>1014</v>
      </c>
      <c r="B3196" t="s">
        <v>1171</v>
      </c>
      <c r="C3196" t="s">
        <v>1172</v>
      </c>
      <c r="D3196" s="35">
        <v>0</v>
      </c>
      <c r="E3196" s="35">
        <v>0</v>
      </c>
      <c r="F3196" s="35">
        <v>0</v>
      </c>
      <c r="G3196">
        <v>7</v>
      </c>
      <c r="I3196" s="47">
        <v>0.2857142857142857</v>
      </c>
      <c r="J3196" t="s">
        <v>619</v>
      </c>
      <c r="K3196" s="58">
        <v>0.02</v>
      </c>
      <c r="M3196" t="s">
        <v>1399</v>
      </c>
      <c r="N3196" t="s">
        <v>1333</v>
      </c>
      <c r="O3196" s="36">
        <v>0.02</v>
      </c>
      <c r="P3196" s="37">
        <v>0</v>
      </c>
      <c r="Q3196" s="31">
        <v>0</v>
      </c>
    </row>
    <row r="3197" spans="1:17" x14ac:dyDescent="0.2">
      <c r="A3197" t="s">
        <v>1014</v>
      </c>
      <c r="B3197" t="s">
        <v>1171</v>
      </c>
      <c r="C3197" t="s">
        <v>1172</v>
      </c>
      <c r="D3197" s="35">
        <v>0</v>
      </c>
      <c r="E3197" s="35">
        <v>0</v>
      </c>
      <c r="F3197" s="35">
        <v>0</v>
      </c>
      <c r="G3197">
        <v>7</v>
      </c>
      <c r="I3197" s="47">
        <v>0.25</v>
      </c>
      <c r="J3197" t="s">
        <v>620</v>
      </c>
      <c r="K3197" s="58">
        <v>0.02</v>
      </c>
      <c r="M3197" t="s">
        <v>1399</v>
      </c>
      <c r="N3197" t="s">
        <v>1333</v>
      </c>
      <c r="O3197" s="36">
        <v>0.02</v>
      </c>
      <c r="P3197" s="37">
        <v>0</v>
      </c>
      <c r="Q3197" s="31">
        <v>0</v>
      </c>
    </row>
    <row r="3198" spans="1:17" x14ac:dyDescent="0.2">
      <c r="A3198" t="s">
        <v>1014</v>
      </c>
      <c r="B3198" t="s">
        <v>1171</v>
      </c>
      <c r="C3198" t="s">
        <v>1172</v>
      </c>
      <c r="D3198" s="35">
        <v>0</v>
      </c>
      <c r="E3198" s="35">
        <v>0</v>
      </c>
      <c r="F3198" s="35">
        <v>0</v>
      </c>
      <c r="G3198">
        <v>7</v>
      </c>
      <c r="I3198" s="47">
        <v>0.45454545454545453</v>
      </c>
      <c r="J3198" t="s">
        <v>622</v>
      </c>
      <c r="K3198" s="58">
        <v>0.02</v>
      </c>
      <c r="M3198" t="s">
        <v>1399</v>
      </c>
      <c r="N3198" t="s">
        <v>1333</v>
      </c>
      <c r="O3198" s="36">
        <v>0.02</v>
      </c>
      <c r="P3198" s="37">
        <v>0</v>
      </c>
      <c r="Q3198" s="31">
        <v>0</v>
      </c>
    </row>
    <row r="3199" spans="1:17" x14ac:dyDescent="0.2">
      <c r="A3199" t="s">
        <v>1014</v>
      </c>
      <c r="B3199" t="s">
        <v>1171</v>
      </c>
      <c r="C3199" t="s">
        <v>1172</v>
      </c>
      <c r="D3199" s="35">
        <v>0</v>
      </c>
      <c r="E3199" s="35">
        <v>0</v>
      </c>
      <c r="F3199" s="35">
        <v>0</v>
      </c>
      <c r="G3199">
        <v>7</v>
      </c>
      <c r="I3199" s="47">
        <v>0.88888888888888884</v>
      </c>
      <c r="J3199" t="s">
        <v>623</v>
      </c>
      <c r="K3199" s="57">
        <v>0.5</v>
      </c>
      <c r="M3199" t="s">
        <v>1399</v>
      </c>
      <c r="N3199" t="s">
        <v>1333</v>
      </c>
      <c r="O3199" s="36">
        <v>0.5</v>
      </c>
      <c r="P3199" s="37">
        <v>0</v>
      </c>
      <c r="Q3199" s="31">
        <v>9.9999999999999995E-7</v>
      </c>
    </row>
    <row r="3200" spans="1:17" x14ac:dyDescent="0.2">
      <c r="A3200" t="s">
        <v>1014</v>
      </c>
      <c r="B3200" t="s">
        <v>1171</v>
      </c>
      <c r="C3200" t="s">
        <v>1172</v>
      </c>
      <c r="D3200" s="35">
        <v>0</v>
      </c>
      <c r="E3200" s="35">
        <v>0</v>
      </c>
      <c r="F3200" s="35">
        <v>0</v>
      </c>
      <c r="G3200">
        <v>7</v>
      </c>
      <c r="I3200" s="47">
        <v>0.5</v>
      </c>
      <c r="J3200" t="s">
        <v>625</v>
      </c>
      <c r="K3200" s="57">
        <v>0.02</v>
      </c>
      <c r="M3200" t="s">
        <v>1399</v>
      </c>
      <c r="N3200" t="s">
        <v>1333</v>
      </c>
      <c r="O3200" s="36">
        <v>0.02</v>
      </c>
      <c r="P3200" s="37">
        <v>0</v>
      </c>
      <c r="Q3200" s="31">
        <v>0</v>
      </c>
    </row>
    <row r="3201" spans="1:17" x14ac:dyDescent="0.2">
      <c r="A3201" t="s">
        <v>1014</v>
      </c>
      <c r="B3201" t="s">
        <v>1171</v>
      </c>
      <c r="C3201" t="s">
        <v>1172</v>
      </c>
      <c r="D3201" s="35">
        <v>0</v>
      </c>
      <c r="E3201" s="35">
        <v>0</v>
      </c>
      <c r="F3201" s="35">
        <v>0</v>
      </c>
      <c r="G3201">
        <v>7</v>
      </c>
      <c r="I3201" s="47">
        <v>0.5</v>
      </c>
      <c r="J3201" t="s">
        <v>626</v>
      </c>
      <c r="K3201" s="57">
        <v>0.02</v>
      </c>
      <c r="M3201" t="s">
        <v>1399</v>
      </c>
      <c r="N3201" t="s">
        <v>1333</v>
      </c>
      <c r="O3201" s="36">
        <v>0.02</v>
      </c>
      <c r="P3201" s="37">
        <v>0</v>
      </c>
      <c r="Q3201" s="31">
        <v>0</v>
      </c>
    </row>
    <row r="3202" spans="1:17" x14ac:dyDescent="0.2">
      <c r="A3202" t="s">
        <v>1014</v>
      </c>
      <c r="B3202" t="s">
        <v>1171</v>
      </c>
      <c r="C3202" t="s">
        <v>1172</v>
      </c>
      <c r="D3202" s="35">
        <v>0</v>
      </c>
      <c r="E3202" s="35">
        <v>0</v>
      </c>
      <c r="F3202" s="35">
        <v>0</v>
      </c>
      <c r="G3202">
        <v>7</v>
      </c>
      <c r="I3202" s="47">
        <v>0.83333333333333337</v>
      </c>
      <c r="J3202" t="s">
        <v>628</v>
      </c>
      <c r="K3202" s="57">
        <v>0.16</v>
      </c>
      <c r="M3202" t="s">
        <v>1399</v>
      </c>
      <c r="N3202" t="s">
        <v>1333</v>
      </c>
      <c r="O3202" s="36">
        <v>0.16</v>
      </c>
      <c r="P3202" s="37">
        <v>0</v>
      </c>
      <c r="Q3202" s="31">
        <v>0</v>
      </c>
    </row>
    <row r="3203" spans="1:17" x14ac:dyDescent="0.2">
      <c r="A3203" t="s">
        <v>1014</v>
      </c>
      <c r="B3203" t="s">
        <v>1171</v>
      </c>
      <c r="C3203" t="s">
        <v>1172</v>
      </c>
      <c r="D3203" s="35">
        <v>0</v>
      </c>
      <c r="E3203" s="35">
        <v>0</v>
      </c>
      <c r="F3203" s="35">
        <v>0</v>
      </c>
      <c r="G3203">
        <v>7</v>
      </c>
      <c r="I3203" s="47">
        <v>0.82352941176470584</v>
      </c>
      <c r="J3203" t="s">
        <v>629</v>
      </c>
      <c r="K3203" s="57">
        <v>0.15</v>
      </c>
      <c r="M3203" t="s">
        <v>1399</v>
      </c>
      <c r="N3203" t="s">
        <v>1333</v>
      </c>
      <c r="O3203" s="36">
        <v>0.15</v>
      </c>
      <c r="P3203" s="37">
        <v>0</v>
      </c>
      <c r="Q3203" s="31">
        <v>0</v>
      </c>
    </row>
    <row r="3204" spans="1:17" x14ac:dyDescent="0.2">
      <c r="A3204" t="s">
        <v>1014</v>
      </c>
      <c r="B3204" t="s">
        <v>1171</v>
      </c>
      <c r="C3204" t="s">
        <v>1172</v>
      </c>
      <c r="D3204" s="35">
        <v>0</v>
      </c>
      <c r="E3204" s="35">
        <v>0</v>
      </c>
      <c r="F3204" s="35">
        <v>0</v>
      </c>
      <c r="G3204">
        <v>7</v>
      </c>
      <c r="I3204" s="47">
        <v>0.5</v>
      </c>
      <c r="J3204" t="s">
        <v>630</v>
      </c>
      <c r="K3204" s="57">
        <v>0.02</v>
      </c>
      <c r="M3204" t="s">
        <v>1399</v>
      </c>
      <c r="N3204" t="s">
        <v>1333</v>
      </c>
      <c r="O3204" s="36">
        <v>0.02</v>
      </c>
      <c r="P3204" s="37">
        <v>0</v>
      </c>
      <c r="Q3204" s="31">
        <v>0</v>
      </c>
    </row>
    <row r="3205" spans="1:17" x14ac:dyDescent="0.2">
      <c r="A3205" t="s">
        <v>869</v>
      </c>
      <c r="B3205" t="s">
        <v>1176</v>
      </c>
      <c r="C3205" t="s">
        <v>1177</v>
      </c>
      <c r="D3205" s="35">
        <v>65000</v>
      </c>
      <c r="E3205" s="35">
        <v>6515.192070646408</v>
      </c>
      <c r="F3205" s="35">
        <v>71515.192070646415</v>
      </c>
      <c r="G3205">
        <v>5</v>
      </c>
      <c r="I3205" s="47">
        <v>0.95327102803738317</v>
      </c>
      <c r="J3205" t="s">
        <v>644</v>
      </c>
      <c r="K3205" s="57"/>
      <c r="M3205" t="s">
        <v>1401</v>
      </c>
      <c r="N3205" t="s">
        <v>1325</v>
      </c>
      <c r="O3205" s="36">
        <v>7676.5504919964606</v>
      </c>
      <c r="P3205" s="37">
        <v>68173.360665476022</v>
      </c>
      <c r="Q3205" s="31">
        <v>3.1100000000000002E-4</v>
      </c>
    </row>
    <row r="3206" spans="1:17" x14ac:dyDescent="0.2">
      <c r="A3206" t="s">
        <v>869</v>
      </c>
      <c r="B3206" t="s">
        <v>1178</v>
      </c>
      <c r="C3206" t="s">
        <v>1179</v>
      </c>
      <c r="D3206" s="35">
        <v>700000</v>
      </c>
      <c r="E3206" s="35">
        <v>70163.606914653632</v>
      </c>
      <c r="F3206" s="35">
        <v>770163.60691465368</v>
      </c>
      <c r="G3206">
        <v>7</v>
      </c>
      <c r="I3206" s="47">
        <v>0.95238095238095233</v>
      </c>
      <c r="J3206" t="s">
        <v>641</v>
      </c>
      <c r="K3206" s="57">
        <v>0.44</v>
      </c>
      <c r="M3206" t="s">
        <v>1401</v>
      </c>
      <c r="N3206" t="s">
        <v>1325</v>
      </c>
      <c r="O3206" s="36">
        <v>0.44</v>
      </c>
      <c r="P3206" s="37">
        <v>322735.22575471201</v>
      </c>
      <c r="Q3206" s="31">
        <v>1.37E-4</v>
      </c>
    </row>
    <row r="3207" spans="1:17" x14ac:dyDescent="0.2">
      <c r="A3207" t="s">
        <v>869</v>
      </c>
      <c r="B3207" t="s">
        <v>1178</v>
      </c>
      <c r="C3207" t="s">
        <v>1179</v>
      </c>
      <c r="D3207" s="35">
        <v>700000</v>
      </c>
      <c r="E3207" s="35">
        <v>70163.606914653632</v>
      </c>
      <c r="F3207" s="35">
        <v>770163.60691465368</v>
      </c>
      <c r="G3207">
        <v>7</v>
      </c>
      <c r="I3207" s="47">
        <v>0.9503105590062112</v>
      </c>
      <c r="J3207" t="s">
        <v>643</v>
      </c>
      <c r="K3207" s="57">
        <v>0.56000000000000005</v>
      </c>
      <c r="M3207" t="s">
        <v>1401</v>
      </c>
      <c r="N3207" t="s">
        <v>1325</v>
      </c>
      <c r="O3207" s="36">
        <v>0.56000000000000005</v>
      </c>
      <c r="P3207" s="37">
        <v>409860.98037545057</v>
      </c>
      <c r="Q3207" s="31">
        <v>2.3900000000000001E-4</v>
      </c>
    </row>
    <row r="3208" spans="1:17" x14ac:dyDescent="0.2">
      <c r="A3208" t="s">
        <v>850</v>
      </c>
      <c r="B3208" t="s">
        <v>1182</v>
      </c>
      <c r="C3208" t="s">
        <v>1183</v>
      </c>
      <c r="D3208" s="35">
        <v>0</v>
      </c>
      <c r="E3208" s="35">
        <v>0</v>
      </c>
      <c r="F3208" s="35">
        <v>0</v>
      </c>
      <c r="G3208">
        <v>5</v>
      </c>
      <c r="I3208" s="47">
        <v>0.96139705882352944</v>
      </c>
      <c r="J3208" t="s">
        <v>724</v>
      </c>
      <c r="K3208" s="58"/>
      <c r="M3208" t="s">
        <v>1412</v>
      </c>
      <c r="N3208" t="s">
        <v>1328</v>
      </c>
      <c r="O3208" s="36">
        <v>8933.8820565696005</v>
      </c>
      <c r="P3208" s="37">
        <v>0</v>
      </c>
      <c r="Q3208" s="31">
        <v>3.3599999999999998E-4</v>
      </c>
    </row>
    <row r="3209" spans="1:17" x14ac:dyDescent="0.2">
      <c r="A3209" t="s">
        <v>850</v>
      </c>
      <c r="B3209" t="s">
        <v>1182</v>
      </c>
      <c r="C3209" t="s">
        <v>1183</v>
      </c>
      <c r="D3209" s="35">
        <v>0</v>
      </c>
      <c r="E3209" s="35">
        <v>0</v>
      </c>
      <c r="F3209" s="35">
        <v>0</v>
      </c>
      <c r="G3209">
        <v>5</v>
      </c>
      <c r="I3209" s="47">
        <v>0.96486486486486489</v>
      </c>
      <c r="J3209" t="s">
        <v>54</v>
      </c>
      <c r="K3209" s="57"/>
      <c r="M3209" t="s">
        <v>1327</v>
      </c>
      <c r="N3209" t="s">
        <v>1328</v>
      </c>
      <c r="O3209" s="36">
        <v>7381.5524101945566</v>
      </c>
      <c r="P3209" s="37">
        <v>0</v>
      </c>
      <c r="Q3209" s="31">
        <v>1.55E-4</v>
      </c>
    </row>
    <row r="3210" spans="1:17" x14ac:dyDescent="0.2">
      <c r="A3210" t="s">
        <v>850</v>
      </c>
      <c r="B3210" t="s">
        <v>1182</v>
      </c>
      <c r="C3210" t="s">
        <v>1183</v>
      </c>
      <c r="D3210" s="35">
        <v>0</v>
      </c>
      <c r="E3210" s="35">
        <v>0</v>
      </c>
      <c r="F3210" s="35">
        <v>0</v>
      </c>
      <c r="G3210">
        <v>5</v>
      </c>
      <c r="I3210" s="47">
        <v>0.73463687150837986</v>
      </c>
      <c r="J3210" t="s">
        <v>804</v>
      </c>
      <c r="K3210" s="57"/>
      <c r="M3210" t="s">
        <v>1424</v>
      </c>
      <c r="N3210" t="s">
        <v>1328</v>
      </c>
      <c r="O3210" s="36">
        <v>2312.6799999999998</v>
      </c>
      <c r="P3210" s="37">
        <v>0</v>
      </c>
      <c r="Q3210" s="31">
        <v>3.6000000000000001E-5</v>
      </c>
    </row>
    <row r="3211" spans="1:17" x14ac:dyDescent="0.2">
      <c r="A3211" t="s">
        <v>850</v>
      </c>
      <c r="B3211" t="s">
        <v>1182</v>
      </c>
      <c r="C3211" t="s">
        <v>1183</v>
      </c>
      <c r="D3211" s="35">
        <v>0</v>
      </c>
      <c r="E3211" s="35">
        <v>0</v>
      </c>
      <c r="F3211" s="35">
        <v>0</v>
      </c>
      <c r="G3211">
        <v>5</v>
      </c>
      <c r="I3211" s="47">
        <v>0.96300326441784545</v>
      </c>
      <c r="J3211" t="s">
        <v>741</v>
      </c>
      <c r="K3211" s="57"/>
      <c r="M3211" t="s">
        <v>1415</v>
      </c>
      <c r="N3211" t="s">
        <v>1328</v>
      </c>
      <c r="O3211" s="36">
        <v>5720.7160503395589</v>
      </c>
      <c r="P3211" s="37">
        <v>0</v>
      </c>
      <c r="Q3211" s="31">
        <v>1.1900000000000001E-4</v>
      </c>
    </row>
    <row r="3212" spans="1:17" x14ac:dyDescent="0.2">
      <c r="A3212" t="s">
        <v>869</v>
      </c>
      <c r="B3212" t="s">
        <v>1184</v>
      </c>
      <c r="C3212" t="s">
        <v>1185</v>
      </c>
      <c r="D3212" s="35">
        <v>55000</v>
      </c>
      <c r="E3212" s="35">
        <v>5512.8548290084991</v>
      </c>
      <c r="F3212" s="35">
        <v>60512.854829008502</v>
      </c>
      <c r="G3212">
        <v>7</v>
      </c>
      <c r="I3212" s="47">
        <v>0.98844884488448848</v>
      </c>
      <c r="J3212" t="s">
        <v>666</v>
      </c>
      <c r="K3212" s="57">
        <v>0.5</v>
      </c>
      <c r="M3212" t="s">
        <v>1403</v>
      </c>
      <c r="N3212" t="s">
        <v>1325</v>
      </c>
      <c r="O3212" s="36">
        <v>0.5</v>
      </c>
      <c r="P3212" s="37">
        <v>29906.930728198098</v>
      </c>
      <c r="Q3212" s="31">
        <v>3.6999999999999998E-5</v>
      </c>
    </row>
    <row r="3213" spans="1:17" x14ac:dyDescent="0.2">
      <c r="A3213" t="s">
        <v>869</v>
      </c>
      <c r="B3213" t="s">
        <v>1184</v>
      </c>
      <c r="C3213" t="s">
        <v>1185</v>
      </c>
      <c r="D3213" s="35">
        <v>55000</v>
      </c>
      <c r="E3213" s="35">
        <v>5512.8548290084991</v>
      </c>
      <c r="F3213" s="35">
        <v>60512.854829008502</v>
      </c>
      <c r="G3213">
        <v>7</v>
      </c>
      <c r="I3213" s="47">
        <v>1</v>
      </c>
      <c r="J3213" t="s">
        <v>667</v>
      </c>
      <c r="K3213" s="58">
        <v>0.5</v>
      </c>
      <c r="M3213" t="s">
        <v>1403</v>
      </c>
      <c r="N3213" t="s">
        <v>1325</v>
      </c>
      <c r="O3213" s="36">
        <v>0.5</v>
      </c>
      <c r="P3213" s="37">
        <v>30256.427414504251</v>
      </c>
      <c r="Q3213" s="31">
        <v>3.1999999999999999E-5</v>
      </c>
    </row>
    <row r="3214" spans="1:17" x14ac:dyDescent="0.2">
      <c r="A3214" t="s">
        <v>1014</v>
      </c>
      <c r="B3214" t="s">
        <v>1189</v>
      </c>
      <c r="C3214" t="s">
        <v>1190</v>
      </c>
      <c r="D3214" s="35">
        <v>250000</v>
      </c>
      <c r="E3214" s="35">
        <v>25058.431040947722</v>
      </c>
      <c r="F3214" s="35">
        <v>275058.43104094773</v>
      </c>
      <c r="G3214">
        <v>5</v>
      </c>
      <c r="I3214" s="47">
        <v>0.55900621118012417</v>
      </c>
      <c r="J3214" t="s">
        <v>669</v>
      </c>
      <c r="K3214" s="57"/>
      <c r="M3214" t="s">
        <v>1404</v>
      </c>
      <c r="N3214" t="s">
        <v>1294</v>
      </c>
      <c r="O3214" s="36">
        <v>49379.988139371359</v>
      </c>
      <c r="P3214" s="37">
        <v>153759.37138934966</v>
      </c>
      <c r="Q3214" s="31">
        <v>9.0200000000000002E-4</v>
      </c>
    </row>
    <row r="3215" spans="1:17" x14ac:dyDescent="0.2">
      <c r="A3215" t="s">
        <v>1014</v>
      </c>
      <c r="B3215" t="s">
        <v>1191</v>
      </c>
      <c r="C3215" t="s">
        <v>1192</v>
      </c>
      <c r="D3215" s="35">
        <v>90000</v>
      </c>
      <c r="E3215" s="35">
        <v>9021.0351747411805</v>
      </c>
      <c r="F3215" s="35">
        <v>99021.035174741177</v>
      </c>
      <c r="G3215">
        <v>5</v>
      </c>
      <c r="I3215" s="47">
        <v>0.45871559633027525</v>
      </c>
      <c r="J3215" t="s">
        <v>673</v>
      </c>
      <c r="K3215" s="58"/>
      <c r="M3215" t="s">
        <v>1404</v>
      </c>
      <c r="N3215" t="s">
        <v>1294</v>
      </c>
      <c r="O3215" s="36">
        <v>2392.81202843757</v>
      </c>
      <c r="P3215" s="37">
        <v>45422.493199422563</v>
      </c>
      <c r="Q3215" s="31">
        <v>6.4999999999999994E-5</v>
      </c>
    </row>
    <row r="3216" spans="1:17" x14ac:dyDescent="0.2">
      <c r="A3216" t="s">
        <v>1193</v>
      </c>
      <c r="B3216" t="s">
        <v>1194</v>
      </c>
      <c r="C3216" t="s">
        <v>1195</v>
      </c>
      <c r="D3216" s="35">
        <v>120000</v>
      </c>
      <c r="E3216" s="35">
        <v>12028.046899654908</v>
      </c>
      <c r="F3216" s="35">
        <v>132028.0468996549</v>
      </c>
      <c r="G3216" t="s">
        <v>849</v>
      </c>
      <c r="I3216" s="47" t="s">
        <v>1429</v>
      </c>
      <c r="J3216">
        <v>0</v>
      </c>
      <c r="K3216" s="58"/>
      <c r="M3216" t="e">
        <v>#N/A</v>
      </c>
      <c r="N3216" t="e">
        <v>#N/A</v>
      </c>
      <c r="O3216" s="36">
        <v>0</v>
      </c>
      <c r="P3216" s="37">
        <v>0</v>
      </c>
      <c r="Q3216" s="31">
        <v>0</v>
      </c>
    </row>
    <row r="3217" spans="1:17" x14ac:dyDescent="0.2">
      <c r="A3217" t="s">
        <v>869</v>
      </c>
      <c r="B3217" t="s">
        <v>1196</v>
      </c>
      <c r="C3217" t="s">
        <v>1197</v>
      </c>
      <c r="D3217" s="35">
        <v>70000</v>
      </c>
      <c r="E3217" s="35">
        <v>7016.3606914653628</v>
      </c>
      <c r="F3217" s="35">
        <v>77016.360691465365</v>
      </c>
      <c r="G3217">
        <v>7</v>
      </c>
      <c r="I3217" s="47">
        <v>1</v>
      </c>
      <c r="J3217" t="s">
        <v>705</v>
      </c>
      <c r="K3217" s="57">
        <v>0.57999999999999996</v>
      </c>
      <c r="M3217" t="s">
        <v>1409</v>
      </c>
      <c r="N3217" t="s">
        <v>1325</v>
      </c>
      <c r="O3217" s="36">
        <v>0.57999999999999996</v>
      </c>
      <c r="P3217" s="37">
        <v>44669.48920104991</v>
      </c>
      <c r="Q3217" s="31">
        <v>1.7329999999999999E-3</v>
      </c>
    </row>
    <row r="3218" spans="1:17" x14ac:dyDescent="0.2">
      <c r="A3218" t="s">
        <v>869</v>
      </c>
      <c r="B3218" t="s">
        <v>1196</v>
      </c>
      <c r="C3218" t="s">
        <v>1197</v>
      </c>
      <c r="D3218" s="35">
        <v>70000</v>
      </c>
      <c r="E3218" s="35">
        <v>7016.3606914653628</v>
      </c>
      <c r="F3218" s="35">
        <v>77016.360691465365</v>
      </c>
      <c r="G3218">
        <v>7</v>
      </c>
      <c r="I3218" s="47">
        <v>1</v>
      </c>
      <c r="J3218" t="s">
        <v>706</v>
      </c>
      <c r="K3218" s="57">
        <v>0.42</v>
      </c>
      <c r="M3218" t="s">
        <v>1409</v>
      </c>
      <c r="N3218" t="s">
        <v>1325</v>
      </c>
      <c r="O3218" s="36">
        <v>0.42</v>
      </c>
      <c r="P3218" s="37">
        <v>32346.871490415451</v>
      </c>
      <c r="Q3218" s="31">
        <v>1.23E-3</v>
      </c>
    </row>
    <row r="3219" spans="1:17" x14ac:dyDescent="0.2">
      <c r="A3219" t="s">
        <v>850</v>
      </c>
      <c r="B3219" t="s">
        <v>1201</v>
      </c>
      <c r="C3219" t="s">
        <v>1202</v>
      </c>
      <c r="D3219" s="35">
        <v>0</v>
      </c>
      <c r="E3219" s="35">
        <v>0</v>
      </c>
      <c r="F3219" s="35">
        <v>0</v>
      </c>
      <c r="G3219" t="s">
        <v>849</v>
      </c>
      <c r="I3219" s="47" t="s">
        <v>1429</v>
      </c>
      <c r="J3219">
        <v>0</v>
      </c>
      <c r="K3219" s="57"/>
      <c r="M3219" t="e">
        <v>#N/A</v>
      </c>
      <c r="N3219" t="e">
        <v>#N/A</v>
      </c>
      <c r="O3219" s="36">
        <v>0</v>
      </c>
      <c r="P3219" s="37">
        <v>0</v>
      </c>
      <c r="Q3219" s="31">
        <v>0</v>
      </c>
    </row>
    <row r="3220" spans="1:17" x14ac:dyDescent="0.2">
      <c r="A3220" t="s">
        <v>850</v>
      </c>
      <c r="B3220" t="s">
        <v>1203</v>
      </c>
      <c r="C3220" t="s">
        <v>1204</v>
      </c>
      <c r="D3220" s="35">
        <v>0</v>
      </c>
      <c r="E3220" s="35">
        <v>0</v>
      </c>
      <c r="F3220" s="35">
        <v>0</v>
      </c>
      <c r="G3220" t="s">
        <v>849</v>
      </c>
      <c r="I3220" s="47" t="s">
        <v>1429</v>
      </c>
      <c r="J3220">
        <v>0</v>
      </c>
      <c r="K3220" s="57"/>
      <c r="M3220" t="e">
        <v>#N/A</v>
      </c>
      <c r="N3220" t="e">
        <v>#N/A</v>
      </c>
      <c r="O3220" s="36">
        <v>0</v>
      </c>
      <c r="P3220" s="37">
        <v>0</v>
      </c>
      <c r="Q3220" s="31">
        <v>0</v>
      </c>
    </row>
    <row r="3221" spans="1:17" x14ac:dyDescent="0.2">
      <c r="A3221" t="s">
        <v>850</v>
      </c>
      <c r="B3221" t="s">
        <v>1205</v>
      </c>
      <c r="C3221" t="s">
        <v>1206</v>
      </c>
      <c r="D3221" s="35">
        <v>35000</v>
      </c>
      <c r="E3221" s="35">
        <v>3508.1803457326814</v>
      </c>
      <c r="F3221" s="35">
        <v>38508.180345732682</v>
      </c>
      <c r="G3221" t="s">
        <v>849</v>
      </c>
      <c r="I3221" s="47" t="s">
        <v>1429</v>
      </c>
      <c r="J3221">
        <v>0</v>
      </c>
      <c r="K3221" s="57"/>
      <c r="M3221" t="e">
        <v>#N/A</v>
      </c>
      <c r="N3221" t="e">
        <v>#N/A</v>
      </c>
      <c r="O3221" s="36">
        <v>0</v>
      </c>
      <c r="P3221" s="37">
        <v>0</v>
      </c>
      <c r="Q3221" s="31">
        <v>0</v>
      </c>
    </row>
    <row r="3222" spans="1:17" x14ac:dyDescent="0.2">
      <c r="A3222" t="s">
        <v>1014</v>
      </c>
      <c r="B3222" t="s">
        <v>1207</v>
      </c>
      <c r="C3222" t="s">
        <v>1208</v>
      </c>
      <c r="D3222" s="35">
        <v>200000</v>
      </c>
      <c r="E3222" s="35">
        <v>20046.744832758177</v>
      </c>
      <c r="F3222" s="35">
        <v>220046.74483275818</v>
      </c>
      <c r="G3222">
        <v>7</v>
      </c>
      <c r="I3222" s="47">
        <v>0.23255813953488372</v>
      </c>
      <c r="J3222" t="s">
        <v>726</v>
      </c>
      <c r="K3222" s="57">
        <v>0.01</v>
      </c>
      <c r="M3222" t="s">
        <v>1413</v>
      </c>
      <c r="N3222" t="s">
        <v>1333</v>
      </c>
      <c r="O3222" s="36">
        <v>0.01</v>
      </c>
      <c r="P3222" s="37">
        <v>511.73661589013528</v>
      </c>
      <c r="Q3222" s="31">
        <v>9.9999999999999995E-7</v>
      </c>
    </row>
    <row r="3223" spans="1:17" x14ac:dyDescent="0.2">
      <c r="A3223" t="s">
        <v>1014</v>
      </c>
      <c r="B3223" t="s">
        <v>1207</v>
      </c>
      <c r="C3223" t="s">
        <v>1208</v>
      </c>
      <c r="D3223" s="35">
        <v>200000</v>
      </c>
      <c r="E3223" s="35">
        <v>20046.744832758177</v>
      </c>
      <c r="F3223" s="35">
        <v>220046.74483275818</v>
      </c>
      <c r="G3223">
        <v>7</v>
      </c>
      <c r="I3223" s="47">
        <v>0.43209876543209874</v>
      </c>
      <c r="J3223" t="s">
        <v>727</v>
      </c>
      <c r="K3223" s="57">
        <v>0.23</v>
      </c>
      <c r="M3223" t="s">
        <v>1413</v>
      </c>
      <c r="N3223" t="s">
        <v>1333</v>
      </c>
      <c r="O3223" s="36">
        <v>0.23</v>
      </c>
      <c r="P3223" s="37">
        <v>21868.843159304979</v>
      </c>
      <c r="Q3223" s="31">
        <v>2.0000000000000002E-5</v>
      </c>
    </row>
    <row r="3224" spans="1:17" x14ac:dyDescent="0.2">
      <c r="A3224" t="s">
        <v>1014</v>
      </c>
      <c r="B3224" t="s">
        <v>1207</v>
      </c>
      <c r="C3224" t="s">
        <v>1208</v>
      </c>
      <c r="D3224" s="35">
        <v>200000</v>
      </c>
      <c r="E3224" s="35">
        <v>20046.744832758177</v>
      </c>
      <c r="F3224" s="35">
        <v>220046.74483275818</v>
      </c>
      <c r="G3224">
        <v>7</v>
      </c>
      <c r="I3224" s="47">
        <v>0.5672268907563025</v>
      </c>
      <c r="J3224" t="s">
        <v>733</v>
      </c>
      <c r="K3224" s="57">
        <v>0.77</v>
      </c>
      <c r="M3224" t="s">
        <v>1413</v>
      </c>
      <c r="N3224" t="s">
        <v>1333</v>
      </c>
      <c r="O3224" s="36">
        <v>0.77</v>
      </c>
      <c r="P3224" s="37">
        <v>96108.651787248789</v>
      </c>
      <c r="Q3224" s="31">
        <v>8.2999999999999998E-5</v>
      </c>
    </row>
    <row r="3225" spans="1:17" x14ac:dyDescent="0.2">
      <c r="A3225" t="s">
        <v>1014</v>
      </c>
      <c r="B3225" t="s">
        <v>1212</v>
      </c>
      <c r="C3225" t="s">
        <v>1213</v>
      </c>
      <c r="D3225" s="35">
        <v>150000</v>
      </c>
      <c r="E3225" s="35">
        <v>15035.058624568634</v>
      </c>
      <c r="F3225" s="35">
        <v>165035.05862456863</v>
      </c>
      <c r="G3225">
        <v>7</v>
      </c>
      <c r="I3225" s="47">
        <v>0.78394598649662417</v>
      </c>
      <c r="J3225" t="s">
        <v>742</v>
      </c>
      <c r="K3225" s="58">
        <v>0.23</v>
      </c>
      <c r="M3225" t="s">
        <v>1416</v>
      </c>
      <c r="N3225" t="s">
        <v>1294</v>
      </c>
      <c r="O3225" s="36">
        <v>0.23</v>
      </c>
      <c r="P3225" s="37">
        <v>29757.071523192106</v>
      </c>
      <c r="Q3225" s="31">
        <v>2.2499999999999999E-4</v>
      </c>
    </row>
    <row r="3226" spans="1:17" x14ac:dyDescent="0.2">
      <c r="A3226" t="s">
        <v>1014</v>
      </c>
      <c r="B3226" t="s">
        <v>1212</v>
      </c>
      <c r="C3226" t="s">
        <v>1213</v>
      </c>
      <c r="D3226" s="35">
        <v>150000</v>
      </c>
      <c r="E3226" s="35">
        <v>15035.058624568634</v>
      </c>
      <c r="F3226" s="35">
        <v>165035.05862456863</v>
      </c>
      <c r="G3226">
        <v>7</v>
      </c>
      <c r="I3226" s="47">
        <v>0.8142340168878166</v>
      </c>
      <c r="J3226" t="s">
        <v>744</v>
      </c>
      <c r="K3226" s="58">
        <v>0.32</v>
      </c>
      <c r="M3226" t="s">
        <v>1416</v>
      </c>
      <c r="N3226" t="s">
        <v>1294</v>
      </c>
      <c r="O3226" s="36">
        <v>0.32</v>
      </c>
      <c r="P3226" s="37">
        <v>43000.690787583626</v>
      </c>
      <c r="Q3226" s="31">
        <v>2.9700000000000001E-4</v>
      </c>
    </row>
    <row r="3227" spans="1:17" x14ac:dyDescent="0.2">
      <c r="A3227" t="s">
        <v>1014</v>
      </c>
      <c r="B3227" t="s">
        <v>1212</v>
      </c>
      <c r="C3227" t="s">
        <v>1213</v>
      </c>
      <c r="D3227" s="35">
        <v>150000</v>
      </c>
      <c r="E3227" s="35">
        <v>15035.058624568634</v>
      </c>
      <c r="F3227" s="35">
        <v>165035.05862456863</v>
      </c>
      <c r="G3227">
        <v>7</v>
      </c>
      <c r="I3227" s="47">
        <v>0.88301886792452833</v>
      </c>
      <c r="J3227" t="s">
        <v>745</v>
      </c>
      <c r="K3227" s="58">
        <v>0.22</v>
      </c>
      <c r="M3227" t="s">
        <v>1416</v>
      </c>
      <c r="N3227" t="s">
        <v>1294</v>
      </c>
      <c r="O3227" s="36">
        <v>0.22</v>
      </c>
      <c r="P3227" s="37">
        <v>32060.395539595447</v>
      </c>
      <c r="Q3227" s="31">
        <v>2.0799999999999999E-4</v>
      </c>
    </row>
    <row r="3228" spans="1:17" x14ac:dyDescent="0.2">
      <c r="A3228" t="s">
        <v>1014</v>
      </c>
      <c r="B3228" t="s">
        <v>1212</v>
      </c>
      <c r="C3228" t="s">
        <v>1213</v>
      </c>
      <c r="D3228" s="35">
        <v>150000</v>
      </c>
      <c r="E3228" s="35">
        <v>15035.058624568634</v>
      </c>
      <c r="F3228" s="35">
        <v>165035.05862456863</v>
      </c>
      <c r="G3228">
        <v>7</v>
      </c>
      <c r="I3228" s="47">
        <v>0.75</v>
      </c>
      <c r="J3228" t="s">
        <v>748</v>
      </c>
      <c r="K3228" s="57">
        <v>0.22</v>
      </c>
      <c r="M3228" t="s">
        <v>1416</v>
      </c>
      <c r="N3228" t="s">
        <v>1294</v>
      </c>
      <c r="O3228" s="36">
        <v>0.22</v>
      </c>
      <c r="P3228" s="37">
        <v>27230.784673053826</v>
      </c>
      <c r="Q3228" s="31">
        <v>1.13E-4</v>
      </c>
    </row>
    <row r="3229" spans="1:17" x14ac:dyDescent="0.2">
      <c r="A3229" t="s">
        <v>1014</v>
      </c>
      <c r="B3229" t="s">
        <v>1217</v>
      </c>
      <c r="C3229" t="s">
        <v>1218</v>
      </c>
      <c r="D3229" s="35">
        <v>150000</v>
      </c>
      <c r="E3229" s="35">
        <v>15035.058624568634</v>
      </c>
      <c r="F3229" s="35">
        <v>165035.05862456863</v>
      </c>
      <c r="G3229">
        <v>6</v>
      </c>
      <c r="I3229" s="47">
        <v>0.75</v>
      </c>
      <c r="J3229" t="s">
        <v>751</v>
      </c>
      <c r="K3229" s="58"/>
      <c r="M3229" t="s">
        <v>1418</v>
      </c>
      <c r="N3229" t="s">
        <v>1294</v>
      </c>
      <c r="O3229" s="36">
        <v>3176.695258931019</v>
      </c>
      <c r="P3229" s="37">
        <v>123776.29396842647</v>
      </c>
      <c r="Q3229" s="31">
        <v>2.81E-4</v>
      </c>
    </row>
    <row r="3230" spans="1:17" x14ac:dyDescent="0.2">
      <c r="A3230" t="s">
        <v>1014</v>
      </c>
      <c r="B3230" t="s">
        <v>1219</v>
      </c>
      <c r="C3230" t="s">
        <v>1220</v>
      </c>
      <c r="D3230" s="35">
        <v>0</v>
      </c>
      <c r="E3230" s="35">
        <v>0</v>
      </c>
      <c r="F3230" s="35">
        <v>0</v>
      </c>
      <c r="G3230">
        <v>6</v>
      </c>
      <c r="I3230" s="47">
        <v>0.75</v>
      </c>
      <c r="J3230" t="s">
        <v>755</v>
      </c>
      <c r="K3230" s="57"/>
      <c r="M3230" t="s">
        <v>1418</v>
      </c>
      <c r="N3230" t="s">
        <v>1294</v>
      </c>
      <c r="O3230" s="36">
        <v>3934.1691656123662</v>
      </c>
      <c r="P3230" s="37">
        <v>0</v>
      </c>
      <c r="Q3230" s="31">
        <v>9.5000000000000005E-5</v>
      </c>
    </row>
    <row r="3231" spans="1:17" x14ac:dyDescent="0.2">
      <c r="A3231" t="s">
        <v>985</v>
      </c>
      <c r="B3231" t="s">
        <v>1221</v>
      </c>
      <c r="C3231" t="s">
        <v>1222</v>
      </c>
      <c r="D3231" s="35">
        <v>0</v>
      </c>
      <c r="E3231" s="35">
        <v>0</v>
      </c>
      <c r="F3231" s="35">
        <v>0</v>
      </c>
      <c r="G3231" t="s">
        <v>849</v>
      </c>
      <c r="I3231" s="47" t="s">
        <v>1429</v>
      </c>
      <c r="J3231">
        <v>0</v>
      </c>
      <c r="K3231" s="57"/>
      <c r="M3231" t="e">
        <v>#N/A</v>
      </c>
      <c r="N3231" t="e">
        <v>#N/A</v>
      </c>
      <c r="O3231" s="36">
        <v>0</v>
      </c>
      <c r="P3231" s="37">
        <v>0</v>
      </c>
      <c r="Q3231" s="31">
        <v>0</v>
      </c>
    </row>
    <row r="3232" spans="1:17" x14ac:dyDescent="0.2">
      <c r="A3232" t="s">
        <v>985</v>
      </c>
      <c r="B3232" t="s">
        <v>1223</v>
      </c>
      <c r="C3232" t="s">
        <v>1224</v>
      </c>
      <c r="D3232" s="35">
        <v>100000</v>
      </c>
      <c r="E3232" s="35">
        <v>10023.372416379088</v>
      </c>
      <c r="F3232" s="35">
        <v>110023.37241637909</v>
      </c>
      <c r="G3232" t="s">
        <v>849</v>
      </c>
      <c r="I3232" s="47" t="s">
        <v>1429</v>
      </c>
      <c r="J3232">
        <v>0</v>
      </c>
      <c r="K3232" s="57"/>
      <c r="M3232" t="e">
        <v>#N/A</v>
      </c>
      <c r="N3232" t="e">
        <v>#N/A</v>
      </c>
      <c r="O3232" s="36">
        <v>0</v>
      </c>
      <c r="P3232" s="37">
        <v>0</v>
      </c>
      <c r="Q3232" s="31">
        <v>0</v>
      </c>
    </row>
    <row r="3233" spans="1:17" x14ac:dyDescent="0.2">
      <c r="A3233" t="s">
        <v>985</v>
      </c>
      <c r="B3233" t="s">
        <v>1225</v>
      </c>
      <c r="C3233" t="s">
        <v>1226</v>
      </c>
      <c r="D3233" s="35">
        <v>400000</v>
      </c>
      <c r="E3233" s="35">
        <v>40093.489665516354</v>
      </c>
      <c r="F3233" s="35">
        <v>440093.48966551636</v>
      </c>
      <c r="G3233" t="s">
        <v>849</v>
      </c>
      <c r="I3233" s="47" t="s">
        <v>1429</v>
      </c>
      <c r="J3233">
        <v>0</v>
      </c>
      <c r="K3233" s="57"/>
      <c r="M3233" t="e">
        <v>#N/A</v>
      </c>
      <c r="N3233" t="e">
        <v>#N/A</v>
      </c>
      <c r="O3233" s="36">
        <v>0</v>
      </c>
      <c r="P3233" s="37">
        <v>0</v>
      </c>
      <c r="Q3233" s="31">
        <v>0</v>
      </c>
    </row>
    <row r="3234" spans="1:17" x14ac:dyDescent="0.2">
      <c r="A3234" t="s">
        <v>985</v>
      </c>
      <c r="B3234" t="s">
        <v>1227</v>
      </c>
      <c r="C3234" t="s">
        <v>1228</v>
      </c>
      <c r="D3234" s="35">
        <v>100000</v>
      </c>
      <c r="E3234" s="35">
        <v>10023.372416379088</v>
      </c>
      <c r="F3234" s="35">
        <v>110023.37241637909</v>
      </c>
      <c r="G3234" t="s">
        <v>849</v>
      </c>
      <c r="I3234" s="47" t="s">
        <v>1429</v>
      </c>
      <c r="J3234">
        <v>0</v>
      </c>
      <c r="K3234" s="58"/>
      <c r="M3234" t="e">
        <v>#N/A</v>
      </c>
      <c r="N3234" t="e">
        <v>#N/A</v>
      </c>
      <c r="O3234" s="36">
        <v>0</v>
      </c>
      <c r="P3234" s="37">
        <v>0</v>
      </c>
      <c r="Q3234" s="31">
        <v>0</v>
      </c>
    </row>
    <row r="3235" spans="1:17" x14ac:dyDescent="0.2">
      <c r="A3235" t="s">
        <v>985</v>
      </c>
      <c r="B3235" t="s">
        <v>1229</v>
      </c>
      <c r="C3235" t="s">
        <v>1230</v>
      </c>
      <c r="D3235" s="35">
        <v>100000</v>
      </c>
      <c r="E3235" s="35">
        <v>10023.372416379088</v>
      </c>
      <c r="F3235" s="35">
        <v>110023.37241637909</v>
      </c>
      <c r="G3235" t="s">
        <v>849</v>
      </c>
      <c r="I3235" s="47" t="s">
        <v>1429</v>
      </c>
      <c r="J3235">
        <v>0</v>
      </c>
      <c r="K3235" s="57"/>
      <c r="M3235" t="e">
        <v>#N/A</v>
      </c>
      <c r="N3235" t="e">
        <v>#N/A</v>
      </c>
      <c r="O3235" s="36">
        <v>0</v>
      </c>
      <c r="P3235" s="37">
        <v>0</v>
      </c>
      <c r="Q3235" s="31">
        <v>0</v>
      </c>
    </row>
    <row r="3236" spans="1:17" x14ac:dyDescent="0.2">
      <c r="A3236" t="s">
        <v>985</v>
      </c>
      <c r="B3236" t="s">
        <v>1231</v>
      </c>
      <c r="C3236" t="s">
        <v>1232</v>
      </c>
      <c r="D3236" s="35">
        <v>70000</v>
      </c>
      <c r="E3236" s="35">
        <v>7016.3606914653628</v>
      </c>
      <c r="F3236" s="35">
        <v>77016.360691465365</v>
      </c>
      <c r="G3236" t="s">
        <v>849</v>
      </c>
      <c r="I3236" s="47" t="s">
        <v>1429</v>
      </c>
      <c r="J3236">
        <v>0</v>
      </c>
      <c r="K3236" s="58"/>
      <c r="M3236" t="e">
        <v>#N/A</v>
      </c>
      <c r="N3236" t="e">
        <v>#N/A</v>
      </c>
      <c r="O3236" s="36">
        <v>0</v>
      </c>
      <c r="P3236" s="37">
        <v>0</v>
      </c>
      <c r="Q3236" s="31">
        <v>0</v>
      </c>
    </row>
    <row r="3237" spans="1:17" x14ac:dyDescent="0.2">
      <c r="A3237" t="s">
        <v>985</v>
      </c>
      <c r="B3237" t="s">
        <v>1233</v>
      </c>
      <c r="C3237" t="s">
        <v>1234</v>
      </c>
      <c r="D3237" s="35">
        <v>0</v>
      </c>
      <c r="E3237" s="35">
        <v>0</v>
      </c>
      <c r="F3237" s="35">
        <v>0</v>
      </c>
      <c r="G3237" t="s">
        <v>849</v>
      </c>
      <c r="I3237" s="47" t="s">
        <v>1429</v>
      </c>
      <c r="J3237">
        <v>0</v>
      </c>
      <c r="K3237" s="57"/>
      <c r="M3237" t="e">
        <v>#N/A</v>
      </c>
      <c r="N3237" t="e">
        <v>#N/A</v>
      </c>
      <c r="O3237" s="36">
        <v>0</v>
      </c>
      <c r="P3237" s="37">
        <v>0</v>
      </c>
      <c r="Q3237" s="31">
        <v>0</v>
      </c>
    </row>
    <row r="3238" spans="1:17" x14ac:dyDescent="0.2">
      <c r="A3238" t="s">
        <v>951</v>
      </c>
      <c r="B3238" t="s">
        <v>1235</v>
      </c>
      <c r="C3238" t="s">
        <v>1236</v>
      </c>
      <c r="D3238" s="35">
        <v>180000</v>
      </c>
      <c r="E3238" s="35">
        <v>18042.070349482361</v>
      </c>
      <c r="F3238" s="35">
        <v>198042.07034948235</v>
      </c>
      <c r="G3238" t="s">
        <v>849</v>
      </c>
      <c r="I3238" s="47" t="s">
        <v>1429</v>
      </c>
      <c r="J3238">
        <v>0</v>
      </c>
      <c r="K3238" s="57"/>
      <c r="M3238" t="e">
        <v>#N/A</v>
      </c>
      <c r="N3238" t="e">
        <v>#N/A</v>
      </c>
      <c r="O3238" s="36">
        <v>0</v>
      </c>
      <c r="P3238" s="37">
        <v>0</v>
      </c>
      <c r="Q3238" s="31">
        <v>0</v>
      </c>
    </row>
    <row r="3239" spans="1:17" x14ac:dyDescent="0.2">
      <c r="A3239" t="s">
        <v>1249</v>
      </c>
      <c r="B3239" t="s">
        <v>1249</v>
      </c>
      <c r="I3239" s="47"/>
      <c r="J3239" t="s">
        <v>13</v>
      </c>
      <c r="K3239" s="57"/>
      <c r="M3239" t="s">
        <v>1321</v>
      </c>
      <c r="N3239" t="s">
        <v>1294</v>
      </c>
      <c r="P3239" s="37">
        <v>50.839622958826112</v>
      </c>
      <c r="Q3239" s="31">
        <v>1.9999999999999999E-6</v>
      </c>
    </row>
    <row r="3240" spans="1:17" x14ac:dyDescent="0.2">
      <c r="A3240" t="s">
        <v>1249</v>
      </c>
      <c r="B3240" t="s">
        <v>1249</v>
      </c>
      <c r="I3240" s="47"/>
      <c r="J3240" t="s">
        <v>15</v>
      </c>
      <c r="K3240" s="57"/>
      <c r="M3240" t="s">
        <v>1321</v>
      </c>
      <c r="N3240" t="s">
        <v>1294</v>
      </c>
      <c r="P3240" s="37">
        <v>0</v>
      </c>
      <c r="Q3240" s="31">
        <v>0</v>
      </c>
    </row>
    <row r="3241" spans="1:17" x14ac:dyDescent="0.2">
      <c r="A3241" t="s">
        <v>1249</v>
      </c>
      <c r="B3241" t="s">
        <v>1249</v>
      </c>
      <c r="I3241" s="47"/>
      <c r="J3241" t="s">
        <v>17</v>
      </c>
      <c r="K3241" s="57"/>
      <c r="M3241" t="s">
        <v>1321</v>
      </c>
      <c r="N3241" t="s">
        <v>1294</v>
      </c>
      <c r="P3241" s="37">
        <v>25.239811479411856</v>
      </c>
      <c r="Q3241" s="31">
        <v>9.9999999999999995E-7</v>
      </c>
    </row>
    <row r="3242" spans="1:17" x14ac:dyDescent="0.2">
      <c r="A3242" t="s">
        <v>1249</v>
      </c>
      <c r="B3242" t="s">
        <v>1249</v>
      </c>
      <c r="I3242" s="47"/>
      <c r="J3242" t="s">
        <v>19</v>
      </c>
      <c r="K3242" s="57"/>
      <c r="M3242" t="s">
        <v>1321</v>
      </c>
      <c r="N3242" t="s">
        <v>1294</v>
      </c>
      <c r="P3242" s="37">
        <v>12.679905739706101</v>
      </c>
      <c r="Q3242" s="31">
        <v>9.9999999999999995E-7</v>
      </c>
    </row>
    <row r="3243" spans="1:17" x14ac:dyDescent="0.2">
      <c r="A3243" t="s">
        <v>1249</v>
      </c>
      <c r="B3243" t="s">
        <v>1249</v>
      </c>
      <c r="I3243" s="47"/>
      <c r="J3243" t="s">
        <v>21</v>
      </c>
      <c r="K3243" s="57"/>
      <c r="M3243" t="s">
        <v>1321</v>
      </c>
      <c r="N3243" t="s">
        <v>1294</v>
      </c>
      <c r="P3243" s="37">
        <v>2.5359811479412144</v>
      </c>
      <c r="Q3243" s="31">
        <v>0</v>
      </c>
    </row>
    <row r="3244" spans="1:17" x14ac:dyDescent="0.2">
      <c r="A3244" t="s">
        <v>1249</v>
      </c>
      <c r="B3244" t="s">
        <v>1249</v>
      </c>
      <c r="I3244" s="47"/>
      <c r="J3244" t="s">
        <v>23</v>
      </c>
      <c r="K3244" s="57"/>
      <c r="M3244" t="s">
        <v>1321</v>
      </c>
      <c r="N3244" t="s">
        <v>1294</v>
      </c>
      <c r="P3244" s="37">
        <v>25.599811479412438</v>
      </c>
      <c r="Q3244" s="31">
        <v>9.9999999999999995E-7</v>
      </c>
    </row>
    <row r="3245" spans="1:17" x14ac:dyDescent="0.2">
      <c r="A3245" t="s">
        <v>1249</v>
      </c>
      <c r="B3245" t="s">
        <v>1249</v>
      </c>
      <c r="I3245" s="47"/>
      <c r="J3245" t="s">
        <v>25</v>
      </c>
      <c r="K3245" s="57"/>
      <c r="M3245" t="s">
        <v>1321</v>
      </c>
      <c r="N3245" t="s">
        <v>1294</v>
      </c>
      <c r="P3245" s="37">
        <v>25.359811479412201</v>
      </c>
      <c r="Q3245" s="31">
        <v>9.9999999999999995E-7</v>
      </c>
    </row>
    <row r="3246" spans="1:17" x14ac:dyDescent="0.2">
      <c r="A3246" t="s">
        <v>1249</v>
      </c>
      <c r="B3246" t="s">
        <v>1249</v>
      </c>
      <c r="I3246" s="47"/>
      <c r="J3246" t="s">
        <v>837</v>
      </c>
      <c r="K3246" s="58"/>
      <c r="M3246" t="e">
        <v>#N/A</v>
      </c>
      <c r="N3246" t="e">
        <v>#N/A</v>
      </c>
      <c r="P3246" s="37">
        <v>0</v>
      </c>
      <c r="Q3246" s="31">
        <v>0</v>
      </c>
    </row>
    <row r="3247" spans="1:17" x14ac:dyDescent="0.2">
      <c r="A3247" t="s">
        <v>1249</v>
      </c>
      <c r="B3247" t="s">
        <v>1249</v>
      </c>
      <c r="I3247" s="47"/>
      <c r="J3247" t="s">
        <v>28</v>
      </c>
      <c r="K3247" s="57"/>
      <c r="M3247" t="s">
        <v>1324</v>
      </c>
      <c r="N3247" t="s">
        <v>1294</v>
      </c>
      <c r="P3247" s="37">
        <v>5729.1501052086824</v>
      </c>
      <c r="Q3247" s="31">
        <v>5.5000000000000002E-5</v>
      </c>
    </row>
    <row r="3248" spans="1:17" x14ac:dyDescent="0.2">
      <c r="A3248" t="s">
        <v>1249</v>
      </c>
      <c r="B3248" t="s">
        <v>1249</v>
      </c>
      <c r="I3248" s="47"/>
      <c r="J3248" t="s">
        <v>30</v>
      </c>
      <c r="K3248" s="57"/>
      <c r="M3248" t="s">
        <v>1324</v>
      </c>
      <c r="N3248" t="s">
        <v>1325</v>
      </c>
      <c r="P3248" s="37">
        <v>2.5359811479412144</v>
      </c>
      <c r="Q3248" s="31">
        <v>0</v>
      </c>
    </row>
    <row r="3249" spans="1:17" x14ac:dyDescent="0.2">
      <c r="A3249" t="s">
        <v>1249</v>
      </c>
      <c r="B3249" t="s">
        <v>1249</v>
      </c>
      <c r="I3249" s="47"/>
      <c r="J3249" t="s">
        <v>32</v>
      </c>
      <c r="K3249" s="57"/>
      <c r="M3249" t="s">
        <v>1324</v>
      </c>
      <c r="N3249" t="s">
        <v>1325</v>
      </c>
      <c r="P3249" s="37">
        <v>567.75709458913479</v>
      </c>
      <c r="Q3249" s="31">
        <v>2.8E-5</v>
      </c>
    </row>
    <row r="3250" spans="1:17" x14ac:dyDescent="0.2">
      <c r="A3250" t="s">
        <v>1249</v>
      </c>
      <c r="B3250" t="s">
        <v>1249</v>
      </c>
      <c r="I3250" s="47"/>
      <c r="J3250" t="s">
        <v>34</v>
      </c>
      <c r="K3250" s="57"/>
      <c r="M3250" t="s">
        <v>1324</v>
      </c>
      <c r="N3250" t="s">
        <v>1325</v>
      </c>
      <c r="P3250" s="37">
        <v>123.4721211373253</v>
      </c>
      <c r="Q3250" s="31">
        <v>7.1000000000000005E-5</v>
      </c>
    </row>
    <row r="3251" spans="1:17" x14ac:dyDescent="0.2">
      <c r="A3251" t="s">
        <v>1249</v>
      </c>
      <c r="B3251" t="s">
        <v>1249</v>
      </c>
      <c r="I3251" s="47"/>
      <c r="J3251" t="s">
        <v>36</v>
      </c>
      <c r="K3251" s="58"/>
      <c r="M3251" t="s">
        <v>1324</v>
      </c>
      <c r="N3251" t="s">
        <v>1325</v>
      </c>
      <c r="P3251" s="37">
        <v>2304.437249106064</v>
      </c>
      <c r="Q3251" s="31">
        <v>2.6499999999999999E-4</v>
      </c>
    </row>
    <row r="3252" spans="1:17" x14ac:dyDescent="0.2">
      <c r="A3252" t="s">
        <v>1249</v>
      </c>
      <c r="B3252" t="s">
        <v>1249</v>
      </c>
      <c r="I3252" s="47"/>
      <c r="J3252" t="s">
        <v>39</v>
      </c>
      <c r="K3252" s="58"/>
      <c r="M3252" t="s">
        <v>1326</v>
      </c>
      <c r="N3252" t="s">
        <v>1294</v>
      </c>
      <c r="P3252" s="37">
        <v>13.407391220546742</v>
      </c>
      <c r="Q3252" s="31">
        <v>3.9999999999999998E-6</v>
      </c>
    </row>
    <row r="3253" spans="1:17" x14ac:dyDescent="0.2">
      <c r="A3253" t="s">
        <v>1249</v>
      </c>
      <c r="B3253" t="s">
        <v>1249</v>
      </c>
      <c r="I3253" s="47"/>
      <c r="J3253" t="s">
        <v>40</v>
      </c>
      <c r="K3253" s="57"/>
      <c r="M3253" t="s">
        <v>1326</v>
      </c>
      <c r="N3253" t="s">
        <v>1294</v>
      </c>
      <c r="P3253" s="37">
        <v>2.5359811479412429</v>
      </c>
      <c r="Q3253" s="31">
        <v>9.9999999999999995E-7</v>
      </c>
    </row>
    <row r="3254" spans="1:17" x14ac:dyDescent="0.2">
      <c r="A3254" t="s">
        <v>1249</v>
      </c>
      <c r="B3254" t="s">
        <v>1249</v>
      </c>
      <c r="I3254" s="47"/>
      <c r="J3254" t="s">
        <v>42</v>
      </c>
      <c r="K3254" s="58"/>
      <c r="M3254" t="s">
        <v>1326</v>
      </c>
      <c r="N3254" t="s">
        <v>1294</v>
      </c>
      <c r="P3254" s="37">
        <v>2.253328572952114</v>
      </c>
      <c r="Q3254" s="31">
        <v>9.9999999999999995E-7</v>
      </c>
    </row>
    <row r="3255" spans="1:17" x14ac:dyDescent="0.2">
      <c r="A3255" t="s">
        <v>1249</v>
      </c>
      <c r="B3255" t="s">
        <v>1249</v>
      </c>
      <c r="I3255" s="47"/>
      <c r="J3255" t="s">
        <v>44</v>
      </c>
      <c r="K3255" s="57"/>
      <c r="M3255" t="s">
        <v>1326</v>
      </c>
      <c r="N3255" t="s">
        <v>1294</v>
      </c>
      <c r="P3255" s="37">
        <v>1359.9999850940731</v>
      </c>
      <c r="Q3255" s="31">
        <v>1.9000000000000001E-5</v>
      </c>
    </row>
    <row r="3256" spans="1:17" x14ac:dyDescent="0.2">
      <c r="A3256" t="s">
        <v>1249</v>
      </c>
      <c r="B3256" t="s">
        <v>1249</v>
      </c>
      <c r="I3256" s="47"/>
      <c r="J3256" t="s">
        <v>46</v>
      </c>
      <c r="K3256" s="57"/>
      <c r="M3256" t="s">
        <v>1326</v>
      </c>
      <c r="N3256" t="s">
        <v>1294</v>
      </c>
      <c r="P3256" s="37">
        <v>192.07693888974609</v>
      </c>
      <c r="Q3256" s="31">
        <v>6.0000000000000002E-5</v>
      </c>
    </row>
    <row r="3257" spans="1:17" x14ac:dyDescent="0.2">
      <c r="A3257" t="s">
        <v>1249</v>
      </c>
      <c r="B3257" t="s">
        <v>1249</v>
      </c>
      <c r="I3257" s="47"/>
      <c r="J3257" t="s">
        <v>48</v>
      </c>
      <c r="K3257" s="57"/>
      <c r="M3257" t="s">
        <v>1326</v>
      </c>
      <c r="N3257" t="s">
        <v>1294</v>
      </c>
      <c r="P3257" s="37">
        <v>153096.28701980296</v>
      </c>
      <c r="Q3257" s="31">
        <v>2.3499999999999999E-4</v>
      </c>
    </row>
    <row r="3258" spans="1:17" x14ac:dyDescent="0.2">
      <c r="A3258" t="s">
        <v>1249</v>
      </c>
      <c r="B3258" t="s">
        <v>1249</v>
      </c>
      <c r="I3258" s="47"/>
      <c r="J3258" t="s">
        <v>49</v>
      </c>
      <c r="K3258" s="58"/>
      <c r="M3258" t="s">
        <v>1326</v>
      </c>
      <c r="N3258" t="s">
        <v>1294</v>
      </c>
      <c r="P3258" s="37">
        <v>523.21805497579044</v>
      </c>
      <c r="Q3258" s="31">
        <v>6.9999999999999999E-6</v>
      </c>
    </row>
    <row r="3259" spans="1:17" x14ac:dyDescent="0.2">
      <c r="A3259" t="s">
        <v>1249</v>
      </c>
      <c r="B3259" t="s">
        <v>1249</v>
      </c>
      <c r="I3259" s="47"/>
      <c r="J3259" t="s">
        <v>51</v>
      </c>
      <c r="K3259" s="57"/>
      <c r="M3259" t="s">
        <v>1326</v>
      </c>
      <c r="N3259" t="s">
        <v>1294</v>
      </c>
      <c r="P3259" s="37">
        <v>385.52646429249717</v>
      </c>
      <c r="Q3259" s="31">
        <v>3.0000000000000001E-6</v>
      </c>
    </row>
    <row r="3260" spans="1:17" x14ac:dyDescent="0.2">
      <c r="A3260" t="s">
        <v>1249</v>
      </c>
      <c r="B3260" t="s">
        <v>1249</v>
      </c>
      <c r="I3260" s="47"/>
      <c r="J3260" t="s">
        <v>54</v>
      </c>
      <c r="K3260" s="57"/>
      <c r="M3260" t="s">
        <v>1327</v>
      </c>
      <c r="N3260" t="s">
        <v>1328</v>
      </c>
      <c r="P3260" s="37">
        <v>-52698.330858024361</v>
      </c>
      <c r="Q3260" s="31">
        <v>1.55E-4</v>
      </c>
    </row>
    <row r="3261" spans="1:17" x14ac:dyDescent="0.2">
      <c r="A3261" t="s">
        <v>1249</v>
      </c>
      <c r="B3261" t="s">
        <v>1249</v>
      </c>
      <c r="I3261" s="47"/>
      <c r="J3261" t="s">
        <v>57</v>
      </c>
      <c r="K3261" s="57"/>
      <c r="M3261" t="s">
        <v>1329</v>
      </c>
      <c r="N3261" t="s">
        <v>1294</v>
      </c>
      <c r="P3261" s="37">
        <v>3129.3630384514981</v>
      </c>
      <c r="Q3261" s="31">
        <v>7.6000000000000004E-5</v>
      </c>
    </row>
    <row r="3262" spans="1:17" x14ac:dyDescent="0.2">
      <c r="A3262" t="s">
        <v>1249</v>
      </c>
      <c r="B3262" t="s">
        <v>1249</v>
      </c>
      <c r="I3262" s="47"/>
      <c r="J3262" t="s">
        <v>59</v>
      </c>
      <c r="K3262" s="57"/>
      <c r="M3262" t="s">
        <v>1329</v>
      </c>
      <c r="N3262" t="s">
        <v>1294</v>
      </c>
      <c r="P3262" s="37">
        <v>2.5359811479412429</v>
      </c>
      <c r="Q3262" s="31">
        <v>9.9999999999999995E-7</v>
      </c>
    </row>
    <row r="3263" spans="1:17" x14ac:dyDescent="0.2">
      <c r="A3263" t="s">
        <v>1249</v>
      </c>
      <c r="B3263" t="s">
        <v>1249</v>
      </c>
      <c r="I3263" s="47"/>
      <c r="J3263" t="s">
        <v>61</v>
      </c>
      <c r="K3263" s="57"/>
      <c r="M3263" t="s">
        <v>1329</v>
      </c>
      <c r="N3263" t="s">
        <v>1294</v>
      </c>
      <c r="P3263" s="37">
        <v>62.638734354146436</v>
      </c>
      <c r="Q3263" s="31">
        <v>2.0000000000000002E-5</v>
      </c>
    </row>
    <row r="3264" spans="1:17" x14ac:dyDescent="0.2">
      <c r="A3264" t="s">
        <v>1249</v>
      </c>
      <c r="B3264" t="s">
        <v>1249</v>
      </c>
      <c r="I3264" s="47"/>
      <c r="J3264" t="s">
        <v>63</v>
      </c>
      <c r="K3264" s="57"/>
      <c r="M3264" t="s">
        <v>1329</v>
      </c>
      <c r="N3264" t="s">
        <v>1294</v>
      </c>
      <c r="P3264" s="37">
        <v>919.6383932964427</v>
      </c>
      <c r="Q3264" s="31">
        <v>5.0000000000000004E-6</v>
      </c>
    </row>
    <row r="3265" spans="1:17" x14ac:dyDescent="0.2">
      <c r="A3265" t="s">
        <v>1249</v>
      </c>
      <c r="B3265" t="s">
        <v>1249</v>
      </c>
      <c r="I3265" s="47"/>
      <c r="J3265" t="s">
        <v>64</v>
      </c>
      <c r="K3265" s="57"/>
      <c r="M3265" t="s">
        <v>1329</v>
      </c>
      <c r="N3265" t="s">
        <v>1294</v>
      </c>
      <c r="P3265" s="37">
        <v>328.93295769156634</v>
      </c>
      <c r="Q3265" s="31">
        <v>1.9999999999999999E-6</v>
      </c>
    </row>
    <row r="3266" spans="1:17" x14ac:dyDescent="0.2">
      <c r="A3266" t="s">
        <v>1249</v>
      </c>
      <c r="B3266" t="s">
        <v>1249</v>
      </c>
      <c r="I3266" s="47"/>
      <c r="J3266" t="s">
        <v>66</v>
      </c>
      <c r="K3266" s="57"/>
      <c r="M3266" t="s">
        <v>1329</v>
      </c>
      <c r="N3266" t="s">
        <v>1294</v>
      </c>
      <c r="P3266" s="37">
        <v>329.77836294441818</v>
      </c>
      <c r="Q3266" s="31">
        <v>1.9999999999999999E-6</v>
      </c>
    </row>
    <row r="3267" spans="1:17" x14ac:dyDescent="0.2">
      <c r="A3267" t="s">
        <v>1249</v>
      </c>
      <c r="B3267" t="s">
        <v>1249</v>
      </c>
      <c r="I3267" s="47"/>
      <c r="J3267" t="s">
        <v>96</v>
      </c>
      <c r="K3267" s="57"/>
      <c r="M3267" t="s">
        <v>1330</v>
      </c>
      <c r="N3267" t="s">
        <v>1294</v>
      </c>
      <c r="P3267" s="37">
        <v>0.76079434438236149</v>
      </c>
      <c r="Q3267" s="31">
        <v>0</v>
      </c>
    </row>
    <row r="3268" spans="1:17" x14ac:dyDescent="0.2">
      <c r="A3268" t="s">
        <v>1249</v>
      </c>
      <c r="B3268" t="s">
        <v>1249</v>
      </c>
      <c r="I3268" s="47"/>
      <c r="J3268" t="s">
        <v>98</v>
      </c>
      <c r="K3268" s="57"/>
      <c r="M3268" t="s">
        <v>1330</v>
      </c>
      <c r="N3268" t="s">
        <v>1294</v>
      </c>
      <c r="P3268" s="37">
        <v>0</v>
      </c>
      <c r="Q3268" s="31">
        <v>0</v>
      </c>
    </row>
    <row r="3269" spans="1:17" x14ac:dyDescent="0.2">
      <c r="A3269" t="s">
        <v>1249</v>
      </c>
      <c r="B3269" t="s">
        <v>1249</v>
      </c>
      <c r="I3269" s="47"/>
      <c r="J3269" t="s">
        <v>100</v>
      </c>
      <c r="K3269" s="57"/>
      <c r="M3269" t="s">
        <v>1330</v>
      </c>
      <c r="N3269" t="s">
        <v>1294</v>
      </c>
      <c r="P3269" s="37">
        <v>13.576681232023475</v>
      </c>
      <c r="Q3269" s="31">
        <v>3.9999999999999998E-6</v>
      </c>
    </row>
    <row r="3270" spans="1:17" x14ac:dyDescent="0.2">
      <c r="A3270" t="s">
        <v>1249</v>
      </c>
      <c r="B3270" t="s">
        <v>1249</v>
      </c>
      <c r="I3270" s="47"/>
      <c r="J3270" t="s">
        <v>102</v>
      </c>
      <c r="K3270" s="58"/>
      <c r="M3270" t="s">
        <v>1330</v>
      </c>
      <c r="N3270" t="s">
        <v>1294</v>
      </c>
      <c r="P3270" s="37">
        <v>24.347472465975329</v>
      </c>
      <c r="Q3270" s="31">
        <v>0</v>
      </c>
    </row>
    <row r="3271" spans="1:17" x14ac:dyDescent="0.2">
      <c r="A3271" t="s">
        <v>1249</v>
      </c>
      <c r="B3271" t="s">
        <v>1249</v>
      </c>
      <c r="I3271" s="47"/>
      <c r="J3271" t="s">
        <v>104</v>
      </c>
      <c r="K3271" s="57"/>
      <c r="M3271" t="s">
        <v>1330</v>
      </c>
      <c r="N3271" t="s">
        <v>1294</v>
      </c>
      <c r="P3271" s="37">
        <v>2.5359811479412429</v>
      </c>
      <c r="Q3271" s="31">
        <v>9.9999999999999995E-7</v>
      </c>
    </row>
    <row r="3272" spans="1:17" x14ac:dyDescent="0.2">
      <c r="A3272" t="s">
        <v>1249</v>
      </c>
      <c r="B3272" t="s">
        <v>1249</v>
      </c>
      <c r="I3272" s="47"/>
      <c r="J3272" t="s">
        <v>106</v>
      </c>
      <c r="K3272" s="57"/>
      <c r="M3272" t="s">
        <v>1330</v>
      </c>
      <c r="N3272" t="s">
        <v>1294</v>
      </c>
      <c r="P3272" s="37">
        <v>362.85208698962924</v>
      </c>
      <c r="Q3272" s="31">
        <v>6.9999999999999999E-6</v>
      </c>
    </row>
    <row r="3273" spans="1:17" x14ac:dyDescent="0.2">
      <c r="A3273" t="s">
        <v>1249</v>
      </c>
      <c r="B3273" t="s">
        <v>1249</v>
      </c>
      <c r="I3273" s="47"/>
      <c r="J3273" t="s">
        <v>108</v>
      </c>
      <c r="K3273" s="57"/>
      <c r="M3273" t="s">
        <v>1330</v>
      </c>
      <c r="N3273" t="s">
        <v>1294</v>
      </c>
      <c r="P3273" s="37">
        <v>0</v>
      </c>
      <c r="Q3273" s="31">
        <v>0</v>
      </c>
    </row>
    <row r="3274" spans="1:17" x14ac:dyDescent="0.2">
      <c r="A3274" t="s">
        <v>1249</v>
      </c>
      <c r="B3274" t="s">
        <v>1249</v>
      </c>
      <c r="I3274" s="47"/>
      <c r="J3274" t="s">
        <v>110</v>
      </c>
      <c r="K3274" s="57"/>
      <c r="M3274" t="s">
        <v>1330</v>
      </c>
      <c r="N3274" t="s">
        <v>1294</v>
      </c>
      <c r="P3274" s="37">
        <v>312.90614224985575</v>
      </c>
      <c r="Q3274" s="31">
        <v>3.0000000000000001E-6</v>
      </c>
    </row>
    <row r="3275" spans="1:17" x14ac:dyDescent="0.2">
      <c r="A3275" t="s">
        <v>1249</v>
      </c>
      <c r="B3275" t="s">
        <v>1249</v>
      </c>
      <c r="I3275" s="47"/>
      <c r="J3275" t="s">
        <v>124</v>
      </c>
      <c r="K3275" s="57"/>
      <c r="M3275" t="s">
        <v>1331</v>
      </c>
      <c r="N3275" t="s">
        <v>1328</v>
      </c>
      <c r="P3275" s="37">
        <v>463.39730210216248</v>
      </c>
      <c r="Q3275" s="31">
        <v>3.9999999999999998E-6</v>
      </c>
    </row>
    <row r="3276" spans="1:17" x14ac:dyDescent="0.2">
      <c r="A3276" t="s">
        <v>1249</v>
      </c>
      <c r="B3276" t="s">
        <v>1249</v>
      </c>
      <c r="I3276" s="47"/>
      <c r="J3276" t="s">
        <v>127</v>
      </c>
      <c r="K3276" s="57"/>
      <c r="M3276" t="s">
        <v>1332</v>
      </c>
      <c r="N3276" t="s">
        <v>1333</v>
      </c>
      <c r="P3276" s="37">
        <v>0.25359811479411576</v>
      </c>
      <c r="Q3276" s="31">
        <v>0</v>
      </c>
    </row>
    <row r="3277" spans="1:17" x14ac:dyDescent="0.2">
      <c r="A3277" t="s">
        <v>1249</v>
      </c>
      <c r="B3277" t="s">
        <v>1249</v>
      </c>
      <c r="I3277" s="47"/>
      <c r="J3277" t="s">
        <v>129</v>
      </c>
      <c r="K3277" s="57"/>
      <c r="M3277" t="s">
        <v>1332</v>
      </c>
      <c r="N3277" t="s">
        <v>1333</v>
      </c>
      <c r="P3277" s="37">
        <v>0.25359811479411576</v>
      </c>
      <c r="Q3277" s="31">
        <v>0</v>
      </c>
    </row>
    <row r="3278" spans="1:17" x14ac:dyDescent="0.2">
      <c r="A3278" t="s">
        <v>1249</v>
      </c>
      <c r="B3278" t="s">
        <v>1249</v>
      </c>
      <c r="I3278" s="47"/>
      <c r="J3278" t="s">
        <v>131</v>
      </c>
      <c r="K3278" s="57"/>
      <c r="M3278" t="s">
        <v>1332</v>
      </c>
      <c r="N3278" t="s">
        <v>1333</v>
      </c>
      <c r="P3278" s="37">
        <v>0.25359811479411576</v>
      </c>
      <c r="Q3278" s="31">
        <v>0</v>
      </c>
    </row>
    <row r="3279" spans="1:17" x14ac:dyDescent="0.2">
      <c r="A3279" t="s">
        <v>1249</v>
      </c>
      <c r="B3279" t="s">
        <v>1249</v>
      </c>
      <c r="I3279" s="47"/>
      <c r="J3279" t="s">
        <v>133</v>
      </c>
      <c r="K3279" s="57"/>
      <c r="M3279" t="s">
        <v>1332</v>
      </c>
      <c r="N3279" t="s">
        <v>1333</v>
      </c>
      <c r="P3279" s="37">
        <v>0.25359811479411576</v>
      </c>
      <c r="Q3279" s="31">
        <v>0</v>
      </c>
    </row>
    <row r="3280" spans="1:17" x14ac:dyDescent="0.2">
      <c r="A3280" t="s">
        <v>1249</v>
      </c>
      <c r="B3280" t="s">
        <v>1249</v>
      </c>
      <c r="I3280" s="47"/>
      <c r="J3280" t="s">
        <v>135</v>
      </c>
      <c r="K3280" s="57"/>
      <c r="M3280" t="s">
        <v>1332</v>
      </c>
      <c r="N3280" t="s">
        <v>1333</v>
      </c>
      <c r="P3280" s="37">
        <v>0.25359811479411576</v>
      </c>
      <c r="Q3280" s="31">
        <v>0</v>
      </c>
    </row>
    <row r="3281" spans="1:17" x14ac:dyDescent="0.2">
      <c r="A3281" t="s">
        <v>1249</v>
      </c>
      <c r="B3281" t="s">
        <v>1249</v>
      </c>
      <c r="I3281" s="47"/>
      <c r="J3281" t="s">
        <v>137</v>
      </c>
      <c r="K3281" s="57"/>
      <c r="M3281" t="s">
        <v>1332</v>
      </c>
      <c r="N3281" t="s">
        <v>1333</v>
      </c>
      <c r="P3281" s="37">
        <v>2.2823830331470845</v>
      </c>
      <c r="Q3281" s="31">
        <v>9.9999999999999995E-7</v>
      </c>
    </row>
    <row r="3282" spans="1:17" x14ac:dyDescent="0.2">
      <c r="A3282" t="s">
        <v>1249</v>
      </c>
      <c r="B3282" t="s">
        <v>1249</v>
      </c>
      <c r="I3282" s="47"/>
      <c r="J3282" t="s">
        <v>139</v>
      </c>
      <c r="K3282" s="57"/>
      <c r="M3282" t="s">
        <v>1332</v>
      </c>
      <c r="N3282" t="s">
        <v>1333</v>
      </c>
      <c r="P3282" s="37">
        <v>0.25359811479411576</v>
      </c>
      <c r="Q3282" s="31">
        <v>0</v>
      </c>
    </row>
    <row r="3283" spans="1:17" x14ac:dyDescent="0.2">
      <c r="A3283" t="s">
        <v>1249</v>
      </c>
      <c r="B3283" t="s">
        <v>1249</v>
      </c>
      <c r="I3283" s="47"/>
      <c r="J3283" t="s">
        <v>141</v>
      </c>
      <c r="K3283" s="57"/>
      <c r="M3283" t="s">
        <v>1332</v>
      </c>
      <c r="N3283" t="s">
        <v>1333</v>
      </c>
      <c r="P3283" s="37">
        <v>0.25359811479411576</v>
      </c>
      <c r="Q3283" s="31">
        <v>0</v>
      </c>
    </row>
    <row r="3284" spans="1:17" x14ac:dyDescent="0.2">
      <c r="A3284" t="s">
        <v>1249</v>
      </c>
      <c r="B3284" t="s">
        <v>1249</v>
      </c>
      <c r="I3284" s="47"/>
      <c r="J3284" t="s">
        <v>143</v>
      </c>
      <c r="K3284" s="57"/>
      <c r="M3284" t="s">
        <v>1334</v>
      </c>
      <c r="N3284" t="s">
        <v>1325</v>
      </c>
      <c r="P3284" s="37">
        <v>40.096870526218481</v>
      </c>
      <c r="Q3284" s="31">
        <v>1.0000000000000001E-5</v>
      </c>
    </row>
    <row r="3285" spans="1:17" x14ac:dyDescent="0.2">
      <c r="A3285" t="s">
        <v>1249</v>
      </c>
      <c r="B3285" t="s">
        <v>1249</v>
      </c>
      <c r="I3285" s="47"/>
      <c r="J3285" t="s">
        <v>145</v>
      </c>
      <c r="K3285" s="58"/>
      <c r="M3285" t="s">
        <v>1334</v>
      </c>
      <c r="N3285" t="s">
        <v>1325</v>
      </c>
      <c r="P3285" s="37">
        <v>2.535981147941186</v>
      </c>
      <c r="Q3285" s="31">
        <v>0</v>
      </c>
    </row>
    <row r="3286" spans="1:17" x14ac:dyDescent="0.2">
      <c r="A3286" t="s">
        <v>1249</v>
      </c>
      <c r="B3286" t="s">
        <v>1249</v>
      </c>
      <c r="I3286" s="47"/>
      <c r="J3286" t="s">
        <v>147</v>
      </c>
      <c r="K3286" s="57"/>
      <c r="M3286" t="s">
        <v>1334</v>
      </c>
      <c r="N3286" t="s">
        <v>1325</v>
      </c>
      <c r="P3286" s="37">
        <v>-3318.8026147553173</v>
      </c>
      <c r="Q3286" s="31">
        <v>5.8999999999999998E-5</v>
      </c>
    </row>
    <row r="3287" spans="1:17" x14ac:dyDescent="0.2">
      <c r="A3287" t="s">
        <v>1249</v>
      </c>
      <c r="B3287" t="s">
        <v>1249</v>
      </c>
      <c r="I3287" s="47"/>
      <c r="J3287" t="s">
        <v>149</v>
      </c>
      <c r="K3287" s="57"/>
      <c r="M3287" t="s">
        <v>1334</v>
      </c>
      <c r="N3287" t="s">
        <v>1325</v>
      </c>
      <c r="P3287" s="37">
        <v>78.07186292832921</v>
      </c>
      <c r="Q3287" s="31">
        <v>4.5000000000000003E-5</v>
      </c>
    </row>
    <row r="3288" spans="1:17" x14ac:dyDescent="0.2">
      <c r="A3288" t="s">
        <v>1249</v>
      </c>
      <c r="B3288" t="s">
        <v>1249</v>
      </c>
      <c r="I3288" s="47"/>
      <c r="J3288" t="s">
        <v>151</v>
      </c>
      <c r="K3288" s="57"/>
      <c r="M3288" t="s">
        <v>1334</v>
      </c>
      <c r="N3288" t="s">
        <v>1325</v>
      </c>
      <c r="P3288" s="37">
        <v>7.3084971478492662</v>
      </c>
      <c r="Q3288" s="31">
        <v>3.0000000000000001E-6</v>
      </c>
    </row>
    <row r="3289" spans="1:17" x14ac:dyDescent="0.2">
      <c r="A3289" t="s">
        <v>1249</v>
      </c>
      <c r="B3289" t="s">
        <v>1249</v>
      </c>
      <c r="I3289" s="47"/>
      <c r="J3289" t="s">
        <v>153</v>
      </c>
      <c r="K3289" s="57"/>
      <c r="M3289" t="s">
        <v>1334</v>
      </c>
      <c r="N3289" t="s">
        <v>1325</v>
      </c>
      <c r="P3289" s="37">
        <v>1.5578808969946749</v>
      </c>
      <c r="Q3289" s="31">
        <v>9.9999999999999995E-7</v>
      </c>
    </row>
    <row r="3290" spans="1:17" x14ac:dyDescent="0.2">
      <c r="A3290" t="s">
        <v>1249</v>
      </c>
      <c r="B3290" t="s">
        <v>1249</v>
      </c>
      <c r="I3290" s="47"/>
      <c r="J3290" t="s">
        <v>154</v>
      </c>
      <c r="K3290" s="57"/>
      <c r="M3290" t="s">
        <v>1335</v>
      </c>
      <c r="N3290" t="s">
        <v>1325</v>
      </c>
      <c r="P3290" s="37">
        <v>275.49992992241096</v>
      </c>
      <c r="Q3290" s="31">
        <v>1.5999999999999999E-5</v>
      </c>
    </row>
    <row r="3291" spans="1:17" x14ac:dyDescent="0.2">
      <c r="A3291" t="s">
        <v>1249</v>
      </c>
      <c r="B3291" t="s">
        <v>1249</v>
      </c>
      <c r="I3291" s="47"/>
      <c r="J3291" t="s">
        <v>156</v>
      </c>
      <c r="K3291" s="57"/>
      <c r="M3291" t="s">
        <v>1335</v>
      </c>
      <c r="N3291" t="s">
        <v>1325</v>
      </c>
      <c r="P3291" s="37">
        <v>0</v>
      </c>
      <c r="Q3291" s="31">
        <v>0</v>
      </c>
    </row>
    <row r="3292" spans="1:17" x14ac:dyDescent="0.2">
      <c r="A3292" t="s">
        <v>1249</v>
      </c>
      <c r="B3292" t="s">
        <v>1249</v>
      </c>
      <c r="I3292" s="47"/>
      <c r="J3292" t="s">
        <v>158</v>
      </c>
      <c r="K3292" s="58"/>
      <c r="M3292" t="s">
        <v>1335</v>
      </c>
      <c r="N3292" t="s">
        <v>1325</v>
      </c>
      <c r="P3292" s="37">
        <v>-352.45066100964141</v>
      </c>
      <c r="Q3292" s="31">
        <v>6.9999999999999999E-6</v>
      </c>
    </row>
    <row r="3293" spans="1:17" x14ac:dyDescent="0.2">
      <c r="A3293" t="s">
        <v>1249</v>
      </c>
      <c r="B3293" t="s">
        <v>1249</v>
      </c>
      <c r="I3293" s="47"/>
      <c r="J3293" t="s">
        <v>160</v>
      </c>
      <c r="K3293" s="57"/>
      <c r="M3293" t="s">
        <v>1335</v>
      </c>
      <c r="N3293" t="s">
        <v>1325</v>
      </c>
      <c r="P3293" s="37">
        <v>44.228867198466105</v>
      </c>
      <c r="Q3293" s="31">
        <v>3.0000000000000001E-6</v>
      </c>
    </row>
    <row r="3294" spans="1:17" x14ac:dyDescent="0.2">
      <c r="A3294" t="s">
        <v>1249</v>
      </c>
      <c r="B3294" t="s">
        <v>1249</v>
      </c>
      <c r="I3294" s="47"/>
      <c r="J3294" t="s">
        <v>162</v>
      </c>
      <c r="K3294" s="58"/>
      <c r="M3294" t="s">
        <v>1335</v>
      </c>
      <c r="N3294" t="s">
        <v>1325</v>
      </c>
      <c r="P3294" s="37">
        <v>16.102646887449737</v>
      </c>
      <c r="Q3294" s="31">
        <v>9.9999999999999995E-7</v>
      </c>
    </row>
    <row r="3295" spans="1:17" x14ac:dyDescent="0.2">
      <c r="A3295" t="s">
        <v>1249</v>
      </c>
      <c r="B3295" t="s">
        <v>1249</v>
      </c>
      <c r="I3295" s="47"/>
      <c r="J3295" t="s">
        <v>164</v>
      </c>
      <c r="K3295" s="57"/>
      <c r="M3295" t="s">
        <v>1335</v>
      </c>
      <c r="N3295" t="s">
        <v>1325</v>
      </c>
      <c r="P3295" s="37">
        <v>5.4396239347733797</v>
      </c>
      <c r="Q3295" s="31">
        <v>0</v>
      </c>
    </row>
    <row r="3296" spans="1:17" x14ac:dyDescent="0.2">
      <c r="A3296" t="s">
        <v>1249</v>
      </c>
      <c r="B3296" t="s">
        <v>1249</v>
      </c>
      <c r="I3296" s="47"/>
      <c r="J3296" t="s">
        <v>166</v>
      </c>
      <c r="K3296" s="58"/>
      <c r="M3296" t="s">
        <v>1335</v>
      </c>
      <c r="N3296" t="s">
        <v>1325</v>
      </c>
      <c r="P3296" s="37">
        <v>0.22764689517499548</v>
      </c>
      <c r="Q3296" s="31">
        <v>0</v>
      </c>
    </row>
    <row r="3297" spans="1:17" x14ac:dyDescent="0.2">
      <c r="A3297" t="s">
        <v>1249</v>
      </c>
      <c r="B3297" t="s">
        <v>1249</v>
      </c>
      <c r="I3297" s="47"/>
      <c r="J3297" t="s">
        <v>168</v>
      </c>
      <c r="K3297" s="57"/>
      <c r="M3297" t="s">
        <v>1335</v>
      </c>
      <c r="N3297" t="s">
        <v>1325</v>
      </c>
      <c r="P3297" s="37">
        <v>8.5820477224818319</v>
      </c>
      <c r="Q3297" s="31">
        <v>0</v>
      </c>
    </row>
    <row r="3298" spans="1:17" x14ac:dyDescent="0.2">
      <c r="A3298" t="s">
        <v>1249</v>
      </c>
      <c r="B3298" t="s">
        <v>1249</v>
      </c>
      <c r="I3298" s="47"/>
      <c r="J3298" t="s">
        <v>169</v>
      </c>
      <c r="K3298" s="58"/>
      <c r="M3298" t="s">
        <v>1335</v>
      </c>
      <c r="N3298" t="s">
        <v>1325</v>
      </c>
      <c r="P3298" s="37">
        <v>0</v>
      </c>
      <c r="Q3298" s="31">
        <v>0</v>
      </c>
    </row>
    <row r="3299" spans="1:17" x14ac:dyDescent="0.2">
      <c r="A3299" t="s">
        <v>1249</v>
      </c>
      <c r="B3299" t="s">
        <v>1249</v>
      </c>
      <c r="I3299" s="47"/>
      <c r="J3299" t="s">
        <v>171</v>
      </c>
      <c r="K3299" s="57"/>
      <c r="M3299" t="s">
        <v>1335</v>
      </c>
      <c r="N3299" t="s">
        <v>1325</v>
      </c>
      <c r="P3299" s="37">
        <v>0.90296828500206061</v>
      </c>
      <c r="Q3299" s="31">
        <v>0</v>
      </c>
    </row>
    <row r="3300" spans="1:17" x14ac:dyDescent="0.2">
      <c r="A3300" t="s">
        <v>1249</v>
      </c>
      <c r="B3300" t="s">
        <v>1249</v>
      </c>
      <c r="I3300" s="47"/>
      <c r="J3300" t="s">
        <v>174</v>
      </c>
      <c r="M3300" t="s">
        <v>1336</v>
      </c>
      <c r="N3300" t="s">
        <v>1325</v>
      </c>
      <c r="P3300" s="37">
        <v>2.5359811479412144</v>
      </c>
      <c r="Q3300" s="31">
        <v>0</v>
      </c>
    </row>
    <row r="3301" spans="1:17" x14ac:dyDescent="0.2">
      <c r="A3301" t="s">
        <v>1249</v>
      </c>
      <c r="B3301" t="s">
        <v>1249</v>
      </c>
      <c r="I3301" s="47"/>
      <c r="J3301" t="s">
        <v>176</v>
      </c>
      <c r="M3301" t="s">
        <v>1336</v>
      </c>
      <c r="N3301" t="s">
        <v>1325</v>
      </c>
      <c r="P3301" s="37">
        <v>0</v>
      </c>
      <c r="Q3301" s="31">
        <v>0</v>
      </c>
    </row>
    <row r="3302" spans="1:17" x14ac:dyDescent="0.2">
      <c r="A3302" t="s">
        <v>1249</v>
      </c>
      <c r="B3302" t="s">
        <v>1249</v>
      </c>
      <c r="I3302" s="47"/>
      <c r="J3302" t="s">
        <v>178</v>
      </c>
      <c r="M3302" t="s">
        <v>1336</v>
      </c>
      <c r="N3302" t="s">
        <v>1325</v>
      </c>
      <c r="P3302" s="37">
        <v>2.5359811479412144</v>
      </c>
      <c r="Q3302" s="31">
        <v>0</v>
      </c>
    </row>
    <row r="3303" spans="1:17" x14ac:dyDescent="0.2">
      <c r="A3303" t="s">
        <v>1249</v>
      </c>
      <c r="B3303" t="s">
        <v>1249</v>
      </c>
      <c r="I3303" s="47"/>
      <c r="J3303" t="s">
        <v>180</v>
      </c>
      <c r="M3303" t="s">
        <v>1336</v>
      </c>
      <c r="N3303" t="s">
        <v>1325</v>
      </c>
      <c r="P3303" s="37">
        <v>1.0143924591764844</v>
      </c>
      <c r="Q3303" s="31">
        <v>0</v>
      </c>
    </row>
    <row r="3304" spans="1:17" x14ac:dyDescent="0.2">
      <c r="A3304" t="s">
        <v>1249</v>
      </c>
      <c r="B3304" t="s">
        <v>1249</v>
      </c>
      <c r="I3304" s="47"/>
      <c r="J3304" t="s">
        <v>182</v>
      </c>
      <c r="M3304" t="s">
        <v>1336</v>
      </c>
      <c r="N3304" t="s">
        <v>1325</v>
      </c>
      <c r="P3304" s="37">
        <v>1.0143924591764844</v>
      </c>
      <c r="Q3304" s="31">
        <v>0</v>
      </c>
    </row>
    <row r="3305" spans="1:17" x14ac:dyDescent="0.2">
      <c r="A3305" t="s">
        <v>1249</v>
      </c>
      <c r="B3305" t="s">
        <v>1249</v>
      </c>
      <c r="I3305" s="47"/>
      <c r="J3305" t="s">
        <v>183</v>
      </c>
      <c r="M3305" t="s">
        <v>1336</v>
      </c>
      <c r="N3305" t="s">
        <v>1325</v>
      </c>
      <c r="P3305" s="37">
        <v>1.0143924591764844</v>
      </c>
      <c r="Q3305" s="31">
        <v>0</v>
      </c>
    </row>
    <row r="3306" spans="1:17" x14ac:dyDescent="0.2">
      <c r="A3306" t="s">
        <v>1249</v>
      </c>
      <c r="B3306" t="s">
        <v>1249</v>
      </c>
      <c r="I3306" s="47"/>
      <c r="J3306" t="s">
        <v>185</v>
      </c>
      <c r="M3306" t="s">
        <v>1336</v>
      </c>
      <c r="N3306" t="s">
        <v>1325</v>
      </c>
      <c r="P3306" s="37">
        <v>1.0143924591764844</v>
      </c>
      <c r="Q3306" s="31">
        <v>0</v>
      </c>
    </row>
    <row r="3307" spans="1:17" x14ac:dyDescent="0.2">
      <c r="A3307" t="s">
        <v>1249</v>
      </c>
      <c r="B3307" t="s">
        <v>1249</v>
      </c>
      <c r="I3307" s="47"/>
      <c r="J3307" t="s">
        <v>187</v>
      </c>
      <c r="M3307" t="s">
        <v>1336</v>
      </c>
      <c r="N3307" t="s">
        <v>1325</v>
      </c>
      <c r="P3307" s="37">
        <v>1.0143924591764844</v>
      </c>
      <c r="Q3307" s="31">
        <v>0</v>
      </c>
    </row>
    <row r="3308" spans="1:17" x14ac:dyDescent="0.2">
      <c r="A3308" t="s">
        <v>1249</v>
      </c>
      <c r="B3308" t="s">
        <v>1249</v>
      </c>
      <c r="I3308" s="47"/>
      <c r="J3308" t="s">
        <v>189</v>
      </c>
      <c r="K3308" s="57"/>
      <c r="M3308" t="s">
        <v>1336</v>
      </c>
      <c r="N3308" t="s">
        <v>1325</v>
      </c>
      <c r="P3308" s="37">
        <v>1.0143924591764844</v>
      </c>
      <c r="Q3308" s="31">
        <v>0</v>
      </c>
    </row>
    <row r="3309" spans="1:17" x14ac:dyDescent="0.2">
      <c r="A3309" t="s">
        <v>1249</v>
      </c>
      <c r="B3309" t="s">
        <v>1249</v>
      </c>
      <c r="I3309" s="47"/>
      <c r="J3309" t="s">
        <v>191</v>
      </c>
      <c r="K3309" s="57"/>
      <c r="M3309" t="s">
        <v>1336</v>
      </c>
      <c r="N3309" t="s">
        <v>1325</v>
      </c>
      <c r="P3309" s="37">
        <v>1.0143924591764844</v>
      </c>
      <c r="Q3309" s="31">
        <v>0</v>
      </c>
    </row>
    <row r="3310" spans="1:17" x14ac:dyDescent="0.2">
      <c r="A3310" t="s">
        <v>1249</v>
      </c>
      <c r="B3310" t="s">
        <v>1249</v>
      </c>
      <c r="I3310" s="47"/>
      <c r="J3310" t="s">
        <v>193</v>
      </c>
      <c r="K3310" s="57"/>
      <c r="M3310" t="s">
        <v>1337</v>
      </c>
      <c r="N3310" t="s">
        <v>1333</v>
      </c>
      <c r="P3310" s="37">
        <v>87.624947718764815</v>
      </c>
      <c r="Q3310" s="31">
        <v>5.0000000000000004E-6</v>
      </c>
    </row>
    <row r="3311" spans="1:17" x14ac:dyDescent="0.2">
      <c r="A3311" t="s">
        <v>1249</v>
      </c>
      <c r="B3311" t="s">
        <v>1249</v>
      </c>
      <c r="I3311" s="47"/>
      <c r="J3311" t="s">
        <v>195</v>
      </c>
      <c r="K3311" s="58"/>
      <c r="M3311" t="s">
        <v>1337</v>
      </c>
      <c r="N3311" t="s">
        <v>1333</v>
      </c>
      <c r="P3311" s="37">
        <v>0</v>
      </c>
      <c r="Q3311" s="31">
        <v>0</v>
      </c>
    </row>
    <row r="3312" spans="1:17" x14ac:dyDescent="0.2">
      <c r="A3312" t="s">
        <v>1249</v>
      </c>
      <c r="B3312" t="s">
        <v>1249</v>
      </c>
      <c r="I3312" s="47"/>
      <c r="J3312" t="s">
        <v>196</v>
      </c>
      <c r="K3312" s="57"/>
      <c r="M3312" t="s">
        <v>1337</v>
      </c>
      <c r="N3312" t="s">
        <v>1333</v>
      </c>
      <c r="P3312" s="37">
        <v>1.2679905739706072</v>
      </c>
      <c r="Q3312" s="31">
        <v>0</v>
      </c>
    </row>
    <row r="3313" spans="1:17" x14ac:dyDescent="0.2">
      <c r="A3313" t="s">
        <v>1249</v>
      </c>
      <c r="B3313" t="s">
        <v>1249</v>
      </c>
      <c r="I3313" s="47"/>
      <c r="J3313" t="s">
        <v>198</v>
      </c>
      <c r="M3313" t="s">
        <v>1337</v>
      </c>
      <c r="N3313" t="s">
        <v>1333</v>
      </c>
      <c r="P3313" s="37">
        <v>0</v>
      </c>
      <c r="Q3313" s="31">
        <v>0</v>
      </c>
    </row>
    <row r="3314" spans="1:17" x14ac:dyDescent="0.2">
      <c r="A3314" t="s">
        <v>1249</v>
      </c>
      <c r="B3314" t="s">
        <v>1249</v>
      </c>
      <c r="I3314" s="47"/>
      <c r="J3314" t="s">
        <v>200</v>
      </c>
      <c r="M3314" t="s">
        <v>1337</v>
      </c>
      <c r="N3314" t="s">
        <v>1333</v>
      </c>
      <c r="P3314" s="37">
        <v>372.78922874735872</v>
      </c>
      <c r="Q3314" s="31">
        <v>2.0999999999999999E-5</v>
      </c>
    </row>
    <row r="3315" spans="1:17" x14ac:dyDescent="0.2">
      <c r="A3315" t="s">
        <v>1249</v>
      </c>
      <c r="B3315" t="s">
        <v>1249</v>
      </c>
      <c r="I3315" s="47"/>
      <c r="J3315" t="s">
        <v>202</v>
      </c>
      <c r="M3315" t="s">
        <v>1337</v>
      </c>
      <c r="N3315" t="s">
        <v>1333</v>
      </c>
      <c r="P3315" s="37">
        <v>0.25359811479412286</v>
      </c>
      <c r="Q3315" s="31">
        <v>0</v>
      </c>
    </row>
    <row r="3316" spans="1:17" x14ac:dyDescent="0.2">
      <c r="A3316" t="s">
        <v>1249</v>
      </c>
      <c r="B3316" t="s">
        <v>1249</v>
      </c>
      <c r="I3316" s="47"/>
      <c r="J3316" t="s">
        <v>204</v>
      </c>
      <c r="M3316" t="s">
        <v>1337</v>
      </c>
      <c r="N3316" t="s">
        <v>1333</v>
      </c>
      <c r="P3316" s="37">
        <v>0</v>
      </c>
      <c r="Q3316" s="31">
        <v>0</v>
      </c>
    </row>
    <row r="3317" spans="1:17" x14ac:dyDescent="0.2">
      <c r="A3317" t="s">
        <v>1249</v>
      </c>
      <c r="B3317" t="s">
        <v>1249</v>
      </c>
      <c r="I3317" s="47"/>
      <c r="J3317" t="s">
        <v>206</v>
      </c>
      <c r="M3317" t="s">
        <v>1337</v>
      </c>
      <c r="N3317" t="s">
        <v>1333</v>
      </c>
      <c r="P3317" s="37">
        <v>0.50719622958824573</v>
      </c>
      <c r="Q3317" s="31">
        <v>0</v>
      </c>
    </row>
    <row r="3318" spans="1:17" x14ac:dyDescent="0.2">
      <c r="A3318" t="s">
        <v>1249</v>
      </c>
      <c r="B3318" t="s">
        <v>1249</v>
      </c>
      <c r="I3318" s="47"/>
      <c r="J3318" t="s">
        <v>208</v>
      </c>
      <c r="M3318" t="s">
        <v>1337</v>
      </c>
      <c r="N3318" t="s">
        <v>1333</v>
      </c>
      <c r="P3318" s="37">
        <v>352.38137956382343</v>
      </c>
      <c r="Q3318" s="31">
        <v>2.0000000000000002E-5</v>
      </c>
    </row>
    <row r="3319" spans="1:17" x14ac:dyDescent="0.2">
      <c r="A3319" t="s">
        <v>1249</v>
      </c>
      <c r="B3319" t="s">
        <v>1249</v>
      </c>
      <c r="I3319" s="47"/>
      <c r="J3319" t="s">
        <v>209</v>
      </c>
      <c r="M3319" t="s">
        <v>1337</v>
      </c>
      <c r="N3319" t="s">
        <v>1333</v>
      </c>
      <c r="P3319" s="37">
        <v>0</v>
      </c>
      <c r="Q3319" s="31">
        <v>0</v>
      </c>
    </row>
    <row r="3320" spans="1:17" x14ac:dyDescent="0.2">
      <c r="A3320" t="s">
        <v>1249</v>
      </c>
      <c r="B3320" t="s">
        <v>1249</v>
      </c>
      <c r="I3320" s="47"/>
      <c r="J3320" t="s">
        <v>211</v>
      </c>
      <c r="M3320" t="s">
        <v>1337</v>
      </c>
      <c r="N3320" t="s">
        <v>1333</v>
      </c>
      <c r="P3320" s="37">
        <v>0</v>
      </c>
      <c r="Q3320" s="31">
        <v>0</v>
      </c>
    </row>
    <row r="3321" spans="1:17" x14ac:dyDescent="0.2">
      <c r="A3321" t="s">
        <v>1249</v>
      </c>
      <c r="B3321" t="s">
        <v>1249</v>
      </c>
      <c r="I3321" s="47"/>
      <c r="J3321" t="s">
        <v>212</v>
      </c>
      <c r="K3321" s="57"/>
      <c r="M3321" t="s">
        <v>1337</v>
      </c>
      <c r="N3321" t="s">
        <v>1333</v>
      </c>
      <c r="P3321" s="37">
        <v>0</v>
      </c>
      <c r="Q3321" s="31">
        <v>0</v>
      </c>
    </row>
    <row r="3322" spans="1:17" x14ac:dyDescent="0.2">
      <c r="A3322" t="s">
        <v>1249</v>
      </c>
      <c r="B3322" t="s">
        <v>1249</v>
      </c>
      <c r="I3322" s="47"/>
      <c r="J3322" t="s">
        <v>213</v>
      </c>
      <c r="K3322" s="57"/>
      <c r="M3322" t="s">
        <v>1337</v>
      </c>
      <c r="N3322" t="s">
        <v>1333</v>
      </c>
      <c r="P3322" s="37">
        <v>0</v>
      </c>
      <c r="Q3322" s="31">
        <v>0</v>
      </c>
    </row>
    <row r="3323" spans="1:17" x14ac:dyDescent="0.2">
      <c r="A3323" t="s">
        <v>1249</v>
      </c>
      <c r="B3323" t="s">
        <v>1249</v>
      </c>
      <c r="I3323" s="47"/>
      <c r="J3323" t="s">
        <v>214</v>
      </c>
      <c r="M3323" t="s">
        <v>1338</v>
      </c>
      <c r="N3323" t="s">
        <v>1333</v>
      </c>
      <c r="P3323" s="37">
        <v>33.477076121518621</v>
      </c>
      <c r="Q3323" s="31">
        <v>1.7000000000000001E-4</v>
      </c>
    </row>
    <row r="3324" spans="1:17" x14ac:dyDescent="0.2">
      <c r="A3324" t="s">
        <v>1249</v>
      </c>
      <c r="B3324" t="s">
        <v>1249</v>
      </c>
      <c r="I3324" s="47"/>
      <c r="J3324" t="s">
        <v>215</v>
      </c>
      <c r="K3324" s="57"/>
      <c r="M3324" t="s">
        <v>1338</v>
      </c>
      <c r="N3324" t="s">
        <v>1333</v>
      </c>
      <c r="P3324" s="37">
        <v>2.1809437872292392E-2</v>
      </c>
      <c r="Q3324" s="31">
        <v>0</v>
      </c>
    </row>
    <row r="3325" spans="1:17" x14ac:dyDescent="0.2">
      <c r="A3325" t="s">
        <v>1249</v>
      </c>
      <c r="B3325" t="s">
        <v>1249</v>
      </c>
      <c r="I3325" s="47"/>
      <c r="J3325" t="s">
        <v>217</v>
      </c>
      <c r="M3325" t="s">
        <v>1338</v>
      </c>
      <c r="N3325" t="s">
        <v>1333</v>
      </c>
      <c r="P3325" s="37">
        <v>20.167849183737417</v>
      </c>
      <c r="Q3325" s="31">
        <v>1.03E-4</v>
      </c>
    </row>
    <row r="3326" spans="1:17" x14ac:dyDescent="0.2">
      <c r="A3326" t="s">
        <v>1249</v>
      </c>
      <c r="B3326" t="s">
        <v>1249</v>
      </c>
      <c r="I3326" s="47"/>
      <c r="J3326" t="s">
        <v>219</v>
      </c>
      <c r="K3326" s="58"/>
      <c r="M3326" t="s">
        <v>1338</v>
      </c>
      <c r="N3326" t="s">
        <v>1333</v>
      </c>
      <c r="P3326" s="37">
        <v>60.200847585918382</v>
      </c>
      <c r="Q3326" s="31">
        <v>2.9999999999999997E-4</v>
      </c>
    </row>
    <row r="3327" spans="1:17" x14ac:dyDescent="0.2">
      <c r="A3327" t="s">
        <v>1249</v>
      </c>
      <c r="B3327" t="s">
        <v>1249</v>
      </c>
      <c r="I3327" s="47"/>
      <c r="J3327" t="s">
        <v>221</v>
      </c>
      <c r="K3327" s="57"/>
      <c r="M3327" t="s">
        <v>1338</v>
      </c>
      <c r="N3327" t="s">
        <v>1333</v>
      </c>
      <c r="P3327" s="37">
        <v>80.677078997192439</v>
      </c>
      <c r="Q3327" s="31">
        <v>4.2400000000000001E-4</v>
      </c>
    </row>
    <row r="3328" spans="1:17" x14ac:dyDescent="0.2">
      <c r="A3328" t="s">
        <v>1249</v>
      </c>
      <c r="B3328" t="s">
        <v>1249</v>
      </c>
      <c r="I3328" s="47"/>
      <c r="J3328" t="s">
        <v>223</v>
      </c>
      <c r="M3328" t="s">
        <v>1338</v>
      </c>
      <c r="N3328" t="s">
        <v>1333</v>
      </c>
      <c r="P3328" s="37">
        <v>88.63934017799329</v>
      </c>
      <c r="Q3328" s="31">
        <v>4.66E-4</v>
      </c>
    </row>
    <row r="3329" spans="1:17" x14ac:dyDescent="0.2">
      <c r="A3329" t="s">
        <v>1249</v>
      </c>
      <c r="B3329" t="s">
        <v>1249</v>
      </c>
      <c r="I3329" s="47"/>
      <c r="J3329" t="s">
        <v>225</v>
      </c>
      <c r="M3329" t="s">
        <v>1338</v>
      </c>
      <c r="N3329" t="s">
        <v>1333</v>
      </c>
      <c r="P3329" s="37">
        <v>89.595321326283738</v>
      </c>
      <c r="Q3329" s="31">
        <v>4.9899999999999999E-4</v>
      </c>
    </row>
    <row r="3330" spans="1:17" x14ac:dyDescent="0.2">
      <c r="A3330" t="s">
        <v>1249</v>
      </c>
      <c r="B3330" t="s">
        <v>1249</v>
      </c>
      <c r="I3330" s="47"/>
      <c r="J3330" t="s">
        <v>226</v>
      </c>
      <c r="M3330" t="s">
        <v>1338</v>
      </c>
      <c r="N3330" t="s">
        <v>1333</v>
      </c>
      <c r="P3330" s="37">
        <v>24.899017134885071</v>
      </c>
      <c r="Q3330" s="31">
        <v>1.3899999999999999E-4</v>
      </c>
    </row>
    <row r="3331" spans="1:17" x14ac:dyDescent="0.2">
      <c r="A3331" t="s">
        <v>1249</v>
      </c>
      <c r="B3331" t="s">
        <v>1249</v>
      </c>
      <c r="I3331" s="47"/>
      <c r="J3331" t="s">
        <v>227</v>
      </c>
      <c r="K3331" s="57"/>
      <c r="M3331" t="s">
        <v>1338</v>
      </c>
      <c r="N3331" t="s">
        <v>1333</v>
      </c>
      <c r="P3331" s="37">
        <v>272.0975015074946</v>
      </c>
      <c r="Q3331" s="31">
        <v>1.555E-3</v>
      </c>
    </row>
    <row r="3332" spans="1:17" x14ac:dyDescent="0.2">
      <c r="A3332" t="s">
        <v>1249</v>
      </c>
      <c r="B3332" t="s">
        <v>1249</v>
      </c>
      <c r="I3332" s="47"/>
      <c r="J3332" t="s">
        <v>228</v>
      </c>
      <c r="M3332" t="s">
        <v>1338</v>
      </c>
      <c r="N3332" t="s">
        <v>1333</v>
      </c>
      <c r="P3332" s="37">
        <v>16.378765379355173</v>
      </c>
      <c r="Q3332" s="31">
        <v>7.8999999999999996E-5</v>
      </c>
    </row>
    <row r="3333" spans="1:17" x14ac:dyDescent="0.2">
      <c r="A3333" t="s">
        <v>1249</v>
      </c>
      <c r="B3333" t="s">
        <v>1249</v>
      </c>
      <c r="I3333" s="47"/>
      <c r="J3333" t="s">
        <v>229</v>
      </c>
      <c r="M3333" t="s">
        <v>1339</v>
      </c>
      <c r="N3333" t="s">
        <v>1333</v>
      </c>
      <c r="P3333" s="37">
        <v>1.7751868035588245</v>
      </c>
      <c r="Q3333" s="31">
        <v>0</v>
      </c>
    </row>
    <row r="3334" spans="1:17" x14ac:dyDescent="0.2">
      <c r="A3334" t="s">
        <v>1249</v>
      </c>
      <c r="B3334" t="s">
        <v>1249</v>
      </c>
      <c r="I3334" s="47"/>
      <c r="J3334" t="s">
        <v>230</v>
      </c>
      <c r="M3334" t="s">
        <v>1339</v>
      </c>
      <c r="N3334" t="s">
        <v>1333</v>
      </c>
      <c r="P3334" s="37">
        <v>15.349485002441725</v>
      </c>
      <c r="Q3334" s="31">
        <v>3.0000000000000001E-6</v>
      </c>
    </row>
    <row r="3335" spans="1:17" x14ac:dyDescent="0.2">
      <c r="A3335" t="s">
        <v>1249</v>
      </c>
      <c r="B3335" t="s">
        <v>1249</v>
      </c>
      <c r="I3335" s="47"/>
      <c r="J3335" t="s">
        <v>231</v>
      </c>
      <c r="M3335" t="s">
        <v>1339</v>
      </c>
      <c r="N3335" t="s">
        <v>1333</v>
      </c>
      <c r="P3335" s="37">
        <v>13.187101969294417</v>
      </c>
      <c r="Q3335" s="31">
        <v>1.9999999999999999E-6</v>
      </c>
    </row>
    <row r="3336" spans="1:17" x14ac:dyDescent="0.2">
      <c r="A3336" t="s">
        <v>1249</v>
      </c>
      <c r="B3336" t="s">
        <v>1249</v>
      </c>
      <c r="I3336" s="47"/>
      <c r="J3336" t="s">
        <v>232</v>
      </c>
      <c r="M3336" t="s">
        <v>1339</v>
      </c>
      <c r="N3336" t="s">
        <v>1333</v>
      </c>
      <c r="P3336" s="37">
        <v>0.25359811479412286</v>
      </c>
      <c r="Q3336" s="31">
        <v>0</v>
      </c>
    </row>
    <row r="3337" spans="1:17" x14ac:dyDescent="0.2">
      <c r="A3337" t="s">
        <v>1249</v>
      </c>
      <c r="B3337" t="s">
        <v>1249</v>
      </c>
      <c r="I3337" s="47"/>
      <c r="J3337" t="s">
        <v>233</v>
      </c>
      <c r="M3337" t="s">
        <v>1339</v>
      </c>
      <c r="N3337" t="s">
        <v>1333</v>
      </c>
      <c r="P3337" s="37">
        <v>0.25359811479412286</v>
      </c>
      <c r="Q3337" s="31">
        <v>0</v>
      </c>
    </row>
    <row r="3338" spans="1:17" x14ac:dyDescent="0.2">
      <c r="A3338" t="s">
        <v>1249</v>
      </c>
      <c r="B3338" t="s">
        <v>1249</v>
      </c>
      <c r="I3338" s="47"/>
      <c r="J3338" t="s">
        <v>234</v>
      </c>
      <c r="M3338" t="s">
        <v>1339</v>
      </c>
      <c r="N3338" t="s">
        <v>1333</v>
      </c>
      <c r="P3338" s="37">
        <v>30.311773775287293</v>
      </c>
      <c r="Q3338" s="31">
        <v>5.0000000000000004E-6</v>
      </c>
    </row>
    <row r="3339" spans="1:17" x14ac:dyDescent="0.2">
      <c r="A3339" t="s">
        <v>1249</v>
      </c>
      <c r="B3339" t="s">
        <v>1249</v>
      </c>
      <c r="I3339" s="47"/>
      <c r="J3339" t="s">
        <v>235</v>
      </c>
      <c r="M3339" t="s">
        <v>1339</v>
      </c>
      <c r="N3339" t="s">
        <v>1333</v>
      </c>
      <c r="P3339" s="37">
        <v>54.389996565943875</v>
      </c>
      <c r="Q3339" s="31">
        <v>1.0000000000000001E-5</v>
      </c>
    </row>
    <row r="3340" spans="1:17" x14ac:dyDescent="0.2">
      <c r="A3340" t="s">
        <v>1249</v>
      </c>
      <c r="B3340" t="s">
        <v>1249</v>
      </c>
      <c r="I3340" s="47"/>
      <c r="J3340" t="s">
        <v>236</v>
      </c>
      <c r="M3340" t="s">
        <v>1339</v>
      </c>
      <c r="N3340" t="s">
        <v>1333</v>
      </c>
      <c r="P3340" s="37">
        <v>8.36873778820609</v>
      </c>
      <c r="Q3340" s="31">
        <v>1.9999999999999999E-6</v>
      </c>
    </row>
    <row r="3341" spans="1:17" x14ac:dyDescent="0.2">
      <c r="A3341" t="s">
        <v>1249</v>
      </c>
      <c r="B3341" t="s">
        <v>1249</v>
      </c>
      <c r="I3341" s="47"/>
      <c r="J3341" t="s">
        <v>237</v>
      </c>
      <c r="M3341" t="s">
        <v>1340</v>
      </c>
      <c r="N3341" t="s">
        <v>1333</v>
      </c>
      <c r="P3341" s="37">
        <v>0.25359811479412286</v>
      </c>
      <c r="Q3341" s="31">
        <v>0</v>
      </c>
    </row>
    <row r="3342" spans="1:17" x14ac:dyDescent="0.2">
      <c r="A3342" t="s">
        <v>1249</v>
      </c>
      <c r="B3342" t="s">
        <v>1249</v>
      </c>
      <c r="I3342" s="47"/>
      <c r="J3342" t="s">
        <v>238</v>
      </c>
      <c r="K3342" s="58"/>
      <c r="M3342" t="s">
        <v>1340</v>
      </c>
      <c r="N3342" t="s">
        <v>1333</v>
      </c>
      <c r="P3342" s="37">
        <v>0.25359811479412286</v>
      </c>
      <c r="Q3342" s="31">
        <v>0</v>
      </c>
    </row>
    <row r="3343" spans="1:17" x14ac:dyDescent="0.2">
      <c r="A3343" t="s">
        <v>1249</v>
      </c>
      <c r="B3343" t="s">
        <v>1249</v>
      </c>
      <c r="I3343" s="47"/>
      <c r="J3343" t="s">
        <v>239</v>
      </c>
      <c r="M3343" t="s">
        <v>1340</v>
      </c>
      <c r="N3343" t="s">
        <v>1333</v>
      </c>
      <c r="P3343" s="37">
        <v>0.25359811479412286</v>
      </c>
      <c r="Q3343" s="31">
        <v>0</v>
      </c>
    </row>
    <row r="3344" spans="1:17" x14ac:dyDescent="0.2">
      <c r="A3344" t="s">
        <v>1249</v>
      </c>
      <c r="B3344" t="s">
        <v>1249</v>
      </c>
      <c r="I3344" s="47"/>
      <c r="J3344" t="s">
        <v>240</v>
      </c>
      <c r="M3344" t="s">
        <v>1340</v>
      </c>
      <c r="N3344" t="s">
        <v>1333</v>
      </c>
      <c r="P3344" s="37">
        <v>0.25359811479412286</v>
      </c>
      <c r="Q3344" s="31">
        <v>0</v>
      </c>
    </row>
    <row r="3345" spans="1:17" x14ac:dyDescent="0.2">
      <c r="A3345" t="s">
        <v>1249</v>
      </c>
      <c r="B3345" t="s">
        <v>1249</v>
      </c>
      <c r="I3345" s="47"/>
      <c r="J3345" t="s">
        <v>241</v>
      </c>
      <c r="M3345" t="s">
        <v>1340</v>
      </c>
      <c r="N3345" t="s">
        <v>1333</v>
      </c>
      <c r="P3345" s="37">
        <v>0.25359811479412286</v>
      </c>
      <c r="Q3345" s="31">
        <v>0</v>
      </c>
    </row>
    <row r="3346" spans="1:17" x14ac:dyDescent="0.2">
      <c r="A3346" t="s">
        <v>1249</v>
      </c>
      <c r="B3346" t="s">
        <v>1249</v>
      </c>
      <c r="I3346" s="47"/>
      <c r="J3346" t="s">
        <v>242</v>
      </c>
      <c r="M3346" t="s">
        <v>1340</v>
      </c>
      <c r="N3346" t="s">
        <v>1333</v>
      </c>
      <c r="P3346" s="37">
        <v>0.25359811479412286</v>
      </c>
      <c r="Q3346" s="31">
        <v>0</v>
      </c>
    </row>
    <row r="3347" spans="1:17" x14ac:dyDescent="0.2">
      <c r="A3347" t="s">
        <v>1249</v>
      </c>
      <c r="B3347" t="s">
        <v>1249</v>
      </c>
      <c r="I3347" s="47"/>
      <c r="J3347" t="s">
        <v>243</v>
      </c>
      <c r="M3347" t="s">
        <v>1340</v>
      </c>
      <c r="N3347" t="s">
        <v>1333</v>
      </c>
      <c r="P3347" s="37">
        <v>0.25359811479412286</v>
      </c>
      <c r="Q3347" s="31">
        <v>0</v>
      </c>
    </row>
    <row r="3348" spans="1:17" x14ac:dyDescent="0.2">
      <c r="A3348" t="s">
        <v>1249</v>
      </c>
      <c r="B3348" t="s">
        <v>1249</v>
      </c>
      <c r="I3348" s="47"/>
      <c r="J3348" t="s">
        <v>244</v>
      </c>
      <c r="M3348" t="s">
        <v>1340</v>
      </c>
      <c r="N3348" t="s">
        <v>1333</v>
      </c>
      <c r="P3348" s="37">
        <v>0.25359811479412286</v>
      </c>
      <c r="Q3348" s="31">
        <v>0</v>
      </c>
    </row>
    <row r="3349" spans="1:17" x14ac:dyDescent="0.2">
      <c r="A3349" t="s">
        <v>1249</v>
      </c>
      <c r="B3349" t="s">
        <v>1249</v>
      </c>
      <c r="I3349" s="47"/>
      <c r="J3349" t="s">
        <v>245</v>
      </c>
      <c r="M3349" t="s">
        <v>1341</v>
      </c>
      <c r="N3349" t="s">
        <v>1294</v>
      </c>
      <c r="P3349" s="37">
        <v>2.5613409594206473</v>
      </c>
      <c r="Q3349" s="31">
        <v>0</v>
      </c>
    </row>
    <row r="3350" spans="1:17" x14ac:dyDescent="0.2">
      <c r="A3350" t="s">
        <v>1249</v>
      </c>
      <c r="B3350" t="s">
        <v>1249</v>
      </c>
      <c r="I3350" s="47"/>
      <c r="J3350" t="s">
        <v>246</v>
      </c>
      <c r="M3350" t="s">
        <v>1341</v>
      </c>
      <c r="N3350" t="s">
        <v>1294</v>
      </c>
      <c r="P3350" s="37">
        <v>2.535981147941186</v>
      </c>
      <c r="Q3350" s="31">
        <v>0</v>
      </c>
    </row>
    <row r="3351" spans="1:17" x14ac:dyDescent="0.2">
      <c r="A3351" t="s">
        <v>1249</v>
      </c>
      <c r="B3351" t="s">
        <v>1249</v>
      </c>
      <c r="I3351" s="47"/>
      <c r="J3351" t="s">
        <v>247</v>
      </c>
      <c r="M3351" t="s">
        <v>1341</v>
      </c>
      <c r="N3351" t="s">
        <v>1294</v>
      </c>
      <c r="P3351" s="37">
        <v>5.4777192795530141</v>
      </c>
      <c r="Q3351" s="31">
        <v>0</v>
      </c>
    </row>
    <row r="3352" spans="1:17" x14ac:dyDescent="0.2">
      <c r="A3352" t="s">
        <v>1249</v>
      </c>
      <c r="B3352" t="s">
        <v>1249</v>
      </c>
      <c r="I3352" s="47"/>
      <c r="J3352" t="s">
        <v>248</v>
      </c>
      <c r="M3352" t="s">
        <v>1341</v>
      </c>
      <c r="N3352" t="s">
        <v>1294</v>
      </c>
      <c r="P3352" s="37">
        <v>70410.600354588503</v>
      </c>
      <c r="Q3352" s="31">
        <v>1.83E-4</v>
      </c>
    </row>
    <row r="3353" spans="1:17" x14ac:dyDescent="0.2">
      <c r="A3353" t="s">
        <v>1249</v>
      </c>
      <c r="B3353" t="s">
        <v>1249</v>
      </c>
      <c r="I3353" s="47"/>
      <c r="J3353" t="s">
        <v>249</v>
      </c>
      <c r="K3353" s="57"/>
      <c r="M3353" t="s">
        <v>1341</v>
      </c>
      <c r="N3353" t="s">
        <v>1294</v>
      </c>
      <c r="P3353" s="37">
        <v>649.02969624527304</v>
      </c>
      <c r="Q3353" s="31">
        <v>6.0000000000000002E-6</v>
      </c>
    </row>
    <row r="3354" spans="1:17" x14ac:dyDescent="0.2">
      <c r="A3354" t="s">
        <v>1249</v>
      </c>
      <c r="B3354" t="s">
        <v>1249</v>
      </c>
      <c r="I3354" s="47"/>
      <c r="J3354" t="s">
        <v>250</v>
      </c>
      <c r="K3354" s="58"/>
      <c r="M3354" t="s">
        <v>1341</v>
      </c>
      <c r="N3354" t="s">
        <v>1294</v>
      </c>
      <c r="P3354" s="37">
        <v>403.42723836398181</v>
      </c>
      <c r="Q3354" s="31">
        <v>7.9999999999999996E-6</v>
      </c>
    </row>
    <row r="3355" spans="1:17" x14ac:dyDescent="0.2">
      <c r="A3355" t="s">
        <v>1249</v>
      </c>
      <c r="B3355" t="s">
        <v>1249</v>
      </c>
      <c r="I3355" s="47"/>
      <c r="J3355" t="s">
        <v>251</v>
      </c>
      <c r="M3355" t="s">
        <v>1342</v>
      </c>
      <c r="N3355" t="s">
        <v>1294</v>
      </c>
      <c r="P3355" s="37">
        <v>1934.2736158792395</v>
      </c>
      <c r="Q3355" s="31">
        <v>6.7000000000000002E-5</v>
      </c>
    </row>
    <row r="3356" spans="1:17" x14ac:dyDescent="0.2">
      <c r="A3356" t="s">
        <v>1249</v>
      </c>
      <c r="B3356" t="s">
        <v>1249</v>
      </c>
      <c r="I3356" s="47"/>
      <c r="J3356" t="s">
        <v>252</v>
      </c>
      <c r="M3356" t="s">
        <v>1342</v>
      </c>
      <c r="N3356" t="s">
        <v>1294</v>
      </c>
      <c r="P3356" s="37">
        <v>0</v>
      </c>
      <c r="Q3356" s="31">
        <v>0</v>
      </c>
    </row>
    <row r="3357" spans="1:17" x14ac:dyDescent="0.2">
      <c r="A3357" t="s">
        <v>1249</v>
      </c>
      <c r="B3357" t="s">
        <v>1249</v>
      </c>
      <c r="I3357" s="47"/>
      <c r="J3357" t="s">
        <v>253</v>
      </c>
      <c r="M3357" t="s">
        <v>1342</v>
      </c>
      <c r="N3357" t="s">
        <v>1294</v>
      </c>
      <c r="P3357" s="37">
        <v>45.40766066294259</v>
      </c>
      <c r="Q3357" s="31">
        <v>9.9999999999999995E-7</v>
      </c>
    </row>
    <row r="3358" spans="1:17" x14ac:dyDescent="0.2">
      <c r="A3358" t="s">
        <v>1249</v>
      </c>
      <c r="B3358" t="s">
        <v>1249</v>
      </c>
      <c r="I3358" s="47"/>
      <c r="J3358" t="s">
        <v>254</v>
      </c>
      <c r="K3358" s="57"/>
      <c r="M3358" t="s">
        <v>1342</v>
      </c>
      <c r="N3358" t="s">
        <v>1325</v>
      </c>
      <c r="P3358" s="37">
        <v>84.057971729389919</v>
      </c>
      <c r="Q3358" s="31">
        <v>1.9999999999999999E-6</v>
      </c>
    </row>
    <row r="3359" spans="1:17" x14ac:dyDescent="0.2">
      <c r="A3359" t="s">
        <v>1249</v>
      </c>
      <c r="B3359" t="s">
        <v>1249</v>
      </c>
      <c r="I3359" s="47"/>
      <c r="J3359" t="s">
        <v>255</v>
      </c>
      <c r="M3359" t="s">
        <v>1342</v>
      </c>
      <c r="N3359" t="s">
        <v>1325</v>
      </c>
      <c r="P3359" s="37">
        <v>720.34565459869918</v>
      </c>
      <c r="Q3359" s="31">
        <v>5.3999999999999998E-5</v>
      </c>
    </row>
    <row r="3360" spans="1:17" x14ac:dyDescent="0.2">
      <c r="A3360" t="s">
        <v>1249</v>
      </c>
      <c r="B3360" t="s">
        <v>1249</v>
      </c>
      <c r="I3360" s="47"/>
      <c r="J3360" t="s">
        <v>256</v>
      </c>
      <c r="M3360" t="s">
        <v>1343</v>
      </c>
      <c r="N3360" t="s">
        <v>1294</v>
      </c>
      <c r="P3360" s="37">
        <v>8346.4679218136589</v>
      </c>
      <c r="Q3360" s="31">
        <v>1.3999999999999999E-4</v>
      </c>
    </row>
    <row r="3361" spans="1:17" x14ac:dyDescent="0.2">
      <c r="A3361" t="s">
        <v>1249</v>
      </c>
      <c r="B3361" t="s">
        <v>1249</v>
      </c>
      <c r="I3361" s="47"/>
      <c r="J3361" t="s">
        <v>257</v>
      </c>
      <c r="M3361" t="s">
        <v>1343</v>
      </c>
      <c r="N3361" t="s">
        <v>1294</v>
      </c>
      <c r="P3361" s="37">
        <v>2.5359811479412429</v>
      </c>
      <c r="Q3361" s="31">
        <v>9.9999999999999995E-7</v>
      </c>
    </row>
    <row r="3362" spans="1:17" x14ac:dyDescent="0.2">
      <c r="A3362" t="s">
        <v>1249</v>
      </c>
      <c r="B3362" t="s">
        <v>1249</v>
      </c>
      <c r="I3362" s="47"/>
      <c r="J3362" t="s">
        <v>258</v>
      </c>
      <c r="M3362" t="s">
        <v>1343</v>
      </c>
      <c r="N3362" t="s">
        <v>1294</v>
      </c>
      <c r="P3362" s="37">
        <v>5671.7517021782769</v>
      </c>
      <c r="Q3362" s="31">
        <v>5.0000000000000002E-5</v>
      </c>
    </row>
    <row r="3363" spans="1:17" x14ac:dyDescent="0.2">
      <c r="A3363" t="s">
        <v>1249</v>
      </c>
      <c r="B3363" t="s">
        <v>1249</v>
      </c>
      <c r="I3363" s="47"/>
      <c r="J3363" t="s">
        <v>259</v>
      </c>
      <c r="M3363" t="s">
        <v>1343</v>
      </c>
      <c r="N3363" t="s">
        <v>1294</v>
      </c>
      <c r="P3363" s="37">
        <v>12342.330982108018</v>
      </c>
      <c r="Q3363" s="31">
        <v>1.83E-4</v>
      </c>
    </row>
    <row r="3364" spans="1:17" x14ac:dyDescent="0.2">
      <c r="A3364" t="s">
        <v>1249</v>
      </c>
      <c r="B3364" t="s">
        <v>1249</v>
      </c>
      <c r="I3364" s="47"/>
      <c r="J3364" t="s">
        <v>260</v>
      </c>
      <c r="M3364" t="s">
        <v>1343</v>
      </c>
      <c r="N3364" t="s">
        <v>1294</v>
      </c>
      <c r="P3364" s="37">
        <v>17206.196963248323</v>
      </c>
      <c r="Q3364" s="31">
        <v>1.18E-4</v>
      </c>
    </row>
    <row r="3365" spans="1:17" x14ac:dyDescent="0.2">
      <c r="A3365" t="s">
        <v>1249</v>
      </c>
      <c r="B3365" t="s">
        <v>1249</v>
      </c>
      <c r="I3365" s="47"/>
      <c r="J3365" t="s">
        <v>261</v>
      </c>
      <c r="M3365" t="s">
        <v>1344</v>
      </c>
      <c r="N3365" t="s">
        <v>1294</v>
      </c>
      <c r="P3365" s="37">
        <v>38.6161191043293</v>
      </c>
      <c r="Q3365" s="31">
        <v>9.9999999999999995E-7</v>
      </c>
    </row>
    <row r="3366" spans="1:17" x14ac:dyDescent="0.2">
      <c r="A3366" t="s">
        <v>1249</v>
      </c>
      <c r="B3366" t="s">
        <v>1249</v>
      </c>
      <c r="I3366" s="47"/>
      <c r="J3366" t="s">
        <v>262</v>
      </c>
      <c r="M3366" t="s">
        <v>1344</v>
      </c>
      <c r="N3366" t="s">
        <v>1325</v>
      </c>
      <c r="P3366" s="37">
        <v>0</v>
      </c>
      <c r="Q3366" s="31">
        <v>0</v>
      </c>
    </row>
    <row r="3367" spans="1:17" x14ac:dyDescent="0.2">
      <c r="A3367" t="s">
        <v>1249</v>
      </c>
      <c r="B3367" t="s">
        <v>1249</v>
      </c>
      <c r="I3367" s="47"/>
      <c r="J3367" t="s">
        <v>263</v>
      </c>
      <c r="K3367" s="58"/>
      <c r="M3367" t="s">
        <v>1344</v>
      </c>
      <c r="N3367" t="s">
        <v>1294</v>
      </c>
      <c r="P3367" s="37">
        <v>27.89579262735333</v>
      </c>
      <c r="Q3367" s="31">
        <v>0</v>
      </c>
    </row>
    <row r="3368" spans="1:17" x14ac:dyDescent="0.2">
      <c r="A3368" t="s">
        <v>1249</v>
      </c>
      <c r="B3368" t="s">
        <v>1249</v>
      </c>
      <c r="I3368" s="47"/>
      <c r="J3368" t="s">
        <v>264</v>
      </c>
      <c r="K3368" s="57"/>
      <c r="M3368" t="s">
        <v>1344</v>
      </c>
      <c r="N3368" t="s">
        <v>1325</v>
      </c>
      <c r="P3368" s="37">
        <v>17.663816829369352</v>
      </c>
      <c r="Q3368" s="31">
        <v>3.9999999999999998E-6</v>
      </c>
    </row>
    <row r="3369" spans="1:17" x14ac:dyDescent="0.2">
      <c r="A3369" t="s">
        <v>1249</v>
      </c>
      <c r="B3369" t="s">
        <v>1249</v>
      </c>
      <c r="I3369" s="47"/>
      <c r="J3369" t="s">
        <v>265</v>
      </c>
      <c r="M3369" t="s">
        <v>1344</v>
      </c>
      <c r="N3369" t="s">
        <v>1325</v>
      </c>
      <c r="P3369" s="37">
        <v>6.3069046154402599</v>
      </c>
      <c r="Q3369" s="31">
        <v>0</v>
      </c>
    </row>
    <row r="3370" spans="1:17" x14ac:dyDescent="0.2">
      <c r="A3370" t="s">
        <v>1249</v>
      </c>
      <c r="B3370" t="s">
        <v>1249</v>
      </c>
      <c r="I3370" s="47"/>
      <c r="J3370" t="s">
        <v>266</v>
      </c>
      <c r="M3370" t="s">
        <v>1344</v>
      </c>
      <c r="N3370" t="s">
        <v>1325</v>
      </c>
      <c r="P3370" s="37">
        <v>17.391312865143163</v>
      </c>
      <c r="Q3370" s="31">
        <v>9.9999999999999995E-7</v>
      </c>
    </row>
    <row r="3371" spans="1:17" x14ac:dyDescent="0.2">
      <c r="A3371" t="s">
        <v>1249</v>
      </c>
      <c r="B3371" t="s">
        <v>1249</v>
      </c>
      <c r="I3371" s="47"/>
      <c r="J3371" t="s">
        <v>267</v>
      </c>
      <c r="K3371" s="58"/>
      <c r="M3371" t="s">
        <v>1344</v>
      </c>
      <c r="N3371" t="s">
        <v>1325</v>
      </c>
      <c r="P3371" s="37">
        <v>2.2837167942347492</v>
      </c>
      <c r="Q3371" s="31">
        <v>0</v>
      </c>
    </row>
    <row r="3372" spans="1:17" x14ac:dyDescent="0.2">
      <c r="A3372" t="s">
        <v>1249</v>
      </c>
      <c r="B3372" t="s">
        <v>1249</v>
      </c>
      <c r="I3372" s="47"/>
      <c r="J3372" t="s">
        <v>268</v>
      </c>
      <c r="K3372" s="57"/>
      <c r="M3372" t="s">
        <v>1344</v>
      </c>
      <c r="N3372" t="s">
        <v>1325</v>
      </c>
      <c r="P3372" s="37">
        <v>443.28135614591883</v>
      </c>
      <c r="Q3372" s="31">
        <v>3.4999999999999997E-5</v>
      </c>
    </row>
    <row r="3373" spans="1:17" x14ac:dyDescent="0.2">
      <c r="A3373" t="s">
        <v>1249</v>
      </c>
      <c r="B3373" t="s">
        <v>1249</v>
      </c>
      <c r="I3373" s="47"/>
      <c r="J3373" t="s">
        <v>269</v>
      </c>
      <c r="M3373" t="s">
        <v>1344</v>
      </c>
      <c r="N3373" t="s">
        <v>1325</v>
      </c>
      <c r="P3373" s="37">
        <v>154.51702553229279</v>
      </c>
      <c r="Q3373" s="31">
        <v>3.0000000000000001E-6</v>
      </c>
    </row>
    <row r="3374" spans="1:17" x14ac:dyDescent="0.2">
      <c r="A3374" t="s">
        <v>1249</v>
      </c>
      <c r="B3374" t="s">
        <v>1249</v>
      </c>
      <c r="I3374" s="47"/>
      <c r="J3374" t="s">
        <v>270</v>
      </c>
      <c r="M3374" t="s">
        <v>1344</v>
      </c>
      <c r="N3374" t="s">
        <v>1325</v>
      </c>
      <c r="P3374" s="37">
        <v>32.33589869412117</v>
      </c>
      <c r="Q3374" s="31">
        <v>9.9999999999999995E-7</v>
      </c>
    </row>
    <row r="3375" spans="1:17" x14ac:dyDescent="0.2">
      <c r="A3375" t="s">
        <v>1249</v>
      </c>
      <c r="B3375" t="s">
        <v>1249</v>
      </c>
      <c r="I3375" s="47"/>
      <c r="J3375" t="s">
        <v>271</v>
      </c>
      <c r="K3375" s="57"/>
      <c r="M3375" t="s">
        <v>1345</v>
      </c>
      <c r="N3375" t="s">
        <v>1294</v>
      </c>
      <c r="P3375" s="37">
        <v>6.4599528698627182</v>
      </c>
      <c r="Q3375" s="31">
        <v>3.9999999999999998E-6</v>
      </c>
    </row>
    <row r="3376" spans="1:17" x14ac:dyDescent="0.2">
      <c r="A3376" t="s">
        <v>1249</v>
      </c>
      <c r="B3376" t="s">
        <v>1249</v>
      </c>
      <c r="I3376" s="47"/>
      <c r="J3376" t="s">
        <v>272</v>
      </c>
      <c r="M3376" t="s">
        <v>1345</v>
      </c>
      <c r="N3376" t="s">
        <v>1294</v>
      </c>
      <c r="P3376" s="37">
        <v>0</v>
      </c>
      <c r="Q3376" s="31">
        <v>0</v>
      </c>
    </row>
    <row r="3377" spans="1:17" x14ac:dyDescent="0.2">
      <c r="A3377" t="s">
        <v>1249</v>
      </c>
      <c r="B3377" t="s">
        <v>1249</v>
      </c>
      <c r="I3377" s="47"/>
      <c r="J3377" t="s">
        <v>273</v>
      </c>
      <c r="K3377" s="57"/>
      <c r="M3377" t="s">
        <v>1345</v>
      </c>
      <c r="N3377" t="s">
        <v>1294</v>
      </c>
      <c r="P3377" s="37">
        <v>1.147990573970219</v>
      </c>
      <c r="Q3377" s="31">
        <v>9.9999999999999995E-7</v>
      </c>
    </row>
    <row r="3378" spans="1:17" x14ac:dyDescent="0.2">
      <c r="A3378" t="s">
        <v>1249</v>
      </c>
      <c r="B3378" t="s">
        <v>1249</v>
      </c>
      <c r="I3378" s="47"/>
      <c r="J3378" t="s">
        <v>274</v>
      </c>
      <c r="M3378" t="s">
        <v>1345</v>
      </c>
      <c r="N3378" t="s">
        <v>1294</v>
      </c>
      <c r="P3378" s="37">
        <v>1.2679905739705646</v>
      </c>
      <c r="Q3378" s="31">
        <v>9.9999999999999995E-7</v>
      </c>
    </row>
    <row r="3379" spans="1:17" x14ac:dyDescent="0.2">
      <c r="A3379" t="s">
        <v>1249</v>
      </c>
      <c r="B3379" t="s">
        <v>1249</v>
      </c>
      <c r="I3379" s="47"/>
      <c r="J3379" t="s">
        <v>275</v>
      </c>
      <c r="K3379" s="57"/>
      <c r="M3379" t="s">
        <v>1345</v>
      </c>
      <c r="N3379" t="s">
        <v>1294</v>
      </c>
      <c r="P3379" s="37">
        <v>0.50719622958825994</v>
      </c>
      <c r="Q3379" s="31">
        <v>0</v>
      </c>
    </row>
    <row r="3380" spans="1:17" x14ac:dyDescent="0.2">
      <c r="A3380" t="s">
        <v>1249</v>
      </c>
      <c r="B3380" t="s">
        <v>1249</v>
      </c>
      <c r="I3380" s="47"/>
      <c r="J3380" t="s">
        <v>276</v>
      </c>
      <c r="K3380" s="58"/>
      <c r="M3380" t="s">
        <v>1345</v>
      </c>
      <c r="N3380" t="s">
        <v>1294</v>
      </c>
      <c r="P3380" s="37">
        <v>1.7887849183543949</v>
      </c>
      <c r="Q3380" s="31">
        <v>9.9999999999999995E-7</v>
      </c>
    </row>
    <row r="3381" spans="1:17" x14ac:dyDescent="0.2">
      <c r="A3381" t="s">
        <v>1249</v>
      </c>
      <c r="B3381" t="s">
        <v>1249</v>
      </c>
      <c r="I3381" s="47"/>
      <c r="J3381" t="s">
        <v>277</v>
      </c>
      <c r="K3381" s="57"/>
      <c r="M3381" t="s">
        <v>1345</v>
      </c>
      <c r="N3381" t="s">
        <v>1294</v>
      </c>
      <c r="P3381" s="37">
        <v>1.2679905739705646</v>
      </c>
      <c r="Q3381" s="31">
        <v>9.9999999999999995E-7</v>
      </c>
    </row>
    <row r="3382" spans="1:17" x14ac:dyDescent="0.2">
      <c r="A3382" t="s">
        <v>1249</v>
      </c>
      <c r="B3382" t="s">
        <v>1249</v>
      </c>
      <c r="I3382" s="47"/>
      <c r="J3382" t="s">
        <v>278</v>
      </c>
      <c r="K3382" s="57"/>
      <c r="M3382" t="s">
        <v>1346</v>
      </c>
      <c r="N3382" t="s">
        <v>1333</v>
      </c>
      <c r="P3382" s="37">
        <v>2.5359811479412144</v>
      </c>
      <c r="Q3382" s="31">
        <v>0</v>
      </c>
    </row>
    <row r="3383" spans="1:17" x14ac:dyDescent="0.2">
      <c r="A3383" t="s">
        <v>1249</v>
      </c>
      <c r="B3383" t="s">
        <v>1249</v>
      </c>
      <c r="I3383" s="47"/>
      <c r="J3383" t="s">
        <v>279</v>
      </c>
      <c r="M3383" t="s">
        <v>1346</v>
      </c>
      <c r="N3383" t="s">
        <v>1333</v>
      </c>
      <c r="P3383" s="37">
        <v>0</v>
      </c>
      <c r="Q3383" s="31">
        <v>0</v>
      </c>
    </row>
    <row r="3384" spans="1:17" x14ac:dyDescent="0.2">
      <c r="A3384" t="s">
        <v>1249</v>
      </c>
      <c r="B3384" t="s">
        <v>1249</v>
      </c>
      <c r="I3384" s="47"/>
      <c r="J3384" t="s">
        <v>280</v>
      </c>
      <c r="K3384" s="57"/>
      <c r="M3384" t="s">
        <v>1346</v>
      </c>
      <c r="N3384" t="s">
        <v>1333</v>
      </c>
      <c r="P3384" s="37">
        <v>2.5359811479412144</v>
      </c>
      <c r="Q3384" s="31">
        <v>0</v>
      </c>
    </row>
    <row r="3385" spans="1:17" x14ac:dyDescent="0.2">
      <c r="A3385" t="s">
        <v>1249</v>
      </c>
      <c r="B3385" t="s">
        <v>1249</v>
      </c>
      <c r="I3385" s="47"/>
      <c r="J3385" t="s">
        <v>281</v>
      </c>
      <c r="M3385" t="s">
        <v>1346</v>
      </c>
      <c r="N3385" t="s">
        <v>1333</v>
      </c>
      <c r="P3385" s="37">
        <v>2.5359811479412144</v>
      </c>
      <c r="Q3385" s="31">
        <v>0</v>
      </c>
    </row>
    <row r="3386" spans="1:17" x14ac:dyDescent="0.2">
      <c r="A3386" t="s">
        <v>1249</v>
      </c>
      <c r="B3386" t="s">
        <v>1249</v>
      </c>
      <c r="I3386" s="47"/>
      <c r="J3386" t="s">
        <v>282</v>
      </c>
      <c r="K3386" s="58"/>
      <c r="M3386" t="s">
        <v>1346</v>
      </c>
      <c r="N3386" t="s">
        <v>1333</v>
      </c>
      <c r="P3386" s="37">
        <v>380.15717219118505</v>
      </c>
      <c r="Q3386" s="31">
        <v>6.0000000000000002E-6</v>
      </c>
    </row>
    <row r="3387" spans="1:17" x14ac:dyDescent="0.2">
      <c r="A3387" t="s">
        <v>1249</v>
      </c>
      <c r="B3387" t="s">
        <v>1249</v>
      </c>
      <c r="I3387" s="47"/>
      <c r="J3387" t="s">
        <v>283</v>
      </c>
      <c r="K3387" s="57"/>
      <c r="M3387" t="s">
        <v>1346</v>
      </c>
      <c r="N3387" t="s">
        <v>1333</v>
      </c>
      <c r="P3387" s="37">
        <v>2.5359811479412144</v>
      </c>
      <c r="Q3387" s="31">
        <v>0</v>
      </c>
    </row>
    <row r="3388" spans="1:17" x14ac:dyDescent="0.2">
      <c r="A3388" t="s">
        <v>1249</v>
      </c>
      <c r="B3388" t="s">
        <v>1249</v>
      </c>
      <c r="I3388" s="47"/>
      <c r="J3388" t="s">
        <v>284</v>
      </c>
      <c r="M3388" t="s">
        <v>1346</v>
      </c>
      <c r="N3388" t="s">
        <v>1333</v>
      </c>
      <c r="P3388" s="37">
        <v>0</v>
      </c>
      <c r="Q3388" s="31">
        <v>0</v>
      </c>
    </row>
    <row r="3389" spans="1:17" x14ac:dyDescent="0.2">
      <c r="A3389" t="s">
        <v>1249</v>
      </c>
      <c r="B3389" t="s">
        <v>1249</v>
      </c>
      <c r="I3389" s="47"/>
      <c r="J3389" t="s">
        <v>285</v>
      </c>
      <c r="K3389" s="57"/>
      <c r="M3389" t="s">
        <v>1346</v>
      </c>
      <c r="N3389" t="s">
        <v>1333</v>
      </c>
      <c r="P3389" s="37">
        <v>44.867660662968774</v>
      </c>
      <c r="Q3389" s="31">
        <v>1.0000000000000001E-5</v>
      </c>
    </row>
    <row r="3390" spans="1:17" x14ac:dyDescent="0.2">
      <c r="A3390" t="s">
        <v>1249</v>
      </c>
      <c r="B3390" t="s">
        <v>1249</v>
      </c>
      <c r="I3390" s="47"/>
      <c r="J3390" t="s">
        <v>286</v>
      </c>
      <c r="M3390" t="s">
        <v>1347</v>
      </c>
      <c r="N3390" t="s">
        <v>1294</v>
      </c>
      <c r="P3390" s="37">
        <v>6176.1937274012598</v>
      </c>
      <c r="Q3390" s="31">
        <v>6.8999999999999997E-5</v>
      </c>
    </row>
    <row r="3391" spans="1:17" x14ac:dyDescent="0.2">
      <c r="A3391" t="s">
        <v>1249</v>
      </c>
      <c r="B3391" t="s">
        <v>1249</v>
      </c>
      <c r="I3391" s="47"/>
      <c r="J3391" t="s">
        <v>287</v>
      </c>
      <c r="K3391" s="57"/>
      <c r="M3391" t="s">
        <v>1347</v>
      </c>
      <c r="N3391" t="s">
        <v>1294</v>
      </c>
      <c r="P3391" s="37">
        <v>2.5359811479412429</v>
      </c>
      <c r="Q3391" s="31">
        <v>9.9999999999999995E-7</v>
      </c>
    </row>
    <row r="3392" spans="1:17" x14ac:dyDescent="0.2">
      <c r="A3392" t="s">
        <v>1249</v>
      </c>
      <c r="B3392" t="s">
        <v>1249</v>
      </c>
      <c r="I3392" s="47"/>
      <c r="J3392" t="s">
        <v>288</v>
      </c>
      <c r="M3392" t="s">
        <v>1347</v>
      </c>
      <c r="N3392" t="s">
        <v>1294</v>
      </c>
      <c r="P3392" s="37">
        <v>4.6173221073606783</v>
      </c>
      <c r="Q3392" s="31">
        <v>9.9999999999999995E-7</v>
      </c>
    </row>
    <row r="3393" spans="1:17" x14ac:dyDescent="0.2">
      <c r="A3393" t="s">
        <v>1249</v>
      </c>
      <c r="B3393" t="s">
        <v>1249</v>
      </c>
      <c r="I3393" s="47"/>
      <c r="J3393" t="s">
        <v>289</v>
      </c>
      <c r="K3393" s="57"/>
      <c r="M3393" t="s">
        <v>1347</v>
      </c>
      <c r="N3393" t="s">
        <v>1294</v>
      </c>
      <c r="P3393" s="37">
        <v>7.6079434438238422</v>
      </c>
      <c r="Q3393" s="31">
        <v>1.9999999999999999E-6</v>
      </c>
    </row>
    <row r="3394" spans="1:17" x14ac:dyDescent="0.2">
      <c r="A3394" t="s">
        <v>1249</v>
      </c>
      <c r="B3394" t="s">
        <v>1249</v>
      </c>
      <c r="I3394" s="47"/>
      <c r="J3394" t="s">
        <v>290</v>
      </c>
      <c r="M3394" t="s">
        <v>1347</v>
      </c>
      <c r="N3394" t="s">
        <v>1294</v>
      </c>
      <c r="P3394" s="37">
        <v>4.7119622958853142</v>
      </c>
      <c r="Q3394" s="31">
        <v>9.9999999999999995E-7</v>
      </c>
    </row>
    <row r="3395" spans="1:17" x14ac:dyDescent="0.2">
      <c r="A3395" t="s">
        <v>1249</v>
      </c>
      <c r="B3395" t="s">
        <v>1249</v>
      </c>
      <c r="I3395" s="47"/>
      <c r="J3395" t="s">
        <v>291</v>
      </c>
      <c r="K3395" s="57"/>
      <c r="M3395" t="s">
        <v>1348</v>
      </c>
      <c r="N3395" t="s">
        <v>1325</v>
      </c>
      <c r="P3395" s="37">
        <v>0.25359811479412109</v>
      </c>
      <c r="Q3395" s="31">
        <v>0</v>
      </c>
    </row>
    <row r="3396" spans="1:17" x14ac:dyDescent="0.2">
      <c r="A3396" t="s">
        <v>1249</v>
      </c>
      <c r="B3396" t="s">
        <v>1249</v>
      </c>
      <c r="I3396" s="47"/>
      <c r="J3396" t="s">
        <v>292</v>
      </c>
      <c r="M3396" t="s">
        <v>1348</v>
      </c>
      <c r="N3396" t="s">
        <v>1325</v>
      </c>
      <c r="P3396" s="37">
        <v>0</v>
      </c>
      <c r="Q3396" s="31">
        <v>0</v>
      </c>
    </row>
    <row r="3397" spans="1:17" x14ac:dyDescent="0.2">
      <c r="A3397" t="s">
        <v>1249</v>
      </c>
      <c r="B3397" t="s">
        <v>1249</v>
      </c>
      <c r="I3397" s="47"/>
      <c r="J3397" t="s">
        <v>293</v>
      </c>
      <c r="M3397" t="s">
        <v>1348</v>
      </c>
      <c r="N3397" t="s">
        <v>1325</v>
      </c>
      <c r="P3397" s="37">
        <v>3.5503736071176988</v>
      </c>
      <c r="Q3397" s="31">
        <v>0</v>
      </c>
    </row>
    <row r="3398" spans="1:17" x14ac:dyDescent="0.2">
      <c r="A3398" t="s">
        <v>1249</v>
      </c>
      <c r="B3398" t="s">
        <v>1249</v>
      </c>
      <c r="I3398" s="47"/>
      <c r="J3398" t="s">
        <v>294</v>
      </c>
      <c r="K3398" s="57"/>
      <c r="M3398" t="s">
        <v>1348</v>
      </c>
      <c r="N3398" t="s">
        <v>1325</v>
      </c>
      <c r="P3398" s="37">
        <v>4.8183641810882989</v>
      </c>
      <c r="Q3398" s="31">
        <v>0</v>
      </c>
    </row>
    <row r="3399" spans="1:17" x14ac:dyDescent="0.2">
      <c r="A3399" t="s">
        <v>1249</v>
      </c>
      <c r="B3399" t="s">
        <v>1249</v>
      </c>
      <c r="I3399" s="47"/>
      <c r="J3399" t="s">
        <v>295</v>
      </c>
      <c r="M3399" t="s">
        <v>1348</v>
      </c>
      <c r="N3399" t="s">
        <v>1325</v>
      </c>
      <c r="P3399" s="37">
        <v>37.532520989529928</v>
      </c>
      <c r="Q3399" s="31">
        <v>0</v>
      </c>
    </row>
    <row r="3400" spans="1:17" x14ac:dyDescent="0.2">
      <c r="A3400" t="s">
        <v>1249</v>
      </c>
      <c r="B3400" t="s">
        <v>1249</v>
      </c>
      <c r="I3400" s="47"/>
      <c r="J3400" t="s">
        <v>296</v>
      </c>
      <c r="K3400" s="57"/>
      <c r="M3400" t="s">
        <v>1348</v>
      </c>
      <c r="N3400" t="s">
        <v>1325</v>
      </c>
      <c r="P3400" s="37">
        <v>59.742753206211091</v>
      </c>
      <c r="Q3400" s="31">
        <v>9.9999999999999995E-7</v>
      </c>
    </row>
    <row r="3401" spans="1:17" x14ac:dyDescent="0.2">
      <c r="A3401" t="s">
        <v>1249</v>
      </c>
      <c r="B3401" t="s">
        <v>1249</v>
      </c>
      <c r="I3401" s="47"/>
      <c r="J3401" t="s">
        <v>297</v>
      </c>
      <c r="K3401" s="57"/>
      <c r="M3401" t="s">
        <v>1349</v>
      </c>
      <c r="N3401" t="s">
        <v>1294</v>
      </c>
      <c r="P3401" s="37">
        <v>5.5791585254706604</v>
      </c>
      <c r="Q3401" s="31">
        <v>0</v>
      </c>
    </row>
    <row r="3402" spans="1:17" x14ac:dyDescent="0.2">
      <c r="A3402" t="s">
        <v>1249</v>
      </c>
      <c r="B3402" t="s">
        <v>1249</v>
      </c>
      <c r="I3402" s="47"/>
      <c r="J3402" t="s">
        <v>298</v>
      </c>
      <c r="M3402" t="s">
        <v>1349</v>
      </c>
      <c r="N3402" t="s">
        <v>1294</v>
      </c>
      <c r="P3402" s="37">
        <v>0</v>
      </c>
      <c r="Q3402" s="31">
        <v>0</v>
      </c>
    </row>
    <row r="3403" spans="1:17" x14ac:dyDescent="0.2">
      <c r="A3403" t="s">
        <v>1249</v>
      </c>
      <c r="B3403" t="s">
        <v>1249</v>
      </c>
      <c r="I3403" s="47"/>
      <c r="J3403" t="s">
        <v>299</v>
      </c>
      <c r="M3403" t="s">
        <v>1349</v>
      </c>
      <c r="N3403" t="s">
        <v>1294</v>
      </c>
      <c r="P3403" s="37">
        <v>22.810232216676809</v>
      </c>
      <c r="Q3403" s="31">
        <v>9.9999999999999995E-7</v>
      </c>
    </row>
    <row r="3404" spans="1:17" x14ac:dyDescent="0.2">
      <c r="A3404" t="s">
        <v>1249</v>
      </c>
      <c r="B3404" t="s">
        <v>1249</v>
      </c>
      <c r="I3404" s="47"/>
      <c r="J3404" t="s">
        <v>300</v>
      </c>
      <c r="K3404" s="57"/>
      <c r="M3404" t="s">
        <v>1349</v>
      </c>
      <c r="N3404" t="s">
        <v>1294</v>
      </c>
      <c r="P3404" s="37">
        <v>11578.195480859282</v>
      </c>
      <c r="Q3404" s="31">
        <v>1.9000000000000001E-5</v>
      </c>
    </row>
    <row r="3405" spans="1:17" x14ac:dyDescent="0.2">
      <c r="A3405" t="s">
        <v>1249</v>
      </c>
      <c r="B3405" t="s">
        <v>1249</v>
      </c>
      <c r="I3405" s="47"/>
      <c r="J3405" t="s">
        <v>301</v>
      </c>
      <c r="K3405" s="57"/>
      <c r="M3405" t="s">
        <v>1349</v>
      </c>
      <c r="N3405" t="s">
        <v>1325</v>
      </c>
      <c r="P3405" s="37">
        <v>83.033288779531631</v>
      </c>
      <c r="Q3405" s="31">
        <v>3.0000000000000001E-6</v>
      </c>
    </row>
    <row r="3406" spans="1:17" x14ac:dyDescent="0.2">
      <c r="A3406" t="s">
        <v>1249</v>
      </c>
      <c r="B3406" t="s">
        <v>1249</v>
      </c>
      <c r="I3406" s="47"/>
      <c r="J3406" t="s">
        <v>302</v>
      </c>
      <c r="K3406" s="57"/>
      <c r="M3406" t="s">
        <v>1349</v>
      </c>
      <c r="N3406" t="s">
        <v>1325</v>
      </c>
      <c r="P3406" s="37">
        <v>-22.451785361744214</v>
      </c>
      <c r="Q3406" s="31">
        <v>0</v>
      </c>
    </row>
    <row r="3407" spans="1:17" x14ac:dyDescent="0.2">
      <c r="A3407" t="s">
        <v>1249</v>
      </c>
      <c r="B3407" t="s">
        <v>1249</v>
      </c>
      <c r="I3407" s="47"/>
      <c r="J3407" t="s">
        <v>303</v>
      </c>
      <c r="M3407" t="s">
        <v>1349</v>
      </c>
      <c r="N3407" t="s">
        <v>1325</v>
      </c>
      <c r="P3407" s="37">
        <v>21.059737855286244</v>
      </c>
      <c r="Q3407" s="31">
        <v>0</v>
      </c>
    </row>
    <row r="3408" spans="1:17" x14ac:dyDescent="0.2">
      <c r="A3408" t="s">
        <v>1249</v>
      </c>
      <c r="B3408" t="s">
        <v>1249</v>
      </c>
      <c r="I3408" s="47"/>
      <c r="J3408" t="s">
        <v>304</v>
      </c>
      <c r="K3408" s="58"/>
      <c r="M3408" t="s">
        <v>1349</v>
      </c>
      <c r="N3408" t="s">
        <v>1294</v>
      </c>
      <c r="P3408" s="37">
        <v>58221.148286459415</v>
      </c>
      <c r="Q3408" s="31">
        <v>1.27E-4</v>
      </c>
    </row>
    <row r="3409" spans="1:17" x14ac:dyDescent="0.2">
      <c r="A3409" t="s">
        <v>1249</v>
      </c>
      <c r="B3409" t="s">
        <v>1249</v>
      </c>
      <c r="I3409" s="47"/>
      <c r="J3409" t="s">
        <v>305</v>
      </c>
      <c r="K3409" s="57"/>
      <c r="M3409" t="s">
        <v>1349</v>
      </c>
      <c r="N3409" t="s">
        <v>1294</v>
      </c>
      <c r="P3409" s="37">
        <v>8.6223359030001347</v>
      </c>
      <c r="Q3409" s="31">
        <v>0</v>
      </c>
    </row>
    <row r="3410" spans="1:17" x14ac:dyDescent="0.2">
      <c r="A3410" t="s">
        <v>1249</v>
      </c>
      <c r="B3410" t="s">
        <v>1249</v>
      </c>
      <c r="I3410" s="47"/>
      <c r="J3410" t="s">
        <v>306</v>
      </c>
      <c r="M3410" t="s">
        <v>1349</v>
      </c>
      <c r="N3410" t="s">
        <v>1294</v>
      </c>
      <c r="P3410" s="37">
        <v>5.5791585254706604</v>
      </c>
      <c r="Q3410" s="31">
        <v>0</v>
      </c>
    </row>
    <row r="3411" spans="1:17" x14ac:dyDescent="0.2">
      <c r="A3411" t="s">
        <v>1249</v>
      </c>
      <c r="B3411" t="s">
        <v>1249</v>
      </c>
      <c r="I3411" s="47"/>
      <c r="J3411" t="s">
        <v>307</v>
      </c>
      <c r="K3411" s="58"/>
      <c r="M3411" t="s">
        <v>1350</v>
      </c>
      <c r="N3411" t="s">
        <v>1325</v>
      </c>
      <c r="P3411" s="37">
        <v>246.49768742840388</v>
      </c>
      <c r="Q3411" s="31">
        <v>7.9999999999999996E-6</v>
      </c>
    </row>
    <row r="3412" spans="1:17" x14ac:dyDescent="0.2">
      <c r="A3412" t="s">
        <v>1249</v>
      </c>
      <c r="B3412" t="s">
        <v>1249</v>
      </c>
      <c r="I3412" s="47"/>
      <c r="J3412" t="s">
        <v>308</v>
      </c>
      <c r="K3412" s="57"/>
      <c r="M3412" t="s">
        <v>1350</v>
      </c>
      <c r="N3412" t="s">
        <v>1325</v>
      </c>
      <c r="P3412" s="37">
        <v>97.945893639075621</v>
      </c>
      <c r="Q3412" s="31">
        <v>3.0000000000000001E-6</v>
      </c>
    </row>
    <row r="3413" spans="1:17" x14ac:dyDescent="0.2">
      <c r="A3413" t="s">
        <v>1249</v>
      </c>
      <c r="B3413" t="s">
        <v>1249</v>
      </c>
      <c r="I3413" s="47"/>
      <c r="J3413" t="s">
        <v>309</v>
      </c>
      <c r="K3413" s="58"/>
      <c r="M3413" t="s">
        <v>1350</v>
      </c>
      <c r="N3413" t="s">
        <v>1325</v>
      </c>
      <c r="P3413" s="37">
        <v>37.678464391036186</v>
      </c>
      <c r="Q3413" s="31">
        <v>9.9999999999999995E-7</v>
      </c>
    </row>
    <row r="3414" spans="1:17" x14ac:dyDescent="0.2">
      <c r="A3414" t="s">
        <v>1249</v>
      </c>
      <c r="B3414" t="s">
        <v>1249</v>
      </c>
      <c r="I3414" s="47"/>
      <c r="J3414" t="s">
        <v>310</v>
      </c>
      <c r="K3414" s="57"/>
      <c r="M3414" t="s">
        <v>1351</v>
      </c>
      <c r="N3414" t="s">
        <v>1294</v>
      </c>
      <c r="P3414" s="37">
        <v>50294.287335198838</v>
      </c>
      <c r="Q3414" s="31">
        <v>3.7300000000000001E-4</v>
      </c>
    </row>
    <row r="3415" spans="1:17" x14ac:dyDescent="0.2">
      <c r="A3415" t="s">
        <v>1249</v>
      </c>
      <c r="B3415" t="s">
        <v>1249</v>
      </c>
      <c r="I3415" s="47"/>
      <c r="J3415" t="s">
        <v>311</v>
      </c>
      <c r="M3415" t="s">
        <v>1351</v>
      </c>
      <c r="N3415" t="s">
        <v>1294</v>
      </c>
      <c r="P3415" s="37">
        <v>2.535981147941186</v>
      </c>
      <c r="Q3415" s="31">
        <v>0</v>
      </c>
    </row>
    <row r="3416" spans="1:17" x14ac:dyDescent="0.2">
      <c r="A3416" t="s">
        <v>1249</v>
      </c>
      <c r="B3416" t="s">
        <v>1249</v>
      </c>
      <c r="I3416" s="47"/>
      <c r="J3416" t="s">
        <v>312</v>
      </c>
      <c r="M3416" t="s">
        <v>1351</v>
      </c>
      <c r="N3416" t="s">
        <v>1294</v>
      </c>
      <c r="P3416" s="37">
        <v>183.76579555476928</v>
      </c>
      <c r="Q3416" s="31">
        <v>3.8000000000000002E-5</v>
      </c>
    </row>
    <row r="3417" spans="1:17" x14ac:dyDescent="0.2">
      <c r="A3417" t="s">
        <v>1249</v>
      </c>
      <c r="B3417" t="s">
        <v>1249</v>
      </c>
      <c r="I3417" s="47"/>
      <c r="J3417" t="s">
        <v>313</v>
      </c>
      <c r="K3417" s="58"/>
      <c r="M3417" t="s">
        <v>1351</v>
      </c>
      <c r="N3417" t="s">
        <v>1294</v>
      </c>
      <c r="P3417" s="37">
        <v>78131.007422482522</v>
      </c>
      <c r="Q3417" s="31">
        <v>1.7000000000000001E-4</v>
      </c>
    </row>
    <row r="3418" spans="1:17" x14ac:dyDescent="0.2">
      <c r="A3418" t="s">
        <v>1249</v>
      </c>
      <c r="B3418" t="s">
        <v>1249</v>
      </c>
      <c r="I3418" s="47"/>
      <c r="J3418" t="s">
        <v>314</v>
      </c>
      <c r="M3418" t="s">
        <v>1351</v>
      </c>
      <c r="N3418" t="s">
        <v>1294</v>
      </c>
      <c r="P3418" s="37">
        <v>3018.2917072297714</v>
      </c>
      <c r="Q3418" s="31">
        <v>9.8999999999999994E-5</v>
      </c>
    </row>
    <row r="3419" spans="1:17" x14ac:dyDescent="0.2">
      <c r="A3419" t="s">
        <v>1249</v>
      </c>
      <c r="B3419" t="s">
        <v>1249</v>
      </c>
      <c r="I3419" s="47"/>
      <c r="J3419" t="s">
        <v>315</v>
      </c>
      <c r="K3419" s="57"/>
      <c r="M3419" t="s">
        <v>1351</v>
      </c>
      <c r="N3419" t="s">
        <v>1294</v>
      </c>
      <c r="P3419" s="37">
        <v>2704.2049133764813</v>
      </c>
      <c r="Q3419" s="31">
        <v>6.3999999999999997E-5</v>
      </c>
    </row>
    <row r="3420" spans="1:17" x14ac:dyDescent="0.2">
      <c r="A3420" t="s">
        <v>1249</v>
      </c>
      <c r="B3420" t="s">
        <v>1249</v>
      </c>
      <c r="I3420" s="47"/>
      <c r="J3420" t="s">
        <v>316</v>
      </c>
      <c r="K3420" s="57"/>
      <c r="M3420" t="s">
        <v>1352</v>
      </c>
      <c r="N3420" t="s">
        <v>1325</v>
      </c>
      <c r="P3420" s="37">
        <v>-10996.698505559529</v>
      </c>
      <c r="Q3420" s="31">
        <v>2.7E-4</v>
      </c>
    </row>
    <row r="3421" spans="1:17" x14ac:dyDescent="0.2">
      <c r="A3421" t="s">
        <v>1249</v>
      </c>
      <c r="B3421" t="s">
        <v>1249</v>
      </c>
      <c r="I3421" s="47"/>
      <c r="J3421" t="s">
        <v>317</v>
      </c>
      <c r="M3421" t="s">
        <v>1352</v>
      </c>
      <c r="N3421" t="s">
        <v>1325</v>
      </c>
      <c r="P3421" s="37">
        <v>2.5359811479412144</v>
      </c>
      <c r="Q3421" s="31">
        <v>0</v>
      </c>
    </row>
    <row r="3422" spans="1:17" x14ac:dyDescent="0.2">
      <c r="A3422" t="s">
        <v>1249</v>
      </c>
      <c r="B3422" t="s">
        <v>1249</v>
      </c>
      <c r="I3422" s="47"/>
      <c r="J3422" t="s">
        <v>318</v>
      </c>
      <c r="M3422" t="s">
        <v>1352</v>
      </c>
      <c r="N3422" t="s">
        <v>1325</v>
      </c>
      <c r="P3422" s="37">
        <v>-21078.583376701165</v>
      </c>
      <c r="Q3422" s="31">
        <v>2.5300000000000002E-4</v>
      </c>
    </row>
    <row r="3423" spans="1:17" x14ac:dyDescent="0.2">
      <c r="A3423" t="s">
        <v>1249</v>
      </c>
      <c r="B3423" t="s">
        <v>1249</v>
      </c>
      <c r="I3423" s="47"/>
      <c r="J3423" t="s">
        <v>319</v>
      </c>
      <c r="M3423" t="s">
        <v>1352</v>
      </c>
      <c r="N3423" t="s">
        <v>1325</v>
      </c>
      <c r="P3423" s="37">
        <v>113666.16625658312</v>
      </c>
      <c r="Q3423" s="31">
        <v>3.6400000000000001E-4</v>
      </c>
    </row>
    <row r="3424" spans="1:17" x14ac:dyDescent="0.2">
      <c r="A3424" t="s">
        <v>1249</v>
      </c>
      <c r="B3424" t="s">
        <v>1249</v>
      </c>
      <c r="I3424" s="47"/>
      <c r="J3424" t="s">
        <v>320</v>
      </c>
      <c r="M3424" t="s">
        <v>1353</v>
      </c>
      <c r="N3424" t="s">
        <v>1325</v>
      </c>
      <c r="P3424" s="37">
        <v>-53311.889174167067</v>
      </c>
      <c r="Q3424" s="31">
        <v>2.271E-3</v>
      </c>
    </row>
    <row r="3425" spans="1:17" x14ac:dyDescent="0.2">
      <c r="A3425" t="s">
        <v>1249</v>
      </c>
      <c r="B3425" t="s">
        <v>1249</v>
      </c>
      <c r="I3425" s="47"/>
      <c r="J3425" t="s">
        <v>321</v>
      </c>
      <c r="M3425" t="s">
        <v>1353</v>
      </c>
      <c r="N3425" t="s">
        <v>1325</v>
      </c>
      <c r="P3425" s="37">
        <v>2.5359811479412144</v>
      </c>
      <c r="Q3425" s="31">
        <v>0</v>
      </c>
    </row>
    <row r="3426" spans="1:17" x14ac:dyDescent="0.2">
      <c r="A3426" t="s">
        <v>1249</v>
      </c>
      <c r="B3426" t="s">
        <v>1249</v>
      </c>
      <c r="I3426" s="47"/>
      <c r="J3426" t="s">
        <v>322</v>
      </c>
      <c r="K3426" s="58"/>
      <c r="M3426" t="s">
        <v>1354</v>
      </c>
      <c r="N3426" t="s">
        <v>1333</v>
      </c>
      <c r="P3426" s="37">
        <v>1.0143924591764844</v>
      </c>
      <c r="Q3426" s="31">
        <v>0</v>
      </c>
    </row>
    <row r="3427" spans="1:17" x14ac:dyDescent="0.2">
      <c r="A3427" t="s">
        <v>1249</v>
      </c>
      <c r="B3427" t="s">
        <v>1249</v>
      </c>
      <c r="I3427" s="47"/>
      <c r="J3427" t="s">
        <v>323</v>
      </c>
      <c r="K3427" s="57"/>
      <c r="M3427" t="s">
        <v>1354</v>
      </c>
      <c r="N3427" t="s">
        <v>1333</v>
      </c>
      <c r="P3427" s="37">
        <v>0</v>
      </c>
      <c r="Q3427" s="31">
        <v>0</v>
      </c>
    </row>
    <row r="3428" spans="1:17" x14ac:dyDescent="0.2">
      <c r="A3428" t="s">
        <v>1249</v>
      </c>
      <c r="B3428" t="s">
        <v>1249</v>
      </c>
      <c r="I3428" s="47"/>
      <c r="J3428" t="s">
        <v>324</v>
      </c>
      <c r="M3428" t="s">
        <v>1354</v>
      </c>
      <c r="N3428" t="s">
        <v>1333</v>
      </c>
      <c r="P3428" s="37">
        <v>0.50719622958824218</v>
      </c>
      <c r="Q3428" s="31">
        <v>0</v>
      </c>
    </row>
    <row r="3429" spans="1:17" x14ac:dyDescent="0.2">
      <c r="A3429" t="s">
        <v>1249</v>
      </c>
      <c r="B3429" t="s">
        <v>1249</v>
      </c>
      <c r="I3429" s="47"/>
      <c r="J3429" t="s">
        <v>325</v>
      </c>
      <c r="M3429" t="s">
        <v>1354</v>
      </c>
      <c r="N3429" t="s">
        <v>1333</v>
      </c>
      <c r="P3429" s="37">
        <v>0.50719622958824218</v>
      </c>
      <c r="Q3429" s="31">
        <v>0</v>
      </c>
    </row>
    <row r="3430" spans="1:17" x14ac:dyDescent="0.2">
      <c r="A3430" t="s">
        <v>1249</v>
      </c>
      <c r="B3430" t="s">
        <v>1249</v>
      </c>
      <c r="I3430" s="47"/>
      <c r="J3430" t="s">
        <v>326</v>
      </c>
      <c r="K3430" s="57"/>
      <c r="M3430" t="s">
        <v>1354</v>
      </c>
      <c r="N3430" t="s">
        <v>1333</v>
      </c>
      <c r="P3430" s="37">
        <v>0.25359811479412109</v>
      </c>
      <c r="Q3430" s="31">
        <v>0</v>
      </c>
    </row>
    <row r="3431" spans="1:17" x14ac:dyDescent="0.2">
      <c r="A3431" t="s">
        <v>1249</v>
      </c>
      <c r="B3431" t="s">
        <v>1249</v>
      </c>
      <c r="I3431" s="47"/>
      <c r="J3431" t="s">
        <v>327</v>
      </c>
      <c r="K3431" s="58"/>
      <c r="M3431" t="s">
        <v>1354</v>
      </c>
      <c r="N3431" t="s">
        <v>1333</v>
      </c>
      <c r="P3431" s="37">
        <v>0.25359811479412109</v>
      </c>
      <c r="Q3431" s="31">
        <v>0</v>
      </c>
    </row>
    <row r="3432" spans="1:17" x14ac:dyDescent="0.2">
      <c r="A3432" t="s">
        <v>1249</v>
      </c>
      <c r="B3432" t="s">
        <v>1249</v>
      </c>
      <c r="I3432" s="47"/>
      <c r="J3432" t="s">
        <v>328</v>
      </c>
      <c r="M3432" t="s">
        <v>1354</v>
      </c>
      <c r="N3432" t="s">
        <v>1333</v>
      </c>
      <c r="P3432" s="37">
        <v>0.25359811479412109</v>
      </c>
      <c r="Q3432" s="31">
        <v>0</v>
      </c>
    </row>
    <row r="3433" spans="1:17" x14ac:dyDescent="0.2">
      <c r="A3433" t="s">
        <v>1249</v>
      </c>
      <c r="B3433" t="s">
        <v>1249</v>
      </c>
      <c r="I3433" s="47"/>
      <c r="J3433" t="s">
        <v>329</v>
      </c>
      <c r="K3433" s="57"/>
      <c r="M3433" t="s">
        <v>1354</v>
      </c>
      <c r="N3433" t="s">
        <v>1333</v>
      </c>
      <c r="P3433" s="37">
        <v>4.0575698367059374</v>
      </c>
      <c r="Q3433" s="31">
        <v>0</v>
      </c>
    </row>
    <row r="3434" spans="1:17" x14ac:dyDescent="0.2">
      <c r="A3434" t="s">
        <v>1249</v>
      </c>
      <c r="B3434" t="s">
        <v>1249</v>
      </c>
      <c r="I3434" s="47"/>
      <c r="J3434" t="s">
        <v>330</v>
      </c>
      <c r="K3434" s="57"/>
      <c r="M3434" t="s">
        <v>1354</v>
      </c>
      <c r="N3434" t="s">
        <v>1333</v>
      </c>
      <c r="P3434" s="37">
        <v>0.25359811479412109</v>
      </c>
      <c r="Q3434" s="31">
        <v>0</v>
      </c>
    </row>
    <row r="3435" spans="1:17" x14ac:dyDescent="0.2">
      <c r="A3435" t="s">
        <v>1249</v>
      </c>
      <c r="B3435" t="s">
        <v>1249</v>
      </c>
      <c r="I3435" s="47"/>
      <c r="J3435" t="s">
        <v>331</v>
      </c>
      <c r="M3435" t="s">
        <v>1354</v>
      </c>
      <c r="N3435" t="s">
        <v>1333</v>
      </c>
      <c r="P3435" s="37">
        <v>0.25359811479412109</v>
      </c>
      <c r="Q3435" s="31">
        <v>0</v>
      </c>
    </row>
    <row r="3436" spans="1:17" x14ac:dyDescent="0.2">
      <c r="A3436" t="s">
        <v>1249</v>
      </c>
      <c r="B3436" t="s">
        <v>1249</v>
      </c>
      <c r="I3436" s="47"/>
      <c r="J3436" t="s">
        <v>332</v>
      </c>
      <c r="M3436" t="s">
        <v>1355</v>
      </c>
      <c r="N3436" t="s">
        <v>1294</v>
      </c>
      <c r="P3436" s="37">
        <v>8336.2762990436313</v>
      </c>
      <c r="Q3436" s="31">
        <v>7.1000000000000005E-5</v>
      </c>
    </row>
    <row r="3437" spans="1:17" x14ac:dyDescent="0.2">
      <c r="A3437" t="s">
        <v>1249</v>
      </c>
      <c r="B3437" t="s">
        <v>1249</v>
      </c>
      <c r="I3437" s="47"/>
      <c r="J3437" t="s">
        <v>333</v>
      </c>
      <c r="M3437" t="s">
        <v>1355</v>
      </c>
      <c r="N3437" t="s">
        <v>1294</v>
      </c>
      <c r="P3437" s="37">
        <v>2.5359811479412429</v>
      </c>
      <c r="Q3437" s="31">
        <v>9.9999999999999995E-7</v>
      </c>
    </row>
    <row r="3438" spans="1:17" x14ac:dyDescent="0.2">
      <c r="A3438" t="s">
        <v>1249</v>
      </c>
      <c r="B3438" t="s">
        <v>1249</v>
      </c>
      <c r="I3438" s="47"/>
      <c r="J3438" t="s">
        <v>334</v>
      </c>
      <c r="M3438" t="s">
        <v>1355</v>
      </c>
      <c r="N3438" t="s">
        <v>1294</v>
      </c>
      <c r="P3438" s="37">
        <v>66.907818158251757</v>
      </c>
      <c r="Q3438" s="31">
        <v>2.6999999999999999E-5</v>
      </c>
    </row>
    <row r="3439" spans="1:17" x14ac:dyDescent="0.2">
      <c r="A3439" t="s">
        <v>1249</v>
      </c>
      <c r="B3439" t="s">
        <v>1249</v>
      </c>
      <c r="I3439" s="47"/>
      <c r="J3439" t="s">
        <v>335</v>
      </c>
      <c r="M3439" t="s">
        <v>1355</v>
      </c>
      <c r="N3439" t="s">
        <v>1294</v>
      </c>
      <c r="P3439" s="37">
        <v>84.860728267471131</v>
      </c>
      <c r="Q3439" s="31">
        <v>4.1E-5</v>
      </c>
    </row>
    <row r="3440" spans="1:17" x14ac:dyDescent="0.2">
      <c r="A3440" t="s">
        <v>1249</v>
      </c>
      <c r="B3440" t="s">
        <v>1249</v>
      </c>
      <c r="I3440" s="47"/>
      <c r="J3440" t="s">
        <v>336</v>
      </c>
      <c r="M3440" t="s">
        <v>1355</v>
      </c>
      <c r="N3440" t="s">
        <v>1294</v>
      </c>
      <c r="P3440" s="37">
        <v>82.290751832588285</v>
      </c>
      <c r="Q3440" s="31">
        <v>2.8E-5</v>
      </c>
    </row>
    <row r="3441" spans="1:17" x14ac:dyDescent="0.2">
      <c r="A3441" t="s">
        <v>1249</v>
      </c>
      <c r="B3441" t="s">
        <v>1249</v>
      </c>
      <c r="I3441" s="47"/>
      <c r="J3441" t="s">
        <v>337</v>
      </c>
      <c r="K3441" s="57"/>
      <c r="M3441" t="s">
        <v>1355</v>
      </c>
      <c r="N3441" t="s">
        <v>1294</v>
      </c>
      <c r="P3441" s="37">
        <v>116.78882920660544</v>
      </c>
      <c r="Q3441" s="31">
        <v>2.8E-5</v>
      </c>
    </row>
    <row r="3442" spans="1:17" x14ac:dyDescent="0.2">
      <c r="A3442" t="s">
        <v>1249</v>
      </c>
      <c r="B3442" t="s">
        <v>1249</v>
      </c>
      <c r="I3442" s="47"/>
      <c r="J3442" t="s">
        <v>338</v>
      </c>
      <c r="K3442" s="58"/>
      <c r="M3442" t="s">
        <v>1355</v>
      </c>
      <c r="N3442" t="s">
        <v>1294</v>
      </c>
      <c r="P3442" s="37">
        <v>59.532356034073018</v>
      </c>
      <c r="Q3442" s="31">
        <v>1.5E-5</v>
      </c>
    </row>
    <row r="3443" spans="1:17" x14ac:dyDescent="0.2">
      <c r="A3443" t="s">
        <v>1249</v>
      </c>
      <c r="B3443" t="s">
        <v>1249</v>
      </c>
      <c r="I3443" s="47"/>
      <c r="J3443" t="s">
        <v>339</v>
      </c>
      <c r="M3443" t="s">
        <v>1355</v>
      </c>
      <c r="N3443" t="s">
        <v>1294</v>
      </c>
      <c r="P3443" s="37">
        <v>19.953208995026216</v>
      </c>
      <c r="Q3443" s="31">
        <v>7.9999999999999996E-6</v>
      </c>
    </row>
    <row r="3444" spans="1:17" x14ac:dyDescent="0.2">
      <c r="A3444" t="s">
        <v>1249</v>
      </c>
      <c r="B3444" t="s">
        <v>1249</v>
      </c>
      <c r="I3444" s="47"/>
      <c r="J3444" t="s">
        <v>340</v>
      </c>
      <c r="K3444" s="58"/>
      <c r="M3444" t="s">
        <v>1356</v>
      </c>
      <c r="N3444" t="s">
        <v>1294</v>
      </c>
      <c r="P3444" s="37">
        <v>40288.490475914587</v>
      </c>
      <c r="Q3444" s="31">
        <v>1.0399999999999999E-4</v>
      </c>
    </row>
    <row r="3445" spans="1:17" x14ac:dyDescent="0.2">
      <c r="A3445" t="s">
        <v>1249</v>
      </c>
      <c r="B3445" t="s">
        <v>1249</v>
      </c>
      <c r="I3445" s="47"/>
      <c r="J3445" t="s">
        <v>341</v>
      </c>
      <c r="M3445" t="s">
        <v>1356</v>
      </c>
      <c r="N3445" t="s">
        <v>1294</v>
      </c>
      <c r="P3445" s="37">
        <v>2.5359811479411292</v>
      </c>
      <c r="Q3445" s="31">
        <v>9.9999999999999995E-7</v>
      </c>
    </row>
    <row r="3446" spans="1:17" x14ac:dyDescent="0.2">
      <c r="A3446" t="s">
        <v>1249</v>
      </c>
      <c r="B3446" t="s">
        <v>1249</v>
      </c>
      <c r="I3446" s="47"/>
      <c r="J3446" t="s">
        <v>342</v>
      </c>
      <c r="M3446" t="s">
        <v>1356</v>
      </c>
      <c r="N3446" t="s">
        <v>1294</v>
      </c>
      <c r="P3446" s="37">
        <v>3278.0000778160538</v>
      </c>
      <c r="Q3446" s="31">
        <v>2.9E-5</v>
      </c>
    </row>
    <row r="3447" spans="1:17" x14ac:dyDescent="0.2">
      <c r="A3447" t="s">
        <v>1249</v>
      </c>
      <c r="B3447" t="s">
        <v>1249</v>
      </c>
      <c r="I3447" s="47"/>
      <c r="J3447" t="s">
        <v>343</v>
      </c>
      <c r="K3447" s="57"/>
      <c r="M3447" t="s">
        <v>1356</v>
      </c>
      <c r="N3447" t="s">
        <v>1294</v>
      </c>
      <c r="P3447" s="37">
        <v>8.0897798619316745</v>
      </c>
      <c r="Q3447" s="31">
        <v>3.9999999999999998E-6</v>
      </c>
    </row>
    <row r="3448" spans="1:17" x14ac:dyDescent="0.2">
      <c r="A3448" t="s">
        <v>1249</v>
      </c>
      <c r="B3448" t="s">
        <v>1249</v>
      </c>
      <c r="I3448" s="47"/>
      <c r="J3448" t="s">
        <v>344</v>
      </c>
      <c r="M3448" t="s">
        <v>1356</v>
      </c>
      <c r="N3448" t="s">
        <v>1294</v>
      </c>
      <c r="P3448" s="37">
        <v>1877.8345981793282</v>
      </c>
      <c r="Q3448" s="31">
        <v>2.3E-5</v>
      </c>
    </row>
    <row r="3449" spans="1:17" x14ac:dyDescent="0.2">
      <c r="A3449" t="s">
        <v>1249</v>
      </c>
      <c r="B3449" t="s">
        <v>1249</v>
      </c>
      <c r="I3449" s="47"/>
      <c r="J3449" t="s">
        <v>345</v>
      </c>
      <c r="M3449" t="s">
        <v>1357</v>
      </c>
      <c r="N3449" t="s">
        <v>1294</v>
      </c>
      <c r="P3449" s="37">
        <v>2536.0955206909784</v>
      </c>
      <c r="Q3449" s="31">
        <v>5.1999999999999997E-5</v>
      </c>
    </row>
    <row r="3450" spans="1:17" x14ac:dyDescent="0.2">
      <c r="A3450" t="s">
        <v>1249</v>
      </c>
      <c r="B3450" t="s">
        <v>1249</v>
      </c>
      <c r="I3450" s="47"/>
      <c r="J3450" t="s">
        <v>346</v>
      </c>
      <c r="M3450" t="s">
        <v>1357</v>
      </c>
      <c r="N3450" t="s">
        <v>1325</v>
      </c>
      <c r="P3450" s="37">
        <v>2.5359811479412144</v>
      </c>
      <c r="Q3450" s="31">
        <v>0</v>
      </c>
    </row>
    <row r="3451" spans="1:17" x14ac:dyDescent="0.2">
      <c r="A3451" t="s">
        <v>1249</v>
      </c>
      <c r="B3451" t="s">
        <v>1249</v>
      </c>
      <c r="I3451" s="47"/>
      <c r="J3451" t="s">
        <v>347</v>
      </c>
      <c r="M3451" t="s">
        <v>1357</v>
      </c>
      <c r="N3451" t="s">
        <v>1325</v>
      </c>
      <c r="P3451" s="37">
        <v>-42342.219369130784</v>
      </c>
      <c r="Q3451" s="31">
        <v>0</v>
      </c>
    </row>
    <row r="3452" spans="1:17" x14ac:dyDescent="0.2">
      <c r="A3452" t="s">
        <v>1249</v>
      </c>
      <c r="B3452" t="s">
        <v>1249</v>
      </c>
      <c r="I3452" s="47"/>
      <c r="J3452" t="s">
        <v>348</v>
      </c>
      <c r="M3452" t="s">
        <v>1357</v>
      </c>
      <c r="N3452" t="s">
        <v>1325</v>
      </c>
      <c r="P3452" s="37">
        <v>37147.799087045598</v>
      </c>
      <c r="Q3452" s="31">
        <v>4.1399999999999998E-4</v>
      </c>
    </row>
    <row r="3453" spans="1:17" x14ac:dyDescent="0.2">
      <c r="A3453" t="s">
        <v>1249</v>
      </c>
      <c r="B3453" t="s">
        <v>1249</v>
      </c>
      <c r="I3453" s="47"/>
      <c r="J3453" t="s">
        <v>349</v>
      </c>
      <c r="K3453" s="57"/>
      <c r="M3453" t="s">
        <v>1358</v>
      </c>
      <c r="N3453" t="s">
        <v>1294</v>
      </c>
      <c r="P3453" s="37">
        <v>266.95797340366698</v>
      </c>
      <c r="Q3453" s="31">
        <v>9.3999999999999994E-5</v>
      </c>
    </row>
    <row r="3454" spans="1:17" x14ac:dyDescent="0.2">
      <c r="A3454" t="s">
        <v>1249</v>
      </c>
      <c r="B3454" t="s">
        <v>1249</v>
      </c>
      <c r="I3454" s="47"/>
      <c r="J3454" t="s">
        <v>350</v>
      </c>
      <c r="M3454" t="s">
        <v>1358</v>
      </c>
      <c r="N3454" t="s">
        <v>1294</v>
      </c>
      <c r="P3454" s="37">
        <v>2.2823830331470845</v>
      </c>
      <c r="Q3454" s="31">
        <v>0</v>
      </c>
    </row>
    <row r="3455" spans="1:17" x14ac:dyDescent="0.2">
      <c r="A3455" t="s">
        <v>1249</v>
      </c>
      <c r="B3455" t="s">
        <v>1249</v>
      </c>
      <c r="I3455" s="47"/>
      <c r="J3455" t="s">
        <v>351</v>
      </c>
      <c r="K3455" s="58"/>
      <c r="M3455" t="s">
        <v>1358</v>
      </c>
      <c r="N3455" t="s">
        <v>1294</v>
      </c>
      <c r="P3455" s="37">
        <v>179.43667092984833</v>
      </c>
      <c r="Q3455" s="31">
        <v>1.2999999999999999E-5</v>
      </c>
    </row>
    <row r="3456" spans="1:17" x14ac:dyDescent="0.2">
      <c r="A3456" t="s">
        <v>1249</v>
      </c>
      <c r="B3456" t="s">
        <v>1249</v>
      </c>
      <c r="I3456" s="47"/>
      <c r="J3456" t="s">
        <v>352</v>
      </c>
      <c r="M3456" t="s">
        <v>1358</v>
      </c>
      <c r="N3456" t="s">
        <v>1294</v>
      </c>
      <c r="P3456" s="37">
        <v>103.93522706558906</v>
      </c>
      <c r="Q3456" s="31">
        <v>6.9999999999999999E-6</v>
      </c>
    </row>
    <row r="3457" spans="1:17" x14ac:dyDescent="0.2">
      <c r="A3457" t="s">
        <v>1249</v>
      </c>
      <c r="B3457" t="s">
        <v>1249</v>
      </c>
      <c r="I3457" s="47"/>
      <c r="J3457" t="s">
        <v>353</v>
      </c>
      <c r="K3457" s="57"/>
      <c r="M3457" t="s">
        <v>1358</v>
      </c>
      <c r="N3457" t="s">
        <v>1294</v>
      </c>
      <c r="P3457" s="37">
        <v>2.2823830331470845</v>
      </c>
      <c r="Q3457" s="31">
        <v>0</v>
      </c>
    </row>
    <row r="3458" spans="1:17" x14ac:dyDescent="0.2">
      <c r="A3458" t="s">
        <v>1249</v>
      </c>
      <c r="B3458" t="s">
        <v>1249</v>
      </c>
      <c r="I3458" s="47"/>
      <c r="J3458" t="s">
        <v>354</v>
      </c>
      <c r="K3458" s="57"/>
      <c r="M3458" t="s">
        <v>1358</v>
      </c>
      <c r="N3458" t="s">
        <v>1294</v>
      </c>
      <c r="P3458" s="37">
        <v>1472.96358585077</v>
      </c>
      <c r="Q3458" s="31">
        <v>7.9999999999999996E-6</v>
      </c>
    </row>
    <row r="3459" spans="1:17" x14ac:dyDescent="0.2">
      <c r="A3459" t="s">
        <v>1249</v>
      </c>
      <c r="B3459" t="s">
        <v>1249</v>
      </c>
      <c r="I3459" s="47"/>
      <c r="J3459" t="s">
        <v>355</v>
      </c>
      <c r="M3459" t="s">
        <v>1359</v>
      </c>
      <c r="N3459" t="s">
        <v>1294</v>
      </c>
      <c r="P3459" s="37">
        <v>313.65014837736908</v>
      </c>
      <c r="Q3459" s="31">
        <v>3.0000000000000001E-6</v>
      </c>
    </row>
    <row r="3460" spans="1:17" x14ac:dyDescent="0.2">
      <c r="A3460" t="s">
        <v>1249</v>
      </c>
      <c r="B3460" t="s">
        <v>1249</v>
      </c>
      <c r="I3460" s="47"/>
      <c r="J3460" t="s">
        <v>356</v>
      </c>
      <c r="M3460" t="s">
        <v>1359</v>
      </c>
      <c r="N3460" t="s">
        <v>1294</v>
      </c>
      <c r="P3460" s="37">
        <v>69.181565715836314</v>
      </c>
      <c r="Q3460" s="31">
        <v>9.9999999999999995E-7</v>
      </c>
    </row>
    <row r="3461" spans="1:17" x14ac:dyDescent="0.2">
      <c r="A3461" t="s">
        <v>1249</v>
      </c>
      <c r="B3461" t="s">
        <v>1249</v>
      </c>
      <c r="I3461" s="47"/>
      <c r="J3461" t="s">
        <v>357</v>
      </c>
      <c r="M3461" t="s">
        <v>1360</v>
      </c>
      <c r="N3461" t="s">
        <v>1325</v>
      </c>
      <c r="P3461" s="37">
        <v>2.5359811479412144</v>
      </c>
      <c r="Q3461" s="31">
        <v>0</v>
      </c>
    </row>
    <row r="3462" spans="1:17" x14ac:dyDescent="0.2">
      <c r="A3462" t="s">
        <v>1249</v>
      </c>
      <c r="B3462" t="s">
        <v>1249</v>
      </c>
      <c r="I3462" s="47"/>
      <c r="J3462" t="s">
        <v>358</v>
      </c>
      <c r="M3462" t="s">
        <v>1360</v>
      </c>
      <c r="N3462" t="s">
        <v>1325</v>
      </c>
      <c r="P3462" s="37">
        <v>0</v>
      </c>
      <c r="Q3462" s="31">
        <v>0</v>
      </c>
    </row>
    <row r="3463" spans="1:17" x14ac:dyDescent="0.2">
      <c r="A3463" t="s">
        <v>1249</v>
      </c>
      <c r="B3463" t="s">
        <v>1249</v>
      </c>
      <c r="I3463" s="47"/>
      <c r="J3463" t="s">
        <v>359</v>
      </c>
      <c r="M3463" t="s">
        <v>1360</v>
      </c>
      <c r="N3463" t="s">
        <v>1325</v>
      </c>
      <c r="P3463" s="37">
        <v>2.5359811479412144</v>
      </c>
      <c r="Q3463" s="31">
        <v>0</v>
      </c>
    </row>
    <row r="3464" spans="1:17" x14ac:dyDescent="0.2">
      <c r="A3464" t="s">
        <v>1249</v>
      </c>
      <c r="B3464" t="s">
        <v>1249</v>
      </c>
      <c r="I3464" s="47"/>
      <c r="J3464" t="s">
        <v>360</v>
      </c>
      <c r="K3464" s="57"/>
      <c r="M3464" t="s">
        <v>1360</v>
      </c>
      <c r="N3464" t="s">
        <v>1325</v>
      </c>
      <c r="P3464" s="37">
        <v>2.5359811479412144</v>
      </c>
      <c r="Q3464" s="31">
        <v>0</v>
      </c>
    </row>
    <row r="3465" spans="1:17" x14ac:dyDescent="0.2">
      <c r="A3465" t="s">
        <v>1249</v>
      </c>
      <c r="B3465" t="s">
        <v>1249</v>
      </c>
      <c r="I3465" s="47"/>
      <c r="J3465" t="s">
        <v>361</v>
      </c>
      <c r="M3465" t="s">
        <v>1360</v>
      </c>
      <c r="N3465" t="s">
        <v>1325</v>
      </c>
      <c r="P3465" s="37">
        <v>2.5359811479412144</v>
      </c>
      <c r="Q3465" s="31">
        <v>0</v>
      </c>
    </row>
    <row r="3466" spans="1:17" x14ac:dyDescent="0.2">
      <c r="A3466" t="s">
        <v>1249</v>
      </c>
      <c r="B3466" t="s">
        <v>1249</v>
      </c>
      <c r="I3466" s="47"/>
      <c r="J3466" t="s">
        <v>362</v>
      </c>
      <c r="M3466" t="s">
        <v>1360</v>
      </c>
      <c r="N3466" t="s">
        <v>1325</v>
      </c>
      <c r="P3466" s="37">
        <v>2.5359811479412144</v>
      </c>
      <c r="Q3466" s="31">
        <v>0</v>
      </c>
    </row>
    <row r="3467" spans="1:17" x14ac:dyDescent="0.2">
      <c r="A3467" t="s">
        <v>1249</v>
      </c>
      <c r="B3467" t="s">
        <v>1249</v>
      </c>
      <c r="I3467" s="47"/>
      <c r="J3467" t="s">
        <v>363</v>
      </c>
      <c r="K3467" s="58"/>
      <c r="M3467" t="s">
        <v>1360</v>
      </c>
      <c r="N3467" t="s">
        <v>1325</v>
      </c>
      <c r="P3467" s="37">
        <v>2.5359811479412144</v>
      </c>
      <c r="Q3467" s="31">
        <v>0</v>
      </c>
    </row>
    <row r="3468" spans="1:17" x14ac:dyDescent="0.2">
      <c r="A3468" t="s">
        <v>1249</v>
      </c>
      <c r="B3468" t="s">
        <v>1249</v>
      </c>
      <c r="I3468" s="47"/>
      <c r="J3468" t="s">
        <v>364</v>
      </c>
      <c r="M3468" t="s">
        <v>1360</v>
      </c>
      <c r="N3468" t="s">
        <v>1325</v>
      </c>
      <c r="P3468" s="37">
        <v>2.5359811479412144</v>
      </c>
      <c r="Q3468" s="31">
        <v>0</v>
      </c>
    </row>
    <row r="3469" spans="1:17" x14ac:dyDescent="0.2">
      <c r="A3469" t="s">
        <v>1249</v>
      </c>
      <c r="B3469" t="s">
        <v>1249</v>
      </c>
      <c r="I3469" s="47"/>
      <c r="J3469" t="s">
        <v>365</v>
      </c>
      <c r="K3469" s="57"/>
      <c r="M3469" t="s">
        <v>1360</v>
      </c>
      <c r="N3469" t="s">
        <v>1325</v>
      </c>
      <c r="P3469" s="37">
        <v>2.5359811479412144</v>
      </c>
      <c r="Q3469" s="31">
        <v>0</v>
      </c>
    </row>
    <row r="3470" spans="1:17" x14ac:dyDescent="0.2">
      <c r="A3470" t="s">
        <v>1249</v>
      </c>
      <c r="B3470" t="s">
        <v>1249</v>
      </c>
      <c r="I3470" s="47"/>
      <c r="J3470" t="s">
        <v>366</v>
      </c>
      <c r="K3470" s="57"/>
      <c r="M3470" t="s">
        <v>1360</v>
      </c>
      <c r="N3470" t="s">
        <v>1325</v>
      </c>
      <c r="P3470" s="37">
        <v>2.5359811479412144</v>
      </c>
      <c r="Q3470" s="31">
        <v>0</v>
      </c>
    </row>
    <row r="3471" spans="1:17" x14ac:dyDescent="0.2">
      <c r="A3471" t="s">
        <v>1249</v>
      </c>
      <c r="B3471" t="s">
        <v>1249</v>
      </c>
      <c r="I3471" s="47"/>
      <c r="J3471" t="s">
        <v>367</v>
      </c>
      <c r="K3471" s="57"/>
      <c r="M3471" t="s">
        <v>1361</v>
      </c>
      <c r="N3471" t="s">
        <v>1294</v>
      </c>
      <c r="P3471" s="37">
        <v>20.517428446250051</v>
      </c>
      <c r="Q3471" s="31">
        <v>7.9999999999999996E-6</v>
      </c>
    </row>
    <row r="3472" spans="1:17" x14ac:dyDescent="0.2">
      <c r="A3472" t="s">
        <v>1249</v>
      </c>
      <c r="B3472" t="s">
        <v>1249</v>
      </c>
      <c r="I3472" s="47"/>
      <c r="J3472" t="s">
        <v>368</v>
      </c>
      <c r="M3472" t="s">
        <v>1361</v>
      </c>
      <c r="N3472" t="s">
        <v>1294</v>
      </c>
      <c r="P3472" s="37">
        <v>0.25359811479411576</v>
      </c>
      <c r="Q3472" s="31">
        <v>0</v>
      </c>
    </row>
    <row r="3473" spans="1:17" x14ac:dyDescent="0.2">
      <c r="A3473" t="s">
        <v>1249</v>
      </c>
      <c r="B3473" t="s">
        <v>1249</v>
      </c>
      <c r="I3473" s="47"/>
      <c r="J3473" t="s">
        <v>369</v>
      </c>
      <c r="M3473" t="s">
        <v>1361</v>
      </c>
      <c r="N3473" t="s">
        <v>1294</v>
      </c>
      <c r="P3473" s="37">
        <v>15.536681232029878</v>
      </c>
      <c r="Q3473" s="31">
        <v>3.9999999999999998E-6</v>
      </c>
    </row>
    <row r="3474" spans="1:17" x14ac:dyDescent="0.2">
      <c r="A3474" t="s">
        <v>1249</v>
      </c>
      <c r="B3474" t="s">
        <v>1249</v>
      </c>
      <c r="I3474" s="47"/>
      <c r="J3474" t="s">
        <v>370</v>
      </c>
      <c r="M3474" t="s">
        <v>1361</v>
      </c>
      <c r="N3474" t="s">
        <v>1294</v>
      </c>
      <c r="P3474" s="37">
        <v>0.25359811479410155</v>
      </c>
      <c r="Q3474" s="31">
        <v>0</v>
      </c>
    </row>
    <row r="3475" spans="1:17" x14ac:dyDescent="0.2">
      <c r="A3475" t="s">
        <v>1249</v>
      </c>
      <c r="B3475" t="s">
        <v>1249</v>
      </c>
      <c r="I3475" s="47"/>
      <c r="J3475" t="s">
        <v>371</v>
      </c>
      <c r="M3475" t="s">
        <v>1361</v>
      </c>
      <c r="N3475" t="s">
        <v>1294</v>
      </c>
      <c r="P3475" s="37">
        <v>0.25359811479412286</v>
      </c>
      <c r="Q3475" s="31">
        <v>0</v>
      </c>
    </row>
    <row r="3476" spans="1:17" x14ac:dyDescent="0.2">
      <c r="A3476" t="s">
        <v>1249</v>
      </c>
      <c r="B3476" t="s">
        <v>1249</v>
      </c>
      <c r="I3476" s="47"/>
      <c r="J3476" t="s">
        <v>372</v>
      </c>
      <c r="M3476" t="s">
        <v>1361</v>
      </c>
      <c r="N3476" t="s">
        <v>1294</v>
      </c>
      <c r="P3476" s="37">
        <v>3.8039717219119211</v>
      </c>
      <c r="Q3476" s="31">
        <v>0</v>
      </c>
    </row>
    <row r="3477" spans="1:17" x14ac:dyDescent="0.2">
      <c r="A3477" t="s">
        <v>1249</v>
      </c>
      <c r="B3477" t="s">
        <v>1249</v>
      </c>
      <c r="I3477" s="47"/>
      <c r="J3477" t="s">
        <v>373</v>
      </c>
      <c r="K3477" s="57"/>
      <c r="M3477" t="s">
        <v>1361</v>
      </c>
      <c r="N3477" t="s">
        <v>1294</v>
      </c>
      <c r="P3477" s="37">
        <v>11.531915165734972</v>
      </c>
      <c r="Q3477" s="31">
        <v>3.0000000000000001E-6</v>
      </c>
    </row>
    <row r="3478" spans="1:17" x14ac:dyDescent="0.2">
      <c r="A3478" t="s">
        <v>1249</v>
      </c>
      <c r="B3478" t="s">
        <v>1249</v>
      </c>
      <c r="I3478" s="47"/>
      <c r="J3478" t="s">
        <v>374</v>
      </c>
      <c r="M3478" t="s">
        <v>1362</v>
      </c>
      <c r="N3478" t="s">
        <v>1333</v>
      </c>
      <c r="P3478" s="37">
        <v>0.25359811479412109</v>
      </c>
      <c r="Q3478" s="31">
        <v>0</v>
      </c>
    </row>
    <row r="3479" spans="1:17" x14ac:dyDescent="0.2">
      <c r="A3479" t="s">
        <v>1249</v>
      </c>
      <c r="B3479" t="s">
        <v>1249</v>
      </c>
      <c r="I3479" s="47"/>
      <c r="J3479" t="s">
        <v>375</v>
      </c>
      <c r="K3479" s="58"/>
      <c r="M3479" t="s">
        <v>1362</v>
      </c>
      <c r="N3479" t="s">
        <v>1333</v>
      </c>
      <c r="P3479" s="37">
        <v>0.25359811479412109</v>
      </c>
      <c r="Q3479" s="31">
        <v>0</v>
      </c>
    </row>
    <row r="3480" spans="1:17" x14ac:dyDescent="0.2">
      <c r="A3480" t="s">
        <v>1249</v>
      </c>
      <c r="B3480" t="s">
        <v>1249</v>
      </c>
      <c r="I3480" s="47"/>
      <c r="J3480" t="s">
        <v>376</v>
      </c>
      <c r="M3480" t="s">
        <v>1362</v>
      </c>
      <c r="N3480" t="s">
        <v>1333</v>
      </c>
      <c r="P3480" s="37">
        <v>0.76079434438236149</v>
      </c>
      <c r="Q3480" s="31">
        <v>0</v>
      </c>
    </row>
    <row r="3481" spans="1:17" x14ac:dyDescent="0.2">
      <c r="A3481" t="s">
        <v>1249</v>
      </c>
      <c r="B3481" t="s">
        <v>1249</v>
      </c>
      <c r="I3481" s="47"/>
      <c r="J3481" t="s">
        <v>377</v>
      </c>
      <c r="K3481" s="57"/>
      <c r="M3481" t="s">
        <v>1362</v>
      </c>
      <c r="N3481" t="s">
        <v>1333</v>
      </c>
      <c r="P3481" s="37">
        <v>1.521588688764723</v>
      </c>
      <c r="Q3481" s="31">
        <v>0</v>
      </c>
    </row>
    <row r="3482" spans="1:17" x14ac:dyDescent="0.2">
      <c r="A3482" t="s">
        <v>1249</v>
      </c>
      <c r="B3482" t="s">
        <v>1249</v>
      </c>
      <c r="I3482" s="47"/>
      <c r="J3482" t="s">
        <v>378</v>
      </c>
      <c r="K3482" s="58"/>
      <c r="M3482" t="s">
        <v>1362</v>
      </c>
      <c r="N3482" t="s">
        <v>1333</v>
      </c>
      <c r="P3482" s="37">
        <v>0.25359811479412109</v>
      </c>
      <c r="Q3482" s="31">
        <v>0</v>
      </c>
    </row>
    <row r="3483" spans="1:17" x14ac:dyDescent="0.2">
      <c r="A3483" t="s">
        <v>1249</v>
      </c>
      <c r="B3483" t="s">
        <v>1249</v>
      </c>
      <c r="I3483" s="47"/>
      <c r="J3483" t="s">
        <v>379</v>
      </c>
      <c r="M3483" t="s">
        <v>1362</v>
      </c>
      <c r="N3483" t="s">
        <v>1333</v>
      </c>
      <c r="P3483" s="37">
        <v>0.50719622958824218</v>
      </c>
      <c r="Q3483" s="31">
        <v>0</v>
      </c>
    </row>
    <row r="3484" spans="1:17" x14ac:dyDescent="0.2">
      <c r="A3484" t="s">
        <v>1249</v>
      </c>
      <c r="B3484" t="s">
        <v>1249</v>
      </c>
      <c r="I3484" s="47"/>
      <c r="J3484" t="s">
        <v>380</v>
      </c>
      <c r="M3484" t="s">
        <v>1362</v>
      </c>
      <c r="N3484" t="s">
        <v>1333</v>
      </c>
      <c r="P3484" s="37">
        <v>12.799905739707128</v>
      </c>
      <c r="Q3484" s="31">
        <v>9.9999999999999995E-7</v>
      </c>
    </row>
    <row r="3485" spans="1:17" x14ac:dyDescent="0.2">
      <c r="A3485" t="s">
        <v>1249</v>
      </c>
      <c r="B3485" t="s">
        <v>1249</v>
      </c>
      <c r="I3485" s="47"/>
      <c r="J3485" t="s">
        <v>381</v>
      </c>
      <c r="M3485" t="s">
        <v>1362</v>
      </c>
      <c r="N3485" t="s">
        <v>1333</v>
      </c>
      <c r="P3485" s="37">
        <v>0.25359811479412109</v>
      </c>
      <c r="Q3485" s="31">
        <v>0</v>
      </c>
    </row>
    <row r="3486" spans="1:17" x14ac:dyDescent="0.2">
      <c r="A3486" t="s">
        <v>1249</v>
      </c>
      <c r="B3486" t="s">
        <v>1249</v>
      </c>
      <c r="I3486" s="47"/>
      <c r="J3486" t="s">
        <v>382</v>
      </c>
      <c r="M3486" t="s">
        <v>1362</v>
      </c>
      <c r="N3486" t="s">
        <v>1333</v>
      </c>
      <c r="P3486" s="37">
        <v>0.25359811479412109</v>
      </c>
      <c r="Q3486" s="31">
        <v>0</v>
      </c>
    </row>
    <row r="3487" spans="1:17" x14ac:dyDescent="0.2">
      <c r="A3487" t="s">
        <v>1249</v>
      </c>
      <c r="B3487" t="s">
        <v>1249</v>
      </c>
      <c r="I3487" s="47"/>
      <c r="J3487" t="s">
        <v>383</v>
      </c>
      <c r="M3487" t="s">
        <v>1362</v>
      </c>
      <c r="N3487" t="s">
        <v>1333</v>
      </c>
      <c r="P3487" s="37">
        <v>0.25359811479412109</v>
      </c>
      <c r="Q3487" s="31">
        <v>0</v>
      </c>
    </row>
    <row r="3488" spans="1:17" x14ac:dyDescent="0.2">
      <c r="A3488" t="s">
        <v>1249</v>
      </c>
      <c r="B3488" t="s">
        <v>1249</v>
      </c>
      <c r="I3488" s="47"/>
      <c r="J3488" t="s">
        <v>384</v>
      </c>
      <c r="K3488" s="57"/>
      <c r="M3488" t="s">
        <v>1363</v>
      </c>
      <c r="N3488" t="s">
        <v>1325</v>
      </c>
      <c r="P3488" s="37">
        <v>18.419226187636923</v>
      </c>
      <c r="Q3488" s="31">
        <v>3.9999999999999998E-6</v>
      </c>
    </row>
    <row r="3489" spans="1:17" x14ac:dyDescent="0.2">
      <c r="A3489" t="s">
        <v>1249</v>
      </c>
      <c r="B3489" t="s">
        <v>1249</v>
      </c>
      <c r="I3489" s="47"/>
      <c r="J3489" t="s">
        <v>385</v>
      </c>
      <c r="M3489" t="s">
        <v>1363</v>
      </c>
      <c r="N3489" t="s">
        <v>1325</v>
      </c>
      <c r="P3489" s="37">
        <v>0.25359811479412286</v>
      </c>
      <c r="Q3489" s="31">
        <v>0</v>
      </c>
    </row>
    <row r="3490" spans="1:17" x14ac:dyDescent="0.2">
      <c r="A3490" t="s">
        <v>1249</v>
      </c>
      <c r="B3490" t="s">
        <v>1249</v>
      </c>
      <c r="I3490" s="47"/>
      <c r="J3490" t="s">
        <v>386</v>
      </c>
      <c r="M3490" t="s">
        <v>1363</v>
      </c>
      <c r="N3490" t="s">
        <v>1325</v>
      </c>
      <c r="P3490" s="37">
        <v>66.800691074247879</v>
      </c>
      <c r="Q3490" s="31">
        <v>1.5999999999999999E-5</v>
      </c>
    </row>
    <row r="3491" spans="1:17" x14ac:dyDescent="0.2">
      <c r="A3491" t="s">
        <v>1249</v>
      </c>
      <c r="B3491" t="s">
        <v>1249</v>
      </c>
      <c r="I3491" s="47"/>
      <c r="J3491" t="s">
        <v>388</v>
      </c>
      <c r="K3491" s="58"/>
      <c r="M3491" t="s">
        <v>1364</v>
      </c>
      <c r="N3491" t="s">
        <v>1294</v>
      </c>
      <c r="P3491" s="37">
        <v>46.496445581293301</v>
      </c>
      <c r="Q3491" s="31">
        <v>1.9999999999999999E-6</v>
      </c>
    </row>
    <row r="3492" spans="1:17" x14ac:dyDescent="0.2">
      <c r="A3492" t="s">
        <v>1249</v>
      </c>
      <c r="B3492" t="s">
        <v>1249</v>
      </c>
      <c r="I3492" s="47"/>
      <c r="J3492" t="s">
        <v>389</v>
      </c>
      <c r="M3492" t="s">
        <v>1364</v>
      </c>
      <c r="N3492" t="s">
        <v>1294</v>
      </c>
      <c r="P3492" s="37">
        <v>0</v>
      </c>
      <c r="Q3492" s="31">
        <v>0</v>
      </c>
    </row>
    <row r="3493" spans="1:17" x14ac:dyDescent="0.2">
      <c r="A3493" t="s">
        <v>1249</v>
      </c>
      <c r="B3493" t="s">
        <v>1249</v>
      </c>
      <c r="I3493" s="47"/>
      <c r="J3493" t="s">
        <v>390</v>
      </c>
      <c r="K3493" s="57"/>
      <c r="M3493" t="s">
        <v>1364</v>
      </c>
      <c r="N3493" t="s">
        <v>1294</v>
      </c>
      <c r="P3493" s="37">
        <v>285.53745840611555</v>
      </c>
      <c r="Q3493" s="31">
        <v>1.2E-5</v>
      </c>
    </row>
    <row r="3494" spans="1:17" x14ac:dyDescent="0.2">
      <c r="A3494" t="s">
        <v>1249</v>
      </c>
      <c r="B3494" t="s">
        <v>1249</v>
      </c>
      <c r="I3494" s="47"/>
      <c r="J3494" t="s">
        <v>391</v>
      </c>
      <c r="K3494" s="57"/>
      <c r="M3494" t="s">
        <v>1364</v>
      </c>
      <c r="N3494" t="s">
        <v>1294</v>
      </c>
      <c r="P3494" s="37">
        <v>32.907754923238372</v>
      </c>
      <c r="Q3494" s="31">
        <v>9.9999999999999995E-7</v>
      </c>
    </row>
    <row r="3495" spans="1:17" x14ac:dyDescent="0.2">
      <c r="A3495" t="s">
        <v>1249</v>
      </c>
      <c r="B3495" t="s">
        <v>1249</v>
      </c>
      <c r="I3495" s="47"/>
      <c r="J3495" t="s">
        <v>392</v>
      </c>
      <c r="M3495" t="s">
        <v>1364</v>
      </c>
      <c r="N3495" t="s">
        <v>1294</v>
      </c>
      <c r="P3495" s="37">
        <v>1.7751868035588529</v>
      </c>
      <c r="Q3495" s="31">
        <v>0</v>
      </c>
    </row>
    <row r="3496" spans="1:17" x14ac:dyDescent="0.2">
      <c r="A3496" t="s">
        <v>1249</v>
      </c>
      <c r="B3496" t="s">
        <v>1249</v>
      </c>
      <c r="I3496" s="47"/>
      <c r="J3496" t="s">
        <v>393</v>
      </c>
      <c r="M3496" t="s">
        <v>1365</v>
      </c>
      <c r="N3496" t="s">
        <v>1323</v>
      </c>
      <c r="P3496" s="37">
        <v>0.25359811479412286</v>
      </c>
      <c r="Q3496" s="31">
        <v>0</v>
      </c>
    </row>
    <row r="3497" spans="1:17" x14ac:dyDescent="0.2">
      <c r="A3497" t="s">
        <v>1249</v>
      </c>
      <c r="B3497" t="s">
        <v>1249</v>
      </c>
      <c r="I3497" s="47"/>
      <c r="J3497" t="s">
        <v>394</v>
      </c>
      <c r="M3497" t="s">
        <v>1365</v>
      </c>
      <c r="N3497" t="s">
        <v>1323</v>
      </c>
      <c r="P3497" s="37">
        <v>0.25359811479411576</v>
      </c>
      <c r="Q3497" s="31">
        <v>0</v>
      </c>
    </row>
    <row r="3498" spans="1:17" x14ac:dyDescent="0.2">
      <c r="A3498" t="s">
        <v>1249</v>
      </c>
      <c r="B3498" t="s">
        <v>1249</v>
      </c>
      <c r="I3498" s="47"/>
      <c r="J3498" t="s">
        <v>838</v>
      </c>
      <c r="K3498" s="57"/>
      <c r="M3498" t="s">
        <v>1365</v>
      </c>
      <c r="N3498" t="s">
        <v>1323</v>
      </c>
      <c r="P3498" s="37">
        <v>-3.8603029868111349</v>
      </c>
      <c r="Q3498" s="31">
        <v>0</v>
      </c>
    </row>
    <row r="3499" spans="1:17" x14ac:dyDescent="0.2">
      <c r="A3499" t="s">
        <v>1249</v>
      </c>
      <c r="B3499" t="s">
        <v>1249</v>
      </c>
      <c r="I3499" s="47"/>
      <c r="J3499" t="s">
        <v>395</v>
      </c>
      <c r="M3499" t="s">
        <v>1365</v>
      </c>
      <c r="N3499" t="s">
        <v>1323</v>
      </c>
      <c r="P3499" s="37">
        <v>0.25359811479411576</v>
      </c>
      <c r="Q3499" s="31">
        <v>0</v>
      </c>
    </row>
    <row r="3500" spans="1:17" x14ac:dyDescent="0.2">
      <c r="A3500" t="s">
        <v>1249</v>
      </c>
      <c r="B3500" t="s">
        <v>1249</v>
      </c>
      <c r="I3500" s="47"/>
      <c r="J3500" t="s">
        <v>396</v>
      </c>
      <c r="M3500" t="s">
        <v>1365</v>
      </c>
      <c r="N3500" t="s">
        <v>1323</v>
      </c>
      <c r="P3500" s="37">
        <v>13.307101969293399</v>
      </c>
      <c r="Q3500" s="31">
        <v>3.0000000000000001E-6</v>
      </c>
    </row>
    <row r="3501" spans="1:17" x14ac:dyDescent="0.2">
      <c r="A3501" t="s">
        <v>1249</v>
      </c>
      <c r="B3501" t="s">
        <v>1249</v>
      </c>
      <c r="I3501" s="47"/>
      <c r="J3501" t="s">
        <v>397</v>
      </c>
      <c r="M3501" t="s">
        <v>1365</v>
      </c>
      <c r="N3501" t="s">
        <v>1323</v>
      </c>
      <c r="P3501" s="37">
        <v>6.3399528698528229</v>
      </c>
      <c r="Q3501" s="31">
        <v>3.0000000000000001E-6</v>
      </c>
    </row>
    <row r="3502" spans="1:17" x14ac:dyDescent="0.2">
      <c r="A3502" t="s">
        <v>1249</v>
      </c>
      <c r="B3502" t="s">
        <v>1249</v>
      </c>
      <c r="I3502" s="47"/>
      <c r="J3502" t="s">
        <v>398</v>
      </c>
      <c r="K3502" s="57"/>
      <c r="M3502" t="s">
        <v>1365</v>
      </c>
      <c r="N3502" t="s">
        <v>1323</v>
      </c>
      <c r="P3502" s="37">
        <v>0.25359811479412109</v>
      </c>
      <c r="Q3502" s="31">
        <v>0</v>
      </c>
    </row>
    <row r="3503" spans="1:17" x14ac:dyDescent="0.2">
      <c r="A3503" t="s">
        <v>1249</v>
      </c>
      <c r="B3503" t="s">
        <v>1249</v>
      </c>
      <c r="I3503" s="47"/>
      <c r="J3503" t="s">
        <v>399</v>
      </c>
      <c r="K3503" s="58"/>
      <c r="M3503" t="s">
        <v>1365</v>
      </c>
      <c r="N3503" t="s">
        <v>1323</v>
      </c>
      <c r="P3503" s="37">
        <v>4.8183641810883273</v>
      </c>
      <c r="Q3503" s="31">
        <v>9.9999999999999995E-7</v>
      </c>
    </row>
    <row r="3504" spans="1:17" x14ac:dyDescent="0.2">
      <c r="A3504" t="s">
        <v>1249</v>
      </c>
      <c r="B3504" t="s">
        <v>1249</v>
      </c>
      <c r="I3504" s="47"/>
      <c r="J3504" t="s">
        <v>400</v>
      </c>
      <c r="M3504" t="s">
        <v>1365</v>
      </c>
      <c r="N3504" t="s">
        <v>1323</v>
      </c>
      <c r="P3504" s="37">
        <v>7.9951396734056743</v>
      </c>
      <c r="Q3504" s="31">
        <v>1.9999999999999999E-6</v>
      </c>
    </row>
    <row r="3505" spans="1:17" x14ac:dyDescent="0.2">
      <c r="A3505" t="s">
        <v>1249</v>
      </c>
      <c r="B3505" t="s">
        <v>1249</v>
      </c>
      <c r="I3505" s="47"/>
      <c r="J3505" t="s">
        <v>401</v>
      </c>
      <c r="K3505" s="57"/>
      <c r="M3505" t="s">
        <v>1365</v>
      </c>
      <c r="N3505" t="s">
        <v>1323</v>
      </c>
      <c r="P3505" s="37">
        <v>5.5655604106718783</v>
      </c>
      <c r="Q3505" s="31">
        <v>9.9999999999999995E-7</v>
      </c>
    </row>
    <row r="3506" spans="1:17" x14ac:dyDescent="0.2">
      <c r="A3506" t="s">
        <v>1249</v>
      </c>
      <c r="B3506" t="s">
        <v>1249</v>
      </c>
      <c r="I3506" s="47"/>
      <c r="J3506" t="s">
        <v>402</v>
      </c>
      <c r="K3506" s="57"/>
      <c r="M3506" t="s">
        <v>1365</v>
      </c>
      <c r="N3506" t="s">
        <v>1323</v>
      </c>
      <c r="P3506" s="37">
        <v>2.2823830331470845</v>
      </c>
      <c r="Q3506" s="31">
        <v>0</v>
      </c>
    </row>
    <row r="3507" spans="1:17" x14ac:dyDescent="0.2">
      <c r="A3507" t="s">
        <v>1249</v>
      </c>
      <c r="B3507" t="s">
        <v>1249</v>
      </c>
      <c r="I3507" s="47"/>
      <c r="J3507" t="s">
        <v>403</v>
      </c>
      <c r="M3507" t="s">
        <v>1366</v>
      </c>
      <c r="N3507" t="s">
        <v>1294</v>
      </c>
      <c r="P3507" s="37">
        <v>101.31924591763891</v>
      </c>
      <c r="Q3507" s="31">
        <v>1.8E-5</v>
      </c>
    </row>
    <row r="3508" spans="1:17" x14ac:dyDescent="0.2">
      <c r="A3508" t="s">
        <v>1249</v>
      </c>
      <c r="B3508" t="s">
        <v>1249</v>
      </c>
      <c r="I3508" s="47"/>
      <c r="J3508" t="s">
        <v>404</v>
      </c>
      <c r="M3508" t="s">
        <v>1366</v>
      </c>
      <c r="N3508" t="s">
        <v>1325</v>
      </c>
      <c r="P3508" s="37">
        <v>2.535981147941186</v>
      </c>
      <c r="Q3508" s="31">
        <v>0</v>
      </c>
    </row>
    <row r="3509" spans="1:17" x14ac:dyDescent="0.2">
      <c r="A3509" t="s">
        <v>1249</v>
      </c>
      <c r="B3509" t="s">
        <v>1249</v>
      </c>
      <c r="I3509" s="47"/>
      <c r="J3509" t="s">
        <v>405</v>
      </c>
      <c r="M3509" t="s">
        <v>1366</v>
      </c>
      <c r="N3509" t="s">
        <v>1294</v>
      </c>
      <c r="P3509" s="37">
        <v>737.19392188228812</v>
      </c>
      <c r="Q3509" s="31">
        <v>5.1E-5</v>
      </c>
    </row>
    <row r="3510" spans="1:17" x14ac:dyDescent="0.2">
      <c r="A3510" t="s">
        <v>1249</v>
      </c>
      <c r="B3510" t="s">
        <v>1249</v>
      </c>
      <c r="I3510" s="47"/>
      <c r="J3510" t="s">
        <v>406</v>
      </c>
      <c r="K3510" s="57"/>
      <c r="M3510" t="s">
        <v>1366</v>
      </c>
      <c r="N3510" t="s">
        <v>1325</v>
      </c>
      <c r="P3510" s="37">
        <v>-29532.287397349195</v>
      </c>
      <c r="Q3510" s="31">
        <v>3.2299999999999999E-4</v>
      </c>
    </row>
    <row r="3511" spans="1:17" x14ac:dyDescent="0.2">
      <c r="A3511" t="s">
        <v>1249</v>
      </c>
      <c r="B3511" t="s">
        <v>1249</v>
      </c>
      <c r="I3511" s="47"/>
      <c r="J3511" t="s">
        <v>407</v>
      </c>
      <c r="M3511" t="s">
        <v>1366</v>
      </c>
      <c r="N3511" t="s">
        <v>1325</v>
      </c>
      <c r="P3511" s="37">
        <v>-30871.424255922786</v>
      </c>
      <c r="Q3511" s="31">
        <v>4.0499999999999998E-4</v>
      </c>
    </row>
    <row r="3512" spans="1:17" x14ac:dyDescent="0.2">
      <c r="A3512" t="s">
        <v>1249</v>
      </c>
      <c r="B3512" t="s">
        <v>1249</v>
      </c>
      <c r="I3512" s="47"/>
      <c r="J3512" t="s">
        <v>408</v>
      </c>
      <c r="M3512" t="s">
        <v>1366</v>
      </c>
      <c r="N3512" t="s">
        <v>1325</v>
      </c>
      <c r="P3512" s="37">
        <v>-11284.789971045335</v>
      </c>
      <c r="Q3512" s="31">
        <v>3.3100000000000002E-4</v>
      </c>
    </row>
    <row r="3513" spans="1:17" x14ac:dyDescent="0.2">
      <c r="A3513" t="s">
        <v>1249</v>
      </c>
      <c r="B3513" t="s">
        <v>1249</v>
      </c>
      <c r="I3513" s="47"/>
      <c r="J3513" t="s">
        <v>409</v>
      </c>
      <c r="M3513" t="s">
        <v>1366</v>
      </c>
      <c r="N3513" t="s">
        <v>1325</v>
      </c>
      <c r="P3513" s="37">
        <v>-31147.332373742131</v>
      </c>
      <c r="Q3513" s="31">
        <v>5.2400000000000005E-4</v>
      </c>
    </row>
    <row r="3514" spans="1:17" x14ac:dyDescent="0.2">
      <c r="A3514" t="s">
        <v>1249</v>
      </c>
      <c r="B3514" t="s">
        <v>1249</v>
      </c>
      <c r="I3514" s="47"/>
      <c r="J3514" t="s">
        <v>410</v>
      </c>
      <c r="K3514" s="58"/>
      <c r="M3514" t="s">
        <v>1366</v>
      </c>
      <c r="N3514" t="s">
        <v>1325</v>
      </c>
      <c r="P3514" s="37">
        <v>112241.60765687877</v>
      </c>
      <c r="Q3514" s="31">
        <v>5.0799999999999999E-4</v>
      </c>
    </row>
    <row r="3515" spans="1:17" x14ac:dyDescent="0.2">
      <c r="A3515" t="s">
        <v>1249</v>
      </c>
      <c r="B3515" t="s">
        <v>1249</v>
      </c>
      <c r="I3515" s="47"/>
      <c r="J3515" t="s">
        <v>411</v>
      </c>
      <c r="M3515" t="s">
        <v>1367</v>
      </c>
      <c r="N3515" t="s">
        <v>1328</v>
      </c>
      <c r="P3515" s="37">
        <v>-1018.0219915213113</v>
      </c>
      <c r="Q3515" s="31">
        <v>0</v>
      </c>
    </row>
    <row r="3516" spans="1:17" x14ac:dyDescent="0.2">
      <c r="A3516" t="s">
        <v>1249</v>
      </c>
      <c r="B3516" t="s">
        <v>1249</v>
      </c>
      <c r="I3516" s="47"/>
      <c r="J3516" t="s">
        <v>412</v>
      </c>
      <c r="K3516" s="57"/>
      <c r="M3516" t="s">
        <v>1368</v>
      </c>
      <c r="N3516" t="s">
        <v>1333</v>
      </c>
      <c r="P3516" s="37">
        <v>0.25359811479412286</v>
      </c>
      <c r="Q3516" s="31">
        <v>0</v>
      </c>
    </row>
    <row r="3517" spans="1:17" x14ac:dyDescent="0.2">
      <c r="A3517" t="s">
        <v>1249</v>
      </c>
      <c r="B3517" t="s">
        <v>1249</v>
      </c>
      <c r="I3517" s="47"/>
      <c r="J3517" t="s">
        <v>413</v>
      </c>
      <c r="K3517" s="57"/>
      <c r="M3517" t="s">
        <v>1368</v>
      </c>
      <c r="N3517" t="s">
        <v>1333</v>
      </c>
      <c r="P3517" s="37">
        <v>16.096681232029368</v>
      </c>
      <c r="Q3517" s="31">
        <v>1.9999999999999999E-6</v>
      </c>
    </row>
    <row r="3518" spans="1:17" x14ac:dyDescent="0.2">
      <c r="A3518" t="s">
        <v>1249</v>
      </c>
      <c r="B3518" t="s">
        <v>1249</v>
      </c>
      <c r="I3518" s="47"/>
      <c r="J3518" t="s">
        <v>414</v>
      </c>
      <c r="M3518" t="s">
        <v>1368</v>
      </c>
      <c r="N3518" t="s">
        <v>1333</v>
      </c>
      <c r="P3518" s="37">
        <v>0.25359811479412286</v>
      </c>
      <c r="Q3518" s="31">
        <v>0</v>
      </c>
    </row>
    <row r="3519" spans="1:17" x14ac:dyDescent="0.2">
      <c r="A3519" t="s">
        <v>1249</v>
      </c>
      <c r="B3519" t="s">
        <v>1249</v>
      </c>
      <c r="I3519" s="47"/>
      <c r="J3519" t="s">
        <v>415</v>
      </c>
      <c r="M3519" t="s">
        <v>1368</v>
      </c>
      <c r="N3519" t="s">
        <v>1333</v>
      </c>
      <c r="P3519" s="37">
        <v>0.25359811479412286</v>
      </c>
      <c r="Q3519" s="31">
        <v>0</v>
      </c>
    </row>
    <row r="3520" spans="1:17" x14ac:dyDescent="0.2">
      <c r="A3520" t="s">
        <v>1249</v>
      </c>
      <c r="B3520" t="s">
        <v>1249</v>
      </c>
      <c r="I3520" s="47"/>
      <c r="J3520" t="s">
        <v>416</v>
      </c>
      <c r="M3520" t="s">
        <v>1368</v>
      </c>
      <c r="N3520" t="s">
        <v>1333</v>
      </c>
      <c r="P3520" s="37">
        <v>3.5503736071177059</v>
      </c>
      <c r="Q3520" s="31">
        <v>0</v>
      </c>
    </row>
    <row r="3521" spans="1:17" x14ac:dyDescent="0.2">
      <c r="A3521" t="s">
        <v>1249</v>
      </c>
      <c r="B3521" t="s">
        <v>1249</v>
      </c>
      <c r="I3521" s="47"/>
      <c r="J3521" t="s">
        <v>417</v>
      </c>
      <c r="K3521" s="57"/>
      <c r="M3521" t="s">
        <v>1368</v>
      </c>
      <c r="N3521" t="s">
        <v>1333</v>
      </c>
      <c r="P3521" s="37">
        <v>6.9535509846461991</v>
      </c>
      <c r="Q3521" s="31">
        <v>9.9999999999999995E-7</v>
      </c>
    </row>
    <row r="3522" spans="1:17" x14ac:dyDescent="0.2">
      <c r="A3522" t="s">
        <v>1249</v>
      </c>
      <c r="B3522" t="s">
        <v>1249</v>
      </c>
      <c r="I3522" s="47"/>
      <c r="J3522" t="s">
        <v>418</v>
      </c>
      <c r="M3522" t="s">
        <v>1368</v>
      </c>
      <c r="N3522" t="s">
        <v>1333</v>
      </c>
      <c r="P3522" s="37">
        <v>6.7271490994411351</v>
      </c>
      <c r="Q3522" s="31">
        <v>9.9999999999999995E-7</v>
      </c>
    </row>
    <row r="3523" spans="1:17" x14ac:dyDescent="0.2">
      <c r="A3523" t="s">
        <v>1249</v>
      </c>
      <c r="B3523" t="s">
        <v>1249</v>
      </c>
      <c r="I3523" s="47"/>
      <c r="J3523" t="s">
        <v>419</v>
      </c>
      <c r="M3523" t="s">
        <v>1368</v>
      </c>
      <c r="N3523" t="s">
        <v>1333</v>
      </c>
      <c r="P3523" s="37">
        <v>6.8471490994412534</v>
      </c>
      <c r="Q3523" s="31">
        <v>9.9999999999999995E-7</v>
      </c>
    </row>
    <row r="3524" spans="1:17" x14ac:dyDescent="0.2">
      <c r="A3524" t="s">
        <v>1249</v>
      </c>
      <c r="B3524" t="s">
        <v>1249</v>
      </c>
      <c r="I3524" s="47"/>
      <c r="J3524" t="s">
        <v>420</v>
      </c>
      <c r="M3524" t="s">
        <v>1369</v>
      </c>
      <c r="N3524" t="s">
        <v>1333</v>
      </c>
      <c r="P3524" s="37">
        <v>0.50719622958824218</v>
      </c>
      <c r="Q3524" s="31">
        <v>0</v>
      </c>
    </row>
    <row r="3525" spans="1:17" x14ac:dyDescent="0.2">
      <c r="A3525" t="s">
        <v>1249</v>
      </c>
      <c r="B3525" t="s">
        <v>1249</v>
      </c>
      <c r="I3525" s="47"/>
      <c r="J3525" t="s">
        <v>421</v>
      </c>
      <c r="M3525" t="s">
        <v>1369</v>
      </c>
      <c r="N3525" t="s">
        <v>1333</v>
      </c>
      <c r="P3525" s="37">
        <v>0.76079434438236149</v>
      </c>
      <c r="Q3525" s="31">
        <v>0</v>
      </c>
    </row>
    <row r="3526" spans="1:17" x14ac:dyDescent="0.2">
      <c r="A3526" t="s">
        <v>1249</v>
      </c>
      <c r="B3526" t="s">
        <v>1249</v>
      </c>
      <c r="I3526" s="47"/>
      <c r="J3526" t="s">
        <v>422</v>
      </c>
      <c r="K3526" s="58"/>
      <c r="M3526" t="s">
        <v>1369</v>
      </c>
      <c r="N3526" t="s">
        <v>1333</v>
      </c>
      <c r="P3526" s="37">
        <v>15.723083117235547</v>
      </c>
      <c r="Q3526" s="31">
        <v>1.9999999999999999E-6</v>
      </c>
    </row>
    <row r="3527" spans="1:17" x14ac:dyDescent="0.2">
      <c r="A3527" t="s">
        <v>1249</v>
      </c>
      <c r="B3527" t="s">
        <v>1249</v>
      </c>
      <c r="I3527" s="47"/>
      <c r="J3527" t="s">
        <v>423</v>
      </c>
      <c r="K3527" s="58"/>
      <c r="M3527" t="s">
        <v>1369</v>
      </c>
      <c r="N3527" t="s">
        <v>1333</v>
      </c>
      <c r="P3527" s="37">
        <v>0.25359811479412109</v>
      </c>
      <c r="Q3527" s="31">
        <v>0</v>
      </c>
    </row>
    <row r="3528" spans="1:17" x14ac:dyDescent="0.2">
      <c r="A3528" t="s">
        <v>1249</v>
      </c>
      <c r="B3528" t="s">
        <v>1249</v>
      </c>
      <c r="I3528" s="47"/>
      <c r="J3528" t="s">
        <v>424</v>
      </c>
      <c r="K3528" s="58"/>
      <c r="M3528" t="s">
        <v>1369</v>
      </c>
      <c r="N3528" t="s">
        <v>1333</v>
      </c>
      <c r="P3528" s="37">
        <v>0.25359811479412109</v>
      </c>
      <c r="Q3528" s="31">
        <v>0</v>
      </c>
    </row>
    <row r="3529" spans="1:17" x14ac:dyDescent="0.2">
      <c r="A3529" t="s">
        <v>1249</v>
      </c>
      <c r="B3529" t="s">
        <v>1249</v>
      </c>
      <c r="I3529" s="47"/>
      <c r="J3529" t="s">
        <v>425</v>
      </c>
      <c r="K3529" s="58"/>
      <c r="M3529" t="s">
        <v>1369</v>
      </c>
      <c r="N3529" t="s">
        <v>1333</v>
      </c>
      <c r="P3529" s="37">
        <v>32.981353038028374</v>
      </c>
      <c r="Q3529" s="31">
        <v>1.9999999999999999E-6</v>
      </c>
    </row>
    <row r="3530" spans="1:17" x14ac:dyDescent="0.2">
      <c r="A3530" t="s">
        <v>1249</v>
      </c>
      <c r="B3530" t="s">
        <v>1249</v>
      </c>
      <c r="I3530" s="47"/>
      <c r="J3530" t="s">
        <v>426</v>
      </c>
      <c r="K3530" s="57"/>
      <c r="M3530" t="s">
        <v>1369</v>
      </c>
      <c r="N3530" t="s">
        <v>1333</v>
      </c>
      <c r="P3530" s="37">
        <v>149.36928961373815</v>
      </c>
      <c r="Q3530" s="31">
        <v>6.9999999999999999E-6</v>
      </c>
    </row>
    <row r="3531" spans="1:17" x14ac:dyDescent="0.2">
      <c r="A3531" t="s">
        <v>1249</v>
      </c>
      <c r="B3531" t="s">
        <v>1249</v>
      </c>
      <c r="I3531" s="47"/>
      <c r="J3531" t="s">
        <v>427</v>
      </c>
      <c r="M3531" t="s">
        <v>1369</v>
      </c>
      <c r="N3531" t="s">
        <v>1333</v>
      </c>
      <c r="P3531" s="37">
        <v>6.3399528698530503</v>
      </c>
      <c r="Q3531" s="31">
        <v>0</v>
      </c>
    </row>
    <row r="3532" spans="1:17" x14ac:dyDescent="0.2">
      <c r="A3532" t="s">
        <v>1249</v>
      </c>
      <c r="B3532" t="s">
        <v>1249</v>
      </c>
      <c r="I3532" s="47"/>
      <c r="J3532" t="s">
        <v>428</v>
      </c>
      <c r="M3532" t="s">
        <v>1370</v>
      </c>
      <c r="N3532" t="s">
        <v>1294</v>
      </c>
      <c r="P3532" s="37">
        <v>102.19986900663207</v>
      </c>
      <c r="Q3532" s="31">
        <v>1.4E-5</v>
      </c>
    </row>
    <row r="3533" spans="1:17" x14ac:dyDescent="0.2">
      <c r="A3533" t="s">
        <v>1249</v>
      </c>
      <c r="B3533" t="s">
        <v>1249</v>
      </c>
      <c r="I3533" s="47"/>
      <c r="J3533" t="s">
        <v>429</v>
      </c>
      <c r="M3533" t="s">
        <v>1370</v>
      </c>
      <c r="N3533" t="s">
        <v>1294</v>
      </c>
      <c r="P3533" s="37">
        <v>2.535981147941186</v>
      </c>
      <c r="Q3533" s="31">
        <v>0</v>
      </c>
    </row>
    <row r="3534" spans="1:17" x14ac:dyDescent="0.2">
      <c r="A3534" t="s">
        <v>1249</v>
      </c>
      <c r="B3534" t="s">
        <v>1249</v>
      </c>
      <c r="I3534" s="47"/>
      <c r="J3534" t="s">
        <v>430</v>
      </c>
      <c r="M3534" t="s">
        <v>1370</v>
      </c>
      <c r="N3534" t="s">
        <v>1294</v>
      </c>
      <c r="P3534" s="37">
        <v>303.64642349759652</v>
      </c>
      <c r="Q3534" s="31">
        <v>6.0000000000000002E-6</v>
      </c>
    </row>
    <row r="3535" spans="1:17" x14ac:dyDescent="0.2">
      <c r="A3535" t="s">
        <v>1249</v>
      </c>
      <c r="B3535" t="s">
        <v>1249</v>
      </c>
      <c r="I3535" s="47"/>
      <c r="J3535" t="s">
        <v>431</v>
      </c>
      <c r="M3535" t="s">
        <v>1370</v>
      </c>
      <c r="N3535" t="s">
        <v>1294</v>
      </c>
      <c r="P3535" s="37">
        <v>6.1045657276256406</v>
      </c>
      <c r="Q3535" s="31">
        <v>9.9999999999999995E-7</v>
      </c>
    </row>
    <row r="3536" spans="1:17" x14ac:dyDescent="0.2">
      <c r="A3536" t="s">
        <v>1249</v>
      </c>
      <c r="B3536" t="s">
        <v>1249</v>
      </c>
      <c r="I3536" s="47"/>
      <c r="J3536" t="s">
        <v>432</v>
      </c>
      <c r="K3536" s="57"/>
      <c r="M3536" t="s">
        <v>1370</v>
      </c>
      <c r="N3536" t="s">
        <v>1294</v>
      </c>
      <c r="P3536" s="37">
        <v>70.143257160454141</v>
      </c>
      <c r="Q3536" s="31">
        <v>1.9999999999999999E-6</v>
      </c>
    </row>
    <row r="3537" spans="1:17" x14ac:dyDescent="0.2">
      <c r="A3537" t="s">
        <v>1249</v>
      </c>
      <c r="B3537" t="s">
        <v>1249</v>
      </c>
      <c r="I3537" s="47"/>
      <c r="J3537" t="s">
        <v>433</v>
      </c>
      <c r="M3537" t="s">
        <v>1371</v>
      </c>
      <c r="N3537" t="s">
        <v>1328</v>
      </c>
      <c r="P3537" s="37">
        <v>132.15620649644916</v>
      </c>
      <c r="Q3537" s="31">
        <v>1.5999999999999999E-5</v>
      </c>
    </row>
    <row r="3538" spans="1:17" x14ac:dyDescent="0.2">
      <c r="A3538" t="s">
        <v>1249</v>
      </c>
      <c r="B3538" t="s">
        <v>1249</v>
      </c>
      <c r="I3538" s="47"/>
      <c r="J3538" t="s">
        <v>450</v>
      </c>
      <c r="K3538" s="57"/>
      <c r="M3538" t="s">
        <v>1372</v>
      </c>
      <c r="N3538" t="s">
        <v>1325</v>
      </c>
      <c r="P3538" s="37">
        <v>-55970.304907377489</v>
      </c>
      <c r="Q3538" s="31">
        <v>0</v>
      </c>
    </row>
    <row r="3539" spans="1:17" x14ac:dyDescent="0.2">
      <c r="A3539" t="s">
        <v>1249</v>
      </c>
      <c r="B3539" t="s">
        <v>1249</v>
      </c>
      <c r="I3539" s="47"/>
      <c r="J3539" t="s">
        <v>451</v>
      </c>
      <c r="K3539" s="57"/>
      <c r="M3539" t="s">
        <v>1372</v>
      </c>
      <c r="N3539" t="s">
        <v>1325</v>
      </c>
      <c r="P3539" s="37">
        <v>2.5359811479412144</v>
      </c>
      <c r="Q3539" s="31">
        <v>0</v>
      </c>
    </row>
    <row r="3540" spans="1:17" x14ac:dyDescent="0.2">
      <c r="A3540" t="s">
        <v>1249</v>
      </c>
      <c r="B3540" t="s">
        <v>1249</v>
      </c>
      <c r="I3540" s="47"/>
      <c r="J3540" t="s">
        <v>452</v>
      </c>
      <c r="M3540" t="s">
        <v>1372</v>
      </c>
      <c r="N3540" t="s">
        <v>1325</v>
      </c>
      <c r="P3540" s="37">
        <v>-3615.1856329760631</v>
      </c>
      <c r="Q3540" s="31">
        <v>1.6000000000000001E-4</v>
      </c>
    </row>
    <row r="3541" spans="1:17" x14ac:dyDescent="0.2">
      <c r="A3541" t="s">
        <v>1249</v>
      </c>
      <c r="B3541" t="s">
        <v>1249</v>
      </c>
      <c r="I3541" s="47"/>
      <c r="J3541" t="s">
        <v>453</v>
      </c>
      <c r="K3541" s="58"/>
      <c r="M3541" t="s">
        <v>1372</v>
      </c>
      <c r="N3541" t="s">
        <v>1325</v>
      </c>
      <c r="P3541" s="37">
        <v>-192427.98554516758</v>
      </c>
      <c r="Q3541" s="31">
        <v>2.8E-5</v>
      </c>
    </row>
    <row r="3542" spans="1:17" x14ac:dyDescent="0.2">
      <c r="A3542" t="s">
        <v>1249</v>
      </c>
      <c r="B3542" t="s">
        <v>1249</v>
      </c>
      <c r="I3542" s="47"/>
      <c r="J3542" t="s">
        <v>454</v>
      </c>
      <c r="K3542" s="57"/>
      <c r="M3542" t="s">
        <v>1372</v>
      </c>
      <c r="N3542" t="s">
        <v>1325</v>
      </c>
      <c r="P3542" s="37">
        <v>1455.5164876410272</v>
      </c>
      <c r="Q3542" s="31">
        <v>1.1400000000000001E-4</v>
      </c>
    </row>
    <row r="3543" spans="1:17" x14ac:dyDescent="0.2">
      <c r="A3543" t="s">
        <v>1249</v>
      </c>
      <c r="B3543" t="s">
        <v>1249</v>
      </c>
      <c r="I3543" s="47"/>
      <c r="J3543" t="s">
        <v>455</v>
      </c>
      <c r="K3543" s="57"/>
      <c r="M3543" t="s">
        <v>1373</v>
      </c>
      <c r="N3543" t="s">
        <v>1325</v>
      </c>
      <c r="P3543" s="37">
        <v>-3519.592767661481</v>
      </c>
      <c r="Q3543" s="31">
        <v>7.1000000000000005E-5</v>
      </c>
    </row>
    <row r="3544" spans="1:17" x14ac:dyDescent="0.2">
      <c r="A3544" t="s">
        <v>1249</v>
      </c>
      <c r="B3544" t="s">
        <v>1249</v>
      </c>
      <c r="I3544" s="47"/>
      <c r="J3544" t="s">
        <v>456</v>
      </c>
      <c r="K3544" s="57"/>
      <c r="M3544" t="s">
        <v>1373</v>
      </c>
      <c r="N3544" t="s">
        <v>1325</v>
      </c>
      <c r="P3544" s="37">
        <v>3.6892516874873991</v>
      </c>
      <c r="Q3544" s="31">
        <v>0</v>
      </c>
    </row>
    <row r="3545" spans="1:17" x14ac:dyDescent="0.2">
      <c r="A3545" t="s">
        <v>1249</v>
      </c>
      <c r="B3545" t="s">
        <v>1249</v>
      </c>
      <c r="I3545" s="47"/>
      <c r="J3545" t="s">
        <v>457</v>
      </c>
      <c r="K3545" s="57"/>
      <c r="M3545" t="s">
        <v>1373</v>
      </c>
      <c r="N3545" t="s">
        <v>1325</v>
      </c>
      <c r="P3545" s="37">
        <v>-104692.51010762758</v>
      </c>
      <c r="Q3545" s="31">
        <v>5.7000000000000003E-5</v>
      </c>
    </row>
    <row r="3546" spans="1:17" x14ac:dyDescent="0.2">
      <c r="A3546" t="s">
        <v>1249</v>
      </c>
      <c r="B3546" t="s">
        <v>1249</v>
      </c>
      <c r="I3546" s="47"/>
      <c r="J3546" t="s">
        <v>458</v>
      </c>
      <c r="M3546" t="s">
        <v>1373</v>
      </c>
      <c r="N3546" t="s">
        <v>1325</v>
      </c>
      <c r="P3546" s="37">
        <v>-13440.584229299924</v>
      </c>
      <c r="Q3546" s="31">
        <v>6.0000000000000002E-6</v>
      </c>
    </row>
    <row r="3547" spans="1:17" x14ac:dyDescent="0.2">
      <c r="A3547" t="s">
        <v>1249</v>
      </c>
      <c r="B3547" t="s">
        <v>1249</v>
      </c>
      <c r="I3547" s="47"/>
      <c r="J3547" t="s">
        <v>459</v>
      </c>
      <c r="M3547" t="s">
        <v>1373</v>
      </c>
      <c r="N3547" t="s">
        <v>1325</v>
      </c>
      <c r="P3547" s="37">
        <v>-25276.903184715775</v>
      </c>
      <c r="Q3547" s="31">
        <v>3.0000000000000001E-5</v>
      </c>
    </row>
    <row r="3548" spans="1:17" x14ac:dyDescent="0.2">
      <c r="A3548" t="s">
        <v>1249</v>
      </c>
      <c r="B3548" t="s">
        <v>1249</v>
      </c>
      <c r="I3548" s="47"/>
      <c r="J3548" t="s">
        <v>460</v>
      </c>
      <c r="M3548" t="s">
        <v>1373</v>
      </c>
      <c r="N3548" t="s">
        <v>1325</v>
      </c>
      <c r="P3548" s="37">
        <v>-4983.3288633716293</v>
      </c>
      <c r="Q3548" s="31">
        <v>5.1999999999999995E-4</v>
      </c>
    </row>
    <row r="3549" spans="1:17" x14ac:dyDescent="0.2">
      <c r="A3549" t="s">
        <v>1249</v>
      </c>
      <c r="B3549" t="s">
        <v>1249</v>
      </c>
      <c r="I3549" s="47"/>
      <c r="J3549" t="s">
        <v>461</v>
      </c>
      <c r="K3549" s="57"/>
      <c r="M3549" t="s">
        <v>1373</v>
      </c>
      <c r="N3549" t="s">
        <v>1325</v>
      </c>
      <c r="P3549" s="37">
        <v>-15232.00892510431</v>
      </c>
      <c r="Q3549" s="31">
        <v>9.7999999999999997E-5</v>
      </c>
    </row>
    <row r="3550" spans="1:17" x14ac:dyDescent="0.2">
      <c r="A3550" t="s">
        <v>1249</v>
      </c>
      <c r="B3550" t="s">
        <v>1249</v>
      </c>
      <c r="I3550" s="47"/>
      <c r="J3550" t="s">
        <v>462</v>
      </c>
      <c r="M3550" t="s">
        <v>1373</v>
      </c>
      <c r="N3550" t="s">
        <v>1325</v>
      </c>
      <c r="P3550" s="37">
        <v>-101.05964264794036</v>
      </c>
      <c r="Q3550" s="31">
        <v>0</v>
      </c>
    </row>
    <row r="3551" spans="1:17" x14ac:dyDescent="0.2">
      <c r="A3551" t="s">
        <v>1249</v>
      </c>
      <c r="B3551" t="s">
        <v>1249</v>
      </c>
      <c r="I3551" s="47"/>
      <c r="J3551" t="s">
        <v>463</v>
      </c>
      <c r="K3551" s="57"/>
      <c r="M3551" t="s">
        <v>1374</v>
      </c>
      <c r="N3551" t="s">
        <v>1333</v>
      </c>
      <c r="P3551" s="37">
        <v>0.25359811479411576</v>
      </c>
      <c r="Q3551" s="31">
        <v>0</v>
      </c>
    </row>
    <row r="3552" spans="1:17" x14ac:dyDescent="0.2">
      <c r="A3552" t="s">
        <v>1249</v>
      </c>
      <c r="B3552" t="s">
        <v>1249</v>
      </c>
      <c r="I3552" s="47"/>
      <c r="J3552" t="s">
        <v>464</v>
      </c>
      <c r="K3552" s="58"/>
      <c r="M3552" t="s">
        <v>1374</v>
      </c>
      <c r="N3552" t="s">
        <v>1333</v>
      </c>
      <c r="P3552" s="37">
        <v>0.25359811479411576</v>
      </c>
      <c r="Q3552" s="31">
        <v>0</v>
      </c>
    </row>
    <row r="3553" spans="1:17" x14ac:dyDescent="0.2">
      <c r="A3553" t="s">
        <v>1249</v>
      </c>
      <c r="B3553" t="s">
        <v>1249</v>
      </c>
      <c r="I3553" s="47"/>
      <c r="J3553" t="s">
        <v>465</v>
      </c>
      <c r="M3553" t="s">
        <v>1374</v>
      </c>
      <c r="N3553" t="s">
        <v>1333</v>
      </c>
      <c r="P3553" s="37">
        <v>0.50719622958823152</v>
      </c>
      <c r="Q3553" s="31">
        <v>0</v>
      </c>
    </row>
    <row r="3554" spans="1:17" x14ac:dyDescent="0.2">
      <c r="A3554" t="s">
        <v>1249</v>
      </c>
      <c r="B3554" t="s">
        <v>1249</v>
      </c>
      <c r="I3554" s="47"/>
      <c r="J3554" t="s">
        <v>466</v>
      </c>
      <c r="K3554" s="57"/>
      <c r="M3554" t="s">
        <v>1374</v>
      </c>
      <c r="N3554" t="s">
        <v>1333</v>
      </c>
      <c r="P3554" s="37">
        <v>11.031517993544185</v>
      </c>
      <c r="Q3554" s="31">
        <v>3.0000000000000001E-6</v>
      </c>
    </row>
    <row r="3555" spans="1:17" x14ac:dyDescent="0.2">
      <c r="A3555" t="s">
        <v>1249</v>
      </c>
      <c r="B3555" t="s">
        <v>1249</v>
      </c>
      <c r="I3555" s="47"/>
      <c r="J3555" t="s">
        <v>467</v>
      </c>
      <c r="K3555" s="58"/>
      <c r="M3555" t="s">
        <v>1374</v>
      </c>
      <c r="N3555" t="s">
        <v>1333</v>
      </c>
      <c r="P3555" s="37">
        <v>0.76079434438236149</v>
      </c>
      <c r="Q3555" s="31">
        <v>0</v>
      </c>
    </row>
    <row r="3556" spans="1:17" x14ac:dyDescent="0.2">
      <c r="A3556" t="s">
        <v>1249</v>
      </c>
      <c r="B3556" t="s">
        <v>1249</v>
      </c>
      <c r="I3556" s="47"/>
      <c r="J3556" t="s">
        <v>468</v>
      </c>
      <c r="K3556" s="58"/>
      <c r="M3556" t="s">
        <v>1374</v>
      </c>
      <c r="N3556" t="s">
        <v>1333</v>
      </c>
      <c r="P3556" s="37">
        <v>128.18704797101964</v>
      </c>
      <c r="Q3556" s="31">
        <v>3.3000000000000003E-5</v>
      </c>
    </row>
    <row r="3557" spans="1:17" x14ac:dyDescent="0.2">
      <c r="A3557" t="s">
        <v>1249</v>
      </c>
      <c r="B3557" t="s">
        <v>1249</v>
      </c>
      <c r="I3557" s="47"/>
      <c r="J3557" t="s">
        <v>469</v>
      </c>
      <c r="K3557" s="57"/>
      <c r="M3557" t="s">
        <v>1374</v>
      </c>
      <c r="N3557" t="s">
        <v>1333</v>
      </c>
      <c r="P3557" s="37">
        <v>0.25359811479411576</v>
      </c>
      <c r="Q3557" s="31">
        <v>0</v>
      </c>
    </row>
    <row r="3558" spans="1:17" x14ac:dyDescent="0.2">
      <c r="A3558" t="s">
        <v>1249</v>
      </c>
      <c r="B3558" t="s">
        <v>1249</v>
      </c>
      <c r="I3558" s="47"/>
      <c r="J3558" t="s">
        <v>470</v>
      </c>
      <c r="K3558" s="57"/>
      <c r="M3558" t="s">
        <v>1374</v>
      </c>
      <c r="N3558" t="s">
        <v>1333</v>
      </c>
      <c r="P3558" s="37">
        <v>0.25359811479411576</v>
      </c>
      <c r="Q3558" s="31">
        <v>0</v>
      </c>
    </row>
    <row r="3559" spans="1:17" x14ac:dyDescent="0.2">
      <c r="A3559" t="s">
        <v>1249</v>
      </c>
      <c r="B3559" t="s">
        <v>1249</v>
      </c>
      <c r="I3559" s="47"/>
      <c r="J3559" t="s">
        <v>471</v>
      </c>
      <c r="K3559" s="57"/>
      <c r="M3559" t="s">
        <v>1374</v>
      </c>
      <c r="N3559" t="s">
        <v>1333</v>
      </c>
      <c r="P3559" s="37">
        <v>15.496681232032643</v>
      </c>
      <c r="Q3559" s="31">
        <v>5.0000000000000004E-6</v>
      </c>
    </row>
    <row r="3560" spans="1:17" x14ac:dyDescent="0.2">
      <c r="A3560" t="s">
        <v>1249</v>
      </c>
      <c r="B3560" t="s">
        <v>1249</v>
      </c>
      <c r="I3560" s="47"/>
      <c r="J3560" t="s">
        <v>472</v>
      </c>
      <c r="K3560" s="57"/>
      <c r="M3560" t="s">
        <v>1374</v>
      </c>
      <c r="N3560" t="s">
        <v>1333</v>
      </c>
      <c r="P3560" s="37">
        <v>0.25359811479411576</v>
      </c>
      <c r="Q3560" s="31">
        <v>0</v>
      </c>
    </row>
    <row r="3561" spans="1:17" x14ac:dyDescent="0.2">
      <c r="A3561" t="s">
        <v>1249</v>
      </c>
      <c r="B3561" t="s">
        <v>1249</v>
      </c>
      <c r="I3561" s="47"/>
      <c r="J3561" t="s">
        <v>473</v>
      </c>
      <c r="K3561" s="57"/>
      <c r="M3561" t="s">
        <v>1374</v>
      </c>
      <c r="N3561" t="s">
        <v>1333</v>
      </c>
      <c r="P3561" s="37">
        <v>0.25359811479411576</v>
      </c>
      <c r="Q3561" s="31">
        <v>0</v>
      </c>
    </row>
    <row r="3562" spans="1:17" x14ac:dyDescent="0.2">
      <c r="A3562" t="s">
        <v>1249</v>
      </c>
      <c r="B3562" t="s">
        <v>1249</v>
      </c>
      <c r="I3562" s="47"/>
      <c r="J3562" t="s">
        <v>474</v>
      </c>
      <c r="M3562" t="s">
        <v>1375</v>
      </c>
      <c r="N3562" t="s">
        <v>1333</v>
      </c>
      <c r="P3562" s="37">
        <v>387.10651185474126</v>
      </c>
      <c r="Q3562" s="31">
        <v>3.1599999999999998E-4</v>
      </c>
    </row>
    <row r="3563" spans="1:17" x14ac:dyDescent="0.2">
      <c r="A3563" t="s">
        <v>1249</v>
      </c>
      <c r="B3563" t="s">
        <v>1249</v>
      </c>
      <c r="I3563" s="47"/>
      <c r="J3563" t="s">
        <v>475</v>
      </c>
      <c r="M3563" t="s">
        <v>1376</v>
      </c>
      <c r="N3563" t="s">
        <v>1333</v>
      </c>
      <c r="P3563" s="37">
        <v>55.79158525470848</v>
      </c>
      <c r="Q3563" s="31">
        <v>1.5999999999999999E-5</v>
      </c>
    </row>
    <row r="3564" spans="1:17" x14ac:dyDescent="0.2">
      <c r="A3564" t="s">
        <v>1249</v>
      </c>
      <c r="B3564" t="s">
        <v>1249</v>
      </c>
      <c r="I3564" s="47"/>
      <c r="J3564" t="s">
        <v>476</v>
      </c>
      <c r="M3564" t="s">
        <v>1376</v>
      </c>
      <c r="N3564" t="s">
        <v>1333</v>
      </c>
      <c r="P3564" s="37">
        <v>0</v>
      </c>
      <c r="Q3564" s="31">
        <v>0</v>
      </c>
    </row>
    <row r="3565" spans="1:17" x14ac:dyDescent="0.2">
      <c r="A3565" t="s">
        <v>1249</v>
      </c>
      <c r="B3565" t="s">
        <v>1249</v>
      </c>
      <c r="I3565" s="47"/>
      <c r="J3565" t="s">
        <v>477</v>
      </c>
      <c r="K3565" s="57"/>
      <c r="M3565" t="s">
        <v>1376</v>
      </c>
      <c r="N3565" t="s">
        <v>1333</v>
      </c>
      <c r="P3565" s="37">
        <v>27.89579262735424</v>
      </c>
      <c r="Q3565" s="31">
        <v>9.0000000000000002E-6</v>
      </c>
    </row>
    <row r="3566" spans="1:17" x14ac:dyDescent="0.2">
      <c r="A3566" t="s">
        <v>1249</v>
      </c>
      <c r="B3566" t="s">
        <v>1249</v>
      </c>
      <c r="I3566" s="47"/>
      <c r="J3566" t="s">
        <v>478</v>
      </c>
      <c r="M3566" t="s">
        <v>1376</v>
      </c>
      <c r="N3566" t="s">
        <v>1333</v>
      </c>
      <c r="P3566" s="37">
        <v>15.541244063882914</v>
      </c>
      <c r="Q3566" s="31">
        <v>6.9999999999999999E-6</v>
      </c>
    </row>
    <row r="3567" spans="1:17" x14ac:dyDescent="0.2">
      <c r="A3567" t="s">
        <v>1249</v>
      </c>
      <c r="B3567" t="s">
        <v>1249</v>
      </c>
      <c r="I3567" s="47"/>
      <c r="J3567" t="s">
        <v>479</v>
      </c>
      <c r="K3567" s="57"/>
      <c r="M3567" t="s">
        <v>1376</v>
      </c>
      <c r="N3567" t="s">
        <v>1333</v>
      </c>
      <c r="P3567" s="37">
        <v>6.3399528698528229</v>
      </c>
      <c r="Q3567" s="31">
        <v>1.9999999999999999E-6</v>
      </c>
    </row>
    <row r="3568" spans="1:17" x14ac:dyDescent="0.2">
      <c r="A3568" t="s">
        <v>1249</v>
      </c>
      <c r="B3568" t="s">
        <v>1249</v>
      </c>
      <c r="I3568" s="47"/>
      <c r="J3568" t="s">
        <v>480</v>
      </c>
      <c r="K3568" s="57"/>
      <c r="M3568" t="s">
        <v>1376</v>
      </c>
      <c r="N3568" t="s">
        <v>1333</v>
      </c>
      <c r="P3568" s="37">
        <v>7.8906220319436216</v>
      </c>
      <c r="Q3568" s="31">
        <v>3.0000000000000001E-6</v>
      </c>
    </row>
    <row r="3569" spans="1:17" x14ac:dyDescent="0.2">
      <c r="A3569" t="s">
        <v>1249</v>
      </c>
      <c r="B3569" t="s">
        <v>1249</v>
      </c>
      <c r="I3569" s="47"/>
      <c r="J3569" t="s">
        <v>481</v>
      </c>
      <c r="M3569" t="s">
        <v>1376</v>
      </c>
      <c r="N3569" t="s">
        <v>1333</v>
      </c>
      <c r="P3569" s="37">
        <v>0</v>
      </c>
      <c r="Q3569" s="31">
        <v>0</v>
      </c>
    </row>
    <row r="3570" spans="1:17" x14ac:dyDescent="0.2">
      <c r="A3570" t="s">
        <v>1249</v>
      </c>
      <c r="B3570" t="s">
        <v>1249</v>
      </c>
      <c r="I3570" s="47"/>
      <c r="J3570" t="s">
        <v>482</v>
      </c>
      <c r="K3570" s="57"/>
      <c r="M3570" t="s">
        <v>1376</v>
      </c>
      <c r="N3570" t="s">
        <v>1333</v>
      </c>
      <c r="P3570" s="37">
        <v>25.839811479410855</v>
      </c>
      <c r="Q3570" s="31">
        <v>1.2E-5</v>
      </c>
    </row>
    <row r="3571" spans="1:17" x14ac:dyDescent="0.2">
      <c r="A3571" t="s">
        <v>1249</v>
      </c>
      <c r="B3571" t="s">
        <v>1249</v>
      </c>
      <c r="I3571" s="47"/>
      <c r="J3571" t="s">
        <v>483</v>
      </c>
      <c r="K3571" s="58"/>
      <c r="M3571" t="s">
        <v>1376</v>
      </c>
      <c r="N3571" t="s">
        <v>1333</v>
      </c>
      <c r="P3571" s="37">
        <v>15.095886887645975</v>
      </c>
      <c r="Q3571" s="31">
        <v>3.9999999999999998E-6</v>
      </c>
    </row>
    <row r="3572" spans="1:17" x14ac:dyDescent="0.2">
      <c r="A3572" t="s">
        <v>1249</v>
      </c>
      <c r="B3572" t="s">
        <v>1249</v>
      </c>
      <c r="I3572" s="47"/>
      <c r="J3572" t="s">
        <v>484</v>
      </c>
      <c r="K3572" s="58"/>
      <c r="M3572" t="s">
        <v>1376</v>
      </c>
      <c r="N3572" t="s">
        <v>1333</v>
      </c>
      <c r="P3572" s="37">
        <v>25.119811479398777</v>
      </c>
      <c r="Q3572" s="31">
        <v>6.9999999999999999E-6</v>
      </c>
    </row>
    <row r="3573" spans="1:17" x14ac:dyDescent="0.2">
      <c r="A3573" t="s">
        <v>1249</v>
      </c>
      <c r="B3573" t="s">
        <v>1249</v>
      </c>
      <c r="I3573" s="47"/>
      <c r="J3573" t="s">
        <v>485</v>
      </c>
      <c r="K3573" s="57"/>
      <c r="M3573" t="s">
        <v>1377</v>
      </c>
      <c r="N3573" t="s">
        <v>1294</v>
      </c>
      <c r="P3573" s="37">
        <v>15.699485002442998</v>
      </c>
      <c r="Q3573" s="31">
        <v>1.9999999999999999E-6</v>
      </c>
    </row>
    <row r="3574" spans="1:17" x14ac:dyDescent="0.2">
      <c r="A3574" t="s">
        <v>1249</v>
      </c>
      <c r="B3574" t="s">
        <v>1249</v>
      </c>
      <c r="I3574" s="47"/>
      <c r="J3574" t="s">
        <v>486</v>
      </c>
      <c r="K3574" s="57"/>
      <c r="M3574" t="s">
        <v>1377</v>
      </c>
      <c r="N3574" t="s">
        <v>1294</v>
      </c>
      <c r="P3574" s="37">
        <v>0</v>
      </c>
      <c r="Q3574" s="31">
        <v>0</v>
      </c>
    </row>
    <row r="3575" spans="1:17" x14ac:dyDescent="0.2">
      <c r="A3575" t="s">
        <v>1249</v>
      </c>
      <c r="B3575" t="s">
        <v>1249</v>
      </c>
      <c r="I3575" s="47"/>
      <c r="J3575" t="s">
        <v>487</v>
      </c>
      <c r="K3575" s="57"/>
      <c r="M3575" t="s">
        <v>1377</v>
      </c>
      <c r="N3575" t="s">
        <v>1294</v>
      </c>
      <c r="P3575" s="37">
        <v>0.50719622958824573</v>
      </c>
      <c r="Q3575" s="31">
        <v>0</v>
      </c>
    </row>
    <row r="3576" spans="1:17" x14ac:dyDescent="0.2">
      <c r="A3576" t="s">
        <v>1249</v>
      </c>
      <c r="B3576" t="s">
        <v>1249</v>
      </c>
      <c r="I3576" s="47"/>
      <c r="J3576" t="s">
        <v>489</v>
      </c>
      <c r="K3576" s="57"/>
      <c r="M3576" t="s">
        <v>1377</v>
      </c>
      <c r="N3576" t="s">
        <v>1294</v>
      </c>
      <c r="P3576" s="37">
        <v>3.4855604106777491</v>
      </c>
      <c r="Q3576" s="31">
        <v>9.9999999999999995E-7</v>
      </c>
    </row>
    <row r="3577" spans="1:17" x14ac:dyDescent="0.2">
      <c r="A3577" t="s">
        <v>1249</v>
      </c>
      <c r="B3577" t="s">
        <v>1249</v>
      </c>
      <c r="I3577" s="47"/>
      <c r="J3577" t="s">
        <v>490</v>
      </c>
      <c r="M3577" t="s">
        <v>1378</v>
      </c>
      <c r="N3577" t="s">
        <v>1333</v>
      </c>
      <c r="P3577" s="37">
        <v>0.24944436156556549</v>
      </c>
      <c r="Q3577" s="31">
        <v>9.9999999999999995E-7</v>
      </c>
    </row>
    <row r="3578" spans="1:17" x14ac:dyDescent="0.2">
      <c r="A3578" t="s">
        <v>1249</v>
      </c>
      <c r="B3578" t="s">
        <v>1249</v>
      </c>
      <c r="I3578" s="47"/>
      <c r="J3578" t="s">
        <v>491</v>
      </c>
      <c r="M3578" t="s">
        <v>1378</v>
      </c>
      <c r="N3578" t="s">
        <v>1333</v>
      </c>
      <c r="P3578" s="37">
        <v>0.25359811479415839</v>
      </c>
      <c r="Q3578" s="31">
        <v>9.9999999999999995E-7</v>
      </c>
    </row>
    <row r="3579" spans="1:17" x14ac:dyDescent="0.2">
      <c r="A3579" t="s">
        <v>1249</v>
      </c>
      <c r="B3579" t="s">
        <v>1249</v>
      </c>
      <c r="I3579" s="47"/>
      <c r="J3579" t="s">
        <v>492</v>
      </c>
      <c r="M3579" t="s">
        <v>1378</v>
      </c>
      <c r="N3579" t="s">
        <v>1333</v>
      </c>
      <c r="P3579" s="37">
        <v>31.093048335562344</v>
      </c>
      <c r="Q3579" s="31">
        <v>8.7000000000000001E-5</v>
      </c>
    </row>
    <row r="3580" spans="1:17" x14ac:dyDescent="0.2">
      <c r="A3580" t="s">
        <v>1249</v>
      </c>
      <c r="B3580" t="s">
        <v>1249</v>
      </c>
      <c r="I3580" s="47"/>
      <c r="J3580" t="s">
        <v>493</v>
      </c>
      <c r="K3580" s="57"/>
      <c r="M3580" t="s">
        <v>1378</v>
      </c>
      <c r="N3580" t="s">
        <v>1333</v>
      </c>
      <c r="P3580" s="37">
        <v>11.85479365750507</v>
      </c>
      <c r="Q3580" s="31">
        <v>9.1000000000000003E-5</v>
      </c>
    </row>
    <row r="3581" spans="1:17" x14ac:dyDescent="0.2">
      <c r="A3581" t="s">
        <v>1249</v>
      </c>
      <c r="B3581" t="s">
        <v>1249</v>
      </c>
      <c r="I3581" s="47"/>
      <c r="J3581" t="s">
        <v>494</v>
      </c>
      <c r="M3581" t="s">
        <v>1378</v>
      </c>
      <c r="N3581" t="s">
        <v>1333</v>
      </c>
      <c r="P3581" s="37">
        <v>82.690689199254848</v>
      </c>
      <c r="Q3581" s="31">
        <v>2.9399999999999999E-4</v>
      </c>
    </row>
    <row r="3582" spans="1:17" x14ac:dyDescent="0.2">
      <c r="A3582" t="s">
        <v>1249</v>
      </c>
      <c r="B3582" t="s">
        <v>1249</v>
      </c>
      <c r="I3582" s="47"/>
      <c r="J3582" t="s">
        <v>495</v>
      </c>
      <c r="M3582" t="s">
        <v>1378</v>
      </c>
      <c r="N3582" t="s">
        <v>1333</v>
      </c>
      <c r="P3582" s="37">
        <v>12336.817786079628</v>
      </c>
      <c r="Q3582" s="31">
        <v>1.18E-4</v>
      </c>
    </row>
    <row r="3583" spans="1:17" x14ac:dyDescent="0.2">
      <c r="A3583" t="s">
        <v>1249</v>
      </c>
      <c r="B3583" t="s">
        <v>1249</v>
      </c>
      <c r="I3583" s="47"/>
      <c r="J3583" t="s">
        <v>496</v>
      </c>
      <c r="K3583" s="57"/>
      <c r="M3583" t="s">
        <v>1378</v>
      </c>
      <c r="N3583" t="s">
        <v>1333</v>
      </c>
      <c r="P3583" s="37">
        <v>23.063830331448116</v>
      </c>
      <c r="Q3583" s="31">
        <v>7.7000000000000001E-5</v>
      </c>
    </row>
    <row r="3584" spans="1:17" x14ac:dyDescent="0.2">
      <c r="A3584" t="s">
        <v>1249</v>
      </c>
      <c r="B3584" t="s">
        <v>1249</v>
      </c>
      <c r="I3584" s="47"/>
      <c r="J3584" t="s">
        <v>497</v>
      </c>
      <c r="K3584" s="57"/>
      <c r="M3584" t="s">
        <v>1378</v>
      </c>
      <c r="N3584" t="s">
        <v>1333</v>
      </c>
      <c r="P3584" s="37">
        <v>22.45023221662268</v>
      </c>
      <c r="Q3584" s="31">
        <v>6.3999999999999997E-5</v>
      </c>
    </row>
    <row r="3585" spans="1:17" x14ac:dyDescent="0.2">
      <c r="A3585" t="s">
        <v>1249</v>
      </c>
      <c r="B3585" t="s">
        <v>1249</v>
      </c>
      <c r="I3585" s="47"/>
      <c r="J3585" t="s">
        <v>498</v>
      </c>
      <c r="K3585" s="58"/>
      <c r="M3585" t="s">
        <v>1378</v>
      </c>
      <c r="N3585" t="s">
        <v>1333</v>
      </c>
      <c r="P3585" s="37">
        <v>0.25359811479415839</v>
      </c>
      <c r="Q3585" s="31">
        <v>9.9999999999999995E-7</v>
      </c>
    </row>
    <row r="3586" spans="1:17" x14ac:dyDescent="0.2">
      <c r="A3586" t="s">
        <v>1249</v>
      </c>
      <c r="B3586" t="s">
        <v>1249</v>
      </c>
      <c r="I3586" s="47"/>
      <c r="J3586" t="s">
        <v>500</v>
      </c>
      <c r="K3586" s="58"/>
      <c r="M3586" t="s">
        <v>1378</v>
      </c>
      <c r="N3586" t="s">
        <v>1333</v>
      </c>
      <c r="P3586" s="37">
        <v>23.871855507255532</v>
      </c>
      <c r="Q3586" s="31">
        <v>1.22E-4</v>
      </c>
    </row>
    <row r="3587" spans="1:17" x14ac:dyDescent="0.2">
      <c r="A3587" t="s">
        <v>1249</v>
      </c>
      <c r="B3587" t="s">
        <v>1249</v>
      </c>
      <c r="I3587" s="47"/>
      <c r="J3587" t="s">
        <v>501</v>
      </c>
      <c r="M3587" t="s">
        <v>1379</v>
      </c>
      <c r="N3587" t="s">
        <v>1333</v>
      </c>
      <c r="P3587" s="37">
        <v>0.25359811479412109</v>
      </c>
      <c r="Q3587" s="31">
        <v>0</v>
      </c>
    </row>
    <row r="3588" spans="1:17" x14ac:dyDescent="0.2">
      <c r="A3588" t="s">
        <v>1249</v>
      </c>
      <c r="B3588" t="s">
        <v>1249</v>
      </c>
      <c r="I3588" s="47"/>
      <c r="J3588" t="s">
        <v>502</v>
      </c>
      <c r="M3588" t="s">
        <v>1379</v>
      </c>
      <c r="N3588" t="s">
        <v>1333</v>
      </c>
      <c r="P3588" s="37">
        <v>118.17672149406008</v>
      </c>
      <c r="Q3588" s="31">
        <v>6.0000000000000002E-6</v>
      </c>
    </row>
    <row r="3589" spans="1:17" x14ac:dyDescent="0.2">
      <c r="A3589" t="s">
        <v>1249</v>
      </c>
      <c r="B3589" t="s">
        <v>1249</v>
      </c>
      <c r="I3589" s="47"/>
      <c r="J3589" t="s">
        <v>503</v>
      </c>
      <c r="M3589" t="s">
        <v>1379</v>
      </c>
      <c r="N3589" t="s">
        <v>1333</v>
      </c>
      <c r="P3589" s="37">
        <v>27.388596397765014</v>
      </c>
      <c r="Q3589" s="31">
        <v>9.9999999999999995E-7</v>
      </c>
    </row>
    <row r="3590" spans="1:17" x14ac:dyDescent="0.2">
      <c r="A3590" t="s">
        <v>1249</v>
      </c>
      <c r="B3590" t="s">
        <v>1249</v>
      </c>
      <c r="I3590" s="47"/>
      <c r="J3590" t="s">
        <v>504</v>
      </c>
      <c r="M3590" t="s">
        <v>1379</v>
      </c>
      <c r="N3590" t="s">
        <v>1333</v>
      </c>
      <c r="P3590" s="37">
        <v>0.25359811479412109</v>
      </c>
      <c r="Q3590" s="31">
        <v>0</v>
      </c>
    </row>
    <row r="3591" spans="1:17" x14ac:dyDescent="0.2">
      <c r="A3591" t="s">
        <v>1249</v>
      </c>
      <c r="B3591" t="s">
        <v>1249</v>
      </c>
      <c r="I3591" s="47"/>
      <c r="J3591" t="s">
        <v>505</v>
      </c>
      <c r="M3591" t="s">
        <v>1379</v>
      </c>
      <c r="N3591" t="s">
        <v>1333</v>
      </c>
      <c r="P3591" s="37">
        <v>0.25359811479412109</v>
      </c>
      <c r="Q3591" s="31">
        <v>0</v>
      </c>
    </row>
    <row r="3592" spans="1:17" x14ac:dyDescent="0.2">
      <c r="A3592" t="s">
        <v>1249</v>
      </c>
      <c r="B3592" t="s">
        <v>1249</v>
      </c>
      <c r="I3592" s="47"/>
      <c r="J3592" t="s">
        <v>506</v>
      </c>
      <c r="K3592" s="57"/>
      <c r="M3592" t="s">
        <v>1379</v>
      </c>
      <c r="N3592" t="s">
        <v>1333</v>
      </c>
      <c r="P3592" s="37">
        <v>46.302053122117286</v>
      </c>
      <c r="Q3592" s="31">
        <v>1.9999999999999999E-6</v>
      </c>
    </row>
    <row r="3593" spans="1:17" x14ac:dyDescent="0.2">
      <c r="A3593" t="s">
        <v>1249</v>
      </c>
      <c r="B3593" t="s">
        <v>1249</v>
      </c>
      <c r="I3593" s="47"/>
      <c r="J3593" t="s">
        <v>507</v>
      </c>
      <c r="K3593" s="57"/>
      <c r="M3593" t="s">
        <v>1379</v>
      </c>
      <c r="N3593" t="s">
        <v>1333</v>
      </c>
      <c r="P3593" s="37">
        <v>66.442706076059949</v>
      </c>
      <c r="Q3593" s="31">
        <v>3.0000000000000001E-6</v>
      </c>
    </row>
    <row r="3594" spans="1:17" x14ac:dyDescent="0.2">
      <c r="A3594" t="s">
        <v>1249</v>
      </c>
      <c r="B3594" t="s">
        <v>1249</v>
      </c>
      <c r="I3594" s="47"/>
      <c r="J3594" t="s">
        <v>508</v>
      </c>
      <c r="M3594" t="s">
        <v>1379</v>
      </c>
      <c r="N3594" t="s">
        <v>1333</v>
      </c>
      <c r="P3594" s="37">
        <v>0.25359811479412109</v>
      </c>
      <c r="Q3594" s="31">
        <v>0</v>
      </c>
    </row>
    <row r="3595" spans="1:17" x14ac:dyDescent="0.2">
      <c r="A3595" t="s">
        <v>1249</v>
      </c>
      <c r="B3595" t="s">
        <v>1249</v>
      </c>
      <c r="I3595" s="47"/>
      <c r="J3595" t="s">
        <v>509</v>
      </c>
      <c r="M3595" t="s">
        <v>1380</v>
      </c>
      <c r="N3595" t="s">
        <v>1333</v>
      </c>
      <c r="P3595" s="37">
        <v>10.100004026266106</v>
      </c>
      <c r="Q3595" s="31">
        <v>3.1000000000000001E-5</v>
      </c>
    </row>
    <row r="3596" spans="1:17" x14ac:dyDescent="0.2">
      <c r="A3596" t="s">
        <v>1249</v>
      </c>
      <c r="B3596" t="s">
        <v>1249</v>
      </c>
      <c r="I3596" s="47"/>
      <c r="J3596" t="s">
        <v>510</v>
      </c>
      <c r="M3596" t="s">
        <v>1381</v>
      </c>
      <c r="N3596" t="s">
        <v>1294</v>
      </c>
      <c r="P3596" s="37">
        <v>506.61622958822409</v>
      </c>
      <c r="Q3596" s="31">
        <v>6.4999999999999994E-5</v>
      </c>
    </row>
    <row r="3597" spans="1:17" x14ac:dyDescent="0.2">
      <c r="A3597" t="s">
        <v>1249</v>
      </c>
      <c r="B3597" t="s">
        <v>1249</v>
      </c>
      <c r="I3597" s="47"/>
      <c r="J3597" t="s">
        <v>511</v>
      </c>
      <c r="M3597" t="s">
        <v>1381</v>
      </c>
      <c r="N3597" t="s">
        <v>1294</v>
      </c>
      <c r="P3597" s="37">
        <v>0</v>
      </c>
      <c r="Q3597" s="31">
        <v>0</v>
      </c>
    </row>
    <row r="3598" spans="1:17" x14ac:dyDescent="0.2">
      <c r="A3598" t="s">
        <v>1249</v>
      </c>
      <c r="B3598" t="s">
        <v>1249</v>
      </c>
      <c r="I3598" s="47"/>
      <c r="J3598" t="s">
        <v>512</v>
      </c>
      <c r="K3598" s="58"/>
      <c r="M3598" t="s">
        <v>1381</v>
      </c>
      <c r="N3598" t="s">
        <v>1294</v>
      </c>
      <c r="P3598" s="37">
        <v>50.839622958824293</v>
      </c>
      <c r="Q3598" s="31">
        <v>1.9999999999999999E-6</v>
      </c>
    </row>
    <row r="3599" spans="1:17" x14ac:dyDescent="0.2">
      <c r="A3599" t="s">
        <v>1249</v>
      </c>
      <c r="B3599" t="s">
        <v>1249</v>
      </c>
      <c r="I3599" s="47"/>
      <c r="J3599" t="s">
        <v>513</v>
      </c>
      <c r="K3599" s="58"/>
      <c r="M3599" t="s">
        <v>1381</v>
      </c>
      <c r="N3599" t="s">
        <v>1294</v>
      </c>
      <c r="P3599" s="37">
        <v>15.21588688764723</v>
      </c>
      <c r="Q3599" s="31">
        <v>9.9999999999999995E-7</v>
      </c>
    </row>
    <row r="3600" spans="1:17" x14ac:dyDescent="0.2">
      <c r="A3600" t="s">
        <v>1249</v>
      </c>
      <c r="B3600" t="s">
        <v>1249</v>
      </c>
      <c r="I3600" s="47"/>
      <c r="J3600" t="s">
        <v>514</v>
      </c>
      <c r="K3600" s="58"/>
      <c r="M3600" t="s">
        <v>1381</v>
      </c>
      <c r="N3600" t="s">
        <v>1294</v>
      </c>
      <c r="P3600" s="37">
        <v>2.5359811479412144</v>
      </c>
      <c r="Q3600" s="31">
        <v>0</v>
      </c>
    </row>
    <row r="3601" spans="1:17" x14ac:dyDescent="0.2">
      <c r="A3601" t="s">
        <v>1249</v>
      </c>
      <c r="B3601" t="s">
        <v>1249</v>
      </c>
      <c r="I3601" s="47"/>
      <c r="J3601" t="s">
        <v>515</v>
      </c>
      <c r="M3601" t="s">
        <v>1381</v>
      </c>
      <c r="N3601" t="s">
        <v>1294</v>
      </c>
      <c r="P3601" s="37">
        <v>37.799717219116701</v>
      </c>
      <c r="Q3601" s="31">
        <v>1.9999999999999999E-6</v>
      </c>
    </row>
    <row r="3602" spans="1:17" x14ac:dyDescent="0.2">
      <c r="A3602" t="s">
        <v>1249</v>
      </c>
      <c r="B3602" t="s">
        <v>1249</v>
      </c>
      <c r="I3602" s="47"/>
      <c r="J3602" t="s">
        <v>516</v>
      </c>
      <c r="K3602" s="57"/>
      <c r="M3602" t="s">
        <v>1381</v>
      </c>
      <c r="N3602" t="s">
        <v>1294</v>
      </c>
      <c r="P3602" s="37">
        <v>16.483877461617908</v>
      </c>
      <c r="Q3602" s="31">
        <v>9.9999999999999995E-7</v>
      </c>
    </row>
    <row r="3603" spans="1:17" x14ac:dyDescent="0.2">
      <c r="A3603" t="s">
        <v>1249</v>
      </c>
      <c r="B3603" t="s">
        <v>1249</v>
      </c>
      <c r="I3603" s="47"/>
      <c r="J3603" t="s">
        <v>517</v>
      </c>
      <c r="M3603" t="s">
        <v>1382</v>
      </c>
      <c r="N3603" t="s">
        <v>1294</v>
      </c>
      <c r="P3603" s="37">
        <v>16.453083117239657</v>
      </c>
      <c r="Q3603" s="31">
        <v>3.9999999999999998E-6</v>
      </c>
    </row>
    <row r="3604" spans="1:17" x14ac:dyDescent="0.2">
      <c r="A3604" t="s">
        <v>1249</v>
      </c>
      <c r="B3604" t="s">
        <v>1249</v>
      </c>
      <c r="I3604" s="47"/>
      <c r="J3604" t="s">
        <v>518</v>
      </c>
      <c r="M3604" t="s">
        <v>1382</v>
      </c>
      <c r="N3604" t="s">
        <v>1294</v>
      </c>
      <c r="P3604" s="37">
        <v>0.25359811479412286</v>
      </c>
      <c r="Q3604" s="31">
        <v>0</v>
      </c>
    </row>
    <row r="3605" spans="1:17" x14ac:dyDescent="0.2">
      <c r="A3605" t="s">
        <v>1249</v>
      </c>
      <c r="B3605" t="s">
        <v>1249</v>
      </c>
      <c r="I3605" s="47"/>
      <c r="J3605" t="s">
        <v>519</v>
      </c>
      <c r="M3605" t="s">
        <v>1382</v>
      </c>
      <c r="N3605" t="s">
        <v>1294</v>
      </c>
      <c r="P3605" s="37">
        <v>5.8847660662952421</v>
      </c>
      <c r="Q3605" s="31">
        <v>9.9999999999999995E-7</v>
      </c>
    </row>
    <row r="3606" spans="1:17" x14ac:dyDescent="0.2">
      <c r="A3606" t="s">
        <v>1249</v>
      </c>
      <c r="B3606" t="s">
        <v>1249</v>
      </c>
      <c r="I3606" s="47"/>
      <c r="J3606" t="s">
        <v>520</v>
      </c>
      <c r="M3606" t="s">
        <v>1382</v>
      </c>
      <c r="N3606" t="s">
        <v>1294</v>
      </c>
      <c r="P3606" s="37">
        <v>0.50719622958824573</v>
      </c>
      <c r="Q3606" s="31">
        <v>0</v>
      </c>
    </row>
    <row r="3607" spans="1:17" x14ac:dyDescent="0.2">
      <c r="A3607" t="s">
        <v>1249</v>
      </c>
      <c r="B3607" t="s">
        <v>1249</v>
      </c>
      <c r="I3607" s="47"/>
      <c r="J3607" t="s">
        <v>521</v>
      </c>
      <c r="K3607" s="57"/>
      <c r="M3607" t="s">
        <v>1383</v>
      </c>
      <c r="N3607" t="s">
        <v>1328</v>
      </c>
      <c r="P3607" s="37">
        <v>28.335792627341107</v>
      </c>
      <c r="Q3607" s="31">
        <v>9.9999999999999995E-7</v>
      </c>
    </row>
    <row r="3608" spans="1:17" x14ac:dyDescent="0.2">
      <c r="A3608" t="s">
        <v>1249</v>
      </c>
      <c r="B3608" t="s">
        <v>1249</v>
      </c>
      <c r="I3608" s="47"/>
      <c r="J3608" t="s">
        <v>522</v>
      </c>
      <c r="M3608" t="s">
        <v>1384</v>
      </c>
      <c r="N3608" t="s">
        <v>1333</v>
      </c>
      <c r="P3608" s="37">
        <v>-2571.5161249390417</v>
      </c>
      <c r="Q3608" s="31">
        <v>9.9999999999999995E-7</v>
      </c>
    </row>
    <row r="3609" spans="1:17" x14ac:dyDescent="0.2">
      <c r="A3609" t="s">
        <v>1249</v>
      </c>
      <c r="B3609" t="s">
        <v>1249</v>
      </c>
      <c r="I3609" s="47"/>
      <c r="J3609" t="s">
        <v>523</v>
      </c>
      <c r="K3609" s="58"/>
      <c r="M3609" t="s">
        <v>1384</v>
      </c>
      <c r="N3609" t="s">
        <v>1333</v>
      </c>
      <c r="P3609" s="37">
        <v>0</v>
      </c>
      <c r="Q3609" s="31">
        <v>0</v>
      </c>
    </row>
    <row r="3610" spans="1:17" x14ac:dyDescent="0.2">
      <c r="A3610" t="s">
        <v>1249</v>
      </c>
      <c r="B3610" t="s">
        <v>1249</v>
      </c>
      <c r="I3610" s="47"/>
      <c r="J3610" t="s">
        <v>524</v>
      </c>
      <c r="M3610" t="s">
        <v>1384</v>
      </c>
      <c r="N3610" t="s">
        <v>1333</v>
      </c>
      <c r="P3610" s="37">
        <v>0.76079434438236149</v>
      </c>
      <c r="Q3610" s="31">
        <v>0</v>
      </c>
    </row>
    <row r="3611" spans="1:17" x14ac:dyDescent="0.2">
      <c r="A3611" t="s">
        <v>1249</v>
      </c>
      <c r="B3611" t="s">
        <v>1249</v>
      </c>
      <c r="I3611" s="47"/>
      <c r="J3611" t="s">
        <v>525</v>
      </c>
      <c r="K3611" s="58"/>
      <c r="M3611" t="s">
        <v>1384</v>
      </c>
      <c r="N3611" t="s">
        <v>1333</v>
      </c>
      <c r="P3611" s="37">
        <v>0</v>
      </c>
      <c r="Q3611" s="31">
        <v>0</v>
      </c>
    </row>
    <row r="3612" spans="1:17" x14ac:dyDescent="0.2">
      <c r="A3612" t="s">
        <v>1249</v>
      </c>
      <c r="B3612" t="s">
        <v>1249</v>
      </c>
      <c r="I3612" s="47"/>
      <c r="J3612" t="s">
        <v>526</v>
      </c>
      <c r="K3612" s="57"/>
      <c r="M3612" t="s">
        <v>1384</v>
      </c>
      <c r="N3612" t="s">
        <v>1333</v>
      </c>
      <c r="P3612" s="37">
        <v>0</v>
      </c>
      <c r="Q3612" s="31">
        <v>0</v>
      </c>
    </row>
    <row r="3613" spans="1:17" x14ac:dyDescent="0.2">
      <c r="A3613" t="s">
        <v>1249</v>
      </c>
      <c r="B3613" t="s">
        <v>1249</v>
      </c>
      <c r="I3613" s="47"/>
      <c r="J3613" t="s">
        <v>527</v>
      </c>
      <c r="M3613" t="s">
        <v>1384</v>
      </c>
      <c r="N3613" t="s">
        <v>1333</v>
      </c>
      <c r="P3613" s="37">
        <v>0</v>
      </c>
      <c r="Q3613" s="31">
        <v>0</v>
      </c>
    </row>
    <row r="3614" spans="1:17" x14ac:dyDescent="0.2">
      <c r="A3614" t="s">
        <v>1249</v>
      </c>
      <c r="B3614" t="s">
        <v>1249</v>
      </c>
      <c r="I3614" s="47"/>
      <c r="J3614" t="s">
        <v>528</v>
      </c>
      <c r="K3614" s="57"/>
      <c r="M3614" t="s">
        <v>1384</v>
      </c>
      <c r="N3614" t="s">
        <v>1333</v>
      </c>
      <c r="P3614" s="37">
        <v>0</v>
      </c>
      <c r="Q3614" s="31">
        <v>0</v>
      </c>
    </row>
    <row r="3615" spans="1:17" x14ac:dyDescent="0.2">
      <c r="A3615" t="s">
        <v>1249</v>
      </c>
      <c r="B3615" t="s">
        <v>1249</v>
      </c>
      <c r="I3615" s="47"/>
      <c r="J3615" t="s">
        <v>529</v>
      </c>
      <c r="M3615" t="s">
        <v>1384</v>
      </c>
      <c r="N3615" t="s">
        <v>1333</v>
      </c>
      <c r="P3615" s="37">
        <v>0.25359811479412286</v>
      </c>
      <c r="Q3615" s="31">
        <v>0</v>
      </c>
    </row>
    <row r="3616" spans="1:17" x14ac:dyDescent="0.2">
      <c r="A3616" t="s">
        <v>1249</v>
      </c>
      <c r="B3616" t="s">
        <v>1249</v>
      </c>
      <c r="I3616" s="47"/>
      <c r="J3616" t="s">
        <v>530</v>
      </c>
      <c r="K3616" s="57"/>
      <c r="M3616" t="s">
        <v>1384</v>
      </c>
      <c r="N3616" t="s">
        <v>1333</v>
      </c>
      <c r="P3616" s="37">
        <v>0</v>
      </c>
      <c r="Q3616" s="31">
        <v>0</v>
      </c>
    </row>
    <row r="3617" spans="1:17" x14ac:dyDescent="0.2">
      <c r="A3617" t="s">
        <v>1249</v>
      </c>
      <c r="B3617" t="s">
        <v>1249</v>
      </c>
      <c r="I3617" s="47"/>
      <c r="J3617" t="s">
        <v>531</v>
      </c>
      <c r="M3617" t="s">
        <v>1384</v>
      </c>
      <c r="N3617" t="s">
        <v>1333</v>
      </c>
      <c r="P3617" s="37">
        <v>0</v>
      </c>
      <c r="Q3617" s="31">
        <v>0</v>
      </c>
    </row>
    <row r="3618" spans="1:17" x14ac:dyDescent="0.2">
      <c r="A3618" t="s">
        <v>1249</v>
      </c>
      <c r="B3618" t="s">
        <v>1249</v>
      </c>
      <c r="I3618" s="47"/>
      <c r="J3618" t="s">
        <v>532</v>
      </c>
      <c r="M3618" t="s">
        <v>1385</v>
      </c>
      <c r="N3618" t="s">
        <v>1325</v>
      </c>
      <c r="P3618" s="37">
        <v>-1.5307081978660335</v>
      </c>
      <c r="Q3618" s="31">
        <v>9.9999999999999995E-7</v>
      </c>
    </row>
    <row r="3619" spans="1:17" x14ac:dyDescent="0.2">
      <c r="A3619" t="s">
        <v>1249</v>
      </c>
      <c r="B3619" t="s">
        <v>1249</v>
      </c>
      <c r="I3619" s="47"/>
      <c r="J3619" t="s">
        <v>533</v>
      </c>
      <c r="M3619" t="s">
        <v>1385</v>
      </c>
      <c r="N3619" t="s">
        <v>1325</v>
      </c>
      <c r="P3619" s="37">
        <v>0</v>
      </c>
      <c r="Q3619" s="31">
        <v>0</v>
      </c>
    </row>
    <row r="3620" spans="1:17" x14ac:dyDescent="0.2">
      <c r="A3620" t="s">
        <v>1249</v>
      </c>
      <c r="B3620" t="s">
        <v>1249</v>
      </c>
      <c r="I3620" s="47"/>
      <c r="J3620" t="s">
        <v>534</v>
      </c>
      <c r="M3620" t="s">
        <v>1385</v>
      </c>
      <c r="N3620" t="s">
        <v>1325</v>
      </c>
      <c r="P3620" s="37">
        <v>-0.2358154568387647</v>
      </c>
      <c r="Q3620" s="31">
        <v>0</v>
      </c>
    </row>
    <row r="3621" spans="1:17" x14ac:dyDescent="0.2">
      <c r="A3621" t="s">
        <v>1249</v>
      </c>
      <c r="B3621" t="s">
        <v>1249</v>
      </c>
      <c r="I3621" s="47"/>
      <c r="J3621" t="s">
        <v>535</v>
      </c>
      <c r="M3621" t="s">
        <v>1385</v>
      </c>
      <c r="N3621" t="s">
        <v>1325</v>
      </c>
      <c r="P3621" s="37">
        <v>-6.7375844811074614E-2</v>
      </c>
      <c r="Q3621" s="31">
        <v>0</v>
      </c>
    </row>
    <row r="3622" spans="1:17" x14ac:dyDescent="0.2">
      <c r="A3622" t="s">
        <v>1249</v>
      </c>
      <c r="B3622" t="s">
        <v>1249</v>
      </c>
      <c r="I3622" s="47"/>
      <c r="J3622" t="s">
        <v>536</v>
      </c>
      <c r="K3622" s="57"/>
      <c r="M3622" t="s">
        <v>1385</v>
      </c>
      <c r="N3622" t="s">
        <v>1325</v>
      </c>
      <c r="P3622" s="37">
        <v>-6.7375844811074614E-2</v>
      </c>
      <c r="Q3622" s="31">
        <v>0</v>
      </c>
    </row>
    <row r="3623" spans="1:17" x14ac:dyDescent="0.2">
      <c r="A3623" t="s">
        <v>1249</v>
      </c>
      <c r="B3623" t="s">
        <v>1249</v>
      </c>
      <c r="I3623" s="47"/>
      <c r="J3623" t="s">
        <v>537</v>
      </c>
      <c r="M3623" t="s">
        <v>1385</v>
      </c>
      <c r="N3623" t="s">
        <v>1325</v>
      </c>
      <c r="P3623" s="37">
        <v>-6.7375844811074614E-2</v>
      </c>
      <c r="Q3623" s="31">
        <v>0</v>
      </c>
    </row>
    <row r="3624" spans="1:17" x14ac:dyDescent="0.2">
      <c r="A3624" t="s">
        <v>1249</v>
      </c>
      <c r="B3624" t="s">
        <v>1249</v>
      </c>
      <c r="I3624" s="47"/>
      <c r="J3624" t="s">
        <v>538</v>
      </c>
      <c r="K3624" s="58"/>
      <c r="M3624" t="s">
        <v>1385</v>
      </c>
      <c r="N3624" t="s">
        <v>1325</v>
      </c>
      <c r="P3624" s="37">
        <v>-6.7375844811074614E-2</v>
      </c>
      <c r="Q3624" s="31">
        <v>0</v>
      </c>
    </row>
    <row r="3625" spans="1:17" x14ac:dyDescent="0.2">
      <c r="A3625" t="s">
        <v>1249</v>
      </c>
      <c r="B3625" t="s">
        <v>1249</v>
      </c>
      <c r="I3625" s="47"/>
      <c r="J3625" t="s">
        <v>539</v>
      </c>
      <c r="K3625" s="58"/>
      <c r="M3625" t="s">
        <v>1385</v>
      </c>
      <c r="N3625" t="s">
        <v>1325</v>
      </c>
      <c r="P3625" s="37">
        <v>-6.7375844811074614E-2</v>
      </c>
      <c r="Q3625" s="31">
        <v>0</v>
      </c>
    </row>
    <row r="3626" spans="1:17" x14ac:dyDescent="0.2">
      <c r="A3626" t="s">
        <v>1249</v>
      </c>
      <c r="B3626" t="s">
        <v>1249</v>
      </c>
      <c r="I3626" s="47"/>
      <c r="J3626" t="s">
        <v>540</v>
      </c>
      <c r="K3626" s="57"/>
      <c r="M3626" t="s">
        <v>1385</v>
      </c>
      <c r="N3626" t="s">
        <v>1325</v>
      </c>
      <c r="P3626" s="37">
        <v>6.9600767343267478E-2</v>
      </c>
      <c r="Q3626" s="31">
        <v>0</v>
      </c>
    </row>
    <row r="3627" spans="1:17" x14ac:dyDescent="0.2">
      <c r="A3627" t="s">
        <v>1249</v>
      </c>
      <c r="B3627" t="s">
        <v>1249</v>
      </c>
      <c r="I3627" s="47"/>
      <c r="J3627" t="s">
        <v>541</v>
      </c>
      <c r="M3627" t="s">
        <v>1385</v>
      </c>
      <c r="N3627" t="s">
        <v>1325</v>
      </c>
      <c r="P3627" s="37">
        <v>-6.7375844811074614E-2</v>
      </c>
      <c r="Q3627" s="31">
        <v>0</v>
      </c>
    </row>
    <row r="3628" spans="1:17" x14ac:dyDescent="0.2">
      <c r="A3628" t="s">
        <v>1249</v>
      </c>
      <c r="B3628" t="s">
        <v>1249</v>
      </c>
      <c r="I3628" s="47"/>
      <c r="J3628" t="s">
        <v>542</v>
      </c>
      <c r="K3628" s="57"/>
      <c r="M3628" t="s">
        <v>1385</v>
      </c>
      <c r="N3628" t="s">
        <v>1325</v>
      </c>
      <c r="P3628" s="37">
        <v>-6.7375844811074614E-2</v>
      </c>
      <c r="Q3628" s="31">
        <v>0</v>
      </c>
    </row>
    <row r="3629" spans="1:17" x14ac:dyDescent="0.2">
      <c r="A3629" t="s">
        <v>1249</v>
      </c>
      <c r="B3629" t="s">
        <v>1249</v>
      </c>
      <c r="I3629" s="47"/>
      <c r="J3629" t="s">
        <v>543</v>
      </c>
      <c r="M3629" t="s">
        <v>1386</v>
      </c>
      <c r="N3629" t="s">
        <v>1325</v>
      </c>
      <c r="P3629" s="37">
        <v>12.43310668230697</v>
      </c>
      <c r="Q3629" s="31">
        <v>6.9999999999999999E-6</v>
      </c>
    </row>
    <row r="3630" spans="1:17" x14ac:dyDescent="0.2">
      <c r="A3630" t="s">
        <v>1249</v>
      </c>
      <c r="B3630" t="s">
        <v>1249</v>
      </c>
      <c r="I3630" s="47"/>
      <c r="J3630" t="s">
        <v>544</v>
      </c>
      <c r="K3630" s="57"/>
      <c r="M3630" t="s">
        <v>1387</v>
      </c>
      <c r="N3630" t="s">
        <v>1333</v>
      </c>
      <c r="P3630" s="37">
        <v>0.30431773775296733</v>
      </c>
      <c r="Q3630" s="31">
        <v>0</v>
      </c>
    </row>
    <row r="3631" spans="1:17" x14ac:dyDescent="0.2">
      <c r="A3631" t="s">
        <v>1249</v>
      </c>
      <c r="B3631" t="s">
        <v>1249</v>
      </c>
      <c r="I3631" s="47"/>
      <c r="J3631" t="s">
        <v>545</v>
      </c>
      <c r="M3631" t="s">
        <v>1387</v>
      </c>
      <c r="N3631" t="s">
        <v>1333</v>
      </c>
      <c r="P3631" s="37">
        <v>0.30431773775296733</v>
      </c>
      <c r="Q3631" s="31">
        <v>0</v>
      </c>
    </row>
    <row r="3632" spans="1:17" x14ac:dyDescent="0.2">
      <c r="A3632" t="s">
        <v>1249</v>
      </c>
      <c r="B3632" t="s">
        <v>1249</v>
      </c>
      <c r="I3632" s="47"/>
      <c r="J3632" t="s">
        <v>546</v>
      </c>
      <c r="M3632" t="s">
        <v>1387</v>
      </c>
      <c r="N3632" t="s">
        <v>1333</v>
      </c>
      <c r="P3632" s="37">
        <v>0.30431773775296733</v>
      </c>
      <c r="Q3632" s="31">
        <v>0</v>
      </c>
    </row>
    <row r="3633" spans="1:17" x14ac:dyDescent="0.2">
      <c r="A3633" t="s">
        <v>1249</v>
      </c>
      <c r="B3633" t="s">
        <v>1249</v>
      </c>
      <c r="I3633" s="47"/>
      <c r="J3633" t="s">
        <v>547</v>
      </c>
      <c r="M3633" t="s">
        <v>1387</v>
      </c>
      <c r="N3633" t="s">
        <v>1333</v>
      </c>
      <c r="P3633" s="37">
        <v>0.30431773775296733</v>
      </c>
      <c r="Q3633" s="31">
        <v>0</v>
      </c>
    </row>
    <row r="3634" spans="1:17" x14ac:dyDescent="0.2">
      <c r="A3634" t="s">
        <v>1249</v>
      </c>
      <c r="B3634" t="s">
        <v>1249</v>
      </c>
      <c r="I3634" s="47"/>
      <c r="J3634" t="s">
        <v>548</v>
      </c>
      <c r="M3634" t="s">
        <v>1387</v>
      </c>
      <c r="N3634" t="s">
        <v>1333</v>
      </c>
      <c r="P3634" s="37">
        <v>0.30431773775296733</v>
      </c>
      <c r="Q3634" s="31">
        <v>0</v>
      </c>
    </row>
    <row r="3635" spans="1:17" x14ac:dyDescent="0.2">
      <c r="A3635" t="s">
        <v>1249</v>
      </c>
      <c r="B3635" t="s">
        <v>1249</v>
      </c>
      <c r="I3635" s="47"/>
      <c r="J3635" t="s">
        <v>549</v>
      </c>
      <c r="K3635" s="57"/>
      <c r="M3635" t="s">
        <v>1387</v>
      </c>
      <c r="N3635" t="s">
        <v>1333</v>
      </c>
      <c r="P3635" s="37">
        <v>5.4981164517530488</v>
      </c>
      <c r="Q3635" s="31">
        <v>6.0000000000000002E-6</v>
      </c>
    </row>
    <row r="3636" spans="1:17" x14ac:dyDescent="0.2">
      <c r="A3636" t="s">
        <v>1249</v>
      </c>
      <c r="B3636" t="s">
        <v>1249</v>
      </c>
      <c r="I3636" s="47"/>
      <c r="J3636" t="s">
        <v>550</v>
      </c>
      <c r="K3636" s="57"/>
      <c r="M3636" t="s">
        <v>1387</v>
      </c>
      <c r="N3636" t="s">
        <v>1333</v>
      </c>
      <c r="P3636" s="37">
        <v>0.30431773775296733</v>
      </c>
      <c r="Q3636" s="31">
        <v>0</v>
      </c>
    </row>
    <row r="3637" spans="1:17" x14ac:dyDescent="0.2">
      <c r="A3637" t="s">
        <v>1249</v>
      </c>
      <c r="B3637" t="s">
        <v>1249</v>
      </c>
      <c r="I3637" s="47"/>
      <c r="J3637" t="s">
        <v>551</v>
      </c>
      <c r="M3637" t="s">
        <v>1387</v>
      </c>
      <c r="N3637" t="s">
        <v>1333</v>
      </c>
      <c r="P3637" s="37">
        <v>0.30431773775296733</v>
      </c>
      <c r="Q3637" s="31">
        <v>0</v>
      </c>
    </row>
    <row r="3638" spans="1:17" x14ac:dyDescent="0.2">
      <c r="A3638" t="s">
        <v>1249</v>
      </c>
      <c r="B3638" t="s">
        <v>1249</v>
      </c>
      <c r="I3638" s="47"/>
      <c r="J3638" t="s">
        <v>552</v>
      </c>
      <c r="M3638" t="s">
        <v>1388</v>
      </c>
      <c r="N3638" t="s">
        <v>1333</v>
      </c>
      <c r="P3638" s="37">
        <v>96.127283621752213</v>
      </c>
      <c r="Q3638" s="31">
        <v>1.1E-5</v>
      </c>
    </row>
    <row r="3639" spans="1:17" x14ac:dyDescent="0.2">
      <c r="A3639" t="s">
        <v>1249</v>
      </c>
      <c r="B3639" t="s">
        <v>1249</v>
      </c>
      <c r="I3639" s="47"/>
      <c r="J3639" t="s">
        <v>553</v>
      </c>
      <c r="K3639" s="57"/>
      <c r="M3639" t="s">
        <v>1389</v>
      </c>
      <c r="N3639" t="s">
        <v>1328</v>
      </c>
      <c r="P3639" s="37">
        <v>250.87615249809824</v>
      </c>
      <c r="Q3639" s="31">
        <v>1.1E-5</v>
      </c>
    </row>
    <row r="3640" spans="1:17" x14ac:dyDescent="0.2">
      <c r="A3640" t="s">
        <v>1249</v>
      </c>
      <c r="B3640" t="s">
        <v>1249</v>
      </c>
      <c r="I3640" s="47"/>
      <c r="J3640" t="s">
        <v>555</v>
      </c>
      <c r="M3640" t="s">
        <v>1390</v>
      </c>
      <c r="N3640" t="s">
        <v>1325</v>
      </c>
      <c r="P3640" s="37">
        <v>4.1229206019437186</v>
      </c>
      <c r="Q3640" s="31">
        <v>0</v>
      </c>
    </row>
    <row r="3641" spans="1:17" x14ac:dyDescent="0.2">
      <c r="A3641" t="s">
        <v>1249</v>
      </c>
      <c r="B3641" t="s">
        <v>1249</v>
      </c>
      <c r="I3641" s="47"/>
      <c r="J3641" t="s">
        <v>556</v>
      </c>
      <c r="K3641" s="58"/>
      <c r="M3641" t="s">
        <v>1390</v>
      </c>
      <c r="N3641" t="s">
        <v>1325</v>
      </c>
      <c r="P3641" s="37">
        <v>0</v>
      </c>
      <c r="Q3641" s="31">
        <v>0</v>
      </c>
    </row>
    <row r="3642" spans="1:17" x14ac:dyDescent="0.2">
      <c r="A3642" t="s">
        <v>1249</v>
      </c>
      <c r="B3642" t="s">
        <v>1249</v>
      </c>
      <c r="I3642" s="47"/>
      <c r="J3642" t="s">
        <v>557</v>
      </c>
      <c r="M3642" t="s">
        <v>1390</v>
      </c>
      <c r="N3642" t="s">
        <v>1325</v>
      </c>
      <c r="P3642" s="37">
        <v>-7696.2931546556192</v>
      </c>
      <c r="Q3642" s="31">
        <v>0</v>
      </c>
    </row>
    <row r="3643" spans="1:17" x14ac:dyDescent="0.2">
      <c r="A3643" t="s">
        <v>1249</v>
      </c>
      <c r="B3643" t="s">
        <v>1249</v>
      </c>
      <c r="I3643" s="47"/>
      <c r="J3643" t="s">
        <v>558</v>
      </c>
      <c r="K3643" s="57"/>
      <c r="M3643" t="s">
        <v>1390</v>
      </c>
      <c r="N3643" t="s">
        <v>1325</v>
      </c>
      <c r="P3643" s="37">
        <v>616.00512790117864</v>
      </c>
      <c r="Q3643" s="31">
        <v>1.7E-5</v>
      </c>
    </row>
    <row r="3644" spans="1:17" x14ac:dyDescent="0.2">
      <c r="A3644" t="s">
        <v>1249</v>
      </c>
      <c r="B3644" t="s">
        <v>1249</v>
      </c>
      <c r="I3644" s="47"/>
      <c r="J3644" t="s">
        <v>559</v>
      </c>
      <c r="M3644" t="s">
        <v>1391</v>
      </c>
      <c r="N3644" t="s">
        <v>1325</v>
      </c>
      <c r="P3644" s="37">
        <v>11.830610236947905</v>
      </c>
      <c r="Q3644" s="31">
        <v>6.9999999999999999E-6</v>
      </c>
    </row>
    <row r="3645" spans="1:17" x14ac:dyDescent="0.2">
      <c r="A3645" t="s">
        <v>1249</v>
      </c>
      <c r="B3645" t="s">
        <v>1249</v>
      </c>
      <c r="I3645" s="47"/>
      <c r="J3645" t="s">
        <v>560</v>
      </c>
      <c r="M3645" t="s">
        <v>1391</v>
      </c>
      <c r="N3645" t="s">
        <v>1325</v>
      </c>
      <c r="P3645" s="37">
        <v>0</v>
      </c>
      <c r="Q3645" s="31">
        <v>0</v>
      </c>
    </row>
    <row r="3646" spans="1:17" x14ac:dyDescent="0.2">
      <c r="A3646" t="s">
        <v>1249</v>
      </c>
      <c r="B3646" t="s">
        <v>1249</v>
      </c>
      <c r="I3646" s="47"/>
      <c r="J3646" t="s">
        <v>561</v>
      </c>
      <c r="M3646" t="s">
        <v>1391</v>
      </c>
      <c r="N3646" t="s">
        <v>1325</v>
      </c>
      <c r="P3646" s="37">
        <v>-167.62840151289038</v>
      </c>
      <c r="Q3646" s="31">
        <v>3.9999999999999998E-6</v>
      </c>
    </row>
    <row r="3647" spans="1:17" x14ac:dyDescent="0.2">
      <c r="A3647" t="s">
        <v>1249</v>
      </c>
      <c r="B3647" t="s">
        <v>1249</v>
      </c>
      <c r="I3647" s="47"/>
      <c r="J3647" t="s">
        <v>562</v>
      </c>
      <c r="M3647" t="s">
        <v>1391</v>
      </c>
      <c r="N3647" t="s">
        <v>1325</v>
      </c>
      <c r="P3647" s="37">
        <v>6.8811043205210467</v>
      </c>
      <c r="Q3647" s="31">
        <v>0</v>
      </c>
    </row>
    <row r="3648" spans="1:17" x14ac:dyDescent="0.2">
      <c r="A3648" t="s">
        <v>1249</v>
      </c>
      <c r="B3648" t="s">
        <v>1249</v>
      </c>
      <c r="I3648" s="47"/>
      <c r="J3648" t="s">
        <v>563</v>
      </c>
      <c r="M3648" t="s">
        <v>1391</v>
      </c>
      <c r="N3648" t="s">
        <v>1325</v>
      </c>
      <c r="P3648" s="37">
        <v>4.1070421932642063</v>
      </c>
      <c r="Q3648" s="31">
        <v>0</v>
      </c>
    </row>
    <row r="3649" spans="1:17" x14ac:dyDescent="0.2">
      <c r="A3649" t="s">
        <v>1249</v>
      </c>
      <c r="B3649" t="s">
        <v>1249</v>
      </c>
      <c r="I3649" s="47"/>
      <c r="J3649" t="s">
        <v>564</v>
      </c>
      <c r="M3649" t="s">
        <v>1391</v>
      </c>
      <c r="N3649" t="s">
        <v>1325</v>
      </c>
      <c r="P3649" s="37">
        <v>0</v>
      </c>
      <c r="Q3649" s="31">
        <v>0</v>
      </c>
    </row>
    <row r="3650" spans="1:17" x14ac:dyDescent="0.2">
      <c r="A3650" t="s">
        <v>1249</v>
      </c>
      <c r="B3650" t="s">
        <v>1249</v>
      </c>
      <c r="I3650" s="47"/>
      <c r="J3650" t="s">
        <v>565</v>
      </c>
      <c r="K3650" s="57"/>
      <c r="M3650" t="s">
        <v>1391</v>
      </c>
      <c r="N3650" t="s">
        <v>1325</v>
      </c>
      <c r="P3650" s="37">
        <v>0</v>
      </c>
      <c r="Q3650" s="31">
        <v>0</v>
      </c>
    </row>
    <row r="3651" spans="1:17" x14ac:dyDescent="0.2">
      <c r="A3651" t="s">
        <v>1249</v>
      </c>
      <c r="B3651" t="s">
        <v>1249</v>
      </c>
      <c r="I3651" s="47"/>
      <c r="J3651" t="s">
        <v>566</v>
      </c>
      <c r="M3651" t="s">
        <v>1391</v>
      </c>
      <c r="N3651" t="s">
        <v>1325</v>
      </c>
      <c r="P3651" s="37">
        <v>7.0144191931439366</v>
      </c>
      <c r="Q3651" s="31">
        <v>0</v>
      </c>
    </row>
    <row r="3652" spans="1:17" x14ac:dyDescent="0.2">
      <c r="A3652" t="s">
        <v>1249</v>
      </c>
      <c r="B3652" t="s">
        <v>1249</v>
      </c>
      <c r="I3652" s="47"/>
      <c r="J3652" t="s">
        <v>567</v>
      </c>
      <c r="K3652" s="58"/>
      <c r="M3652" t="s">
        <v>1391</v>
      </c>
      <c r="N3652" t="s">
        <v>1325</v>
      </c>
      <c r="P3652" s="37">
        <v>0.87964076955434223</v>
      </c>
      <c r="Q3652" s="31">
        <v>0</v>
      </c>
    </row>
    <row r="3653" spans="1:17" x14ac:dyDescent="0.2">
      <c r="A3653" t="s">
        <v>1249</v>
      </c>
      <c r="B3653" t="s">
        <v>1249</v>
      </c>
      <c r="I3653" s="47"/>
      <c r="J3653" t="s">
        <v>568</v>
      </c>
      <c r="K3653" s="58"/>
      <c r="M3653" t="s">
        <v>1391</v>
      </c>
      <c r="N3653" t="s">
        <v>1325</v>
      </c>
      <c r="P3653" s="37">
        <v>3.5078558743700796</v>
      </c>
      <c r="Q3653" s="31">
        <v>0</v>
      </c>
    </row>
    <row r="3654" spans="1:17" x14ac:dyDescent="0.2">
      <c r="A3654" t="s">
        <v>1249</v>
      </c>
      <c r="B3654" t="s">
        <v>1249</v>
      </c>
      <c r="I3654" s="47"/>
      <c r="J3654" t="s">
        <v>569</v>
      </c>
      <c r="M3654" t="s">
        <v>1392</v>
      </c>
      <c r="N3654" t="s">
        <v>1294</v>
      </c>
      <c r="P3654" s="37">
        <v>10.725171470872965</v>
      </c>
      <c r="Q3654" s="31">
        <v>0</v>
      </c>
    </row>
    <row r="3655" spans="1:17" x14ac:dyDescent="0.2">
      <c r="A3655" t="s">
        <v>1249</v>
      </c>
      <c r="B3655" t="s">
        <v>1249</v>
      </c>
      <c r="I3655" s="47"/>
      <c r="J3655" t="s">
        <v>570</v>
      </c>
      <c r="K3655" s="57"/>
      <c r="M3655" t="s">
        <v>1392</v>
      </c>
      <c r="N3655" t="s">
        <v>1294</v>
      </c>
      <c r="P3655" s="37">
        <v>2.5359811479412144</v>
      </c>
      <c r="Q3655" s="31">
        <v>0</v>
      </c>
    </row>
    <row r="3656" spans="1:17" x14ac:dyDescent="0.2">
      <c r="A3656" t="s">
        <v>1249</v>
      </c>
      <c r="B3656" t="s">
        <v>1249</v>
      </c>
      <c r="I3656" s="47"/>
      <c r="J3656" t="s">
        <v>571</v>
      </c>
      <c r="M3656" t="s">
        <v>1392</v>
      </c>
      <c r="N3656" t="s">
        <v>1294</v>
      </c>
      <c r="P3656" s="37">
        <v>3664.4483402728865</v>
      </c>
      <c r="Q3656" s="31">
        <v>7.9999999999999996E-6</v>
      </c>
    </row>
    <row r="3657" spans="1:17" x14ac:dyDescent="0.2">
      <c r="A3657" t="s">
        <v>1249</v>
      </c>
      <c r="B3657" t="s">
        <v>1249</v>
      </c>
      <c r="I3657" s="47"/>
      <c r="J3657" t="s">
        <v>572</v>
      </c>
      <c r="M3657" t="s">
        <v>1392</v>
      </c>
      <c r="N3657" t="s">
        <v>1294</v>
      </c>
      <c r="P3657" s="37">
        <v>83242.849801088174</v>
      </c>
      <c r="Q3657" s="31">
        <v>1.7799999999999999E-4</v>
      </c>
    </row>
    <row r="3658" spans="1:17" x14ac:dyDescent="0.2">
      <c r="A3658" t="s">
        <v>1249</v>
      </c>
      <c r="B3658" t="s">
        <v>1249</v>
      </c>
      <c r="I3658" s="47"/>
      <c r="J3658" t="s">
        <v>573</v>
      </c>
      <c r="M3658" t="s">
        <v>1392</v>
      </c>
      <c r="N3658" t="s">
        <v>1294</v>
      </c>
      <c r="P3658" s="37">
        <v>3218.5614858602639</v>
      </c>
      <c r="Q3658" s="31">
        <v>1.7899999999999999E-4</v>
      </c>
    </row>
    <row r="3659" spans="1:17" x14ac:dyDescent="0.2">
      <c r="A3659" t="s">
        <v>1249</v>
      </c>
      <c r="B3659" t="s">
        <v>1249</v>
      </c>
      <c r="I3659" s="47"/>
      <c r="J3659" t="s">
        <v>574</v>
      </c>
      <c r="M3659" t="s">
        <v>1393</v>
      </c>
      <c r="N3659" t="s">
        <v>1294</v>
      </c>
      <c r="P3659" s="37">
        <v>30.925371890093174</v>
      </c>
      <c r="Q3659" s="31">
        <v>3.0000000000000001E-6</v>
      </c>
    </row>
    <row r="3660" spans="1:17" x14ac:dyDescent="0.2">
      <c r="A3660" t="s">
        <v>1249</v>
      </c>
      <c r="B3660" t="s">
        <v>1249</v>
      </c>
      <c r="I3660" s="47"/>
      <c r="J3660" t="s">
        <v>575</v>
      </c>
      <c r="M3660" t="s">
        <v>1393</v>
      </c>
      <c r="N3660" t="s">
        <v>1325</v>
      </c>
      <c r="P3660" s="37">
        <v>0</v>
      </c>
      <c r="Q3660" s="31">
        <v>0</v>
      </c>
    </row>
    <row r="3661" spans="1:17" x14ac:dyDescent="0.2">
      <c r="A3661" t="s">
        <v>1249</v>
      </c>
      <c r="B3661" t="s">
        <v>1249</v>
      </c>
      <c r="I3661" s="47"/>
      <c r="J3661" t="s">
        <v>576</v>
      </c>
      <c r="M3661" t="s">
        <v>1393</v>
      </c>
      <c r="N3661" t="s">
        <v>1294</v>
      </c>
      <c r="P3661" s="37">
        <v>44.63326820376551</v>
      </c>
      <c r="Q3661" s="31">
        <v>3.9999999999999998E-6</v>
      </c>
    </row>
    <row r="3662" spans="1:17" x14ac:dyDescent="0.2">
      <c r="A3662" t="s">
        <v>1249</v>
      </c>
      <c r="B3662" t="s">
        <v>1249</v>
      </c>
      <c r="I3662" s="47"/>
      <c r="J3662" t="s">
        <v>577</v>
      </c>
      <c r="K3662" s="57"/>
      <c r="M3662" t="s">
        <v>1393</v>
      </c>
      <c r="N3662" t="s">
        <v>1325</v>
      </c>
      <c r="P3662" s="37">
        <v>63.046493376503349</v>
      </c>
      <c r="Q3662" s="31">
        <v>3.9999999999999998E-6</v>
      </c>
    </row>
    <row r="3663" spans="1:17" x14ac:dyDescent="0.2">
      <c r="A3663" t="s">
        <v>1249</v>
      </c>
      <c r="B3663" t="s">
        <v>1249</v>
      </c>
      <c r="I3663" s="47"/>
      <c r="J3663" t="s">
        <v>578</v>
      </c>
      <c r="M3663" t="s">
        <v>1393</v>
      </c>
      <c r="N3663" t="s">
        <v>1325</v>
      </c>
      <c r="P3663" s="37">
        <v>62.117798105090515</v>
      </c>
      <c r="Q3663" s="31">
        <v>5.0000000000000004E-6</v>
      </c>
    </row>
    <row r="3664" spans="1:17" x14ac:dyDescent="0.2">
      <c r="A3664" t="s">
        <v>1249</v>
      </c>
      <c r="B3664" t="s">
        <v>1249</v>
      </c>
      <c r="I3664" s="47"/>
      <c r="J3664" t="s">
        <v>579</v>
      </c>
      <c r="K3664" s="57"/>
      <c r="M3664" t="s">
        <v>1393</v>
      </c>
      <c r="N3664" t="s">
        <v>1325</v>
      </c>
      <c r="P3664" s="37">
        <v>9.9139972971034922</v>
      </c>
      <c r="Q3664" s="31">
        <v>0</v>
      </c>
    </row>
    <row r="3665" spans="1:17" x14ac:dyDescent="0.2">
      <c r="A3665" t="s">
        <v>1249</v>
      </c>
      <c r="B3665" t="s">
        <v>1249</v>
      </c>
      <c r="I3665" s="47"/>
      <c r="J3665" t="s">
        <v>580</v>
      </c>
      <c r="K3665" s="58"/>
      <c r="M3665" t="s">
        <v>1393</v>
      </c>
      <c r="N3665" t="s">
        <v>1325</v>
      </c>
      <c r="P3665" s="37">
        <v>42.368464300689084</v>
      </c>
      <c r="Q3665" s="31">
        <v>1.9999999999999999E-6</v>
      </c>
    </row>
    <row r="3666" spans="1:17" x14ac:dyDescent="0.2">
      <c r="A3666" t="s">
        <v>1249</v>
      </c>
      <c r="B3666" t="s">
        <v>1249</v>
      </c>
      <c r="I3666" s="47"/>
      <c r="J3666" t="s">
        <v>581</v>
      </c>
      <c r="M3666" t="s">
        <v>1393</v>
      </c>
      <c r="N3666" t="s">
        <v>1325</v>
      </c>
      <c r="P3666" s="37">
        <v>60.766865544945176</v>
      </c>
      <c r="Q3666" s="31">
        <v>3.0000000000000001E-6</v>
      </c>
    </row>
    <row r="3667" spans="1:17" x14ac:dyDescent="0.2">
      <c r="A3667" t="s">
        <v>1249</v>
      </c>
      <c r="B3667" t="s">
        <v>1249</v>
      </c>
      <c r="I3667" s="47"/>
      <c r="J3667" t="s">
        <v>582</v>
      </c>
      <c r="K3667" s="57"/>
      <c r="M3667" t="s">
        <v>1393</v>
      </c>
      <c r="N3667" t="s">
        <v>1325</v>
      </c>
      <c r="P3667" s="37">
        <v>0.1816615641187358</v>
      </c>
      <c r="Q3667" s="31">
        <v>0</v>
      </c>
    </row>
    <row r="3668" spans="1:17" x14ac:dyDescent="0.2">
      <c r="A3668" t="s">
        <v>1249</v>
      </c>
      <c r="B3668" t="s">
        <v>1249</v>
      </c>
      <c r="I3668" s="47"/>
      <c r="J3668" t="s">
        <v>583</v>
      </c>
      <c r="M3668" t="s">
        <v>1393</v>
      </c>
      <c r="N3668" t="s">
        <v>1294</v>
      </c>
      <c r="P3668" s="37">
        <v>5.3255604106765304</v>
      </c>
      <c r="Q3668" s="31">
        <v>0</v>
      </c>
    </row>
    <row r="3669" spans="1:17" x14ac:dyDescent="0.2">
      <c r="A3669" t="s">
        <v>1249</v>
      </c>
      <c r="B3669" t="s">
        <v>1249</v>
      </c>
      <c r="I3669" s="47"/>
      <c r="J3669" t="s">
        <v>584</v>
      </c>
      <c r="M3669" t="s">
        <v>1394</v>
      </c>
      <c r="N3669" t="s">
        <v>1294</v>
      </c>
      <c r="P3669" s="37">
        <v>28.149390742147375</v>
      </c>
      <c r="Q3669" s="31">
        <v>9.9999999999999995E-7</v>
      </c>
    </row>
    <row r="3670" spans="1:17" x14ac:dyDescent="0.2">
      <c r="A3670" t="s">
        <v>1249</v>
      </c>
      <c r="B3670" t="s">
        <v>1249</v>
      </c>
      <c r="I3670" s="47"/>
      <c r="J3670" t="s">
        <v>585</v>
      </c>
      <c r="M3670" t="s">
        <v>1394</v>
      </c>
      <c r="N3670" t="s">
        <v>1294</v>
      </c>
      <c r="P3670" s="37">
        <v>0</v>
      </c>
      <c r="Q3670" s="31">
        <v>0</v>
      </c>
    </row>
    <row r="3671" spans="1:17" x14ac:dyDescent="0.2">
      <c r="A3671" t="s">
        <v>1249</v>
      </c>
      <c r="B3671" t="s">
        <v>1249</v>
      </c>
      <c r="I3671" s="47"/>
      <c r="J3671" t="s">
        <v>586</v>
      </c>
      <c r="M3671" t="s">
        <v>1394</v>
      </c>
      <c r="N3671" t="s">
        <v>1294</v>
      </c>
      <c r="P3671" s="37">
        <v>420.13768375467771</v>
      </c>
      <c r="Q3671" s="31">
        <v>1.4E-5</v>
      </c>
    </row>
    <row r="3672" spans="1:17" x14ac:dyDescent="0.2">
      <c r="A3672" t="s">
        <v>1249</v>
      </c>
      <c r="B3672" t="s">
        <v>1249</v>
      </c>
      <c r="I3672" s="47"/>
      <c r="J3672" t="s">
        <v>587</v>
      </c>
      <c r="M3672" t="s">
        <v>1394</v>
      </c>
      <c r="N3672" t="s">
        <v>1294</v>
      </c>
      <c r="P3672" s="37">
        <v>50.563221073618934</v>
      </c>
      <c r="Q3672" s="31">
        <v>9.9999999999999995E-7</v>
      </c>
    </row>
    <row r="3673" spans="1:17" x14ac:dyDescent="0.2">
      <c r="A3673" t="s">
        <v>1249</v>
      </c>
      <c r="B3673" t="s">
        <v>1249</v>
      </c>
      <c r="I3673" s="47"/>
      <c r="J3673" t="s">
        <v>588</v>
      </c>
      <c r="M3673" t="s">
        <v>1394</v>
      </c>
      <c r="N3673" t="s">
        <v>1294</v>
      </c>
      <c r="P3673" s="37">
        <v>5.3255604106765588</v>
      </c>
      <c r="Q3673" s="31">
        <v>0</v>
      </c>
    </row>
    <row r="3674" spans="1:17" x14ac:dyDescent="0.2">
      <c r="A3674" t="s">
        <v>1249</v>
      </c>
      <c r="B3674" t="s">
        <v>1249</v>
      </c>
      <c r="I3674" s="47"/>
      <c r="J3674" t="s">
        <v>589</v>
      </c>
      <c r="K3674" s="57"/>
      <c r="M3674" t="s">
        <v>1395</v>
      </c>
      <c r="N3674" t="s">
        <v>1294</v>
      </c>
      <c r="P3674" s="37">
        <v>32.246166234423072</v>
      </c>
      <c r="Q3674" s="31">
        <v>9.0000000000000002E-6</v>
      </c>
    </row>
    <row r="3675" spans="1:17" x14ac:dyDescent="0.2">
      <c r="A3675" t="s">
        <v>1249</v>
      </c>
      <c r="B3675" t="s">
        <v>1249</v>
      </c>
      <c r="I3675" s="47"/>
      <c r="J3675" t="s">
        <v>590</v>
      </c>
      <c r="M3675" t="s">
        <v>1395</v>
      </c>
      <c r="N3675" t="s">
        <v>1294</v>
      </c>
      <c r="P3675" s="37">
        <v>0.25359811479411576</v>
      </c>
      <c r="Q3675" s="31">
        <v>0</v>
      </c>
    </row>
    <row r="3676" spans="1:17" x14ac:dyDescent="0.2">
      <c r="A3676" t="s">
        <v>1249</v>
      </c>
      <c r="B3676" t="s">
        <v>1249</v>
      </c>
      <c r="I3676" s="47"/>
      <c r="J3676" t="s">
        <v>591</v>
      </c>
      <c r="K3676" s="58"/>
      <c r="M3676" t="s">
        <v>1395</v>
      </c>
      <c r="N3676" t="s">
        <v>1294</v>
      </c>
      <c r="P3676" s="37">
        <v>6.0655604106805185</v>
      </c>
      <c r="Q3676" s="31">
        <v>6.0000000000000002E-6</v>
      </c>
    </row>
    <row r="3677" spans="1:17" x14ac:dyDescent="0.2">
      <c r="A3677" t="s">
        <v>1249</v>
      </c>
      <c r="B3677" t="s">
        <v>1249</v>
      </c>
      <c r="I3677" s="47"/>
      <c r="J3677" t="s">
        <v>592</v>
      </c>
      <c r="K3677" s="58"/>
      <c r="M3677" t="s">
        <v>1396</v>
      </c>
      <c r="N3677" t="s">
        <v>1333</v>
      </c>
      <c r="P3677" s="37">
        <v>2.2823830331470845</v>
      </c>
      <c r="Q3677" s="31">
        <v>0</v>
      </c>
    </row>
    <row r="3678" spans="1:17" x14ac:dyDescent="0.2">
      <c r="A3678" t="s">
        <v>1249</v>
      </c>
      <c r="B3678" t="s">
        <v>1249</v>
      </c>
      <c r="I3678" s="47"/>
      <c r="J3678" t="s">
        <v>593</v>
      </c>
      <c r="M3678" t="s">
        <v>1396</v>
      </c>
      <c r="N3678" t="s">
        <v>1333</v>
      </c>
      <c r="P3678" s="37">
        <v>31.579764349264906</v>
      </c>
      <c r="Q3678" s="31">
        <v>1.9999999999999999E-6</v>
      </c>
    </row>
    <row r="3679" spans="1:17" x14ac:dyDescent="0.2">
      <c r="A3679" t="s">
        <v>1249</v>
      </c>
      <c r="B3679" t="s">
        <v>1249</v>
      </c>
      <c r="I3679" s="47"/>
      <c r="J3679" t="s">
        <v>594</v>
      </c>
      <c r="K3679" s="57"/>
      <c r="M3679" t="s">
        <v>1396</v>
      </c>
      <c r="N3679" t="s">
        <v>1333</v>
      </c>
      <c r="P3679" s="37">
        <v>116.40153469050165</v>
      </c>
      <c r="Q3679" s="31">
        <v>6.0000000000000002E-6</v>
      </c>
    </row>
    <row r="3680" spans="1:17" x14ac:dyDescent="0.2">
      <c r="A3680" t="s">
        <v>1249</v>
      </c>
      <c r="B3680" t="s">
        <v>1249</v>
      </c>
      <c r="I3680" s="47"/>
      <c r="J3680" t="s">
        <v>595</v>
      </c>
      <c r="M3680" t="s">
        <v>1396</v>
      </c>
      <c r="N3680" t="s">
        <v>1333</v>
      </c>
      <c r="P3680" s="37">
        <v>0.25359811479412109</v>
      </c>
      <c r="Q3680" s="31">
        <v>0</v>
      </c>
    </row>
    <row r="3681" spans="1:17" x14ac:dyDescent="0.2">
      <c r="A3681" t="s">
        <v>1249</v>
      </c>
      <c r="B3681" t="s">
        <v>1249</v>
      </c>
      <c r="I3681" s="47"/>
      <c r="J3681" t="s">
        <v>596</v>
      </c>
      <c r="M3681" t="s">
        <v>1396</v>
      </c>
      <c r="N3681" t="s">
        <v>1333</v>
      </c>
      <c r="P3681" s="37">
        <v>0.76079434438236149</v>
      </c>
      <c r="Q3681" s="31">
        <v>0</v>
      </c>
    </row>
    <row r="3682" spans="1:17" x14ac:dyDescent="0.2">
      <c r="A3682" t="s">
        <v>1249</v>
      </c>
      <c r="B3682" t="s">
        <v>1249</v>
      </c>
      <c r="I3682" s="47"/>
      <c r="J3682" t="s">
        <v>597</v>
      </c>
      <c r="M3682" t="s">
        <v>1396</v>
      </c>
      <c r="N3682" t="s">
        <v>1333</v>
      </c>
      <c r="P3682" s="37">
        <v>55.030790910324413</v>
      </c>
      <c r="Q3682" s="31">
        <v>3.0000000000000001E-6</v>
      </c>
    </row>
    <row r="3683" spans="1:17" x14ac:dyDescent="0.2">
      <c r="A3683" t="s">
        <v>1249</v>
      </c>
      <c r="B3683" t="s">
        <v>1249</v>
      </c>
      <c r="I3683" s="47"/>
      <c r="J3683" t="s">
        <v>598</v>
      </c>
      <c r="M3683" t="s">
        <v>1396</v>
      </c>
      <c r="N3683" t="s">
        <v>1333</v>
      </c>
      <c r="P3683" s="37">
        <v>436.30875744588411</v>
      </c>
      <c r="Q3683" s="31">
        <v>2.0999999999999999E-5</v>
      </c>
    </row>
    <row r="3684" spans="1:17" x14ac:dyDescent="0.2">
      <c r="A3684" t="s">
        <v>1249</v>
      </c>
      <c r="B3684" t="s">
        <v>1249</v>
      </c>
      <c r="I3684" s="47"/>
      <c r="J3684" t="s">
        <v>599</v>
      </c>
      <c r="M3684" t="s">
        <v>1396</v>
      </c>
      <c r="N3684" t="s">
        <v>1333</v>
      </c>
      <c r="P3684" s="37">
        <v>2.0287849183529687</v>
      </c>
      <c r="Q3684" s="31">
        <v>0</v>
      </c>
    </row>
    <row r="3685" spans="1:17" x14ac:dyDescent="0.2">
      <c r="A3685" t="s">
        <v>1249</v>
      </c>
      <c r="B3685" t="s">
        <v>1249</v>
      </c>
      <c r="I3685" s="47"/>
      <c r="J3685" t="s">
        <v>600</v>
      </c>
      <c r="M3685" t="s">
        <v>1397</v>
      </c>
      <c r="N3685" t="s">
        <v>1325</v>
      </c>
      <c r="P3685" s="37">
        <v>22.09336542163885</v>
      </c>
      <c r="Q3685" s="31">
        <v>0</v>
      </c>
    </row>
    <row r="3686" spans="1:17" x14ac:dyDescent="0.2">
      <c r="A3686" t="s">
        <v>1249</v>
      </c>
      <c r="B3686" t="s">
        <v>1249</v>
      </c>
      <c r="I3686" s="47"/>
      <c r="J3686" t="s">
        <v>601</v>
      </c>
      <c r="M3686" t="s">
        <v>1397</v>
      </c>
      <c r="N3686" t="s">
        <v>1325</v>
      </c>
      <c r="P3686" s="37">
        <v>350.89562657346323</v>
      </c>
      <c r="Q3686" s="31">
        <v>1.0000000000000001E-5</v>
      </c>
    </row>
    <row r="3687" spans="1:17" x14ac:dyDescent="0.2">
      <c r="A3687" t="s">
        <v>1249</v>
      </c>
      <c r="B3687" t="s">
        <v>1249</v>
      </c>
      <c r="I3687" s="47"/>
      <c r="J3687" t="s">
        <v>602</v>
      </c>
      <c r="K3687" s="57"/>
      <c r="M3687" t="s">
        <v>1397</v>
      </c>
      <c r="N3687" t="s">
        <v>1325</v>
      </c>
      <c r="P3687" s="37">
        <v>-16824.587882851745</v>
      </c>
      <c r="Q3687" s="31">
        <v>9.7E-5</v>
      </c>
    </row>
    <row r="3688" spans="1:17" x14ac:dyDescent="0.2">
      <c r="A3688" t="s">
        <v>1249</v>
      </c>
      <c r="B3688" t="s">
        <v>1249</v>
      </c>
      <c r="I3688" s="47"/>
      <c r="J3688" t="s">
        <v>603</v>
      </c>
      <c r="K3688" s="58"/>
      <c r="M3688" t="s">
        <v>1397</v>
      </c>
      <c r="N3688" t="s">
        <v>1325</v>
      </c>
      <c r="P3688" s="37">
        <v>25573.129182087025</v>
      </c>
      <c r="Q3688" s="31">
        <v>6.6100000000000002E-4</v>
      </c>
    </row>
    <row r="3689" spans="1:17" x14ac:dyDescent="0.2">
      <c r="A3689" t="s">
        <v>1249</v>
      </c>
      <c r="B3689" t="s">
        <v>1249</v>
      </c>
      <c r="I3689" s="47"/>
      <c r="J3689" t="s">
        <v>604</v>
      </c>
      <c r="K3689" s="57"/>
      <c r="M3689" t="s">
        <v>1397</v>
      </c>
      <c r="N3689" t="s">
        <v>1325</v>
      </c>
      <c r="P3689" s="37">
        <v>-51914.519721899793</v>
      </c>
      <c r="Q3689" s="31">
        <v>9.9999999999999995E-7</v>
      </c>
    </row>
    <row r="3690" spans="1:17" x14ac:dyDescent="0.2">
      <c r="A3690" t="s">
        <v>1249</v>
      </c>
      <c r="B3690" t="s">
        <v>1249</v>
      </c>
      <c r="I3690" s="47"/>
      <c r="J3690" t="s">
        <v>605</v>
      </c>
      <c r="M3690" t="s">
        <v>1398</v>
      </c>
      <c r="N3690" t="s">
        <v>1333</v>
      </c>
      <c r="P3690" s="37">
        <v>-11358.533082461441</v>
      </c>
      <c r="Q3690" s="31">
        <v>0</v>
      </c>
    </row>
    <row r="3691" spans="1:17" x14ac:dyDescent="0.2">
      <c r="A3691" t="s">
        <v>1249</v>
      </c>
      <c r="B3691" t="s">
        <v>1249</v>
      </c>
      <c r="I3691" s="47"/>
      <c r="J3691" t="s">
        <v>606</v>
      </c>
      <c r="K3691" s="58"/>
      <c r="M3691" t="s">
        <v>1398</v>
      </c>
      <c r="N3691" t="s">
        <v>1333</v>
      </c>
      <c r="P3691" s="37">
        <v>0.25359811479410155</v>
      </c>
      <c r="Q3691" s="31">
        <v>0</v>
      </c>
    </row>
    <row r="3692" spans="1:17" x14ac:dyDescent="0.2">
      <c r="A3692" t="s">
        <v>1249</v>
      </c>
      <c r="B3692" t="s">
        <v>1249</v>
      </c>
      <c r="I3692" s="47"/>
      <c r="J3692" t="s">
        <v>607</v>
      </c>
      <c r="K3692" s="57"/>
      <c r="M3692" t="s">
        <v>1398</v>
      </c>
      <c r="N3692" t="s">
        <v>1333</v>
      </c>
      <c r="P3692" s="37">
        <v>0.25359811479410155</v>
      </c>
      <c r="Q3692" s="31">
        <v>0</v>
      </c>
    </row>
    <row r="3693" spans="1:17" x14ac:dyDescent="0.2">
      <c r="A3693" t="s">
        <v>1249</v>
      </c>
      <c r="B3693" t="s">
        <v>1249</v>
      </c>
      <c r="I3693" s="47"/>
      <c r="J3693" t="s">
        <v>608</v>
      </c>
      <c r="M3693" t="s">
        <v>1398</v>
      </c>
      <c r="N3693" t="s">
        <v>1333</v>
      </c>
      <c r="P3693" s="37">
        <v>0.15781244063884969</v>
      </c>
      <c r="Q3693" s="31">
        <v>0</v>
      </c>
    </row>
    <row r="3694" spans="1:17" x14ac:dyDescent="0.2">
      <c r="A3694" t="s">
        <v>1249</v>
      </c>
      <c r="B3694" t="s">
        <v>1249</v>
      </c>
      <c r="I3694" s="47"/>
      <c r="J3694" t="s">
        <v>609</v>
      </c>
      <c r="K3694" s="57"/>
      <c r="M3694" t="s">
        <v>1398</v>
      </c>
      <c r="N3694" t="s">
        <v>1333</v>
      </c>
      <c r="P3694" s="37">
        <v>5.7127566402641605</v>
      </c>
      <c r="Q3694" s="31">
        <v>5.0000000000000004E-6</v>
      </c>
    </row>
    <row r="3695" spans="1:17" x14ac:dyDescent="0.2">
      <c r="A3695" t="s">
        <v>1249</v>
      </c>
      <c r="B3695" t="s">
        <v>1249</v>
      </c>
      <c r="I3695" s="47"/>
      <c r="J3695" t="s">
        <v>610</v>
      </c>
      <c r="M3695" t="s">
        <v>1398</v>
      </c>
      <c r="N3695" t="s">
        <v>1333</v>
      </c>
      <c r="P3695" s="37">
        <v>0.15781244063884969</v>
      </c>
      <c r="Q3695" s="31">
        <v>0</v>
      </c>
    </row>
    <row r="3696" spans="1:17" x14ac:dyDescent="0.2">
      <c r="A3696" t="s">
        <v>1249</v>
      </c>
      <c r="B3696" t="s">
        <v>1249</v>
      </c>
      <c r="I3696" s="47"/>
      <c r="J3696" t="s">
        <v>611</v>
      </c>
      <c r="M3696" t="s">
        <v>1398</v>
      </c>
      <c r="N3696" t="s">
        <v>1333</v>
      </c>
      <c r="P3696" s="37">
        <v>101.31924591779534</v>
      </c>
      <c r="Q3696" s="31">
        <v>9.0000000000000006E-5</v>
      </c>
    </row>
    <row r="3697" spans="1:17" x14ac:dyDescent="0.2">
      <c r="A3697" t="s">
        <v>1249</v>
      </c>
      <c r="B3697" t="s">
        <v>1249</v>
      </c>
      <c r="I3697" s="47"/>
      <c r="J3697" t="s">
        <v>612</v>
      </c>
      <c r="M3697" t="s">
        <v>1398</v>
      </c>
      <c r="N3697" t="s">
        <v>1333</v>
      </c>
      <c r="P3697" s="37">
        <v>0.25359811479410155</v>
      </c>
      <c r="Q3697" s="31">
        <v>0</v>
      </c>
    </row>
    <row r="3698" spans="1:17" x14ac:dyDescent="0.2">
      <c r="A3698" t="s">
        <v>1249</v>
      </c>
      <c r="B3698" t="s">
        <v>1249</v>
      </c>
      <c r="I3698" s="47"/>
      <c r="J3698" t="s">
        <v>613</v>
      </c>
      <c r="M3698" t="s">
        <v>1398</v>
      </c>
      <c r="N3698" t="s">
        <v>1333</v>
      </c>
      <c r="P3698" s="37">
        <v>0.25359811479410155</v>
      </c>
      <c r="Q3698" s="31">
        <v>0</v>
      </c>
    </row>
    <row r="3699" spans="1:17" x14ac:dyDescent="0.2">
      <c r="A3699" t="s">
        <v>1249</v>
      </c>
      <c r="B3699" t="s">
        <v>1249</v>
      </c>
      <c r="I3699" s="47"/>
      <c r="J3699" t="s">
        <v>614</v>
      </c>
      <c r="M3699" t="s">
        <v>1398</v>
      </c>
      <c r="N3699" t="s">
        <v>1333</v>
      </c>
      <c r="P3699" s="37">
        <v>0.25359811479410155</v>
      </c>
      <c r="Q3699" s="31">
        <v>0</v>
      </c>
    </row>
    <row r="3700" spans="1:17" x14ac:dyDescent="0.2">
      <c r="A3700" t="s">
        <v>1249</v>
      </c>
      <c r="B3700" t="s">
        <v>1249</v>
      </c>
      <c r="I3700" s="47"/>
      <c r="J3700" t="s">
        <v>615</v>
      </c>
      <c r="M3700" t="s">
        <v>1398</v>
      </c>
      <c r="N3700" t="s">
        <v>1333</v>
      </c>
      <c r="P3700" s="37">
        <v>0.25359811479410155</v>
      </c>
      <c r="Q3700" s="31">
        <v>0</v>
      </c>
    </row>
    <row r="3701" spans="1:17" x14ac:dyDescent="0.2">
      <c r="A3701" t="s">
        <v>1249</v>
      </c>
      <c r="B3701" t="s">
        <v>1249</v>
      </c>
      <c r="I3701" s="47"/>
      <c r="J3701" t="s">
        <v>616</v>
      </c>
      <c r="K3701" s="57"/>
      <c r="M3701" t="s">
        <v>1398</v>
      </c>
      <c r="N3701" t="s">
        <v>1333</v>
      </c>
      <c r="P3701" s="37">
        <v>0.25359811479410155</v>
      </c>
      <c r="Q3701" s="31">
        <v>0</v>
      </c>
    </row>
    <row r="3702" spans="1:17" x14ac:dyDescent="0.2">
      <c r="A3702" t="s">
        <v>1249</v>
      </c>
      <c r="B3702" t="s">
        <v>1249</v>
      </c>
      <c r="I3702" s="47"/>
      <c r="J3702" t="s">
        <v>617</v>
      </c>
      <c r="K3702" s="58"/>
      <c r="M3702" t="s">
        <v>1398</v>
      </c>
      <c r="N3702" t="s">
        <v>1333</v>
      </c>
      <c r="P3702" s="37">
        <v>12.679905739705646</v>
      </c>
      <c r="Q3702" s="31">
        <v>1.2E-5</v>
      </c>
    </row>
    <row r="3703" spans="1:17" x14ac:dyDescent="0.2">
      <c r="A3703" t="s">
        <v>1249</v>
      </c>
      <c r="B3703" t="s">
        <v>1249</v>
      </c>
      <c r="I3703" s="47"/>
      <c r="J3703" t="s">
        <v>618</v>
      </c>
      <c r="K3703" s="58"/>
      <c r="M3703" t="s">
        <v>1399</v>
      </c>
      <c r="N3703" t="s">
        <v>1333</v>
      </c>
      <c r="P3703" s="37">
        <v>0</v>
      </c>
      <c r="Q3703" s="31">
        <v>0</v>
      </c>
    </row>
    <row r="3704" spans="1:17" x14ac:dyDescent="0.2">
      <c r="A3704" t="s">
        <v>1249</v>
      </c>
      <c r="B3704" t="s">
        <v>1249</v>
      </c>
      <c r="I3704" s="47"/>
      <c r="J3704" t="s">
        <v>619</v>
      </c>
      <c r="M3704" t="s">
        <v>1399</v>
      </c>
      <c r="N3704" t="s">
        <v>1333</v>
      </c>
      <c r="P3704" s="37">
        <v>0.50719622958824573</v>
      </c>
      <c r="Q3704" s="31">
        <v>0</v>
      </c>
    </row>
    <row r="3705" spans="1:17" x14ac:dyDescent="0.2">
      <c r="A3705" t="s">
        <v>1249</v>
      </c>
      <c r="B3705" t="s">
        <v>1249</v>
      </c>
      <c r="I3705" s="47"/>
      <c r="J3705" t="s">
        <v>620</v>
      </c>
      <c r="K3705" s="57"/>
      <c r="M3705" t="s">
        <v>1399</v>
      </c>
      <c r="N3705" t="s">
        <v>1333</v>
      </c>
      <c r="P3705" s="37">
        <v>0.50719622958824573</v>
      </c>
      <c r="Q3705" s="31">
        <v>0</v>
      </c>
    </row>
    <row r="3706" spans="1:17" x14ac:dyDescent="0.2">
      <c r="A3706" t="s">
        <v>1249</v>
      </c>
      <c r="B3706" t="s">
        <v>1249</v>
      </c>
      <c r="I3706" s="47"/>
      <c r="J3706" t="s">
        <v>621</v>
      </c>
      <c r="M3706" t="s">
        <v>1399</v>
      </c>
      <c r="N3706" t="s">
        <v>1333</v>
      </c>
      <c r="P3706" s="37">
        <v>0.50719622958824573</v>
      </c>
      <c r="Q3706" s="31">
        <v>0</v>
      </c>
    </row>
    <row r="3707" spans="1:17" x14ac:dyDescent="0.2">
      <c r="A3707" t="s">
        <v>1249</v>
      </c>
      <c r="B3707" t="s">
        <v>1249</v>
      </c>
      <c r="I3707" s="47"/>
      <c r="J3707" t="s">
        <v>622</v>
      </c>
      <c r="K3707" s="57"/>
      <c r="M3707" t="s">
        <v>1399</v>
      </c>
      <c r="N3707" t="s">
        <v>1333</v>
      </c>
      <c r="P3707" s="37">
        <v>1.2679905739706072</v>
      </c>
      <c r="Q3707" s="31">
        <v>0</v>
      </c>
    </row>
    <row r="3708" spans="1:17" x14ac:dyDescent="0.2">
      <c r="A3708" t="s">
        <v>1249</v>
      </c>
      <c r="B3708" t="s">
        <v>1249</v>
      </c>
      <c r="I3708" s="47"/>
      <c r="J3708" t="s">
        <v>623</v>
      </c>
      <c r="M3708" t="s">
        <v>1399</v>
      </c>
      <c r="N3708" t="s">
        <v>1333</v>
      </c>
      <c r="P3708" s="37">
        <v>12.172709510117784</v>
      </c>
      <c r="Q3708" s="31">
        <v>9.9999999999999995E-7</v>
      </c>
    </row>
    <row r="3709" spans="1:17" x14ac:dyDescent="0.2">
      <c r="A3709" t="s">
        <v>1249</v>
      </c>
      <c r="B3709" t="s">
        <v>1249</v>
      </c>
      <c r="I3709" s="47"/>
      <c r="J3709" t="s">
        <v>624</v>
      </c>
      <c r="M3709" t="s">
        <v>1399</v>
      </c>
      <c r="N3709" t="s">
        <v>1333</v>
      </c>
      <c r="P3709" s="37">
        <v>0.50719622958824573</v>
      </c>
      <c r="Q3709" s="31">
        <v>0</v>
      </c>
    </row>
    <row r="3710" spans="1:17" x14ac:dyDescent="0.2">
      <c r="A3710" t="s">
        <v>1249</v>
      </c>
      <c r="B3710" t="s">
        <v>1249</v>
      </c>
      <c r="I3710" s="47"/>
      <c r="J3710" t="s">
        <v>625</v>
      </c>
      <c r="M3710" t="s">
        <v>1399</v>
      </c>
      <c r="N3710" t="s">
        <v>1333</v>
      </c>
      <c r="P3710" s="37">
        <v>0.50719622958824573</v>
      </c>
      <c r="Q3710" s="31">
        <v>0</v>
      </c>
    </row>
    <row r="3711" spans="1:17" x14ac:dyDescent="0.2">
      <c r="A3711" t="s">
        <v>1249</v>
      </c>
      <c r="B3711" t="s">
        <v>1249</v>
      </c>
      <c r="I3711" s="47"/>
      <c r="J3711" t="s">
        <v>626</v>
      </c>
      <c r="M3711" t="s">
        <v>1399</v>
      </c>
      <c r="N3711" t="s">
        <v>1333</v>
      </c>
      <c r="P3711" s="37">
        <v>0.50719622958824573</v>
      </c>
      <c r="Q3711" s="31">
        <v>0</v>
      </c>
    </row>
    <row r="3712" spans="1:17" x14ac:dyDescent="0.2">
      <c r="A3712" t="s">
        <v>1249</v>
      </c>
      <c r="B3712" t="s">
        <v>1249</v>
      </c>
      <c r="I3712" s="47"/>
      <c r="J3712" t="s">
        <v>627</v>
      </c>
      <c r="M3712" t="s">
        <v>1399</v>
      </c>
      <c r="N3712" t="s">
        <v>1333</v>
      </c>
      <c r="P3712" s="37">
        <v>0</v>
      </c>
      <c r="Q3712" s="31">
        <v>0</v>
      </c>
    </row>
    <row r="3713" spans="1:17" x14ac:dyDescent="0.2">
      <c r="A3713" t="s">
        <v>1249</v>
      </c>
      <c r="B3713" t="s">
        <v>1249</v>
      </c>
      <c r="I3713" s="47"/>
      <c r="J3713" t="s">
        <v>628</v>
      </c>
      <c r="K3713" s="57"/>
      <c r="M3713" t="s">
        <v>1399</v>
      </c>
      <c r="N3713" t="s">
        <v>1333</v>
      </c>
      <c r="P3713" s="37">
        <v>1.2679905739706214</v>
      </c>
      <c r="Q3713" s="31">
        <v>0</v>
      </c>
    </row>
    <row r="3714" spans="1:17" x14ac:dyDescent="0.2">
      <c r="A3714" t="s">
        <v>1249</v>
      </c>
      <c r="B3714" t="s">
        <v>1249</v>
      </c>
      <c r="I3714" s="47"/>
      <c r="J3714" t="s">
        <v>629</v>
      </c>
      <c r="K3714" s="57"/>
      <c r="M3714" t="s">
        <v>1399</v>
      </c>
      <c r="N3714" t="s">
        <v>1333</v>
      </c>
      <c r="P3714" s="37">
        <v>3.5503736071177059</v>
      </c>
      <c r="Q3714" s="31">
        <v>0</v>
      </c>
    </row>
    <row r="3715" spans="1:17" x14ac:dyDescent="0.2">
      <c r="A3715" t="s">
        <v>1249</v>
      </c>
      <c r="B3715" t="s">
        <v>1249</v>
      </c>
      <c r="I3715" s="47"/>
      <c r="J3715" t="s">
        <v>630</v>
      </c>
      <c r="K3715" s="58"/>
      <c r="M3715" t="s">
        <v>1399</v>
      </c>
      <c r="N3715" t="s">
        <v>1333</v>
      </c>
      <c r="P3715" s="37">
        <v>0.50719622958824573</v>
      </c>
      <c r="Q3715" s="31">
        <v>0</v>
      </c>
    </row>
    <row r="3716" spans="1:17" x14ac:dyDescent="0.2">
      <c r="A3716" t="s">
        <v>1249</v>
      </c>
      <c r="B3716" t="s">
        <v>1249</v>
      </c>
      <c r="I3716" s="47"/>
      <c r="J3716" t="s">
        <v>631</v>
      </c>
      <c r="M3716" t="s">
        <v>1399</v>
      </c>
      <c r="N3716" t="s">
        <v>1333</v>
      </c>
      <c r="P3716" s="37">
        <v>0.50719622958823152</v>
      </c>
      <c r="Q3716" s="31">
        <v>0</v>
      </c>
    </row>
    <row r="3717" spans="1:17" x14ac:dyDescent="0.2">
      <c r="A3717" t="s">
        <v>1249</v>
      </c>
      <c r="B3717" t="s">
        <v>1249</v>
      </c>
      <c r="I3717" s="47"/>
      <c r="J3717" t="s">
        <v>632</v>
      </c>
      <c r="K3717" s="57"/>
      <c r="M3717" t="s">
        <v>1399</v>
      </c>
      <c r="N3717" t="s">
        <v>1333</v>
      </c>
      <c r="P3717" s="37">
        <v>0.50719622958824573</v>
      </c>
      <c r="Q3717" s="31">
        <v>0</v>
      </c>
    </row>
    <row r="3718" spans="1:17" x14ac:dyDescent="0.2">
      <c r="A3718" t="s">
        <v>1249</v>
      </c>
      <c r="B3718" t="s">
        <v>1249</v>
      </c>
      <c r="I3718" s="47"/>
      <c r="J3718" t="s">
        <v>633</v>
      </c>
      <c r="K3718" s="58"/>
      <c r="M3718" t="s">
        <v>1400</v>
      </c>
      <c r="N3718" t="s">
        <v>1294</v>
      </c>
      <c r="P3718" s="37">
        <v>8494.7749351308921</v>
      </c>
      <c r="Q3718" s="31">
        <v>3.0000000000000001E-5</v>
      </c>
    </row>
    <row r="3719" spans="1:17" x14ac:dyDescent="0.2">
      <c r="A3719" t="s">
        <v>1249</v>
      </c>
      <c r="B3719" t="s">
        <v>1249</v>
      </c>
      <c r="I3719" s="47"/>
      <c r="J3719" t="s">
        <v>634</v>
      </c>
      <c r="M3719" t="s">
        <v>1400</v>
      </c>
      <c r="N3719" t="s">
        <v>1294</v>
      </c>
      <c r="P3719" s="37">
        <v>2.535981147941186</v>
      </c>
      <c r="Q3719" s="31">
        <v>0</v>
      </c>
    </row>
    <row r="3720" spans="1:17" x14ac:dyDescent="0.2">
      <c r="A3720" t="s">
        <v>1249</v>
      </c>
      <c r="B3720" t="s">
        <v>1249</v>
      </c>
      <c r="I3720" s="47"/>
      <c r="J3720" t="s">
        <v>635</v>
      </c>
      <c r="M3720" t="s">
        <v>1400</v>
      </c>
      <c r="N3720" t="s">
        <v>1294</v>
      </c>
      <c r="P3720" s="37">
        <v>50.124585598085105</v>
      </c>
      <c r="Q3720" s="31">
        <v>6.0000000000000002E-6</v>
      </c>
    </row>
    <row r="3721" spans="1:17" x14ac:dyDescent="0.2">
      <c r="A3721" t="s">
        <v>1249</v>
      </c>
      <c r="B3721" t="s">
        <v>1249</v>
      </c>
      <c r="I3721" s="47"/>
      <c r="J3721" t="s">
        <v>636</v>
      </c>
      <c r="M3721" t="s">
        <v>1400</v>
      </c>
      <c r="N3721" t="s">
        <v>1294</v>
      </c>
      <c r="P3721" s="37">
        <v>1388.3298090357057</v>
      </c>
      <c r="Q3721" s="31">
        <v>3.6000000000000001E-5</v>
      </c>
    </row>
    <row r="3722" spans="1:17" x14ac:dyDescent="0.2">
      <c r="A3722" t="s">
        <v>1249</v>
      </c>
      <c r="B3722" t="s">
        <v>1249</v>
      </c>
      <c r="I3722" s="47"/>
      <c r="J3722" t="s">
        <v>637</v>
      </c>
      <c r="M3722" t="s">
        <v>1400</v>
      </c>
      <c r="N3722" t="s">
        <v>1294</v>
      </c>
      <c r="P3722" s="37">
        <v>60.513150378390492</v>
      </c>
      <c r="Q3722" s="31">
        <v>7.9999999999999996E-6</v>
      </c>
    </row>
    <row r="3723" spans="1:17" x14ac:dyDescent="0.2">
      <c r="A3723" t="s">
        <v>1249</v>
      </c>
      <c r="B3723" t="s">
        <v>1249</v>
      </c>
      <c r="I3723" s="47"/>
      <c r="J3723" t="s">
        <v>638</v>
      </c>
      <c r="M3723" t="s">
        <v>1400</v>
      </c>
      <c r="N3723" t="s">
        <v>1294</v>
      </c>
      <c r="P3723" s="37">
        <v>3314.9185733396007</v>
      </c>
      <c r="Q3723" s="31">
        <v>6.3E-5</v>
      </c>
    </row>
    <row r="3724" spans="1:17" x14ac:dyDescent="0.2">
      <c r="A3724" t="s">
        <v>1249</v>
      </c>
      <c r="B3724" t="s">
        <v>1249</v>
      </c>
      <c r="I3724" s="47"/>
      <c r="J3724" t="s">
        <v>639</v>
      </c>
      <c r="K3724" s="57"/>
      <c r="M3724" t="s">
        <v>1400</v>
      </c>
      <c r="N3724" t="s">
        <v>1294</v>
      </c>
      <c r="P3724" s="37">
        <v>2676.0859068567079</v>
      </c>
      <c r="Q3724" s="31">
        <v>2.1999999999999999E-5</v>
      </c>
    </row>
    <row r="3725" spans="1:17" x14ac:dyDescent="0.2">
      <c r="A3725" t="s">
        <v>1249</v>
      </c>
      <c r="B3725" t="s">
        <v>1249</v>
      </c>
      <c r="I3725" s="47"/>
      <c r="J3725" t="s">
        <v>640</v>
      </c>
      <c r="K3725" s="57"/>
      <c r="M3725" t="s">
        <v>1400</v>
      </c>
      <c r="N3725" t="s">
        <v>1294</v>
      </c>
      <c r="P3725" s="37">
        <v>2463.2764891974984</v>
      </c>
      <c r="Q3725" s="31">
        <v>2.4000000000000001E-5</v>
      </c>
    </row>
    <row r="3726" spans="1:17" x14ac:dyDescent="0.2">
      <c r="A3726" t="s">
        <v>1249</v>
      </c>
      <c r="B3726" t="s">
        <v>1249</v>
      </c>
      <c r="I3726" s="47"/>
      <c r="J3726" t="s">
        <v>641</v>
      </c>
      <c r="K3726" s="57"/>
      <c r="M3726" t="s">
        <v>1401</v>
      </c>
      <c r="N3726" t="s">
        <v>1325</v>
      </c>
      <c r="P3726" s="37">
        <v>-212780.70934215077</v>
      </c>
      <c r="Q3726" s="31">
        <v>1.37E-4</v>
      </c>
    </row>
    <row r="3727" spans="1:17" x14ac:dyDescent="0.2">
      <c r="A3727" t="s">
        <v>1249</v>
      </c>
      <c r="B3727" t="s">
        <v>1249</v>
      </c>
      <c r="I3727" s="47"/>
      <c r="J3727" t="s">
        <v>642</v>
      </c>
      <c r="K3727" s="58"/>
      <c r="M3727" t="s">
        <v>1401</v>
      </c>
      <c r="N3727" t="s">
        <v>1325</v>
      </c>
      <c r="P3727" s="37">
        <v>0</v>
      </c>
      <c r="Q3727" s="31">
        <v>0</v>
      </c>
    </row>
    <row r="3728" spans="1:17" x14ac:dyDescent="0.2">
      <c r="A3728" t="s">
        <v>1249</v>
      </c>
      <c r="B3728" t="s">
        <v>1249</v>
      </c>
      <c r="I3728" s="47"/>
      <c r="J3728" t="s">
        <v>643</v>
      </c>
      <c r="M3728" t="s">
        <v>1401</v>
      </c>
      <c r="N3728" t="s">
        <v>1325</v>
      </c>
      <c r="P3728" s="37">
        <v>-188594.34272312076</v>
      </c>
      <c r="Q3728" s="31">
        <v>2.3900000000000001E-4</v>
      </c>
    </row>
    <row r="3729" spans="1:17" x14ac:dyDescent="0.2">
      <c r="A3729" t="s">
        <v>1249</v>
      </c>
      <c r="B3729" t="s">
        <v>1249</v>
      </c>
      <c r="I3729" s="47"/>
      <c r="J3729" t="s">
        <v>644</v>
      </c>
      <c r="K3729" s="57"/>
      <c r="M3729" t="s">
        <v>1401</v>
      </c>
      <c r="N3729" t="s">
        <v>1325</v>
      </c>
      <c r="P3729" s="37">
        <v>-507.59946881665383</v>
      </c>
      <c r="Q3729" s="31">
        <v>3.1100000000000002E-4</v>
      </c>
    </row>
    <row r="3730" spans="1:17" x14ac:dyDescent="0.2">
      <c r="A3730" t="s">
        <v>1249</v>
      </c>
      <c r="B3730" t="s">
        <v>1249</v>
      </c>
      <c r="I3730" s="47"/>
      <c r="J3730" t="s">
        <v>645</v>
      </c>
      <c r="K3730" s="58"/>
      <c r="M3730" t="s">
        <v>1401</v>
      </c>
      <c r="N3730" t="s">
        <v>1325</v>
      </c>
      <c r="P3730" s="37">
        <v>6146.6715742252636</v>
      </c>
      <c r="Q3730" s="31">
        <v>4.8999999999999998E-5</v>
      </c>
    </row>
    <row r="3731" spans="1:17" x14ac:dyDescent="0.2">
      <c r="A3731" t="s">
        <v>1249</v>
      </c>
      <c r="B3731" t="s">
        <v>1249</v>
      </c>
      <c r="I3731" s="47"/>
      <c r="J3731" t="s">
        <v>646</v>
      </c>
      <c r="M3731" t="s">
        <v>1401</v>
      </c>
      <c r="N3731" t="s">
        <v>1325</v>
      </c>
      <c r="P3731" s="37">
        <v>-42.015021154897113</v>
      </c>
      <c r="Q3731" s="31">
        <v>1.2E-5</v>
      </c>
    </row>
    <row r="3732" spans="1:17" x14ac:dyDescent="0.2">
      <c r="A3732" t="s">
        <v>1249</v>
      </c>
      <c r="B3732" t="s">
        <v>1249</v>
      </c>
      <c r="I3732" s="47"/>
      <c r="J3732" t="s">
        <v>647</v>
      </c>
      <c r="M3732" t="s">
        <v>1401</v>
      </c>
      <c r="N3732" t="s">
        <v>1325</v>
      </c>
      <c r="P3732" s="37">
        <v>-365.62471159132838</v>
      </c>
      <c r="Q3732" s="31">
        <v>1.08E-4</v>
      </c>
    </row>
    <row r="3733" spans="1:17" x14ac:dyDescent="0.2">
      <c r="A3733" t="s">
        <v>1249</v>
      </c>
      <c r="B3733" t="s">
        <v>1249</v>
      </c>
      <c r="I3733" s="47"/>
      <c r="J3733" t="s">
        <v>648</v>
      </c>
      <c r="M3733" t="s">
        <v>1401</v>
      </c>
      <c r="N3733" t="s">
        <v>1325</v>
      </c>
      <c r="P3733" s="37">
        <v>-52.578776443617244</v>
      </c>
      <c r="Q3733" s="31">
        <v>1.5E-5</v>
      </c>
    </row>
    <row r="3734" spans="1:17" x14ac:dyDescent="0.2">
      <c r="A3734" t="s">
        <v>1249</v>
      </c>
      <c r="B3734" t="s">
        <v>1249</v>
      </c>
      <c r="I3734" s="47"/>
      <c r="J3734" t="s">
        <v>649</v>
      </c>
      <c r="M3734" t="s">
        <v>1401</v>
      </c>
      <c r="N3734" t="s">
        <v>1325</v>
      </c>
      <c r="P3734" s="37">
        <v>-111.19198369538208</v>
      </c>
      <c r="Q3734" s="31">
        <v>3.1000000000000001E-5</v>
      </c>
    </row>
    <row r="3735" spans="1:17" x14ac:dyDescent="0.2">
      <c r="A3735" t="s">
        <v>1249</v>
      </c>
      <c r="B3735" t="s">
        <v>1249</v>
      </c>
      <c r="I3735" s="47"/>
      <c r="J3735" t="s">
        <v>650</v>
      </c>
      <c r="M3735" t="s">
        <v>1401</v>
      </c>
      <c r="N3735" t="s">
        <v>1325</v>
      </c>
      <c r="P3735" s="37">
        <v>-5.1018776443581828</v>
      </c>
      <c r="Q3735" s="31">
        <v>1.9999999999999999E-6</v>
      </c>
    </row>
    <row r="3736" spans="1:17" x14ac:dyDescent="0.2">
      <c r="A3736" t="s">
        <v>1249</v>
      </c>
      <c r="B3736" t="s">
        <v>1249</v>
      </c>
      <c r="I3736" s="47"/>
      <c r="J3736" t="s">
        <v>651</v>
      </c>
      <c r="K3736" s="57"/>
      <c r="M3736" t="s">
        <v>1401</v>
      </c>
      <c r="N3736" t="s">
        <v>1325</v>
      </c>
      <c r="P3736" s="37">
        <v>-36.913143510559166</v>
      </c>
      <c r="Q3736" s="31">
        <v>1.1E-5</v>
      </c>
    </row>
    <row r="3737" spans="1:17" x14ac:dyDescent="0.2">
      <c r="A3737" t="s">
        <v>1249</v>
      </c>
      <c r="B3737" t="s">
        <v>1249</v>
      </c>
      <c r="I3737" s="47"/>
      <c r="J3737" t="s">
        <v>652</v>
      </c>
      <c r="K3737" s="58"/>
      <c r="M3737" t="s">
        <v>1322</v>
      </c>
      <c r="N3737" t="s">
        <v>1323</v>
      </c>
      <c r="P3737" s="37">
        <v>4.8183641810883273</v>
      </c>
      <c r="Q3737" s="31">
        <v>3.0000000000000001E-6</v>
      </c>
    </row>
    <row r="3738" spans="1:17" x14ac:dyDescent="0.2">
      <c r="A3738" t="s">
        <v>1249</v>
      </c>
      <c r="B3738" t="s">
        <v>1249</v>
      </c>
      <c r="I3738" s="47"/>
      <c r="J3738" t="s">
        <v>653</v>
      </c>
      <c r="K3738" s="57"/>
      <c r="M3738" t="s">
        <v>1322</v>
      </c>
      <c r="N3738" t="s">
        <v>1323</v>
      </c>
      <c r="P3738" s="37">
        <v>5.0719622958822583</v>
      </c>
      <c r="Q3738" s="31">
        <v>3.0000000000000001E-6</v>
      </c>
    </row>
    <row r="3739" spans="1:17" x14ac:dyDescent="0.2">
      <c r="A3739" t="s">
        <v>1249</v>
      </c>
      <c r="B3739" t="s">
        <v>1249</v>
      </c>
      <c r="I3739" s="47"/>
      <c r="J3739" t="s">
        <v>654</v>
      </c>
      <c r="K3739" s="57"/>
      <c r="M3739" t="s">
        <v>1322</v>
      </c>
      <c r="N3739" t="s">
        <v>1323</v>
      </c>
      <c r="P3739" s="37">
        <v>34.172579156191205</v>
      </c>
      <c r="Q3739" s="31">
        <v>2.1999999999999999E-5</v>
      </c>
    </row>
    <row r="3740" spans="1:17" x14ac:dyDescent="0.2">
      <c r="A3740" t="s">
        <v>1249</v>
      </c>
      <c r="B3740" t="s">
        <v>1249</v>
      </c>
      <c r="I3740" s="47"/>
      <c r="J3740" t="s">
        <v>655</v>
      </c>
      <c r="K3740" s="58"/>
      <c r="M3740" t="s">
        <v>1322</v>
      </c>
      <c r="N3740" t="s">
        <v>1323</v>
      </c>
      <c r="P3740" s="37">
        <v>2.5359811479411292</v>
      </c>
      <c r="Q3740" s="31">
        <v>9.9999999999999995E-7</v>
      </c>
    </row>
    <row r="3741" spans="1:17" x14ac:dyDescent="0.2">
      <c r="A3741" t="s">
        <v>1249</v>
      </c>
      <c r="B3741" t="s">
        <v>1249</v>
      </c>
      <c r="I3741" s="47"/>
      <c r="J3741" t="s">
        <v>656</v>
      </c>
      <c r="K3741" s="57"/>
      <c r="M3741" t="s">
        <v>1322</v>
      </c>
      <c r="N3741" t="s">
        <v>1323</v>
      </c>
      <c r="P3741" s="37">
        <v>7.2343453290259276</v>
      </c>
      <c r="Q3741" s="31">
        <v>3.9999999999999998E-6</v>
      </c>
    </row>
    <row r="3742" spans="1:17" x14ac:dyDescent="0.2">
      <c r="A3742" t="s">
        <v>1249</v>
      </c>
      <c r="B3742" t="s">
        <v>1249</v>
      </c>
      <c r="I3742" s="47"/>
      <c r="J3742" t="s">
        <v>657</v>
      </c>
      <c r="K3742" s="57"/>
      <c r="M3742" t="s">
        <v>1322</v>
      </c>
      <c r="N3742" t="s">
        <v>1323</v>
      </c>
      <c r="P3742" s="37">
        <v>7.6079434438233875</v>
      </c>
      <c r="Q3742" s="31">
        <v>3.9999999999999998E-6</v>
      </c>
    </row>
    <row r="3743" spans="1:17" x14ac:dyDescent="0.2">
      <c r="A3743" t="s">
        <v>1249</v>
      </c>
      <c r="B3743" t="s">
        <v>1249</v>
      </c>
      <c r="I3743" s="47"/>
      <c r="J3743" t="s">
        <v>658</v>
      </c>
      <c r="K3743" s="58"/>
      <c r="M3743" t="s">
        <v>1402</v>
      </c>
      <c r="N3743" t="s">
        <v>1323</v>
      </c>
      <c r="P3743" s="37">
        <v>2.5359811479411292</v>
      </c>
      <c r="Q3743" s="31">
        <v>9.9999999999999995E-7</v>
      </c>
    </row>
    <row r="3744" spans="1:17" x14ac:dyDescent="0.2">
      <c r="A3744" t="s">
        <v>1249</v>
      </c>
      <c r="B3744" t="s">
        <v>1249</v>
      </c>
      <c r="I3744" s="47"/>
      <c r="J3744" t="s">
        <v>659</v>
      </c>
      <c r="M3744" t="s">
        <v>1402</v>
      </c>
      <c r="N3744" t="s">
        <v>1323</v>
      </c>
      <c r="P3744" s="37">
        <v>21.809437872294438</v>
      </c>
      <c r="Q3744" s="31">
        <v>6.9999999999999999E-6</v>
      </c>
    </row>
    <row r="3745" spans="1:17" x14ac:dyDescent="0.2">
      <c r="A3745" t="s">
        <v>1249</v>
      </c>
      <c r="B3745" t="s">
        <v>1249</v>
      </c>
      <c r="I3745" s="47"/>
      <c r="J3745" t="s">
        <v>660</v>
      </c>
      <c r="K3745" s="57"/>
      <c r="M3745" t="s">
        <v>1402</v>
      </c>
      <c r="N3745" t="s">
        <v>1323</v>
      </c>
      <c r="P3745" s="37">
        <v>34.10214738241848</v>
      </c>
      <c r="Q3745" s="31">
        <v>1.2E-5</v>
      </c>
    </row>
    <row r="3746" spans="1:17" x14ac:dyDescent="0.2">
      <c r="A3746" t="s">
        <v>1249</v>
      </c>
      <c r="B3746" t="s">
        <v>1249</v>
      </c>
      <c r="I3746" s="47"/>
      <c r="J3746" t="s">
        <v>661</v>
      </c>
      <c r="K3746" s="57"/>
      <c r="M3746" t="s">
        <v>1402</v>
      </c>
      <c r="N3746" t="s">
        <v>1323</v>
      </c>
      <c r="P3746" s="37">
        <v>23.838222790647706</v>
      </c>
      <c r="Q3746" s="31">
        <v>9.0000000000000002E-6</v>
      </c>
    </row>
    <row r="3747" spans="1:17" x14ac:dyDescent="0.2">
      <c r="A3747" t="s">
        <v>1249</v>
      </c>
      <c r="B3747" t="s">
        <v>1249</v>
      </c>
      <c r="I3747" s="47"/>
      <c r="J3747" t="s">
        <v>662</v>
      </c>
      <c r="K3747" s="57"/>
      <c r="M3747" t="s">
        <v>1402</v>
      </c>
      <c r="N3747" t="s">
        <v>1323</v>
      </c>
      <c r="P3747" s="37">
        <v>5.8327566402649609</v>
      </c>
      <c r="Q3747" s="31">
        <v>1.9999999999999999E-6</v>
      </c>
    </row>
    <row r="3748" spans="1:17" x14ac:dyDescent="0.2">
      <c r="A3748" t="s">
        <v>1249</v>
      </c>
      <c r="B3748" t="s">
        <v>1249</v>
      </c>
      <c r="I3748" s="47"/>
      <c r="J3748" t="s">
        <v>663</v>
      </c>
      <c r="M3748" t="s">
        <v>1403</v>
      </c>
      <c r="N3748" t="s">
        <v>1294</v>
      </c>
      <c r="P3748" s="37">
        <v>-9801.6178418190048</v>
      </c>
      <c r="Q3748" s="31">
        <v>0</v>
      </c>
    </row>
    <row r="3749" spans="1:17" x14ac:dyDescent="0.2">
      <c r="A3749" t="s">
        <v>1249</v>
      </c>
      <c r="B3749" t="s">
        <v>1249</v>
      </c>
      <c r="I3749" s="47"/>
      <c r="J3749" t="s">
        <v>664</v>
      </c>
      <c r="K3749" s="57"/>
      <c r="M3749" t="s">
        <v>1403</v>
      </c>
      <c r="N3749" t="s">
        <v>1325</v>
      </c>
      <c r="P3749" s="37">
        <v>2.535981147941186</v>
      </c>
      <c r="Q3749" s="31">
        <v>0</v>
      </c>
    </row>
    <row r="3750" spans="1:17" x14ac:dyDescent="0.2">
      <c r="A3750" t="s">
        <v>1249</v>
      </c>
      <c r="B3750" t="s">
        <v>1249</v>
      </c>
      <c r="I3750" s="47"/>
      <c r="J3750" t="s">
        <v>665</v>
      </c>
      <c r="K3750" s="57"/>
      <c r="M3750" t="s">
        <v>1403</v>
      </c>
      <c r="N3750" t="s">
        <v>1294</v>
      </c>
      <c r="P3750" s="37">
        <v>60.863547550588919</v>
      </c>
      <c r="Q3750" s="31">
        <v>7.9999999999999996E-6</v>
      </c>
    </row>
    <row r="3751" spans="1:17" x14ac:dyDescent="0.2">
      <c r="A3751" t="s">
        <v>1249</v>
      </c>
      <c r="B3751" t="s">
        <v>1249</v>
      </c>
      <c r="I3751" s="47"/>
      <c r="J3751" t="s">
        <v>666</v>
      </c>
      <c r="K3751" s="57"/>
      <c r="M3751" t="s">
        <v>1403</v>
      </c>
      <c r="N3751" t="s">
        <v>1325</v>
      </c>
      <c r="P3751" s="37">
        <v>38.448849349435477</v>
      </c>
      <c r="Q3751" s="31">
        <v>3.6999999999999998E-5</v>
      </c>
    </row>
    <row r="3752" spans="1:17" x14ac:dyDescent="0.2">
      <c r="A3752" t="s">
        <v>1249</v>
      </c>
      <c r="B3752" t="s">
        <v>1249</v>
      </c>
      <c r="I3752" s="47"/>
      <c r="J3752" t="s">
        <v>667</v>
      </c>
      <c r="K3752" s="57"/>
      <c r="M3752" t="s">
        <v>1403</v>
      </c>
      <c r="N3752" t="s">
        <v>1325</v>
      </c>
      <c r="P3752" s="37">
        <v>41.795399392583931</v>
      </c>
      <c r="Q3752" s="31">
        <v>3.1999999999999999E-5</v>
      </c>
    </row>
    <row r="3753" spans="1:17" x14ac:dyDescent="0.2">
      <c r="A3753" t="s">
        <v>1249</v>
      </c>
      <c r="B3753" t="s">
        <v>1249</v>
      </c>
      <c r="I3753" s="47"/>
      <c r="J3753" t="s">
        <v>669</v>
      </c>
      <c r="K3753" s="57"/>
      <c r="M3753" t="s">
        <v>1404</v>
      </c>
      <c r="N3753" t="s">
        <v>1294</v>
      </c>
      <c r="P3753" s="37">
        <v>-351202.40678731911</v>
      </c>
      <c r="Q3753" s="31">
        <v>9.0200000000000002E-4</v>
      </c>
    </row>
    <row r="3754" spans="1:17" x14ac:dyDescent="0.2">
      <c r="A3754" t="s">
        <v>1249</v>
      </c>
      <c r="B3754" t="s">
        <v>1249</v>
      </c>
      <c r="I3754" s="47"/>
      <c r="J3754" t="s">
        <v>670</v>
      </c>
      <c r="K3754" s="57"/>
      <c r="M3754" t="s">
        <v>1404</v>
      </c>
      <c r="N3754" t="s">
        <v>1294</v>
      </c>
      <c r="P3754" s="37">
        <v>2.5359811479412429</v>
      </c>
      <c r="Q3754" s="31">
        <v>9.9999999999999995E-7</v>
      </c>
    </row>
    <row r="3755" spans="1:17" x14ac:dyDescent="0.2">
      <c r="A3755" t="s">
        <v>1249</v>
      </c>
      <c r="B3755" t="s">
        <v>1249</v>
      </c>
      <c r="I3755" s="47"/>
      <c r="J3755" t="s">
        <v>671</v>
      </c>
      <c r="K3755" s="57"/>
      <c r="M3755" t="s">
        <v>1404</v>
      </c>
      <c r="N3755" t="s">
        <v>1294</v>
      </c>
      <c r="P3755" s="37">
        <v>76.17340616018555</v>
      </c>
      <c r="Q3755" s="31">
        <v>2.6999999999999999E-5</v>
      </c>
    </row>
    <row r="3756" spans="1:17" x14ac:dyDescent="0.2">
      <c r="A3756" t="s">
        <v>1249</v>
      </c>
      <c r="B3756" t="s">
        <v>1249</v>
      </c>
      <c r="I3756" s="47"/>
      <c r="J3756" t="s">
        <v>672</v>
      </c>
      <c r="K3756" s="57"/>
      <c r="M3756" t="s">
        <v>1404</v>
      </c>
      <c r="N3756" t="s">
        <v>1294</v>
      </c>
      <c r="P3756" s="37">
        <v>8.0712191078491742</v>
      </c>
      <c r="Q3756" s="31">
        <v>3.9999999999999998E-6</v>
      </c>
    </row>
    <row r="3757" spans="1:17" x14ac:dyDescent="0.2">
      <c r="A3757" t="s">
        <v>1249</v>
      </c>
      <c r="B3757" t="s">
        <v>1249</v>
      </c>
      <c r="I3757" s="47"/>
      <c r="J3757" t="s">
        <v>673</v>
      </c>
      <c r="M3757" t="s">
        <v>1404</v>
      </c>
      <c r="N3757" t="s">
        <v>1294</v>
      </c>
      <c r="P3757" s="37">
        <v>1774.6645171134442</v>
      </c>
      <c r="Q3757" s="31">
        <v>6.4999999999999994E-5</v>
      </c>
    </row>
    <row r="3758" spans="1:17" x14ac:dyDescent="0.2">
      <c r="A3758" t="s">
        <v>1249</v>
      </c>
      <c r="B3758" t="s">
        <v>1249</v>
      </c>
      <c r="I3758" s="47"/>
      <c r="J3758" t="s">
        <v>674</v>
      </c>
      <c r="M3758" t="s">
        <v>1404</v>
      </c>
      <c r="N3758" t="s">
        <v>1294</v>
      </c>
      <c r="P3758" s="37">
        <v>46651.156072780432</v>
      </c>
      <c r="Q3758" s="31">
        <v>3.0800000000000001E-4</v>
      </c>
    </row>
    <row r="3759" spans="1:17" x14ac:dyDescent="0.2">
      <c r="A3759" t="s">
        <v>1249</v>
      </c>
      <c r="B3759" t="s">
        <v>1249</v>
      </c>
      <c r="I3759" s="47"/>
      <c r="J3759" t="s">
        <v>675</v>
      </c>
      <c r="M3759" t="s">
        <v>1405</v>
      </c>
      <c r="N3759" t="s">
        <v>1294</v>
      </c>
      <c r="P3759" s="37">
        <v>83.860975996850357</v>
      </c>
      <c r="Q3759" s="31">
        <v>3.0000000000000001E-6</v>
      </c>
    </row>
    <row r="3760" spans="1:17" x14ac:dyDescent="0.2">
      <c r="A3760" t="s">
        <v>1249</v>
      </c>
      <c r="B3760" t="s">
        <v>1249</v>
      </c>
      <c r="I3760" s="47"/>
      <c r="J3760" t="s">
        <v>676</v>
      </c>
      <c r="K3760" s="57"/>
      <c r="M3760" t="s">
        <v>1405</v>
      </c>
      <c r="N3760" t="s">
        <v>1325</v>
      </c>
      <c r="P3760" s="37">
        <v>0</v>
      </c>
      <c r="Q3760" s="31">
        <v>0</v>
      </c>
    </row>
    <row r="3761" spans="1:17" x14ac:dyDescent="0.2">
      <c r="A3761" t="s">
        <v>1249</v>
      </c>
      <c r="B3761" t="s">
        <v>1249</v>
      </c>
      <c r="I3761" s="47"/>
      <c r="J3761" t="s">
        <v>677</v>
      </c>
      <c r="K3761" s="57"/>
      <c r="M3761" t="s">
        <v>1405</v>
      </c>
      <c r="N3761" t="s">
        <v>1294</v>
      </c>
      <c r="P3761" s="37">
        <v>-2317.9534121263896</v>
      </c>
      <c r="Q3761" s="31">
        <v>1.5999999999999999E-5</v>
      </c>
    </row>
    <row r="3762" spans="1:17" x14ac:dyDescent="0.2">
      <c r="A3762" t="s">
        <v>1249</v>
      </c>
      <c r="B3762" t="s">
        <v>1249</v>
      </c>
      <c r="I3762" s="47"/>
      <c r="J3762" t="s">
        <v>678</v>
      </c>
      <c r="K3762" s="57"/>
      <c r="M3762" t="s">
        <v>1405</v>
      </c>
      <c r="N3762" t="s">
        <v>1325</v>
      </c>
      <c r="P3762" s="37">
        <v>338.63060828815651</v>
      </c>
      <c r="Q3762" s="31">
        <v>3.0000000000000001E-6</v>
      </c>
    </row>
    <row r="3763" spans="1:17" x14ac:dyDescent="0.2">
      <c r="A3763" t="s">
        <v>1249</v>
      </c>
      <c r="B3763" t="s">
        <v>1249</v>
      </c>
      <c r="I3763" s="47"/>
      <c r="J3763" t="s">
        <v>679</v>
      </c>
      <c r="K3763" s="57"/>
      <c r="M3763" t="s">
        <v>1405</v>
      </c>
      <c r="N3763" t="s">
        <v>1325</v>
      </c>
      <c r="P3763" s="37">
        <v>2000.3124256916744</v>
      </c>
      <c r="Q3763" s="31">
        <v>1.2999999999999999E-5</v>
      </c>
    </row>
    <row r="3764" spans="1:17" x14ac:dyDescent="0.2">
      <c r="A3764" t="s">
        <v>1249</v>
      </c>
      <c r="B3764" t="s">
        <v>1249</v>
      </c>
      <c r="I3764" s="47"/>
      <c r="J3764" t="s">
        <v>680</v>
      </c>
      <c r="K3764" s="57"/>
      <c r="M3764" t="s">
        <v>1405</v>
      </c>
      <c r="N3764" t="s">
        <v>1294</v>
      </c>
      <c r="P3764" s="37">
        <v>1021.0825829758251</v>
      </c>
      <c r="Q3764" s="31">
        <v>1.2E-4</v>
      </c>
    </row>
    <row r="3765" spans="1:17" x14ac:dyDescent="0.2">
      <c r="A3765" t="s">
        <v>1249</v>
      </c>
      <c r="B3765" t="s">
        <v>1249</v>
      </c>
      <c r="I3765" s="47"/>
      <c r="J3765" t="s">
        <v>681</v>
      </c>
      <c r="K3765" s="57"/>
      <c r="M3765" t="s">
        <v>1405</v>
      </c>
      <c r="N3765" t="s">
        <v>1294</v>
      </c>
      <c r="P3765" s="37">
        <v>253.38863172292395</v>
      </c>
      <c r="Q3765" s="31">
        <v>1.9999999999999999E-6</v>
      </c>
    </row>
    <row r="3766" spans="1:17" x14ac:dyDescent="0.2">
      <c r="A3766" t="s">
        <v>1249</v>
      </c>
      <c r="B3766" t="s">
        <v>1249</v>
      </c>
      <c r="I3766" s="47"/>
      <c r="J3766" t="s">
        <v>682</v>
      </c>
      <c r="M3766" t="s">
        <v>1406</v>
      </c>
      <c r="N3766" t="s">
        <v>1294</v>
      </c>
      <c r="P3766" s="37">
        <v>13.440700084088348</v>
      </c>
      <c r="Q3766" s="31">
        <v>9.9999999999999995E-7</v>
      </c>
    </row>
    <row r="3767" spans="1:17" x14ac:dyDescent="0.2">
      <c r="A3767" t="s">
        <v>1249</v>
      </c>
      <c r="B3767" t="s">
        <v>1249</v>
      </c>
      <c r="I3767" s="47"/>
      <c r="J3767" t="s">
        <v>683</v>
      </c>
      <c r="M3767" t="s">
        <v>1406</v>
      </c>
      <c r="N3767" t="s">
        <v>1325</v>
      </c>
      <c r="P3767" s="37">
        <v>0</v>
      </c>
      <c r="Q3767" s="31">
        <v>0</v>
      </c>
    </row>
    <row r="3768" spans="1:17" x14ac:dyDescent="0.2">
      <c r="A3768" t="s">
        <v>1249</v>
      </c>
      <c r="B3768" t="s">
        <v>1249</v>
      </c>
      <c r="I3768" s="47"/>
      <c r="J3768" t="s">
        <v>684</v>
      </c>
      <c r="K3768" s="57"/>
      <c r="M3768" t="s">
        <v>1406</v>
      </c>
      <c r="N3768" t="s">
        <v>1294</v>
      </c>
      <c r="P3768" s="37">
        <v>20.154251068734766</v>
      </c>
      <c r="Q3768" s="31">
        <v>9.9999999999999995E-7</v>
      </c>
    </row>
    <row r="3769" spans="1:17" x14ac:dyDescent="0.2">
      <c r="A3769" t="s">
        <v>1249</v>
      </c>
      <c r="B3769" t="s">
        <v>1249</v>
      </c>
      <c r="I3769" s="47"/>
      <c r="J3769" t="s">
        <v>685</v>
      </c>
      <c r="K3769" s="57"/>
      <c r="M3769" t="s">
        <v>1406</v>
      </c>
      <c r="N3769" t="s">
        <v>1325</v>
      </c>
      <c r="P3769" s="37">
        <v>75276.835999522693</v>
      </c>
      <c r="Q3769" s="31">
        <v>8.1000000000000004E-5</v>
      </c>
    </row>
    <row r="3770" spans="1:17" x14ac:dyDescent="0.2">
      <c r="A3770" t="s">
        <v>1249</v>
      </c>
      <c r="B3770" t="s">
        <v>1249</v>
      </c>
      <c r="I3770" s="47"/>
      <c r="J3770" t="s">
        <v>686</v>
      </c>
      <c r="K3770" s="57"/>
      <c r="M3770" t="s">
        <v>1406</v>
      </c>
      <c r="N3770" t="s">
        <v>1325</v>
      </c>
      <c r="P3770" s="37">
        <v>187.30334333826067</v>
      </c>
      <c r="Q3770" s="31">
        <v>9.0000000000000002E-6</v>
      </c>
    </row>
    <row r="3771" spans="1:17" x14ac:dyDescent="0.2">
      <c r="A3771" t="s">
        <v>1249</v>
      </c>
      <c r="B3771" t="s">
        <v>1249</v>
      </c>
      <c r="I3771" s="47"/>
      <c r="J3771" t="s">
        <v>687</v>
      </c>
      <c r="K3771" s="57"/>
      <c r="M3771" t="s">
        <v>1406</v>
      </c>
      <c r="N3771" t="s">
        <v>1325</v>
      </c>
      <c r="P3771" s="37">
        <v>35.187659472358519</v>
      </c>
      <c r="Q3771" s="31">
        <v>0</v>
      </c>
    </row>
    <row r="3772" spans="1:17" x14ac:dyDescent="0.2">
      <c r="A3772" t="s">
        <v>1249</v>
      </c>
      <c r="B3772" t="s">
        <v>1249</v>
      </c>
      <c r="I3772" s="47"/>
      <c r="J3772" t="s">
        <v>688</v>
      </c>
      <c r="K3772" s="57"/>
      <c r="M3772" t="s">
        <v>1406</v>
      </c>
      <c r="N3772" t="s">
        <v>1325</v>
      </c>
      <c r="P3772" s="37">
        <v>2.1463804254624961</v>
      </c>
      <c r="Q3772" s="31">
        <v>0</v>
      </c>
    </row>
    <row r="3773" spans="1:17" x14ac:dyDescent="0.2">
      <c r="A3773" t="s">
        <v>1249</v>
      </c>
      <c r="B3773" t="s">
        <v>1249</v>
      </c>
      <c r="I3773" s="47"/>
      <c r="J3773" t="s">
        <v>689</v>
      </c>
      <c r="K3773" s="57"/>
      <c r="M3773" t="s">
        <v>1406</v>
      </c>
      <c r="N3773" t="s">
        <v>1325</v>
      </c>
      <c r="P3773" s="37">
        <v>127.96913579923057</v>
      </c>
      <c r="Q3773" s="31">
        <v>6.0000000000000002E-6</v>
      </c>
    </row>
    <row r="3774" spans="1:17" x14ac:dyDescent="0.2">
      <c r="A3774" t="s">
        <v>1249</v>
      </c>
      <c r="B3774" t="s">
        <v>1249</v>
      </c>
      <c r="I3774" s="47"/>
      <c r="J3774" t="s">
        <v>690</v>
      </c>
      <c r="K3774" s="57"/>
      <c r="M3774" t="s">
        <v>1406</v>
      </c>
      <c r="N3774" t="s">
        <v>1294</v>
      </c>
      <c r="P3774" s="37">
        <v>3.8039717219118074</v>
      </c>
      <c r="Q3774" s="31">
        <v>0</v>
      </c>
    </row>
    <row r="3775" spans="1:17" x14ac:dyDescent="0.2">
      <c r="A3775" t="s">
        <v>1249</v>
      </c>
      <c r="B3775" t="s">
        <v>1249</v>
      </c>
      <c r="I3775" s="47"/>
      <c r="J3775" t="s">
        <v>691</v>
      </c>
      <c r="K3775" s="57"/>
      <c r="M3775" t="s">
        <v>1406</v>
      </c>
      <c r="N3775" t="s">
        <v>1294</v>
      </c>
      <c r="P3775" s="37">
        <v>1.521588688764723</v>
      </c>
      <c r="Q3775" s="31">
        <v>0</v>
      </c>
    </row>
    <row r="3776" spans="1:17" x14ac:dyDescent="0.2">
      <c r="A3776" t="s">
        <v>1249</v>
      </c>
      <c r="B3776" t="s">
        <v>1249</v>
      </c>
      <c r="I3776" s="47"/>
      <c r="J3776" t="s">
        <v>692</v>
      </c>
      <c r="M3776" t="s">
        <v>1407</v>
      </c>
      <c r="N3776" t="s">
        <v>1294</v>
      </c>
      <c r="P3776" s="37">
        <v>4927.0683183876536</v>
      </c>
      <c r="Q3776" s="31">
        <v>4.5000000000000003E-5</v>
      </c>
    </row>
    <row r="3777" spans="1:17" x14ac:dyDescent="0.2">
      <c r="A3777" t="s">
        <v>1249</v>
      </c>
      <c r="B3777" t="s">
        <v>1249</v>
      </c>
      <c r="I3777" s="47"/>
      <c r="J3777" t="s">
        <v>693</v>
      </c>
      <c r="K3777" s="57"/>
      <c r="M3777" t="s">
        <v>1407</v>
      </c>
      <c r="N3777" t="s">
        <v>1294</v>
      </c>
      <c r="P3777" s="37">
        <v>2.5359811479412429</v>
      </c>
      <c r="Q3777" s="31">
        <v>9.9999999999999995E-7</v>
      </c>
    </row>
    <row r="3778" spans="1:17" x14ac:dyDescent="0.2">
      <c r="A3778" t="s">
        <v>1249</v>
      </c>
      <c r="B3778" t="s">
        <v>1249</v>
      </c>
      <c r="I3778" s="47"/>
      <c r="J3778" t="s">
        <v>694</v>
      </c>
      <c r="K3778" s="57"/>
      <c r="M3778" t="s">
        <v>1407</v>
      </c>
      <c r="N3778" t="s">
        <v>1294</v>
      </c>
      <c r="P3778" s="37">
        <v>26.928596397740876</v>
      </c>
      <c r="Q3778" s="31">
        <v>6.0000000000000002E-6</v>
      </c>
    </row>
    <row r="3779" spans="1:17" x14ac:dyDescent="0.2">
      <c r="A3779" t="s">
        <v>1249</v>
      </c>
      <c r="B3779" t="s">
        <v>1249</v>
      </c>
      <c r="I3779" s="47"/>
      <c r="J3779" t="s">
        <v>695</v>
      </c>
      <c r="M3779" t="s">
        <v>1407</v>
      </c>
      <c r="N3779" t="s">
        <v>1294</v>
      </c>
      <c r="P3779" s="37">
        <v>4162.1386854739394</v>
      </c>
      <c r="Q3779" s="31">
        <v>1.2300000000000001E-4</v>
      </c>
    </row>
    <row r="3780" spans="1:17" x14ac:dyDescent="0.2">
      <c r="A3780" t="s">
        <v>1249</v>
      </c>
      <c r="B3780" t="s">
        <v>1249</v>
      </c>
      <c r="I3780" s="47"/>
      <c r="J3780" t="s">
        <v>696</v>
      </c>
      <c r="K3780" s="57"/>
      <c r="M3780" t="s">
        <v>1407</v>
      </c>
      <c r="N3780" t="s">
        <v>1294</v>
      </c>
      <c r="P3780" s="37">
        <v>1398.0443261044784</v>
      </c>
      <c r="Q3780" s="31">
        <v>1.7E-5</v>
      </c>
    </row>
    <row r="3781" spans="1:17" x14ac:dyDescent="0.2">
      <c r="A3781" t="s">
        <v>1249</v>
      </c>
      <c r="B3781" t="s">
        <v>1249</v>
      </c>
      <c r="I3781" s="47"/>
      <c r="J3781" t="s">
        <v>697</v>
      </c>
      <c r="K3781" s="57"/>
      <c r="M3781" t="s">
        <v>1407</v>
      </c>
      <c r="N3781" t="s">
        <v>1294</v>
      </c>
      <c r="P3781" s="37">
        <v>2195.2348663622288</v>
      </c>
      <c r="Q3781" s="31">
        <v>2.0999999999999999E-5</v>
      </c>
    </row>
    <row r="3782" spans="1:17" x14ac:dyDescent="0.2">
      <c r="A3782" t="s">
        <v>1249</v>
      </c>
      <c r="B3782" t="s">
        <v>1249</v>
      </c>
      <c r="I3782" s="47"/>
      <c r="J3782" t="s">
        <v>698</v>
      </c>
      <c r="K3782" s="57"/>
      <c r="M3782" t="s">
        <v>1408</v>
      </c>
      <c r="N3782" t="s">
        <v>1294</v>
      </c>
      <c r="P3782" s="37">
        <v>17.871868035590069</v>
      </c>
      <c r="Q3782" s="31">
        <v>9.9999999999999995E-7</v>
      </c>
    </row>
    <row r="3783" spans="1:17" x14ac:dyDescent="0.2">
      <c r="A3783" t="s">
        <v>1249</v>
      </c>
      <c r="B3783" t="s">
        <v>1249</v>
      </c>
      <c r="I3783" s="47"/>
      <c r="J3783" t="s">
        <v>699</v>
      </c>
      <c r="K3783" s="57"/>
      <c r="M3783" t="s">
        <v>1408</v>
      </c>
      <c r="N3783" t="s">
        <v>1294</v>
      </c>
      <c r="P3783" s="37">
        <v>0</v>
      </c>
      <c r="Q3783" s="31">
        <v>0</v>
      </c>
    </row>
    <row r="3784" spans="1:17" x14ac:dyDescent="0.2">
      <c r="A3784" t="s">
        <v>1249</v>
      </c>
      <c r="B3784" t="s">
        <v>1249</v>
      </c>
      <c r="I3784" s="47"/>
      <c r="J3784" t="s">
        <v>700</v>
      </c>
      <c r="M3784" t="s">
        <v>1408</v>
      </c>
      <c r="N3784" t="s">
        <v>1294</v>
      </c>
      <c r="P3784" s="37">
        <v>72.27546271632491</v>
      </c>
      <c r="Q3784" s="31">
        <v>5.0000000000000004E-6</v>
      </c>
    </row>
    <row r="3785" spans="1:17" x14ac:dyDescent="0.2">
      <c r="A3785" t="s">
        <v>1249</v>
      </c>
      <c r="B3785" t="s">
        <v>1249</v>
      </c>
      <c r="I3785" s="47"/>
      <c r="J3785" t="s">
        <v>701</v>
      </c>
      <c r="K3785" s="57"/>
      <c r="M3785" t="s">
        <v>1408</v>
      </c>
      <c r="N3785" t="s">
        <v>1294</v>
      </c>
      <c r="P3785" s="37">
        <v>2.5359811479412144</v>
      </c>
      <c r="Q3785" s="31">
        <v>0</v>
      </c>
    </row>
    <row r="3786" spans="1:17" x14ac:dyDescent="0.2">
      <c r="A3786" t="s">
        <v>1249</v>
      </c>
      <c r="B3786" t="s">
        <v>1249</v>
      </c>
      <c r="I3786" s="47"/>
      <c r="J3786" t="s">
        <v>702</v>
      </c>
      <c r="K3786" s="57"/>
      <c r="M3786" t="s">
        <v>1408</v>
      </c>
      <c r="N3786" t="s">
        <v>1294</v>
      </c>
      <c r="P3786" s="37">
        <v>21.915839757500407</v>
      </c>
      <c r="Q3786" s="31">
        <v>9.9999999999999995E-7</v>
      </c>
    </row>
    <row r="3787" spans="1:17" x14ac:dyDescent="0.2">
      <c r="A3787" t="s">
        <v>1249</v>
      </c>
      <c r="B3787" t="s">
        <v>1249</v>
      </c>
      <c r="I3787" s="47"/>
      <c r="J3787" t="s">
        <v>703</v>
      </c>
      <c r="K3787" s="58"/>
      <c r="M3787" t="s">
        <v>1409</v>
      </c>
      <c r="N3787" t="s">
        <v>1325</v>
      </c>
      <c r="P3787" s="37">
        <v>2.5359811479412144</v>
      </c>
      <c r="Q3787" s="31">
        <v>0</v>
      </c>
    </row>
    <row r="3788" spans="1:17" x14ac:dyDescent="0.2">
      <c r="A3788" t="s">
        <v>1249</v>
      </c>
      <c r="B3788" t="s">
        <v>1249</v>
      </c>
      <c r="I3788" s="47"/>
      <c r="J3788" t="s">
        <v>704</v>
      </c>
      <c r="K3788" s="57"/>
      <c r="M3788" t="s">
        <v>1409</v>
      </c>
      <c r="N3788" t="s">
        <v>1325</v>
      </c>
      <c r="P3788" s="37">
        <v>1264.8905739704496</v>
      </c>
      <c r="Q3788" s="31">
        <v>8.3999999999999995E-5</v>
      </c>
    </row>
    <row r="3789" spans="1:17" x14ac:dyDescent="0.2">
      <c r="A3789" t="s">
        <v>1249</v>
      </c>
      <c r="B3789" t="s">
        <v>1249</v>
      </c>
      <c r="I3789" s="47"/>
      <c r="J3789" t="s">
        <v>705</v>
      </c>
      <c r="K3789" s="57"/>
      <c r="M3789" t="s">
        <v>1409</v>
      </c>
      <c r="N3789" t="s">
        <v>1325</v>
      </c>
      <c r="P3789" s="37">
        <v>429075.66042781784</v>
      </c>
      <c r="Q3789" s="31">
        <v>1.7329999999999999E-3</v>
      </c>
    </row>
    <row r="3790" spans="1:17" x14ac:dyDescent="0.2">
      <c r="A3790" t="s">
        <v>1249</v>
      </c>
      <c r="B3790" t="s">
        <v>1249</v>
      </c>
      <c r="I3790" s="47"/>
      <c r="J3790" t="s">
        <v>706</v>
      </c>
      <c r="M3790" t="s">
        <v>1409</v>
      </c>
      <c r="N3790" t="s">
        <v>1325</v>
      </c>
      <c r="P3790" s="37">
        <v>311534.15765086305</v>
      </c>
      <c r="Q3790" s="31">
        <v>1.23E-3</v>
      </c>
    </row>
    <row r="3791" spans="1:17" x14ac:dyDescent="0.2">
      <c r="A3791" t="s">
        <v>1249</v>
      </c>
      <c r="B3791" t="s">
        <v>1249</v>
      </c>
      <c r="I3791" s="47"/>
      <c r="J3791" t="s">
        <v>707</v>
      </c>
      <c r="M3791" t="s">
        <v>1410</v>
      </c>
      <c r="N3791" t="s">
        <v>1294</v>
      </c>
      <c r="P3791" s="37">
        <v>9.3831302473824962</v>
      </c>
      <c r="Q3791" s="31">
        <v>0</v>
      </c>
    </row>
    <row r="3792" spans="1:17" x14ac:dyDescent="0.2">
      <c r="A3792" t="s">
        <v>1249</v>
      </c>
      <c r="B3792" t="s">
        <v>1249</v>
      </c>
      <c r="I3792" s="47"/>
      <c r="J3792" t="s">
        <v>708</v>
      </c>
      <c r="M3792" t="s">
        <v>1410</v>
      </c>
      <c r="N3792" t="s">
        <v>1294</v>
      </c>
      <c r="P3792" s="37">
        <v>0</v>
      </c>
      <c r="Q3792" s="31">
        <v>0</v>
      </c>
    </row>
    <row r="3793" spans="1:17" x14ac:dyDescent="0.2">
      <c r="A3793" t="s">
        <v>1249</v>
      </c>
      <c r="B3793" t="s">
        <v>1249</v>
      </c>
      <c r="I3793" s="47"/>
      <c r="J3793" t="s">
        <v>709</v>
      </c>
      <c r="M3793" t="s">
        <v>1410</v>
      </c>
      <c r="N3793" t="s">
        <v>1294</v>
      </c>
      <c r="P3793" s="37">
        <v>146.96330846577166</v>
      </c>
      <c r="Q3793" s="31">
        <v>5.0000000000000004E-6</v>
      </c>
    </row>
    <row r="3794" spans="1:17" x14ac:dyDescent="0.2">
      <c r="A3794" t="s">
        <v>1249</v>
      </c>
      <c r="B3794" t="s">
        <v>1249</v>
      </c>
      <c r="I3794" s="47"/>
      <c r="J3794" t="s">
        <v>710</v>
      </c>
      <c r="M3794" t="s">
        <v>1410</v>
      </c>
      <c r="N3794" t="s">
        <v>1294</v>
      </c>
      <c r="P3794" s="37">
        <v>52.196398451153755</v>
      </c>
      <c r="Q3794" s="31">
        <v>1.9999999999999999E-6</v>
      </c>
    </row>
    <row r="3795" spans="1:17" x14ac:dyDescent="0.2">
      <c r="A3795" t="s">
        <v>1249</v>
      </c>
      <c r="B3795" t="s">
        <v>1249</v>
      </c>
      <c r="I3795" s="47"/>
      <c r="J3795" t="s">
        <v>711</v>
      </c>
      <c r="M3795" t="s">
        <v>1410</v>
      </c>
      <c r="N3795" t="s">
        <v>1294</v>
      </c>
      <c r="P3795" s="37">
        <v>5.0719622958824289</v>
      </c>
      <c r="Q3795" s="31">
        <v>0</v>
      </c>
    </row>
    <row r="3796" spans="1:17" x14ac:dyDescent="0.2">
      <c r="A3796" t="s">
        <v>1249</v>
      </c>
      <c r="B3796" t="s">
        <v>1249</v>
      </c>
      <c r="I3796" s="47"/>
      <c r="J3796" t="s">
        <v>712</v>
      </c>
      <c r="M3796" t="s">
        <v>1411</v>
      </c>
      <c r="N3796" t="s">
        <v>1294</v>
      </c>
      <c r="P3796" s="37">
        <v>-781.54960612777143</v>
      </c>
      <c r="Q3796" s="31">
        <v>0</v>
      </c>
    </row>
    <row r="3797" spans="1:17" x14ac:dyDescent="0.2">
      <c r="A3797" t="s">
        <v>1249</v>
      </c>
      <c r="B3797" t="s">
        <v>1249</v>
      </c>
      <c r="I3797" s="47"/>
      <c r="J3797" t="s">
        <v>713</v>
      </c>
      <c r="M3797" t="s">
        <v>1411</v>
      </c>
      <c r="N3797" t="s">
        <v>1294</v>
      </c>
      <c r="P3797" s="37">
        <v>2.5359811479412144</v>
      </c>
      <c r="Q3797" s="31">
        <v>0</v>
      </c>
    </row>
    <row r="3798" spans="1:17" x14ac:dyDescent="0.2">
      <c r="A3798" t="s">
        <v>1249</v>
      </c>
      <c r="B3798" t="s">
        <v>1249</v>
      </c>
      <c r="I3798" s="47"/>
      <c r="J3798" t="s">
        <v>714</v>
      </c>
      <c r="M3798" t="s">
        <v>1411</v>
      </c>
      <c r="N3798" t="s">
        <v>1294</v>
      </c>
      <c r="P3798" s="37">
        <v>9.5167283621767638</v>
      </c>
      <c r="Q3798" s="31">
        <v>9.9999999999999995E-7</v>
      </c>
    </row>
    <row r="3799" spans="1:17" x14ac:dyDescent="0.2">
      <c r="A3799" t="s">
        <v>1249</v>
      </c>
      <c r="B3799" t="s">
        <v>1249</v>
      </c>
      <c r="I3799" s="47"/>
      <c r="J3799" t="s">
        <v>715</v>
      </c>
      <c r="M3799" t="s">
        <v>1411</v>
      </c>
      <c r="N3799" t="s">
        <v>1294</v>
      </c>
      <c r="P3799" s="37">
        <v>35474.129760636963</v>
      </c>
      <c r="Q3799" s="31">
        <v>5.8999999999999998E-5</v>
      </c>
    </row>
    <row r="3800" spans="1:17" x14ac:dyDescent="0.2">
      <c r="A3800" t="s">
        <v>1249</v>
      </c>
      <c r="B3800" t="s">
        <v>1249</v>
      </c>
      <c r="I3800" s="47"/>
      <c r="J3800" t="s">
        <v>720</v>
      </c>
      <c r="M3800" t="s">
        <v>1411</v>
      </c>
      <c r="N3800" t="s">
        <v>1294</v>
      </c>
      <c r="P3800" s="37">
        <v>547.09401210274518</v>
      </c>
      <c r="Q3800" s="31">
        <v>4.1E-5</v>
      </c>
    </row>
    <row r="3801" spans="1:17" x14ac:dyDescent="0.2">
      <c r="A3801" t="s">
        <v>1249</v>
      </c>
      <c r="B3801" t="s">
        <v>1249</v>
      </c>
      <c r="I3801" s="47"/>
      <c r="J3801" t="s">
        <v>721</v>
      </c>
      <c r="M3801" t="s">
        <v>1411</v>
      </c>
      <c r="N3801" t="s">
        <v>1294</v>
      </c>
      <c r="P3801" s="37">
        <v>3250.0740556032833</v>
      </c>
      <c r="Q3801" s="31">
        <v>4.3000000000000002E-5</v>
      </c>
    </row>
    <row r="3802" spans="1:17" x14ac:dyDescent="0.2">
      <c r="A3802" t="s">
        <v>1249</v>
      </c>
      <c r="B3802" t="s">
        <v>1249</v>
      </c>
      <c r="I3802" s="47"/>
      <c r="J3802" t="s">
        <v>722</v>
      </c>
      <c r="M3802" t="s">
        <v>1411</v>
      </c>
      <c r="N3802" t="s">
        <v>1294</v>
      </c>
      <c r="P3802" s="37">
        <v>2360.8072727677791</v>
      </c>
      <c r="Q3802" s="31">
        <v>9.0000000000000006E-5</v>
      </c>
    </row>
    <row r="3803" spans="1:17" x14ac:dyDescent="0.2">
      <c r="A3803" t="s">
        <v>1249</v>
      </c>
      <c r="B3803" t="s">
        <v>1249</v>
      </c>
      <c r="I3803" s="47"/>
      <c r="J3803" t="s">
        <v>723</v>
      </c>
      <c r="M3803" t="s">
        <v>1411</v>
      </c>
      <c r="N3803" t="s">
        <v>1294</v>
      </c>
      <c r="P3803" s="37">
        <v>5.5791585254706888</v>
      </c>
      <c r="Q3803" s="31">
        <v>9.9999999999999995E-7</v>
      </c>
    </row>
    <row r="3804" spans="1:17" x14ac:dyDescent="0.2">
      <c r="A3804" t="s">
        <v>1249</v>
      </c>
      <c r="B3804" t="s">
        <v>1249</v>
      </c>
      <c r="I3804" s="47"/>
      <c r="J3804" t="s">
        <v>724</v>
      </c>
      <c r="M3804" t="s">
        <v>1412</v>
      </c>
      <c r="N3804" t="s">
        <v>1328</v>
      </c>
      <c r="P3804" s="37">
        <v>245.37376946542645</v>
      </c>
      <c r="Q3804" s="31">
        <v>3.3599999999999998E-4</v>
      </c>
    </row>
    <row r="3805" spans="1:17" x14ac:dyDescent="0.2">
      <c r="A3805" t="s">
        <v>1249</v>
      </c>
      <c r="B3805" t="s">
        <v>1249</v>
      </c>
      <c r="I3805" s="47"/>
      <c r="J3805" t="s">
        <v>725</v>
      </c>
      <c r="M3805" t="s">
        <v>1413</v>
      </c>
      <c r="N3805" t="s">
        <v>1333</v>
      </c>
      <c r="P3805" s="37">
        <v>0</v>
      </c>
      <c r="Q3805" s="31">
        <v>0</v>
      </c>
    </row>
    <row r="3806" spans="1:17" x14ac:dyDescent="0.2">
      <c r="A3806" t="s">
        <v>1249</v>
      </c>
      <c r="B3806" t="s">
        <v>1249</v>
      </c>
      <c r="I3806" s="47"/>
      <c r="J3806" t="s">
        <v>726</v>
      </c>
      <c r="M3806" t="s">
        <v>1413</v>
      </c>
      <c r="N3806" t="s">
        <v>1333</v>
      </c>
      <c r="P3806" s="37">
        <v>10.143924591764744</v>
      </c>
      <c r="Q3806" s="31">
        <v>9.9999999999999995E-7</v>
      </c>
    </row>
    <row r="3807" spans="1:17" x14ac:dyDescent="0.2">
      <c r="A3807" t="s">
        <v>1249</v>
      </c>
      <c r="B3807" t="s">
        <v>1249</v>
      </c>
      <c r="I3807" s="47"/>
      <c r="J3807" t="s">
        <v>727</v>
      </c>
      <c r="M3807" t="s">
        <v>1413</v>
      </c>
      <c r="N3807" t="s">
        <v>1333</v>
      </c>
      <c r="P3807" s="37">
        <v>35.383736071173189</v>
      </c>
      <c r="Q3807" s="31">
        <v>2.0000000000000002E-5</v>
      </c>
    </row>
    <row r="3808" spans="1:17" x14ac:dyDescent="0.2">
      <c r="A3808" t="s">
        <v>1249</v>
      </c>
      <c r="B3808" t="s">
        <v>1249</v>
      </c>
      <c r="I3808" s="47"/>
      <c r="J3808" t="s">
        <v>728</v>
      </c>
      <c r="M3808" t="s">
        <v>1413</v>
      </c>
      <c r="N3808" t="s">
        <v>1333</v>
      </c>
      <c r="P3808" s="37">
        <v>20.527849183529725</v>
      </c>
      <c r="Q3808" s="31">
        <v>1.9999999999999999E-6</v>
      </c>
    </row>
    <row r="3809" spans="1:17" x14ac:dyDescent="0.2">
      <c r="A3809" t="s">
        <v>1249</v>
      </c>
      <c r="B3809" t="s">
        <v>1249</v>
      </c>
      <c r="I3809" s="47"/>
      <c r="J3809" t="s">
        <v>729</v>
      </c>
      <c r="M3809" t="s">
        <v>1413</v>
      </c>
      <c r="N3809" t="s">
        <v>1333</v>
      </c>
      <c r="P3809" s="37">
        <v>7.7279434438239605</v>
      </c>
      <c r="Q3809" s="31">
        <v>9.9999999999999995E-7</v>
      </c>
    </row>
    <row r="3810" spans="1:17" x14ac:dyDescent="0.2">
      <c r="A3810" t="s">
        <v>1249</v>
      </c>
      <c r="B3810" t="s">
        <v>1249</v>
      </c>
      <c r="I3810" s="47"/>
      <c r="J3810" t="s">
        <v>730</v>
      </c>
      <c r="M3810" t="s">
        <v>1413</v>
      </c>
      <c r="N3810" t="s">
        <v>1333</v>
      </c>
      <c r="P3810" s="37">
        <v>5.4455604106771034</v>
      </c>
      <c r="Q3810" s="31">
        <v>9.9999999999999995E-7</v>
      </c>
    </row>
    <row r="3811" spans="1:17" x14ac:dyDescent="0.2">
      <c r="A3811" t="s">
        <v>1249</v>
      </c>
      <c r="B3811" t="s">
        <v>1249</v>
      </c>
      <c r="I3811" s="47"/>
      <c r="J3811" t="s">
        <v>731</v>
      </c>
      <c r="M3811" t="s">
        <v>1413</v>
      </c>
      <c r="N3811" t="s">
        <v>1333</v>
      </c>
      <c r="P3811" s="37">
        <v>57.209575828670495</v>
      </c>
      <c r="Q3811" s="31">
        <v>6.0000000000000002E-6</v>
      </c>
    </row>
    <row r="3812" spans="1:17" x14ac:dyDescent="0.2">
      <c r="A3812" t="s">
        <v>1249</v>
      </c>
      <c r="B3812" t="s">
        <v>1249</v>
      </c>
      <c r="I3812" s="47"/>
      <c r="J3812" t="s">
        <v>732</v>
      </c>
      <c r="M3812" t="s">
        <v>1413</v>
      </c>
      <c r="N3812" t="s">
        <v>1333</v>
      </c>
      <c r="P3812" s="37">
        <v>115.50714223132127</v>
      </c>
      <c r="Q3812" s="31">
        <v>7.9999999999999996E-6</v>
      </c>
    </row>
    <row r="3813" spans="1:17" x14ac:dyDescent="0.2">
      <c r="A3813" t="s">
        <v>1249</v>
      </c>
      <c r="B3813" t="s">
        <v>1249</v>
      </c>
      <c r="I3813" s="47"/>
      <c r="J3813" t="s">
        <v>733</v>
      </c>
      <c r="K3813" s="57"/>
      <c r="M3813" t="s">
        <v>1413</v>
      </c>
      <c r="N3813" t="s">
        <v>1333</v>
      </c>
      <c r="P3813" s="37">
        <v>34.355745497203316</v>
      </c>
      <c r="Q3813" s="31">
        <v>8.2999999999999998E-5</v>
      </c>
    </row>
    <row r="3814" spans="1:17" x14ac:dyDescent="0.2">
      <c r="A3814" t="s">
        <v>1249</v>
      </c>
      <c r="B3814" t="s">
        <v>1249</v>
      </c>
      <c r="I3814" s="47"/>
      <c r="J3814" t="s">
        <v>734</v>
      </c>
      <c r="K3814" s="57"/>
      <c r="M3814" t="s">
        <v>1413</v>
      </c>
      <c r="N3814" t="s">
        <v>1333</v>
      </c>
      <c r="P3814" s="37">
        <v>2.535981147941186</v>
      </c>
      <c r="Q3814" s="31">
        <v>0</v>
      </c>
    </row>
    <row r="3815" spans="1:17" x14ac:dyDescent="0.2">
      <c r="A3815" t="s">
        <v>1249</v>
      </c>
      <c r="B3815" t="s">
        <v>1249</v>
      </c>
      <c r="I3815" s="47"/>
      <c r="J3815" t="s">
        <v>735</v>
      </c>
      <c r="K3815" s="57"/>
      <c r="M3815" t="s">
        <v>1413</v>
      </c>
      <c r="N3815" t="s">
        <v>1333</v>
      </c>
      <c r="P3815" s="37">
        <v>0.25359811479412286</v>
      </c>
      <c r="Q3815" s="31">
        <v>0</v>
      </c>
    </row>
    <row r="3816" spans="1:17" x14ac:dyDescent="0.2">
      <c r="A3816" t="s">
        <v>1249</v>
      </c>
      <c r="B3816" t="s">
        <v>1249</v>
      </c>
      <c r="I3816" s="47"/>
      <c r="J3816" t="s">
        <v>736</v>
      </c>
      <c r="K3816" s="57"/>
      <c r="M3816" t="s">
        <v>1413</v>
      </c>
      <c r="N3816" t="s">
        <v>1333</v>
      </c>
      <c r="P3816" s="37">
        <v>2.535981147941186</v>
      </c>
      <c r="Q3816" s="31">
        <v>0</v>
      </c>
    </row>
    <row r="3817" spans="1:17" x14ac:dyDescent="0.2">
      <c r="A3817" t="s">
        <v>1249</v>
      </c>
      <c r="B3817" t="s">
        <v>1249</v>
      </c>
      <c r="I3817" s="47"/>
      <c r="J3817" t="s">
        <v>737</v>
      </c>
      <c r="K3817" s="57"/>
      <c r="M3817" t="s">
        <v>1414</v>
      </c>
      <c r="N3817" t="s">
        <v>1325</v>
      </c>
      <c r="P3817" s="37">
        <v>-50582.185471580124</v>
      </c>
      <c r="Q3817" s="31">
        <v>0</v>
      </c>
    </row>
    <row r="3818" spans="1:17" x14ac:dyDescent="0.2">
      <c r="A3818" t="s">
        <v>1249</v>
      </c>
      <c r="B3818" t="s">
        <v>1249</v>
      </c>
      <c r="I3818" s="47"/>
      <c r="J3818" t="s">
        <v>738</v>
      </c>
      <c r="K3818" s="57"/>
      <c r="M3818" t="s">
        <v>1414</v>
      </c>
      <c r="N3818" t="s">
        <v>1325</v>
      </c>
      <c r="P3818" s="37">
        <v>2.5359811479412144</v>
      </c>
      <c r="Q3818" s="31">
        <v>0</v>
      </c>
    </row>
    <row r="3819" spans="1:17" x14ac:dyDescent="0.2">
      <c r="A3819" t="s">
        <v>1249</v>
      </c>
      <c r="B3819" t="s">
        <v>1249</v>
      </c>
      <c r="I3819" s="47"/>
      <c r="J3819" t="s">
        <v>739</v>
      </c>
      <c r="K3819" s="57"/>
      <c r="M3819" t="s">
        <v>1414</v>
      </c>
      <c r="N3819" t="s">
        <v>1325</v>
      </c>
      <c r="P3819" s="37">
        <v>1966.8183209745912</v>
      </c>
      <c r="Q3819" s="31">
        <v>6.0000000000000002E-5</v>
      </c>
    </row>
    <row r="3820" spans="1:17" x14ac:dyDescent="0.2">
      <c r="A3820" t="s">
        <v>1249</v>
      </c>
      <c r="B3820" t="s">
        <v>1249</v>
      </c>
      <c r="I3820" s="47"/>
      <c r="J3820" t="s">
        <v>740</v>
      </c>
      <c r="K3820" s="57"/>
      <c r="M3820" t="s">
        <v>1414</v>
      </c>
      <c r="N3820" t="s">
        <v>1325</v>
      </c>
      <c r="P3820" s="37">
        <v>1323.6835224381066</v>
      </c>
      <c r="Q3820" s="31">
        <v>6.7000000000000002E-5</v>
      </c>
    </row>
    <row r="3821" spans="1:17" x14ac:dyDescent="0.2">
      <c r="A3821" t="s">
        <v>1249</v>
      </c>
      <c r="B3821" t="s">
        <v>1249</v>
      </c>
      <c r="I3821" s="47"/>
      <c r="J3821" t="s">
        <v>741</v>
      </c>
      <c r="M3821" t="s">
        <v>1415</v>
      </c>
      <c r="N3821" t="s">
        <v>1328</v>
      </c>
      <c r="P3821" s="37">
        <v>-34949.742133311403</v>
      </c>
      <c r="Q3821" s="31">
        <v>1.1900000000000001E-4</v>
      </c>
    </row>
    <row r="3822" spans="1:17" x14ac:dyDescent="0.2">
      <c r="A3822" t="s">
        <v>1249</v>
      </c>
      <c r="B3822" t="s">
        <v>1249</v>
      </c>
      <c r="I3822" s="47"/>
      <c r="J3822" t="s">
        <v>742</v>
      </c>
      <c r="M3822" t="s">
        <v>1416</v>
      </c>
      <c r="N3822" t="s">
        <v>1294</v>
      </c>
      <c r="P3822" s="37">
        <v>34307.769656628458</v>
      </c>
      <c r="Q3822" s="31">
        <v>2.2499999999999999E-4</v>
      </c>
    </row>
    <row r="3823" spans="1:17" x14ac:dyDescent="0.2">
      <c r="A3823" t="s">
        <v>1249</v>
      </c>
      <c r="B3823" t="s">
        <v>1249</v>
      </c>
      <c r="I3823" s="47"/>
      <c r="J3823" t="s">
        <v>743</v>
      </c>
      <c r="K3823" s="57"/>
      <c r="M3823" t="s">
        <v>1416</v>
      </c>
      <c r="N3823" t="s">
        <v>1294</v>
      </c>
      <c r="P3823" s="37">
        <v>2.5359811479412429</v>
      </c>
      <c r="Q3823" s="31">
        <v>0</v>
      </c>
    </row>
    <row r="3824" spans="1:17" x14ac:dyDescent="0.2">
      <c r="A3824" t="s">
        <v>1249</v>
      </c>
      <c r="B3824" t="s">
        <v>1249</v>
      </c>
      <c r="I3824" s="47"/>
      <c r="J3824" t="s">
        <v>744</v>
      </c>
      <c r="K3824" s="57"/>
      <c r="M3824" t="s">
        <v>1416</v>
      </c>
      <c r="N3824" t="s">
        <v>1294</v>
      </c>
      <c r="P3824" s="37">
        <v>455.22221417038236</v>
      </c>
      <c r="Q3824" s="31">
        <v>2.9700000000000001E-4</v>
      </c>
    </row>
    <row r="3825" spans="1:17" x14ac:dyDescent="0.2">
      <c r="A3825" t="s">
        <v>1249</v>
      </c>
      <c r="B3825" t="s">
        <v>1249</v>
      </c>
      <c r="I3825" s="47"/>
      <c r="J3825" t="s">
        <v>745</v>
      </c>
      <c r="K3825" s="57"/>
      <c r="M3825" t="s">
        <v>1416</v>
      </c>
      <c r="N3825" t="s">
        <v>1294</v>
      </c>
      <c r="P3825" s="37">
        <v>5133.0282202694507</v>
      </c>
      <c r="Q3825" s="31">
        <v>2.0799999999999999E-4</v>
      </c>
    </row>
    <row r="3826" spans="1:17" x14ac:dyDescent="0.2">
      <c r="A3826" t="s">
        <v>1249</v>
      </c>
      <c r="B3826" t="s">
        <v>1249</v>
      </c>
      <c r="I3826" s="47"/>
      <c r="J3826" t="s">
        <v>746</v>
      </c>
      <c r="K3826" s="57"/>
      <c r="M3826" t="s">
        <v>1416</v>
      </c>
      <c r="N3826" t="s">
        <v>1294</v>
      </c>
      <c r="P3826" s="37">
        <v>80.187723897901378</v>
      </c>
      <c r="Q3826" s="31">
        <v>9.0000000000000002E-6</v>
      </c>
    </row>
    <row r="3827" spans="1:17" x14ac:dyDescent="0.2">
      <c r="A3827" t="s">
        <v>1249</v>
      </c>
      <c r="B3827" t="s">
        <v>1249</v>
      </c>
      <c r="I3827" s="47"/>
      <c r="J3827" t="s">
        <v>747</v>
      </c>
      <c r="K3827" s="57"/>
      <c r="M3827" t="s">
        <v>1416</v>
      </c>
      <c r="N3827" t="s">
        <v>1294</v>
      </c>
      <c r="P3827" s="37">
        <v>582.93503321782009</v>
      </c>
      <c r="Q3827" s="31">
        <v>6.9999999999999999E-6</v>
      </c>
    </row>
    <row r="3828" spans="1:17" x14ac:dyDescent="0.2">
      <c r="A3828" t="s">
        <v>1249</v>
      </c>
      <c r="B3828" t="s">
        <v>1249</v>
      </c>
      <c r="I3828" s="47"/>
      <c r="J3828" t="s">
        <v>748</v>
      </c>
      <c r="K3828" s="57"/>
      <c r="M3828" t="s">
        <v>1416</v>
      </c>
      <c r="N3828" t="s">
        <v>1294</v>
      </c>
      <c r="P3828" s="37">
        <v>4622.8164965981268</v>
      </c>
      <c r="Q3828" s="31">
        <v>1.13E-4</v>
      </c>
    </row>
    <row r="3829" spans="1:17" x14ac:dyDescent="0.2">
      <c r="A3829" t="s">
        <v>1249</v>
      </c>
      <c r="B3829" t="s">
        <v>1249</v>
      </c>
      <c r="I3829" s="47"/>
      <c r="J3829" t="s">
        <v>749</v>
      </c>
      <c r="K3829" s="57"/>
      <c r="M3829" t="s">
        <v>1416</v>
      </c>
      <c r="N3829" t="s">
        <v>1294</v>
      </c>
      <c r="P3829" s="37">
        <v>1322.9794076000835</v>
      </c>
      <c r="Q3829" s="31">
        <v>4.6999999999999997E-5</v>
      </c>
    </row>
    <row r="3830" spans="1:17" x14ac:dyDescent="0.2">
      <c r="A3830" t="s">
        <v>1249</v>
      </c>
      <c r="B3830" t="s">
        <v>1249</v>
      </c>
      <c r="I3830" s="47"/>
      <c r="J3830" t="s">
        <v>750</v>
      </c>
      <c r="K3830" s="57"/>
      <c r="M3830" t="s">
        <v>1417</v>
      </c>
      <c r="N3830" t="s">
        <v>1328</v>
      </c>
      <c r="P3830" s="37">
        <v>29.657381316006649</v>
      </c>
      <c r="Q3830" s="31">
        <v>5.5999999999999999E-5</v>
      </c>
    </row>
    <row r="3831" spans="1:17" x14ac:dyDescent="0.2">
      <c r="A3831" t="s">
        <v>1249</v>
      </c>
      <c r="B3831" t="s">
        <v>1249</v>
      </c>
      <c r="I3831" s="47"/>
      <c r="J3831" t="s">
        <v>751</v>
      </c>
      <c r="K3831" s="57"/>
      <c r="M3831" t="s">
        <v>1418</v>
      </c>
      <c r="N3831" t="s">
        <v>1294</v>
      </c>
      <c r="P3831" s="37">
        <v>-40648.17203452508</v>
      </c>
      <c r="Q3831" s="31">
        <v>2.81E-4</v>
      </c>
    </row>
    <row r="3832" spans="1:17" x14ac:dyDescent="0.2">
      <c r="A3832" t="s">
        <v>1249</v>
      </c>
      <c r="B3832" t="s">
        <v>1249</v>
      </c>
      <c r="I3832" s="47"/>
      <c r="J3832" t="s">
        <v>752</v>
      </c>
      <c r="M3832" t="s">
        <v>1418</v>
      </c>
      <c r="N3832" t="s">
        <v>1294</v>
      </c>
      <c r="P3832" s="37">
        <v>2.535981147941186</v>
      </c>
      <c r="Q3832" s="31">
        <v>0</v>
      </c>
    </row>
    <row r="3833" spans="1:17" x14ac:dyDescent="0.2">
      <c r="A3833" t="s">
        <v>1249</v>
      </c>
      <c r="B3833" t="s">
        <v>1249</v>
      </c>
      <c r="I3833" s="47"/>
      <c r="J3833" t="s">
        <v>753</v>
      </c>
      <c r="M3833" t="s">
        <v>1418</v>
      </c>
      <c r="N3833" t="s">
        <v>1294</v>
      </c>
      <c r="P3833" s="37">
        <v>61.063841969584246</v>
      </c>
      <c r="Q3833" s="31">
        <v>7.9999999999999996E-6</v>
      </c>
    </row>
    <row r="3834" spans="1:17" x14ac:dyDescent="0.2">
      <c r="A3834" t="s">
        <v>1249</v>
      </c>
      <c r="B3834" t="s">
        <v>1249</v>
      </c>
      <c r="I3834" s="47"/>
      <c r="J3834" t="s">
        <v>754</v>
      </c>
      <c r="M3834" t="s">
        <v>1418</v>
      </c>
      <c r="N3834" t="s">
        <v>1294</v>
      </c>
      <c r="P3834" s="37">
        <v>5.4777192795530709</v>
      </c>
      <c r="Q3834" s="31">
        <v>9.9999999999999995E-7</v>
      </c>
    </row>
    <row r="3835" spans="1:17" x14ac:dyDescent="0.2">
      <c r="A3835" t="s">
        <v>1249</v>
      </c>
      <c r="B3835" t="s">
        <v>1249</v>
      </c>
      <c r="I3835" s="47"/>
      <c r="J3835" t="s">
        <v>755</v>
      </c>
      <c r="M3835" t="s">
        <v>1418</v>
      </c>
      <c r="N3835" t="s">
        <v>1294</v>
      </c>
      <c r="P3835" s="37">
        <v>19081.822863302979</v>
      </c>
      <c r="Q3835" s="31">
        <v>9.5000000000000005E-5</v>
      </c>
    </row>
    <row r="3836" spans="1:17" x14ac:dyDescent="0.2">
      <c r="A3836" t="s">
        <v>1249</v>
      </c>
      <c r="B3836" t="s">
        <v>1249</v>
      </c>
      <c r="I3836" s="47"/>
      <c r="J3836" t="s">
        <v>756</v>
      </c>
      <c r="M3836" t="s">
        <v>1419</v>
      </c>
      <c r="N3836" t="s">
        <v>1294</v>
      </c>
      <c r="P3836" s="37">
        <v>0.76079434438236149</v>
      </c>
      <c r="Q3836" s="31">
        <v>0</v>
      </c>
    </row>
    <row r="3837" spans="1:17" x14ac:dyDescent="0.2">
      <c r="A3837" t="s">
        <v>1249</v>
      </c>
      <c r="B3837" t="s">
        <v>1249</v>
      </c>
      <c r="I3837" s="47"/>
      <c r="J3837" t="s">
        <v>757</v>
      </c>
      <c r="M3837" t="s">
        <v>1419</v>
      </c>
      <c r="N3837" t="s">
        <v>1294</v>
      </c>
      <c r="P3837" s="37">
        <v>0</v>
      </c>
      <c r="Q3837" s="31">
        <v>0</v>
      </c>
    </row>
    <row r="3838" spans="1:17" x14ac:dyDescent="0.2">
      <c r="A3838" t="s">
        <v>1249</v>
      </c>
      <c r="B3838" t="s">
        <v>1249</v>
      </c>
      <c r="I3838" s="47"/>
      <c r="J3838" t="s">
        <v>758</v>
      </c>
      <c r="M3838" t="s">
        <v>1419</v>
      </c>
      <c r="N3838" t="s">
        <v>1294</v>
      </c>
      <c r="P3838" s="37">
        <v>4.4319622958828404</v>
      </c>
      <c r="Q3838" s="31">
        <v>9.9999999999999995E-7</v>
      </c>
    </row>
    <row r="3839" spans="1:17" x14ac:dyDescent="0.2">
      <c r="A3839" t="s">
        <v>1249</v>
      </c>
      <c r="B3839" t="s">
        <v>1249</v>
      </c>
      <c r="I3839" s="47"/>
      <c r="J3839" t="s">
        <v>759</v>
      </c>
      <c r="M3839" t="s">
        <v>1419</v>
      </c>
      <c r="N3839" t="s">
        <v>1294</v>
      </c>
      <c r="P3839" s="37">
        <v>8.6187377882074543</v>
      </c>
      <c r="Q3839" s="31">
        <v>1.9999999999999999E-6</v>
      </c>
    </row>
    <row r="3840" spans="1:17" x14ac:dyDescent="0.2">
      <c r="A3840" t="s">
        <v>1249</v>
      </c>
      <c r="B3840" t="s">
        <v>1249</v>
      </c>
      <c r="I3840" s="47"/>
      <c r="J3840" t="s">
        <v>760</v>
      </c>
      <c r="M3840" t="s">
        <v>1419</v>
      </c>
      <c r="N3840" t="s">
        <v>1294</v>
      </c>
      <c r="P3840" s="37">
        <v>15.322288772847514</v>
      </c>
      <c r="Q3840" s="31">
        <v>3.0000000000000001E-6</v>
      </c>
    </row>
    <row r="3841" spans="1:17" x14ac:dyDescent="0.2">
      <c r="A3841" t="s">
        <v>1249</v>
      </c>
      <c r="B3841" t="s">
        <v>1249</v>
      </c>
      <c r="I3841" s="47"/>
      <c r="J3841" t="s">
        <v>761</v>
      </c>
      <c r="M3841" t="s">
        <v>1419</v>
      </c>
      <c r="N3841" t="s">
        <v>1294</v>
      </c>
      <c r="P3841" s="37">
        <v>12.169158525471858</v>
      </c>
      <c r="Q3841" s="31">
        <v>9.9999999999999995E-7</v>
      </c>
    </row>
    <row r="3842" spans="1:17" x14ac:dyDescent="0.2">
      <c r="A3842" t="s">
        <v>1249</v>
      </c>
      <c r="B3842" t="s">
        <v>1249</v>
      </c>
      <c r="I3842" s="47"/>
      <c r="J3842" t="s">
        <v>762</v>
      </c>
      <c r="M3842" t="s">
        <v>1419</v>
      </c>
      <c r="N3842" t="s">
        <v>1294</v>
      </c>
      <c r="P3842" s="37">
        <v>0</v>
      </c>
      <c r="Q3842" s="31">
        <v>0</v>
      </c>
    </row>
    <row r="3843" spans="1:17" x14ac:dyDescent="0.2">
      <c r="A3843" t="s">
        <v>1249</v>
      </c>
      <c r="B3843" t="s">
        <v>1249</v>
      </c>
      <c r="I3843" s="47"/>
      <c r="J3843" t="s">
        <v>763</v>
      </c>
      <c r="M3843" t="s">
        <v>1419</v>
      </c>
      <c r="N3843" t="s">
        <v>1294</v>
      </c>
      <c r="P3843" s="37">
        <v>1.521588688764723</v>
      </c>
      <c r="Q3843" s="31">
        <v>0</v>
      </c>
    </row>
    <row r="3844" spans="1:17" x14ac:dyDescent="0.2">
      <c r="A3844" t="s">
        <v>1249</v>
      </c>
      <c r="B3844" t="s">
        <v>1249</v>
      </c>
      <c r="I3844" s="47"/>
      <c r="J3844" t="s">
        <v>764</v>
      </c>
      <c r="K3844" s="58"/>
      <c r="M3844" t="s">
        <v>1419</v>
      </c>
      <c r="N3844" t="s">
        <v>1294</v>
      </c>
      <c r="P3844" s="37">
        <v>0.25359811479412286</v>
      </c>
      <c r="Q3844" s="31">
        <v>0</v>
      </c>
    </row>
    <row r="3845" spans="1:17" x14ac:dyDescent="0.2">
      <c r="A3845" t="s">
        <v>1249</v>
      </c>
      <c r="B3845" t="s">
        <v>1249</v>
      </c>
      <c r="I3845" s="47"/>
      <c r="J3845" t="s">
        <v>765</v>
      </c>
      <c r="K3845" s="58"/>
      <c r="M3845" t="s">
        <v>1419</v>
      </c>
      <c r="N3845" t="s">
        <v>1294</v>
      </c>
      <c r="P3845" s="37">
        <v>0</v>
      </c>
      <c r="Q3845" s="31">
        <v>0</v>
      </c>
    </row>
    <row r="3846" spans="1:17" x14ac:dyDescent="0.2">
      <c r="A3846" t="s">
        <v>1249</v>
      </c>
      <c r="B3846" t="s">
        <v>1249</v>
      </c>
      <c r="I3846" s="47"/>
      <c r="J3846" t="s">
        <v>766</v>
      </c>
      <c r="K3846" s="58"/>
      <c r="M3846" t="s">
        <v>1420</v>
      </c>
      <c r="N3846" t="s">
        <v>1333</v>
      </c>
      <c r="P3846" s="37">
        <v>0</v>
      </c>
      <c r="Q3846" s="31">
        <v>0</v>
      </c>
    </row>
    <row r="3847" spans="1:17" x14ac:dyDescent="0.2">
      <c r="A3847" t="s">
        <v>1249</v>
      </c>
      <c r="B3847" t="s">
        <v>1249</v>
      </c>
      <c r="I3847" s="47"/>
      <c r="J3847" t="s">
        <v>767</v>
      </c>
      <c r="K3847" s="58"/>
      <c r="M3847" t="s">
        <v>1420</v>
      </c>
      <c r="N3847" t="s">
        <v>1333</v>
      </c>
      <c r="P3847" s="37">
        <v>0</v>
      </c>
      <c r="Q3847" s="31">
        <v>0</v>
      </c>
    </row>
    <row r="3848" spans="1:17" x14ac:dyDescent="0.2">
      <c r="A3848" t="s">
        <v>1249</v>
      </c>
      <c r="B3848" t="s">
        <v>1249</v>
      </c>
      <c r="I3848" s="47"/>
      <c r="J3848" t="s">
        <v>768</v>
      </c>
      <c r="K3848" s="58"/>
      <c r="M3848" t="s">
        <v>1420</v>
      </c>
      <c r="N3848" t="s">
        <v>1333</v>
      </c>
      <c r="P3848" s="37">
        <v>0</v>
      </c>
      <c r="Q3848" s="31">
        <v>0</v>
      </c>
    </row>
    <row r="3849" spans="1:17" x14ac:dyDescent="0.2">
      <c r="A3849" t="s">
        <v>1249</v>
      </c>
      <c r="B3849" t="s">
        <v>1249</v>
      </c>
      <c r="I3849" s="47"/>
      <c r="J3849" t="s">
        <v>769</v>
      </c>
      <c r="K3849" s="57"/>
      <c r="M3849" t="s">
        <v>1420</v>
      </c>
      <c r="N3849" t="s">
        <v>1333</v>
      </c>
      <c r="P3849" s="37">
        <v>0</v>
      </c>
      <c r="Q3849" s="31">
        <v>0</v>
      </c>
    </row>
    <row r="3850" spans="1:17" x14ac:dyDescent="0.2">
      <c r="A3850" t="s">
        <v>1249</v>
      </c>
      <c r="B3850" t="s">
        <v>1249</v>
      </c>
      <c r="I3850" s="47"/>
      <c r="J3850" t="s">
        <v>770</v>
      </c>
      <c r="K3850" s="57"/>
      <c r="M3850" t="s">
        <v>1420</v>
      </c>
      <c r="N3850" t="s">
        <v>1333</v>
      </c>
      <c r="P3850" s="37">
        <v>0</v>
      </c>
      <c r="Q3850" s="31">
        <v>0</v>
      </c>
    </row>
    <row r="3851" spans="1:17" x14ac:dyDescent="0.2">
      <c r="A3851" t="s">
        <v>1249</v>
      </c>
      <c r="B3851" t="s">
        <v>1249</v>
      </c>
      <c r="I3851" s="47"/>
      <c r="J3851" t="s">
        <v>771</v>
      </c>
      <c r="K3851" s="57"/>
      <c r="M3851" t="s">
        <v>1420</v>
      </c>
      <c r="N3851" t="s">
        <v>1333</v>
      </c>
      <c r="P3851" s="37">
        <v>0</v>
      </c>
      <c r="Q3851" s="31">
        <v>0</v>
      </c>
    </row>
    <row r="3852" spans="1:17" x14ac:dyDescent="0.2">
      <c r="A3852" t="s">
        <v>1249</v>
      </c>
      <c r="B3852" t="s">
        <v>1249</v>
      </c>
      <c r="I3852" s="47"/>
      <c r="J3852" t="s">
        <v>772</v>
      </c>
      <c r="K3852" s="57"/>
      <c r="M3852" t="s">
        <v>1420</v>
      </c>
      <c r="N3852" t="s">
        <v>1333</v>
      </c>
      <c r="P3852" s="37">
        <v>0</v>
      </c>
      <c r="Q3852" s="31">
        <v>0</v>
      </c>
    </row>
    <row r="3853" spans="1:17" x14ac:dyDescent="0.2">
      <c r="A3853" t="s">
        <v>1249</v>
      </c>
      <c r="B3853" t="s">
        <v>1249</v>
      </c>
      <c r="I3853" s="47"/>
      <c r="J3853" t="s">
        <v>773</v>
      </c>
      <c r="K3853" s="57"/>
      <c r="M3853" t="s">
        <v>1420</v>
      </c>
      <c r="N3853" t="s">
        <v>1333</v>
      </c>
      <c r="P3853" s="37">
        <v>0</v>
      </c>
      <c r="Q3853" s="31">
        <v>0</v>
      </c>
    </row>
    <row r="3854" spans="1:17" x14ac:dyDescent="0.2">
      <c r="A3854" t="s">
        <v>1249</v>
      </c>
      <c r="B3854" t="s">
        <v>1249</v>
      </c>
      <c r="I3854" s="47"/>
      <c r="J3854" t="s">
        <v>774</v>
      </c>
      <c r="K3854" s="57"/>
      <c r="M3854" t="s">
        <v>1420</v>
      </c>
      <c r="N3854" t="s">
        <v>1333</v>
      </c>
      <c r="P3854" s="37">
        <v>10.904718936147219</v>
      </c>
      <c r="Q3854" s="31">
        <v>9.9999999999999995E-7</v>
      </c>
    </row>
    <row r="3855" spans="1:17" x14ac:dyDescent="0.2">
      <c r="A3855" t="s">
        <v>1249</v>
      </c>
      <c r="B3855" t="s">
        <v>1249</v>
      </c>
      <c r="I3855" s="47"/>
      <c r="J3855" t="s">
        <v>775</v>
      </c>
      <c r="K3855" s="57"/>
      <c r="M3855" t="s">
        <v>1421</v>
      </c>
      <c r="N3855" t="s">
        <v>1294</v>
      </c>
      <c r="P3855" s="37">
        <v>10.448242329517825</v>
      </c>
      <c r="Q3855" s="31">
        <v>9.9999999999999995E-7</v>
      </c>
    </row>
    <row r="3856" spans="1:17" x14ac:dyDescent="0.2">
      <c r="A3856" t="s">
        <v>1249</v>
      </c>
      <c r="B3856" t="s">
        <v>1249</v>
      </c>
      <c r="I3856" s="47"/>
      <c r="J3856" t="s">
        <v>776</v>
      </c>
      <c r="K3856" s="57"/>
      <c r="M3856" t="s">
        <v>1421</v>
      </c>
      <c r="N3856" t="s">
        <v>1294</v>
      </c>
      <c r="P3856" s="37">
        <v>2.5359811479412144</v>
      </c>
      <c r="Q3856" s="31">
        <v>0</v>
      </c>
    </row>
    <row r="3857" spans="1:17" x14ac:dyDescent="0.2">
      <c r="A3857" t="s">
        <v>1249</v>
      </c>
      <c r="B3857" t="s">
        <v>1249</v>
      </c>
      <c r="I3857" s="47"/>
      <c r="J3857" t="s">
        <v>777</v>
      </c>
      <c r="K3857" s="57"/>
      <c r="M3857" t="s">
        <v>1421</v>
      </c>
      <c r="N3857" t="s">
        <v>1294</v>
      </c>
      <c r="P3857" s="37">
        <v>146.27786666206157</v>
      </c>
      <c r="Q3857" s="31">
        <v>1.2E-5</v>
      </c>
    </row>
    <row r="3858" spans="1:17" x14ac:dyDescent="0.2">
      <c r="A3858" t="s">
        <v>1249</v>
      </c>
      <c r="B3858" t="s">
        <v>1249</v>
      </c>
      <c r="I3858" s="47"/>
      <c r="J3858" t="s">
        <v>778</v>
      </c>
      <c r="M3858" t="s">
        <v>1421</v>
      </c>
      <c r="N3858" t="s">
        <v>1294</v>
      </c>
      <c r="P3858" s="37">
        <v>641.68610892091237</v>
      </c>
      <c r="Q3858" s="31">
        <v>6.2000000000000003E-5</v>
      </c>
    </row>
    <row r="3859" spans="1:17" x14ac:dyDescent="0.2">
      <c r="A3859" t="s">
        <v>1249</v>
      </c>
      <c r="B3859" t="s">
        <v>1249</v>
      </c>
      <c r="I3859" s="47"/>
      <c r="J3859" t="s">
        <v>779</v>
      </c>
      <c r="K3859" s="57"/>
      <c r="M3859" t="s">
        <v>1421</v>
      </c>
      <c r="N3859" t="s">
        <v>1294</v>
      </c>
      <c r="P3859" s="37">
        <v>284.06964189174323</v>
      </c>
      <c r="Q3859" s="31">
        <v>2.8E-5</v>
      </c>
    </row>
    <row r="3860" spans="1:17" x14ac:dyDescent="0.2">
      <c r="A3860" t="s">
        <v>1249</v>
      </c>
      <c r="B3860" t="s">
        <v>1249</v>
      </c>
      <c r="I3860" s="47"/>
      <c r="J3860" t="s">
        <v>780</v>
      </c>
      <c r="K3860" s="57"/>
      <c r="M3860" t="s">
        <v>1421</v>
      </c>
      <c r="N3860" t="s">
        <v>1294</v>
      </c>
      <c r="P3860" s="37">
        <v>58.637641124072616</v>
      </c>
      <c r="Q3860" s="31">
        <v>6.0000000000000002E-6</v>
      </c>
    </row>
    <row r="3861" spans="1:17" x14ac:dyDescent="0.2">
      <c r="A3861" t="s">
        <v>1249</v>
      </c>
      <c r="B3861" t="s">
        <v>1249</v>
      </c>
      <c r="I3861" s="47"/>
      <c r="J3861" t="s">
        <v>785</v>
      </c>
      <c r="K3861" s="57"/>
      <c r="M3861" t="s">
        <v>1422</v>
      </c>
      <c r="N3861" t="s">
        <v>1325</v>
      </c>
      <c r="P3861" s="37">
        <v>0.48527597203133155</v>
      </c>
      <c r="Q3861" s="31">
        <v>0</v>
      </c>
    </row>
    <row r="3862" spans="1:17" x14ac:dyDescent="0.2">
      <c r="A3862" t="s">
        <v>1249</v>
      </c>
      <c r="B3862" t="s">
        <v>1249</v>
      </c>
      <c r="I3862" s="47"/>
      <c r="J3862" t="s">
        <v>786</v>
      </c>
      <c r="K3862" s="57"/>
      <c r="M3862" t="s">
        <v>1422</v>
      </c>
      <c r="N3862" t="s">
        <v>1325</v>
      </c>
      <c r="P3862" s="37">
        <v>0</v>
      </c>
      <c r="Q3862" s="31">
        <v>0</v>
      </c>
    </row>
    <row r="3863" spans="1:17" x14ac:dyDescent="0.2">
      <c r="A3863" t="s">
        <v>1249</v>
      </c>
      <c r="B3863" t="s">
        <v>1249</v>
      </c>
      <c r="I3863" s="47"/>
      <c r="J3863" t="s">
        <v>787</v>
      </c>
      <c r="K3863" s="57"/>
      <c r="M3863" t="s">
        <v>1422</v>
      </c>
      <c r="N3863" t="s">
        <v>1325</v>
      </c>
      <c r="P3863" s="37">
        <v>5.2753531699540872</v>
      </c>
      <c r="Q3863" s="31">
        <v>1.9999999999999999E-6</v>
      </c>
    </row>
    <row r="3864" spans="1:17" x14ac:dyDescent="0.2">
      <c r="A3864" t="s">
        <v>1249</v>
      </c>
      <c r="B3864" t="s">
        <v>1249</v>
      </c>
      <c r="I3864" s="47"/>
      <c r="J3864" t="s">
        <v>788</v>
      </c>
      <c r="K3864" s="57"/>
      <c r="M3864" t="s">
        <v>1422</v>
      </c>
      <c r="N3864" t="s">
        <v>1325</v>
      </c>
      <c r="P3864" s="37">
        <v>54.574699030952615</v>
      </c>
      <c r="Q3864" s="31">
        <v>1.5E-5</v>
      </c>
    </row>
    <row r="3865" spans="1:17" x14ac:dyDescent="0.2">
      <c r="A3865" t="s">
        <v>1249</v>
      </c>
      <c r="B3865" t="s">
        <v>1249</v>
      </c>
      <c r="I3865" s="47"/>
      <c r="J3865" t="s">
        <v>789</v>
      </c>
      <c r="K3865" s="57"/>
      <c r="M3865" t="s">
        <v>1422</v>
      </c>
      <c r="N3865" t="s">
        <v>1325</v>
      </c>
      <c r="P3865" s="37">
        <v>29.330953124848747</v>
      </c>
      <c r="Q3865" s="31">
        <v>9.0000000000000002E-6</v>
      </c>
    </row>
    <row r="3866" spans="1:17" x14ac:dyDescent="0.2">
      <c r="A3866" t="s">
        <v>1249</v>
      </c>
      <c r="B3866" t="s">
        <v>1249</v>
      </c>
      <c r="I3866" s="47"/>
      <c r="J3866" t="s">
        <v>790</v>
      </c>
      <c r="K3866" s="57"/>
      <c r="M3866" t="s">
        <v>1422</v>
      </c>
      <c r="N3866" t="s">
        <v>1325</v>
      </c>
      <c r="P3866" s="37">
        <v>-1017.5697324481298</v>
      </c>
      <c r="Q3866" s="31">
        <v>8.8999999999999995E-5</v>
      </c>
    </row>
    <row r="3867" spans="1:17" x14ac:dyDescent="0.2">
      <c r="A3867" t="s">
        <v>1249</v>
      </c>
      <c r="B3867" t="s">
        <v>1249</v>
      </c>
      <c r="I3867" s="47"/>
      <c r="J3867" t="s">
        <v>791</v>
      </c>
      <c r="K3867" s="57"/>
      <c r="M3867" t="s">
        <v>1422</v>
      </c>
      <c r="N3867" t="s">
        <v>1325</v>
      </c>
      <c r="P3867" s="37">
        <v>10.953580921892353</v>
      </c>
      <c r="Q3867" s="31">
        <v>3.9999999999999998E-6</v>
      </c>
    </row>
    <row r="3868" spans="1:17" x14ac:dyDescent="0.2">
      <c r="A3868" t="s">
        <v>1249</v>
      </c>
      <c r="B3868" t="s">
        <v>1249</v>
      </c>
      <c r="I3868" s="47"/>
      <c r="J3868" t="s">
        <v>792</v>
      </c>
      <c r="K3868" s="57"/>
      <c r="M3868" t="s">
        <v>1422</v>
      </c>
      <c r="N3868" t="s">
        <v>1325</v>
      </c>
      <c r="P3868" s="37">
        <v>0.11188154198597999</v>
      </c>
      <c r="Q3868" s="31">
        <v>0</v>
      </c>
    </row>
    <row r="3869" spans="1:17" x14ac:dyDescent="0.2">
      <c r="A3869" t="s">
        <v>1249</v>
      </c>
      <c r="B3869" t="s">
        <v>1249</v>
      </c>
      <c r="I3869" s="47"/>
      <c r="J3869" t="s">
        <v>793</v>
      </c>
      <c r="K3869" s="57"/>
      <c r="M3869" t="s">
        <v>1422</v>
      </c>
      <c r="N3869" t="s">
        <v>1325</v>
      </c>
      <c r="P3869" s="37">
        <v>0</v>
      </c>
      <c r="Q3869" s="31">
        <v>0</v>
      </c>
    </row>
    <row r="3870" spans="1:17" x14ac:dyDescent="0.2">
      <c r="A3870" t="s">
        <v>1249</v>
      </c>
      <c r="B3870" t="s">
        <v>1249</v>
      </c>
      <c r="I3870" s="47"/>
      <c r="J3870" t="s">
        <v>794</v>
      </c>
      <c r="K3870" s="57"/>
      <c r="M3870" t="s">
        <v>1423</v>
      </c>
      <c r="N3870" t="s">
        <v>1294</v>
      </c>
      <c r="P3870" s="37">
        <v>5.0719622958822583</v>
      </c>
      <c r="Q3870" s="31">
        <v>9.9999999999999995E-7</v>
      </c>
    </row>
    <row r="3871" spans="1:17" x14ac:dyDescent="0.2">
      <c r="A3871" t="s">
        <v>1249</v>
      </c>
      <c r="B3871" t="s">
        <v>1249</v>
      </c>
      <c r="I3871" s="47"/>
      <c r="J3871" t="s">
        <v>795</v>
      </c>
      <c r="K3871" s="57"/>
      <c r="M3871" t="s">
        <v>1423</v>
      </c>
      <c r="N3871" t="s">
        <v>1294</v>
      </c>
      <c r="P3871" s="37">
        <v>0</v>
      </c>
      <c r="Q3871" s="31">
        <v>0</v>
      </c>
    </row>
    <row r="3872" spans="1:17" x14ac:dyDescent="0.2">
      <c r="A3872" t="s">
        <v>1249</v>
      </c>
      <c r="B3872" t="s">
        <v>1249</v>
      </c>
      <c r="I3872" s="47"/>
      <c r="J3872" t="s">
        <v>796</v>
      </c>
      <c r="K3872" s="57"/>
      <c r="M3872" t="s">
        <v>1423</v>
      </c>
      <c r="N3872" t="s">
        <v>1294</v>
      </c>
      <c r="P3872" s="37">
        <v>0.50719622958823152</v>
      </c>
      <c r="Q3872" s="31">
        <v>0</v>
      </c>
    </row>
    <row r="3873" spans="1:17" x14ac:dyDescent="0.2">
      <c r="A3873" t="s">
        <v>1249</v>
      </c>
      <c r="B3873" t="s">
        <v>1249</v>
      </c>
      <c r="I3873" s="47"/>
      <c r="J3873" t="s">
        <v>797</v>
      </c>
      <c r="K3873" s="57"/>
      <c r="M3873" t="s">
        <v>1423</v>
      </c>
      <c r="N3873" t="s">
        <v>1294</v>
      </c>
      <c r="P3873" s="37">
        <v>2.0287849183529261</v>
      </c>
      <c r="Q3873" s="31">
        <v>0</v>
      </c>
    </row>
    <row r="3874" spans="1:17" x14ac:dyDescent="0.2">
      <c r="A3874" t="s">
        <v>1249</v>
      </c>
      <c r="B3874" t="s">
        <v>1249</v>
      </c>
      <c r="I3874" s="47"/>
      <c r="J3874" t="s">
        <v>798</v>
      </c>
      <c r="K3874" s="57"/>
      <c r="M3874" t="s">
        <v>1423</v>
      </c>
      <c r="N3874" t="s">
        <v>1294</v>
      </c>
      <c r="P3874" s="37">
        <v>0</v>
      </c>
      <c r="Q3874" s="31">
        <v>0</v>
      </c>
    </row>
    <row r="3875" spans="1:17" x14ac:dyDescent="0.2">
      <c r="A3875" t="s">
        <v>1249</v>
      </c>
      <c r="B3875" t="s">
        <v>1249</v>
      </c>
      <c r="I3875" s="47"/>
      <c r="J3875" t="s">
        <v>799</v>
      </c>
      <c r="K3875" s="57"/>
      <c r="M3875" t="s">
        <v>1423</v>
      </c>
      <c r="N3875" t="s">
        <v>1294</v>
      </c>
      <c r="P3875" s="37">
        <v>0</v>
      </c>
      <c r="Q3875" s="31">
        <v>0</v>
      </c>
    </row>
    <row r="3876" spans="1:17" x14ac:dyDescent="0.2">
      <c r="A3876" t="s">
        <v>1249</v>
      </c>
      <c r="B3876" t="s">
        <v>1249</v>
      </c>
      <c r="I3876" s="47"/>
      <c r="J3876" t="s">
        <v>800</v>
      </c>
      <c r="K3876" s="57"/>
      <c r="M3876" t="s">
        <v>1423</v>
      </c>
      <c r="N3876" t="s">
        <v>1294</v>
      </c>
      <c r="P3876" s="37">
        <v>0</v>
      </c>
      <c r="Q3876" s="31">
        <v>0</v>
      </c>
    </row>
    <row r="3877" spans="1:17" x14ac:dyDescent="0.2">
      <c r="A3877" t="s">
        <v>1249</v>
      </c>
      <c r="B3877" t="s">
        <v>1249</v>
      </c>
      <c r="I3877" s="47"/>
      <c r="J3877" t="s">
        <v>801</v>
      </c>
      <c r="K3877" s="57"/>
      <c r="M3877" t="s">
        <v>1423</v>
      </c>
      <c r="N3877" t="s">
        <v>1294</v>
      </c>
      <c r="P3877" s="37">
        <v>1.2679905739706214</v>
      </c>
      <c r="Q3877" s="31">
        <v>0</v>
      </c>
    </row>
    <row r="3878" spans="1:17" x14ac:dyDescent="0.2">
      <c r="A3878" t="s">
        <v>1249</v>
      </c>
      <c r="B3878" t="s">
        <v>1249</v>
      </c>
      <c r="I3878" s="47"/>
      <c r="J3878" t="s">
        <v>802</v>
      </c>
      <c r="K3878" s="57"/>
      <c r="M3878" t="s">
        <v>1423</v>
      </c>
      <c r="N3878" t="s">
        <v>1294</v>
      </c>
      <c r="P3878" s="37">
        <v>0.76079434438236149</v>
      </c>
      <c r="Q3878" s="31">
        <v>0</v>
      </c>
    </row>
    <row r="3879" spans="1:17" x14ac:dyDescent="0.2">
      <c r="A3879" t="s">
        <v>1249</v>
      </c>
      <c r="B3879" t="s">
        <v>1249</v>
      </c>
      <c r="I3879" s="47"/>
      <c r="J3879" t="s">
        <v>803</v>
      </c>
      <c r="K3879" s="57"/>
      <c r="M3879" t="s">
        <v>1423</v>
      </c>
      <c r="N3879" t="s">
        <v>1294</v>
      </c>
      <c r="P3879" s="37">
        <v>7.3679434438258795</v>
      </c>
      <c r="Q3879" s="31">
        <v>1.9999999999999999E-6</v>
      </c>
    </row>
    <row r="3880" spans="1:17" x14ac:dyDescent="0.2">
      <c r="A3880" t="s">
        <v>1249</v>
      </c>
      <c r="B3880" t="s">
        <v>1249</v>
      </c>
      <c r="I3880" s="47"/>
      <c r="J3880" t="s">
        <v>804</v>
      </c>
      <c r="K3880" s="57"/>
      <c r="M3880" t="s">
        <v>1424</v>
      </c>
      <c r="N3880" t="s">
        <v>1328</v>
      </c>
      <c r="P3880" s="37">
        <v>69.386304190811643</v>
      </c>
      <c r="Q3880" s="31">
        <v>3.6000000000000001E-5</v>
      </c>
    </row>
    <row r="3881" spans="1:17" x14ac:dyDescent="0.2">
      <c r="A3881" t="s">
        <v>1249</v>
      </c>
      <c r="B3881" t="s">
        <v>1249</v>
      </c>
      <c r="I3881" s="47"/>
      <c r="J3881" t="s">
        <v>9</v>
      </c>
      <c r="M3881" t="s">
        <v>1425</v>
      </c>
      <c r="N3881" t="s">
        <v>1328</v>
      </c>
      <c r="P3881" s="37">
        <v>-96743.429560496588</v>
      </c>
      <c r="Q3881" s="31">
        <v>1.37E-4</v>
      </c>
    </row>
    <row r="3882" spans="1:17" x14ac:dyDescent="0.2">
      <c r="A3882" t="s">
        <v>1249</v>
      </c>
      <c r="B3882" t="s">
        <v>1249</v>
      </c>
      <c r="I3882" s="47"/>
      <c r="J3882" t="s">
        <v>77</v>
      </c>
      <c r="M3882" t="s">
        <v>1426</v>
      </c>
      <c r="N3882" t="s">
        <v>1294</v>
      </c>
      <c r="P3882" s="37">
        <v>4332.1284550073233</v>
      </c>
      <c r="Q3882" s="31">
        <v>6.9999999999999999E-6</v>
      </c>
    </row>
    <row r="3883" spans="1:17" x14ac:dyDescent="0.2">
      <c r="A3883" t="s">
        <v>1249</v>
      </c>
      <c r="B3883" t="s">
        <v>1249</v>
      </c>
      <c r="I3883" s="47"/>
      <c r="J3883" t="s">
        <v>218</v>
      </c>
      <c r="M3883" t="s">
        <v>1427</v>
      </c>
      <c r="N3883" t="s">
        <v>1294</v>
      </c>
      <c r="P3883" s="37">
        <v>344.33700770900123</v>
      </c>
      <c r="Q3883" s="31">
        <v>6.0000000000000002E-6</v>
      </c>
    </row>
    <row r="3884" spans="1:17" x14ac:dyDescent="0.2">
      <c r="A3884" t="s">
        <v>1249</v>
      </c>
      <c r="B3884" t="s">
        <v>1249</v>
      </c>
      <c r="I3884" s="47"/>
      <c r="J3884" t="s">
        <v>220</v>
      </c>
      <c r="K3884" s="57"/>
      <c r="M3884" t="s">
        <v>1428</v>
      </c>
      <c r="N3884" t="s">
        <v>1328</v>
      </c>
      <c r="P3884" s="37">
        <v>-36004.430683064777</v>
      </c>
      <c r="Q3884" s="31">
        <v>2.3E-5</v>
      </c>
    </row>
    <row r="3885" spans="1:17" x14ac:dyDescent="0.2">
      <c r="I3885" s="47"/>
      <c r="K3885" s="57"/>
      <c r="Q3885" s="31"/>
    </row>
    <row r="3886" spans="1:17" x14ac:dyDescent="0.2">
      <c r="I3886" s="47"/>
      <c r="K3886" s="57"/>
      <c r="Q3886" s="31"/>
    </row>
    <row r="3887" spans="1:17" x14ac:dyDescent="0.2">
      <c r="I3887" s="47"/>
      <c r="K3887" s="58"/>
      <c r="Q3887" s="31"/>
    </row>
    <row r="3888" spans="1:17" x14ac:dyDescent="0.2">
      <c r="I3888" s="47"/>
      <c r="K3888" s="57"/>
      <c r="Q3888" s="31"/>
    </row>
    <row r="3889" spans="9:17" x14ac:dyDescent="0.2">
      <c r="I3889" s="47"/>
      <c r="K3889" s="57"/>
      <c r="Q3889" s="31"/>
    </row>
    <row r="3890" spans="9:17" x14ac:dyDescent="0.2">
      <c r="I3890" s="47"/>
      <c r="K3890" s="57"/>
      <c r="Q3890" s="31"/>
    </row>
    <row r="3891" spans="9:17" x14ac:dyDescent="0.2">
      <c r="I3891" s="47"/>
      <c r="K3891" s="57"/>
      <c r="Q3891" s="31"/>
    </row>
    <row r="3892" spans="9:17" x14ac:dyDescent="0.2">
      <c r="I3892" s="47"/>
      <c r="K3892" s="57"/>
      <c r="Q3892" s="31"/>
    </row>
    <row r="3893" spans="9:17" x14ac:dyDescent="0.2">
      <c r="I3893" s="47"/>
      <c r="K3893" s="57"/>
      <c r="Q3893" s="31"/>
    </row>
    <row r="3894" spans="9:17" x14ac:dyDescent="0.2">
      <c r="I3894" s="47"/>
      <c r="K3894" s="57"/>
      <c r="Q3894" s="31"/>
    </row>
    <row r="3895" spans="9:17" x14ac:dyDescent="0.2">
      <c r="I3895" s="47"/>
      <c r="K3895" s="57"/>
      <c r="Q3895" s="31"/>
    </row>
    <row r="3896" spans="9:17" x14ac:dyDescent="0.2">
      <c r="I3896" s="47"/>
      <c r="K3896" s="57"/>
      <c r="Q3896" s="31"/>
    </row>
    <row r="3897" spans="9:17" x14ac:dyDescent="0.2">
      <c r="I3897" s="47"/>
      <c r="K3897" s="57"/>
      <c r="Q3897" s="31"/>
    </row>
    <row r="3898" spans="9:17" x14ac:dyDescent="0.2">
      <c r="I3898" s="47"/>
      <c r="K3898" s="57"/>
      <c r="Q3898" s="31"/>
    </row>
    <row r="3899" spans="9:17" x14ac:dyDescent="0.2">
      <c r="I3899" s="47"/>
      <c r="K3899" s="57"/>
      <c r="Q3899" s="31"/>
    </row>
    <row r="3900" spans="9:17" x14ac:dyDescent="0.2">
      <c r="I3900" s="47"/>
      <c r="Q3900" s="31"/>
    </row>
    <row r="3901" spans="9:17" x14ac:dyDescent="0.2">
      <c r="I3901" s="47"/>
      <c r="Q3901" s="31"/>
    </row>
    <row r="3902" spans="9:17" x14ac:dyDescent="0.2">
      <c r="I3902" s="47"/>
      <c r="Q3902" s="31"/>
    </row>
    <row r="3903" spans="9:17" x14ac:dyDescent="0.2">
      <c r="I3903" s="47"/>
      <c r="Q3903" s="31"/>
    </row>
    <row r="3904" spans="9:17" x14ac:dyDescent="0.2">
      <c r="I3904" s="47"/>
      <c r="Q3904" s="31"/>
    </row>
    <row r="3905" spans="9:17" x14ac:dyDescent="0.2">
      <c r="I3905" s="47"/>
      <c r="K3905" s="58"/>
      <c r="Q3905" s="31"/>
    </row>
    <row r="3906" spans="9:17" x14ac:dyDescent="0.2">
      <c r="I3906" s="47"/>
      <c r="K3906" s="58"/>
      <c r="Q3906" s="31"/>
    </row>
    <row r="3907" spans="9:17" x14ac:dyDescent="0.2">
      <c r="I3907" s="47"/>
      <c r="K3907" s="58"/>
      <c r="Q3907" s="31"/>
    </row>
    <row r="3908" spans="9:17" x14ac:dyDescent="0.2">
      <c r="I3908" s="47"/>
      <c r="Q3908" s="31"/>
    </row>
    <row r="3909" spans="9:17" x14ac:dyDescent="0.2">
      <c r="I3909" s="47"/>
      <c r="K3909" s="58"/>
      <c r="Q3909" s="31"/>
    </row>
    <row r="3910" spans="9:17" x14ac:dyDescent="0.2">
      <c r="I3910" s="47"/>
      <c r="K3910" s="58"/>
      <c r="Q3910" s="31"/>
    </row>
    <row r="3911" spans="9:17" x14ac:dyDescent="0.2">
      <c r="I3911" s="47"/>
      <c r="Q3911" s="31"/>
    </row>
    <row r="3912" spans="9:17" x14ac:dyDescent="0.2">
      <c r="I3912" s="47"/>
      <c r="Q3912" s="31"/>
    </row>
    <row r="3913" spans="9:17" x14ac:dyDescent="0.2">
      <c r="I3913" s="47"/>
      <c r="Q3913" s="31"/>
    </row>
    <row r="3914" spans="9:17" x14ac:dyDescent="0.2">
      <c r="I3914" s="47"/>
      <c r="Q3914" s="31"/>
    </row>
    <row r="3915" spans="9:17" x14ac:dyDescent="0.2">
      <c r="I3915" s="47"/>
      <c r="Q3915" s="31"/>
    </row>
    <row r="3916" spans="9:17" x14ac:dyDescent="0.2">
      <c r="I3916" s="47"/>
      <c r="K3916" s="58"/>
      <c r="Q3916" s="31"/>
    </row>
    <row r="3917" spans="9:17" x14ac:dyDescent="0.2">
      <c r="I3917" s="47"/>
      <c r="K3917" s="58"/>
      <c r="Q3917" s="31"/>
    </row>
    <row r="3918" spans="9:17" x14ac:dyDescent="0.2">
      <c r="I3918" s="47"/>
      <c r="K3918" s="58"/>
      <c r="Q3918" s="31"/>
    </row>
    <row r="3919" spans="9:17" x14ac:dyDescent="0.2">
      <c r="I3919" s="47"/>
      <c r="K3919" s="58"/>
      <c r="Q3919" s="31"/>
    </row>
    <row r="3920" spans="9:17" x14ac:dyDescent="0.2">
      <c r="I3920" s="47"/>
      <c r="K3920" s="58"/>
      <c r="Q3920" s="31"/>
    </row>
    <row r="3921" spans="9:17" x14ac:dyDescent="0.2">
      <c r="I3921" s="47"/>
      <c r="K3921" s="58"/>
      <c r="Q3921" s="31"/>
    </row>
    <row r="3922" spans="9:17" x14ac:dyDescent="0.2">
      <c r="I3922" s="47"/>
      <c r="Q3922" s="31"/>
    </row>
    <row r="3923" spans="9:17" x14ac:dyDescent="0.2">
      <c r="I3923" s="47"/>
      <c r="Q3923" s="31"/>
    </row>
    <row r="3924" spans="9:17" x14ac:dyDescent="0.2">
      <c r="I3924" s="47"/>
      <c r="Q3924" s="31"/>
    </row>
    <row r="3925" spans="9:17" x14ac:dyDescent="0.2">
      <c r="I3925" s="47"/>
      <c r="K3925" s="57"/>
      <c r="Q3925" s="31"/>
    </row>
    <row r="3926" spans="9:17" x14ac:dyDescent="0.2">
      <c r="I3926" s="47"/>
      <c r="K3926" s="57"/>
      <c r="Q3926" s="31"/>
    </row>
    <row r="3927" spans="9:17" x14ac:dyDescent="0.2">
      <c r="I3927" s="47"/>
      <c r="K3927" s="57"/>
      <c r="Q3927" s="31"/>
    </row>
    <row r="3928" spans="9:17" x14ac:dyDescent="0.2">
      <c r="I3928" s="47"/>
      <c r="K3928" s="57"/>
      <c r="Q3928" s="31"/>
    </row>
    <row r="3929" spans="9:17" x14ac:dyDescent="0.2">
      <c r="I3929" s="47"/>
      <c r="Q3929" s="31"/>
    </row>
    <row r="3930" spans="9:17" x14ac:dyDescent="0.2">
      <c r="I3930" s="47"/>
      <c r="Q3930" s="31"/>
    </row>
    <row r="3931" spans="9:17" x14ac:dyDescent="0.2">
      <c r="I3931" s="47"/>
      <c r="Q3931" s="31"/>
    </row>
    <row r="3932" spans="9:17" x14ac:dyDescent="0.2">
      <c r="I3932" s="47"/>
      <c r="Q3932" s="31"/>
    </row>
    <row r="3933" spans="9:17" x14ac:dyDescent="0.2">
      <c r="I3933" s="47"/>
      <c r="Q3933" s="31"/>
    </row>
    <row r="3934" spans="9:17" x14ac:dyDescent="0.2">
      <c r="I3934" s="47"/>
      <c r="Q3934" s="31"/>
    </row>
    <row r="3935" spans="9:17" x14ac:dyDescent="0.2">
      <c r="I3935" s="47"/>
      <c r="Q3935" s="31"/>
    </row>
    <row r="3936" spans="9:17" x14ac:dyDescent="0.2">
      <c r="I3936" s="47"/>
      <c r="Q3936" s="31"/>
    </row>
    <row r="3937" spans="9:17" x14ac:dyDescent="0.2">
      <c r="I3937" s="47"/>
      <c r="Q3937" s="31"/>
    </row>
    <row r="3938" spans="9:17" x14ac:dyDescent="0.2">
      <c r="I3938" s="47"/>
      <c r="Q3938" s="31"/>
    </row>
    <row r="3939" spans="9:17" x14ac:dyDescent="0.2">
      <c r="I3939" s="47"/>
      <c r="Q3939" s="31"/>
    </row>
    <row r="3940" spans="9:17" x14ac:dyDescent="0.2">
      <c r="I3940" s="47"/>
      <c r="Q3940" s="31"/>
    </row>
    <row r="3941" spans="9:17" x14ac:dyDescent="0.2">
      <c r="I3941" s="47"/>
      <c r="Q3941" s="31"/>
    </row>
    <row r="3942" spans="9:17" x14ac:dyDescent="0.2">
      <c r="I3942" s="47"/>
      <c r="Q3942" s="31"/>
    </row>
    <row r="3943" spans="9:17" x14ac:dyDescent="0.2">
      <c r="I3943" s="47"/>
      <c r="Q3943" s="31"/>
    </row>
    <row r="3944" spans="9:17" x14ac:dyDescent="0.2">
      <c r="I3944" s="47"/>
      <c r="Q3944" s="31"/>
    </row>
    <row r="3945" spans="9:17" x14ac:dyDescent="0.2">
      <c r="I3945" s="47"/>
      <c r="Q3945" s="31"/>
    </row>
    <row r="3946" spans="9:17" x14ac:dyDescent="0.2">
      <c r="I3946" s="47"/>
      <c r="Q3946" s="31"/>
    </row>
    <row r="3947" spans="9:17" x14ac:dyDescent="0.2">
      <c r="I3947" s="47"/>
      <c r="Q3947" s="31"/>
    </row>
    <row r="3948" spans="9:17" x14ac:dyDescent="0.2">
      <c r="I3948" s="47"/>
      <c r="Q3948" s="31"/>
    </row>
    <row r="3949" spans="9:17" x14ac:dyDescent="0.2">
      <c r="I3949" s="47"/>
      <c r="Q3949" s="31"/>
    </row>
    <row r="3950" spans="9:17" x14ac:dyDescent="0.2">
      <c r="I3950" s="47"/>
      <c r="Q3950" s="31"/>
    </row>
    <row r="3951" spans="9:17" x14ac:dyDescent="0.2">
      <c r="I3951" s="47"/>
      <c r="Q3951" s="31"/>
    </row>
    <row r="3952" spans="9:17" x14ac:dyDescent="0.2">
      <c r="I3952" s="47"/>
      <c r="Q3952" s="31"/>
    </row>
    <row r="3953" spans="9:17" x14ac:dyDescent="0.2">
      <c r="I3953" s="47"/>
      <c r="Q3953" s="31"/>
    </row>
    <row r="3954" spans="9:17" x14ac:dyDescent="0.2">
      <c r="I3954" s="47"/>
      <c r="Q3954" s="31"/>
    </row>
    <row r="3955" spans="9:17" x14ac:dyDescent="0.2">
      <c r="I3955" s="47"/>
      <c r="Q3955" s="31"/>
    </row>
    <row r="3956" spans="9:17" x14ac:dyDescent="0.2">
      <c r="I3956" s="47"/>
      <c r="Q3956" s="31"/>
    </row>
    <row r="3957" spans="9:17" x14ac:dyDescent="0.2">
      <c r="I3957" s="47"/>
      <c r="Q3957" s="31"/>
    </row>
    <row r="3958" spans="9:17" x14ac:dyDescent="0.2">
      <c r="I3958" s="47"/>
      <c r="Q3958" s="31"/>
    </row>
    <row r="3959" spans="9:17" x14ac:dyDescent="0.2">
      <c r="I3959" s="47"/>
      <c r="Q3959" s="31"/>
    </row>
    <row r="3960" spans="9:17" x14ac:dyDescent="0.2">
      <c r="I3960" s="47"/>
      <c r="Q3960" s="31"/>
    </row>
    <row r="3961" spans="9:17" x14ac:dyDescent="0.2">
      <c r="I3961" s="47"/>
      <c r="Q3961" s="31"/>
    </row>
    <row r="3962" spans="9:17" x14ac:dyDescent="0.2">
      <c r="I3962" s="47"/>
      <c r="Q3962" s="31"/>
    </row>
    <row r="3963" spans="9:17" x14ac:dyDescent="0.2">
      <c r="I3963" s="47"/>
      <c r="Q3963" s="31"/>
    </row>
    <row r="3964" spans="9:17" x14ac:dyDescent="0.2">
      <c r="I3964" s="47"/>
      <c r="Q3964" s="31"/>
    </row>
    <row r="3965" spans="9:17" x14ac:dyDescent="0.2">
      <c r="I3965" s="47"/>
      <c r="Q3965" s="31"/>
    </row>
    <row r="3966" spans="9:17" x14ac:dyDescent="0.2">
      <c r="I3966" s="47"/>
      <c r="Q3966" s="31"/>
    </row>
    <row r="3967" spans="9:17" x14ac:dyDescent="0.2">
      <c r="I3967" s="47"/>
      <c r="Q3967" s="31"/>
    </row>
    <row r="3968" spans="9:17" x14ac:dyDescent="0.2">
      <c r="I3968" s="47"/>
      <c r="Q3968" s="31"/>
    </row>
    <row r="3969" spans="9:17" x14ac:dyDescent="0.2">
      <c r="I3969" s="47"/>
      <c r="Q3969" s="31"/>
    </row>
    <row r="3970" spans="9:17" x14ac:dyDescent="0.2">
      <c r="I3970" s="47"/>
      <c r="Q3970" s="31"/>
    </row>
    <row r="3971" spans="9:17" x14ac:dyDescent="0.2">
      <c r="I3971" s="47"/>
      <c r="Q3971" s="31"/>
    </row>
    <row r="3972" spans="9:17" x14ac:dyDescent="0.2">
      <c r="I3972" s="47"/>
      <c r="Q3972" s="31"/>
    </row>
    <row r="3973" spans="9:17" x14ac:dyDescent="0.2">
      <c r="I3973" s="47"/>
      <c r="Q3973" s="31"/>
    </row>
    <row r="3974" spans="9:17" x14ac:dyDescent="0.2">
      <c r="I3974" s="47"/>
      <c r="Q3974" s="31"/>
    </row>
    <row r="3975" spans="9:17" x14ac:dyDescent="0.2">
      <c r="I3975" s="47"/>
      <c r="Q3975" s="31"/>
    </row>
    <row r="3976" spans="9:17" x14ac:dyDescent="0.2">
      <c r="I3976" s="47"/>
      <c r="Q3976" s="31"/>
    </row>
    <row r="3977" spans="9:17" x14ac:dyDescent="0.2">
      <c r="I3977" s="47"/>
      <c r="Q3977" s="31"/>
    </row>
    <row r="3978" spans="9:17" x14ac:dyDescent="0.2">
      <c r="I3978" s="47"/>
      <c r="Q3978" s="31"/>
    </row>
    <row r="3979" spans="9:17" x14ac:dyDescent="0.2">
      <c r="I3979" s="47"/>
      <c r="Q3979" s="31"/>
    </row>
    <row r="3980" spans="9:17" x14ac:dyDescent="0.2">
      <c r="I3980" s="47"/>
      <c r="Q3980" s="31"/>
    </row>
    <row r="3981" spans="9:17" x14ac:dyDescent="0.2">
      <c r="I3981" s="47"/>
      <c r="Q3981" s="31"/>
    </row>
    <row r="3982" spans="9:17" x14ac:dyDescent="0.2">
      <c r="I3982" s="47"/>
      <c r="Q3982" s="31"/>
    </row>
    <row r="3983" spans="9:17" x14ac:dyDescent="0.2">
      <c r="I3983" s="47"/>
      <c r="Q3983" s="31"/>
    </row>
    <row r="3984" spans="9:17" x14ac:dyDescent="0.2">
      <c r="I3984" s="47"/>
      <c r="Q3984" s="31"/>
    </row>
    <row r="3985" spans="9:17" x14ac:dyDescent="0.2">
      <c r="I3985" s="47"/>
      <c r="Q3985" s="31"/>
    </row>
    <row r="3986" spans="9:17" x14ac:dyDescent="0.2">
      <c r="I3986" s="47"/>
      <c r="Q3986" s="31"/>
    </row>
    <row r="3987" spans="9:17" x14ac:dyDescent="0.2">
      <c r="I3987" s="47"/>
      <c r="Q3987" s="31"/>
    </row>
    <row r="3988" spans="9:17" x14ac:dyDescent="0.2">
      <c r="I3988" s="47"/>
      <c r="Q3988" s="31"/>
    </row>
    <row r="3989" spans="9:17" x14ac:dyDescent="0.2">
      <c r="I3989" s="47"/>
      <c r="Q3989" s="31"/>
    </row>
    <row r="3990" spans="9:17" x14ac:dyDescent="0.2">
      <c r="I3990" s="47"/>
      <c r="Q3990" s="31"/>
    </row>
    <row r="3991" spans="9:17" x14ac:dyDescent="0.2">
      <c r="I3991" s="47"/>
      <c r="Q3991" s="31"/>
    </row>
    <row r="3992" spans="9:17" x14ac:dyDescent="0.2">
      <c r="I3992" s="47"/>
      <c r="Q3992" s="31"/>
    </row>
    <row r="3993" spans="9:17" x14ac:dyDescent="0.2">
      <c r="I3993" s="47"/>
      <c r="Q3993" s="31"/>
    </row>
    <row r="3994" spans="9:17" x14ac:dyDescent="0.2">
      <c r="I3994" s="47"/>
      <c r="Q3994" s="31"/>
    </row>
    <row r="3995" spans="9:17" x14ac:dyDescent="0.2">
      <c r="I3995" s="47"/>
      <c r="Q3995" s="31"/>
    </row>
    <row r="3996" spans="9:17" x14ac:dyDescent="0.2">
      <c r="I3996" s="47"/>
      <c r="Q3996" s="31"/>
    </row>
    <row r="3997" spans="9:17" x14ac:dyDescent="0.2">
      <c r="I3997" s="47"/>
      <c r="Q3997" s="31"/>
    </row>
    <row r="3998" spans="9:17" x14ac:dyDescent="0.2">
      <c r="I3998" s="47"/>
      <c r="Q3998" s="31"/>
    </row>
    <row r="3999" spans="9:17" x14ac:dyDescent="0.2">
      <c r="I3999" s="47"/>
      <c r="Q3999" s="31"/>
    </row>
    <row r="4000" spans="9:17" x14ac:dyDescent="0.2">
      <c r="I4000" s="47"/>
      <c r="Q4000" s="31"/>
    </row>
    <row r="4001" spans="9:17" x14ac:dyDescent="0.2">
      <c r="I4001" s="47"/>
      <c r="Q4001" s="31"/>
    </row>
    <row r="4002" spans="9:17" x14ac:dyDescent="0.2">
      <c r="I4002" s="47"/>
      <c r="Q4002" s="31"/>
    </row>
    <row r="4003" spans="9:17" x14ac:dyDescent="0.2">
      <c r="I4003" s="47"/>
      <c r="Q4003" s="31"/>
    </row>
    <row r="4004" spans="9:17" x14ac:dyDescent="0.2">
      <c r="I4004" s="47"/>
      <c r="Q4004" s="31"/>
    </row>
    <row r="4005" spans="9:17" x14ac:dyDescent="0.2">
      <c r="I4005" s="47"/>
      <c r="Q4005" s="31"/>
    </row>
    <row r="4006" spans="9:17" x14ac:dyDescent="0.2">
      <c r="I4006" s="47"/>
      <c r="Q4006" s="31"/>
    </row>
    <row r="4007" spans="9:17" x14ac:dyDescent="0.2">
      <c r="I4007" s="47"/>
      <c r="Q4007" s="31"/>
    </row>
    <row r="4008" spans="9:17" x14ac:dyDescent="0.2">
      <c r="I4008" s="47"/>
      <c r="Q4008" s="31"/>
    </row>
    <row r="4009" spans="9:17" x14ac:dyDescent="0.2">
      <c r="I4009" s="47"/>
      <c r="Q4009" s="31"/>
    </row>
    <row r="4010" spans="9:17" x14ac:dyDescent="0.2">
      <c r="I4010" s="47"/>
      <c r="Q4010" s="31"/>
    </row>
    <row r="4011" spans="9:17" x14ac:dyDescent="0.2">
      <c r="I4011" s="47"/>
      <c r="Q4011" s="31"/>
    </row>
    <row r="4012" spans="9:17" x14ac:dyDescent="0.2">
      <c r="I4012" s="47"/>
      <c r="Q4012" s="31"/>
    </row>
    <row r="4013" spans="9:17" x14ac:dyDescent="0.2">
      <c r="I4013" s="47"/>
      <c r="Q4013" s="31"/>
    </row>
    <row r="4014" spans="9:17" x14ac:dyDescent="0.2">
      <c r="I4014" s="47"/>
      <c r="Q4014" s="31"/>
    </row>
    <row r="4015" spans="9:17" x14ac:dyDescent="0.2">
      <c r="I4015" s="47"/>
      <c r="Q4015" s="31"/>
    </row>
    <row r="4016" spans="9:17" x14ac:dyDescent="0.2">
      <c r="I4016" s="47"/>
      <c r="Q4016" s="31"/>
    </row>
    <row r="4017" spans="9:17" x14ac:dyDescent="0.2">
      <c r="I4017" s="47"/>
      <c r="Q4017" s="31"/>
    </row>
    <row r="4018" spans="9:17" x14ac:dyDescent="0.2">
      <c r="I4018" s="47"/>
      <c r="Q4018" s="31"/>
    </row>
    <row r="4019" spans="9:17" x14ac:dyDescent="0.2">
      <c r="I4019" s="47"/>
      <c r="Q4019" s="31"/>
    </row>
    <row r="4020" spans="9:17" x14ac:dyDescent="0.2">
      <c r="I4020" s="47"/>
      <c r="Q4020" s="31"/>
    </row>
    <row r="4021" spans="9:17" x14ac:dyDescent="0.2">
      <c r="I4021" s="47"/>
      <c r="Q4021" s="31"/>
    </row>
    <row r="4022" spans="9:17" x14ac:dyDescent="0.2">
      <c r="I4022" s="47"/>
      <c r="Q4022" s="31"/>
    </row>
    <row r="4023" spans="9:17" x14ac:dyDescent="0.2">
      <c r="I4023" s="47"/>
      <c r="Q4023" s="31"/>
    </row>
    <row r="4024" spans="9:17" x14ac:dyDescent="0.2">
      <c r="I4024" s="47"/>
      <c r="Q4024" s="31"/>
    </row>
    <row r="4025" spans="9:17" x14ac:dyDescent="0.2">
      <c r="I4025" s="47"/>
      <c r="Q4025" s="31"/>
    </row>
    <row r="4026" spans="9:17" x14ac:dyDescent="0.2">
      <c r="I4026" s="47"/>
      <c r="Q4026" s="31"/>
    </row>
    <row r="4027" spans="9:17" x14ac:dyDescent="0.2">
      <c r="I4027" s="47"/>
      <c r="Q4027" s="31"/>
    </row>
    <row r="4028" spans="9:17" x14ac:dyDescent="0.2">
      <c r="I4028" s="47"/>
      <c r="Q4028" s="31"/>
    </row>
    <row r="4029" spans="9:17" x14ac:dyDescent="0.2">
      <c r="I4029" s="47"/>
      <c r="Q4029" s="31"/>
    </row>
    <row r="4030" spans="9:17" x14ac:dyDescent="0.2">
      <c r="I4030" s="47"/>
      <c r="Q4030" s="31"/>
    </row>
    <row r="4031" spans="9:17" x14ac:dyDescent="0.2">
      <c r="I4031" s="47"/>
      <c r="Q4031" s="31"/>
    </row>
    <row r="4032" spans="9:17" x14ac:dyDescent="0.2">
      <c r="I4032" s="47"/>
      <c r="Q4032" s="31"/>
    </row>
    <row r="4033" spans="9:17" x14ac:dyDescent="0.2">
      <c r="I4033" s="47"/>
      <c r="Q4033" s="31"/>
    </row>
    <row r="4034" spans="9:17" x14ac:dyDescent="0.2">
      <c r="I4034" s="47"/>
      <c r="Q4034" s="31"/>
    </row>
    <row r="4035" spans="9:17" x14ac:dyDescent="0.2">
      <c r="I4035" s="47"/>
      <c r="Q4035" s="31"/>
    </row>
    <row r="4036" spans="9:17" x14ac:dyDescent="0.2">
      <c r="I4036" s="47"/>
      <c r="Q4036" s="31"/>
    </row>
    <row r="4037" spans="9:17" x14ac:dyDescent="0.2">
      <c r="I4037" s="47"/>
      <c r="Q4037" s="31"/>
    </row>
    <row r="4038" spans="9:17" x14ac:dyDescent="0.2">
      <c r="I4038" s="47"/>
      <c r="Q4038" s="31"/>
    </row>
    <row r="4039" spans="9:17" x14ac:dyDescent="0.2">
      <c r="I4039" s="47"/>
      <c r="Q4039" s="31"/>
    </row>
    <row r="4040" spans="9:17" x14ac:dyDescent="0.2">
      <c r="I4040" s="47"/>
      <c r="Q4040" s="31"/>
    </row>
    <row r="4041" spans="9:17" x14ac:dyDescent="0.2">
      <c r="I4041" s="47"/>
      <c r="Q4041" s="31"/>
    </row>
    <row r="4042" spans="9:17" x14ac:dyDescent="0.2">
      <c r="I4042" s="47"/>
      <c r="Q4042" s="31"/>
    </row>
    <row r="4043" spans="9:17" x14ac:dyDescent="0.2">
      <c r="I4043" s="47"/>
      <c r="Q4043" s="31"/>
    </row>
    <row r="4044" spans="9:17" x14ac:dyDescent="0.2">
      <c r="I4044" s="47"/>
      <c r="Q4044" s="31"/>
    </row>
    <row r="4045" spans="9:17" x14ac:dyDescent="0.2">
      <c r="I4045" s="47"/>
      <c r="Q4045" s="31"/>
    </row>
    <row r="4046" spans="9:17" x14ac:dyDescent="0.2">
      <c r="I4046" s="47"/>
      <c r="Q4046" s="31"/>
    </row>
    <row r="4047" spans="9:17" x14ac:dyDescent="0.2">
      <c r="I4047" s="47"/>
      <c r="Q4047" s="31"/>
    </row>
    <row r="4048" spans="9:17" x14ac:dyDescent="0.2">
      <c r="I4048" s="47"/>
      <c r="Q4048" s="31"/>
    </row>
    <row r="4049" spans="9:17" x14ac:dyDescent="0.2">
      <c r="I4049" s="47"/>
      <c r="Q4049" s="31"/>
    </row>
    <row r="4050" spans="9:17" x14ac:dyDescent="0.2">
      <c r="I4050" s="47"/>
      <c r="Q4050" s="31"/>
    </row>
    <row r="4051" spans="9:17" x14ac:dyDescent="0.2">
      <c r="I4051" s="47"/>
      <c r="Q4051" s="31"/>
    </row>
    <row r="4052" spans="9:17" x14ac:dyDescent="0.2">
      <c r="I4052" s="47"/>
      <c r="Q4052" s="31"/>
    </row>
    <row r="4053" spans="9:17" x14ac:dyDescent="0.2">
      <c r="I4053" s="47"/>
      <c r="Q4053" s="31"/>
    </row>
    <row r="4054" spans="9:17" x14ac:dyDescent="0.2">
      <c r="I4054" s="47"/>
      <c r="Q4054" s="31"/>
    </row>
    <row r="4055" spans="9:17" x14ac:dyDescent="0.2">
      <c r="I4055" s="47"/>
      <c r="Q4055" s="31"/>
    </row>
    <row r="4056" spans="9:17" x14ac:dyDescent="0.2">
      <c r="I4056" s="47"/>
      <c r="Q4056" s="31"/>
    </row>
    <row r="4057" spans="9:17" x14ac:dyDescent="0.2">
      <c r="I4057" s="47"/>
      <c r="Q4057" s="31"/>
    </row>
    <row r="4058" spans="9:17" x14ac:dyDescent="0.2">
      <c r="I4058" s="47"/>
      <c r="Q4058" s="31"/>
    </row>
    <row r="4059" spans="9:17" x14ac:dyDescent="0.2">
      <c r="I4059" s="47"/>
      <c r="Q4059" s="31"/>
    </row>
    <row r="4060" spans="9:17" x14ac:dyDescent="0.2">
      <c r="I4060" s="47"/>
      <c r="Q4060" s="31"/>
    </row>
    <row r="4061" spans="9:17" x14ac:dyDescent="0.2">
      <c r="I4061" s="47"/>
      <c r="Q4061" s="31"/>
    </row>
    <row r="4062" spans="9:17" x14ac:dyDescent="0.2">
      <c r="I4062" s="47"/>
      <c r="Q4062" s="31"/>
    </row>
    <row r="4063" spans="9:17" x14ac:dyDescent="0.2">
      <c r="I4063" s="47"/>
      <c r="Q4063" s="31"/>
    </row>
    <row r="4064" spans="9:17" x14ac:dyDescent="0.2">
      <c r="I4064" s="47"/>
      <c r="Q4064" s="31"/>
    </row>
    <row r="4065" spans="9:17" x14ac:dyDescent="0.2">
      <c r="I4065" s="47"/>
      <c r="Q4065" s="31"/>
    </row>
    <row r="4066" spans="9:17" x14ac:dyDescent="0.2">
      <c r="I4066" s="47"/>
      <c r="Q4066" s="31"/>
    </row>
    <row r="4067" spans="9:17" x14ac:dyDescent="0.2">
      <c r="I4067" s="47"/>
      <c r="Q4067" s="31"/>
    </row>
    <row r="4068" spans="9:17" x14ac:dyDescent="0.2">
      <c r="I4068" s="47"/>
      <c r="Q4068" s="31"/>
    </row>
    <row r="4069" spans="9:17" x14ac:dyDescent="0.2">
      <c r="I4069" s="47"/>
      <c r="Q4069" s="31"/>
    </row>
    <row r="4070" spans="9:17" x14ac:dyDescent="0.2">
      <c r="I4070" s="47"/>
      <c r="Q4070" s="31"/>
    </row>
    <row r="4071" spans="9:17" x14ac:dyDescent="0.2">
      <c r="I4071" s="47"/>
      <c r="Q4071" s="31"/>
    </row>
    <row r="4072" spans="9:17" x14ac:dyDescent="0.2">
      <c r="I4072" s="47"/>
      <c r="Q4072" s="31"/>
    </row>
    <row r="4073" spans="9:17" x14ac:dyDescent="0.2">
      <c r="I4073" s="47"/>
      <c r="Q4073" s="31"/>
    </row>
    <row r="4074" spans="9:17" x14ac:dyDescent="0.2">
      <c r="I4074" s="47"/>
      <c r="Q4074" s="31"/>
    </row>
    <row r="4075" spans="9:17" x14ac:dyDescent="0.2">
      <c r="I4075" s="47"/>
      <c r="Q4075" s="31"/>
    </row>
    <row r="4076" spans="9:17" x14ac:dyDescent="0.2">
      <c r="I4076" s="47"/>
      <c r="Q4076" s="31"/>
    </row>
    <row r="4077" spans="9:17" x14ac:dyDescent="0.2">
      <c r="I4077" s="47"/>
      <c r="Q4077" s="31"/>
    </row>
    <row r="4078" spans="9:17" x14ac:dyDescent="0.2">
      <c r="I4078" s="47"/>
      <c r="Q4078" s="31"/>
    </row>
    <row r="4079" spans="9:17" x14ac:dyDescent="0.2">
      <c r="I4079" s="47"/>
      <c r="Q4079" s="31"/>
    </row>
    <row r="4080" spans="9:17" x14ac:dyDescent="0.2">
      <c r="I4080" s="47"/>
      <c r="Q4080" s="31"/>
    </row>
    <row r="4081" spans="9:17" x14ac:dyDescent="0.2">
      <c r="I4081" s="47"/>
      <c r="Q4081" s="31"/>
    </row>
    <row r="4082" spans="9:17" x14ac:dyDescent="0.2">
      <c r="I4082" s="47"/>
      <c r="Q4082" s="31"/>
    </row>
    <row r="4083" spans="9:17" x14ac:dyDescent="0.2">
      <c r="I4083" s="47"/>
      <c r="Q4083" s="31"/>
    </row>
    <row r="4084" spans="9:17" x14ac:dyDescent="0.2">
      <c r="I4084" s="47"/>
      <c r="Q4084" s="31"/>
    </row>
    <row r="4085" spans="9:17" x14ac:dyDescent="0.2">
      <c r="I4085" s="47"/>
      <c r="Q4085" s="31"/>
    </row>
    <row r="4086" spans="9:17" x14ac:dyDescent="0.2">
      <c r="I4086" s="47"/>
      <c r="Q4086" s="31"/>
    </row>
    <row r="4087" spans="9:17" x14ac:dyDescent="0.2">
      <c r="I4087" s="47"/>
      <c r="Q4087" s="31"/>
    </row>
    <row r="4088" spans="9:17" x14ac:dyDescent="0.2">
      <c r="I4088" s="47"/>
      <c r="Q4088" s="31"/>
    </row>
    <row r="4089" spans="9:17" x14ac:dyDescent="0.2">
      <c r="I4089" s="47"/>
      <c r="Q4089" s="31"/>
    </row>
    <row r="4090" spans="9:17" x14ac:dyDescent="0.2">
      <c r="I4090" s="47"/>
      <c r="Q4090" s="31"/>
    </row>
    <row r="4091" spans="9:17" x14ac:dyDescent="0.2">
      <c r="I4091" s="47"/>
      <c r="Q4091" s="31"/>
    </row>
    <row r="4092" spans="9:17" x14ac:dyDescent="0.2">
      <c r="I4092" s="47"/>
      <c r="Q4092" s="31"/>
    </row>
    <row r="4093" spans="9:17" x14ac:dyDescent="0.2">
      <c r="I4093" s="47"/>
      <c r="Q4093" s="31"/>
    </row>
    <row r="4094" spans="9:17" x14ac:dyDescent="0.2">
      <c r="I4094" s="47"/>
      <c r="Q4094" s="31"/>
    </row>
    <row r="4095" spans="9:17" x14ac:dyDescent="0.2">
      <c r="I4095" s="47"/>
      <c r="Q4095" s="31"/>
    </row>
    <row r="4096" spans="9:17" x14ac:dyDescent="0.2">
      <c r="I4096" s="47"/>
      <c r="Q4096" s="31"/>
    </row>
    <row r="4097" spans="9:17" x14ac:dyDescent="0.2">
      <c r="I4097" s="47"/>
      <c r="Q4097" s="31"/>
    </row>
    <row r="4098" spans="9:17" x14ac:dyDescent="0.2">
      <c r="I4098" s="47"/>
      <c r="Q4098" s="31"/>
    </row>
    <row r="4099" spans="9:17" x14ac:dyDescent="0.2">
      <c r="I4099" s="47"/>
      <c r="Q4099" s="31"/>
    </row>
    <row r="4100" spans="9:17" x14ac:dyDescent="0.2">
      <c r="I4100" s="47"/>
      <c r="Q4100" s="31"/>
    </row>
    <row r="4101" spans="9:17" x14ac:dyDescent="0.2">
      <c r="I4101" s="47"/>
      <c r="Q4101" s="31"/>
    </row>
    <row r="4102" spans="9:17" x14ac:dyDescent="0.2">
      <c r="I4102" s="47"/>
      <c r="Q4102" s="31"/>
    </row>
    <row r="4103" spans="9:17" x14ac:dyDescent="0.2">
      <c r="I4103" s="47"/>
      <c r="Q4103" s="31"/>
    </row>
    <row r="4104" spans="9:17" x14ac:dyDescent="0.2">
      <c r="I4104" s="47"/>
      <c r="Q4104" s="31"/>
    </row>
    <row r="4105" spans="9:17" x14ac:dyDescent="0.2">
      <c r="I4105" s="47"/>
      <c r="Q4105" s="31"/>
    </row>
    <row r="4106" spans="9:17" x14ac:dyDescent="0.2">
      <c r="I4106" s="47"/>
      <c r="Q4106" s="31"/>
    </row>
    <row r="4107" spans="9:17" x14ac:dyDescent="0.2">
      <c r="I4107" s="47"/>
      <c r="Q4107" s="31"/>
    </row>
    <row r="4108" spans="9:17" x14ac:dyDescent="0.2">
      <c r="I4108" s="47"/>
      <c r="Q4108" s="31"/>
    </row>
    <row r="4109" spans="9:17" x14ac:dyDescent="0.2">
      <c r="I4109" s="47"/>
      <c r="Q4109" s="31"/>
    </row>
    <row r="4110" spans="9:17" x14ac:dyDescent="0.2">
      <c r="I4110" s="47"/>
      <c r="Q4110" s="31"/>
    </row>
    <row r="4111" spans="9:17" x14ac:dyDescent="0.2">
      <c r="I4111" s="47"/>
      <c r="Q4111" s="31"/>
    </row>
    <row r="4112" spans="9:17" x14ac:dyDescent="0.2">
      <c r="I4112" s="47"/>
      <c r="Q4112" s="31"/>
    </row>
    <row r="4113" spans="9:17" x14ac:dyDescent="0.2">
      <c r="I4113" s="47"/>
      <c r="Q4113" s="31"/>
    </row>
    <row r="4114" spans="9:17" x14ac:dyDescent="0.2">
      <c r="I4114" s="47"/>
      <c r="Q4114" s="31"/>
    </row>
    <row r="4115" spans="9:17" x14ac:dyDescent="0.2">
      <c r="I4115" s="47"/>
      <c r="Q4115" s="31"/>
    </row>
    <row r="4116" spans="9:17" x14ac:dyDescent="0.2">
      <c r="I4116" s="47"/>
      <c r="Q4116" s="31"/>
    </row>
    <row r="4117" spans="9:17" x14ac:dyDescent="0.2">
      <c r="I4117" s="47"/>
      <c r="Q4117" s="31"/>
    </row>
    <row r="4118" spans="9:17" x14ac:dyDescent="0.2">
      <c r="I4118" s="47"/>
      <c r="Q4118" s="31"/>
    </row>
    <row r="4119" spans="9:17" x14ac:dyDescent="0.2">
      <c r="I4119" s="47"/>
      <c r="Q4119" s="31"/>
    </row>
    <row r="4120" spans="9:17" x14ac:dyDescent="0.2">
      <c r="I4120" s="47"/>
      <c r="Q4120" s="31"/>
    </row>
    <row r="4121" spans="9:17" x14ac:dyDescent="0.2">
      <c r="I4121" s="47"/>
      <c r="Q4121" s="31"/>
    </row>
    <row r="4122" spans="9:17" x14ac:dyDescent="0.2">
      <c r="I4122" s="47"/>
      <c r="Q4122" s="31"/>
    </row>
    <row r="4123" spans="9:17" x14ac:dyDescent="0.2">
      <c r="I4123" s="47"/>
      <c r="Q4123" s="31"/>
    </row>
    <row r="4124" spans="9:17" x14ac:dyDescent="0.2">
      <c r="I4124" s="47"/>
      <c r="Q4124" s="31"/>
    </row>
    <row r="4125" spans="9:17" x14ac:dyDescent="0.2">
      <c r="I4125" s="47"/>
      <c r="Q4125" s="31"/>
    </row>
    <row r="4126" spans="9:17" x14ac:dyDescent="0.2">
      <c r="I4126" s="47"/>
      <c r="Q4126" s="31"/>
    </row>
    <row r="4127" spans="9:17" x14ac:dyDescent="0.2">
      <c r="I4127" s="47"/>
      <c r="Q4127" s="31"/>
    </row>
    <row r="4128" spans="9:17" x14ac:dyDescent="0.2">
      <c r="I4128" s="47"/>
      <c r="Q4128" s="31"/>
    </row>
    <row r="4129" spans="9:17" x14ac:dyDescent="0.2">
      <c r="I4129" s="47"/>
      <c r="Q4129" s="31"/>
    </row>
    <row r="4130" spans="9:17" x14ac:dyDescent="0.2">
      <c r="I4130" s="47"/>
      <c r="Q4130" s="31"/>
    </row>
    <row r="4131" spans="9:17" x14ac:dyDescent="0.2">
      <c r="I4131" s="47"/>
      <c r="Q4131" s="31"/>
    </row>
    <row r="4132" spans="9:17" x14ac:dyDescent="0.2">
      <c r="I4132" s="47"/>
      <c r="Q4132" s="31"/>
    </row>
    <row r="4133" spans="9:17" x14ac:dyDescent="0.2">
      <c r="I4133" s="47"/>
      <c r="Q4133" s="31"/>
    </row>
    <row r="4134" spans="9:17" x14ac:dyDescent="0.2">
      <c r="I4134" s="47"/>
      <c r="Q4134" s="31"/>
    </row>
    <row r="4135" spans="9:17" x14ac:dyDescent="0.2">
      <c r="I4135" s="47"/>
      <c r="Q4135" s="31"/>
    </row>
    <row r="4136" spans="9:17" x14ac:dyDescent="0.2">
      <c r="I4136" s="47"/>
      <c r="Q4136" s="31"/>
    </row>
    <row r="4137" spans="9:17" x14ac:dyDescent="0.2">
      <c r="I4137" s="47"/>
      <c r="Q4137" s="31"/>
    </row>
    <row r="4138" spans="9:17" x14ac:dyDescent="0.2">
      <c r="I4138" s="47"/>
      <c r="Q4138" s="31"/>
    </row>
    <row r="4139" spans="9:17" x14ac:dyDescent="0.2">
      <c r="I4139" s="47"/>
      <c r="Q4139" s="31"/>
    </row>
    <row r="4140" spans="9:17" x14ac:dyDescent="0.2">
      <c r="I4140" s="47"/>
      <c r="Q4140" s="31"/>
    </row>
    <row r="4141" spans="9:17" x14ac:dyDescent="0.2">
      <c r="I4141" s="47"/>
      <c r="Q4141" s="31"/>
    </row>
    <row r="4142" spans="9:17" x14ac:dyDescent="0.2">
      <c r="I4142" s="47"/>
      <c r="Q4142" s="31"/>
    </row>
    <row r="4143" spans="9:17" x14ac:dyDescent="0.2">
      <c r="I4143" s="47"/>
      <c r="Q4143" s="31"/>
    </row>
    <row r="4144" spans="9:17" x14ac:dyDescent="0.2">
      <c r="I4144" s="47"/>
      <c r="Q4144" s="31"/>
    </row>
    <row r="4145" spans="9:17" x14ac:dyDescent="0.2">
      <c r="I4145" s="47"/>
      <c r="Q4145" s="31"/>
    </row>
    <row r="4146" spans="9:17" x14ac:dyDescent="0.2">
      <c r="I4146" s="47"/>
      <c r="Q4146" s="31"/>
    </row>
    <row r="4147" spans="9:17" x14ac:dyDescent="0.2">
      <c r="I4147" s="47"/>
      <c r="Q4147" s="31"/>
    </row>
    <row r="4148" spans="9:17" x14ac:dyDescent="0.2">
      <c r="I4148" s="47"/>
      <c r="Q4148" s="31"/>
    </row>
    <row r="4149" spans="9:17" x14ac:dyDescent="0.2">
      <c r="I4149" s="47"/>
      <c r="Q4149" s="31"/>
    </row>
    <row r="4150" spans="9:17" x14ac:dyDescent="0.2">
      <c r="I4150" s="47"/>
      <c r="Q4150" s="31"/>
    </row>
    <row r="4151" spans="9:17" x14ac:dyDescent="0.2">
      <c r="I4151" s="47"/>
      <c r="Q4151" s="31"/>
    </row>
    <row r="4152" spans="9:17" x14ac:dyDescent="0.2">
      <c r="I4152" s="47"/>
      <c r="Q4152" s="31"/>
    </row>
    <row r="4153" spans="9:17" x14ac:dyDescent="0.2">
      <c r="I4153" s="47"/>
      <c r="Q4153" s="31"/>
    </row>
    <row r="4154" spans="9:17" x14ac:dyDescent="0.2">
      <c r="I4154" s="47"/>
      <c r="Q4154" s="31"/>
    </row>
    <row r="4155" spans="9:17" x14ac:dyDescent="0.2">
      <c r="I4155" s="47"/>
      <c r="Q4155" s="31"/>
    </row>
    <row r="4156" spans="9:17" x14ac:dyDescent="0.2">
      <c r="I4156" s="47"/>
      <c r="Q4156" s="31"/>
    </row>
    <row r="4157" spans="9:17" x14ac:dyDescent="0.2">
      <c r="I4157" s="47"/>
      <c r="Q4157" s="31"/>
    </row>
    <row r="4158" spans="9:17" x14ac:dyDescent="0.2">
      <c r="I4158" s="47"/>
      <c r="Q4158" s="31"/>
    </row>
    <row r="4159" spans="9:17" x14ac:dyDescent="0.2">
      <c r="I4159" s="47"/>
      <c r="Q4159" s="31"/>
    </row>
    <row r="4160" spans="9:17" x14ac:dyDescent="0.2">
      <c r="I4160" s="47"/>
      <c r="Q4160" s="31"/>
    </row>
    <row r="4161" spans="9:17" x14ac:dyDescent="0.2">
      <c r="I4161" s="47"/>
      <c r="Q4161" s="31"/>
    </row>
    <row r="4162" spans="9:17" x14ac:dyDescent="0.2">
      <c r="I4162" s="47"/>
      <c r="Q4162" s="31"/>
    </row>
    <row r="4163" spans="9:17" x14ac:dyDescent="0.2">
      <c r="I4163" s="47"/>
      <c r="Q4163" s="31"/>
    </row>
    <row r="4164" spans="9:17" x14ac:dyDescent="0.2">
      <c r="I4164" s="47"/>
      <c r="Q4164" s="31"/>
    </row>
    <row r="4165" spans="9:17" x14ac:dyDescent="0.2">
      <c r="I4165" s="47"/>
      <c r="Q4165" s="31"/>
    </row>
    <row r="4166" spans="9:17" x14ac:dyDescent="0.2">
      <c r="I4166" s="47"/>
      <c r="Q4166" s="31"/>
    </row>
    <row r="4167" spans="9:17" x14ac:dyDescent="0.2">
      <c r="I4167" s="47"/>
      <c r="Q4167" s="31"/>
    </row>
    <row r="4168" spans="9:17" x14ac:dyDescent="0.2">
      <c r="I4168" s="47"/>
      <c r="Q4168" s="31"/>
    </row>
    <row r="4169" spans="9:17" x14ac:dyDescent="0.2">
      <c r="I4169" s="47"/>
      <c r="Q4169" s="31"/>
    </row>
    <row r="4170" spans="9:17" x14ac:dyDescent="0.2">
      <c r="I4170" s="47"/>
      <c r="Q4170" s="31"/>
    </row>
    <row r="4171" spans="9:17" x14ac:dyDescent="0.2">
      <c r="I4171" s="47"/>
      <c r="Q4171" s="31"/>
    </row>
    <row r="4172" spans="9:17" x14ac:dyDescent="0.2">
      <c r="I4172" s="47"/>
      <c r="Q4172" s="31"/>
    </row>
    <row r="4173" spans="9:17" x14ac:dyDescent="0.2">
      <c r="I4173" s="47"/>
      <c r="Q4173" s="31"/>
    </row>
    <row r="4174" spans="9:17" x14ac:dyDescent="0.2">
      <c r="I4174" s="47"/>
      <c r="Q4174" s="31"/>
    </row>
    <row r="4175" spans="9:17" x14ac:dyDescent="0.2">
      <c r="I4175" s="47"/>
      <c r="Q4175" s="31"/>
    </row>
    <row r="4176" spans="9:17" x14ac:dyDescent="0.2">
      <c r="I4176" s="47"/>
      <c r="Q4176" s="31"/>
    </row>
    <row r="4177" spans="9:17" x14ac:dyDescent="0.2">
      <c r="I4177" s="47"/>
      <c r="Q4177" s="31"/>
    </row>
    <row r="4178" spans="9:17" x14ac:dyDescent="0.2">
      <c r="I4178" s="47"/>
      <c r="Q4178" s="31"/>
    </row>
    <row r="4179" spans="9:17" x14ac:dyDescent="0.2">
      <c r="I4179" s="47"/>
      <c r="Q4179" s="31"/>
    </row>
    <row r="4180" spans="9:17" x14ac:dyDescent="0.2">
      <c r="I4180" s="47"/>
      <c r="Q4180" s="31"/>
    </row>
    <row r="4181" spans="9:17" x14ac:dyDescent="0.2">
      <c r="I4181" s="47"/>
      <c r="Q4181" s="31"/>
    </row>
    <row r="4182" spans="9:17" x14ac:dyDescent="0.2">
      <c r="I4182" s="47"/>
      <c r="Q4182" s="31"/>
    </row>
    <row r="4183" spans="9:17" x14ac:dyDescent="0.2">
      <c r="I4183" s="47"/>
      <c r="Q4183" s="31"/>
    </row>
    <row r="4184" spans="9:17" x14ac:dyDescent="0.2">
      <c r="I4184" s="47"/>
      <c r="Q4184" s="31"/>
    </row>
    <row r="4185" spans="9:17" x14ac:dyDescent="0.2">
      <c r="I4185" s="47"/>
      <c r="Q4185" s="31"/>
    </row>
    <row r="4186" spans="9:17" x14ac:dyDescent="0.2">
      <c r="I4186" s="47"/>
      <c r="Q4186" s="31"/>
    </row>
    <row r="4187" spans="9:17" x14ac:dyDescent="0.2">
      <c r="I4187" s="47"/>
      <c r="Q4187" s="31"/>
    </row>
    <row r="4188" spans="9:17" x14ac:dyDescent="0.2">
      <c r="I4188" s="47"/>
      <c r="Q4188" s="31"/>
    </row>
    <row r="4189" spans="9:17" x14ac:dyDescent="0.2">
      <c r="I4189" s="47"/>
      <c r="Q4189" s="31"/>
    </row>
    <row r="4190" spans="9:17" x14ac:dyDescent="0.2">
      <c r="I4190" s="47"/>
      <c r="Q4190" s="31"/>
    </row>
    <row r="4191" spans="9:17" x14ac:dyDescent="0.2">
      <c r="I4191" s="47"/>
      <c r="Q4191" s="31"/>
    </row>
    <row r="4192" spans="9:17" x14ac:dyDescent="0.2">
      <c r="I4192" s="47"/>
      <c r="Q4192" s="31"/>
    </row>
    <row r="4193" spans="9:17" x14ac:dyDescent="0.2">
      <c r="I4193" s="47"/>
      <c r="Q4193" s="31"/>
    </row>
    <row r="4194" spans="9:17" x14ac:dyDescent="0.2">
      <c r="I4194" s="47"/>
      <c r="Q4194" s="31"/>
    </row>
    <row r="4195" spans="9:17" x14ac:dyDescent="0.2">
      <c r="I4195" s="47"/>
      <c r="Q4195" s="31"/>
    </row>
    <row r="4196" spans="9:17" x14ac:dyDescent="0.2">
      <c r="I4196" s="47"/>
      <c r="Q4196" s="31"/>
    </row>
    <row r="4197" spans="9:17" x14ac:dyDescent="0.2">
      <c r="I4197" s="47"/>
      <c r="Q4197" s="31"/>
    </row>
    <row r="4198" spans="9:17" x14ac:dyDescent="0.2">
      <c r="I4198" s="47"/>
      <c r="Q4198" s="31"/>
    </row>
    <row r="4199" spans="9:17" x14ac:dyDescent="0.2">
      <c r="I4199" s="47"/>
      <c r="Q4199" s="31"/>
    </row>
    <row r="4200" spans="9:17" x14ac:dyDescent="0.2">
      <c r="I4200" s="47"/>
      <c r="Q4200" s="31"/>
    </row>
    <row r="4201" spans="9:17" x14ac:dyDescent="0.2">
      <c r="I4201" s="47"/>
      <c r="Q4201" s="31"/>
    </row>
    <row r="4202" spans="9:17" x14ac:dyDescent="0.2">
      <c r="I4202" s="47"/>
      <c r="Q4202" s="31"/>
    </row>
    <row r="4203" spans="9:17" x14ac:dyDescent="0.2">
      <c r="I4203" s="47"/>
      <c r="Q4203" s="31"/>
    </row>
    <row r="4204" spans="9:17" x14ac:dyDescent="0.2">
      <c r="I4204" s="47"/>
      <c r="Q4204" s="31"/>
    </row>
    <row r="4205" spans="9:17" x14ac:dyDescent="0.2">
      <c r="I4205" s="47"/>
      <c r="Q4205" s="31"/>
    </row>
    <row r="4206" spans="9:17" x14ac:dyDescent="0.2">
      <c r="I4206" s="47"/>
      <c r="Q4206" s="31"/>
    </row>
    <row r="4207" spans="9:17" x14ac:dyDescent="0.2">
      <c r="I4207" s="47"/>
      <c r="Q4207" s="31"/>
    </row>
    <row r="4208" spans="9:17" x14ac:dyDescent="0.2">
      <c r="I4208" s="47"/>
      <c r="Q4208" s="31"/>
    </row>
    <row r="4209" spans="9:17" x14ac:dyDescent="0.2">
      <c r="I4209" s="47"/>
      <c r="Q4209" s="31"/>
    </row>
    <row r="4210" spans="9:17" x14ac:dyDescent="0.2">
      <c r="I4210" s="47"/>
      <c r="Q4210" s="31"/>
    </row>
    <row r="4211" spans="9:17" x14ac:dyDescent="0.2">
      <c r="I4211" s="47"/>
      <c r="Q4211" s="31"/>
    </row>
    <row r="4212" spans="9:17" x14ac:dyDescent="0.2">
      <c r="I4212" s="47"/>
      <c r="Q4212" s="31"/>
    </row>
    <row r="4213" spans="9:17" x14ac:dyDescent="0.2">
      <c r="I4213" s="47"/>
      <c r="Q4213" s="31"/>
    </row>
    <row r="4214" spans="9:17" x14ac:dyDescent="0.2">
      <c r="I4214" s="47"/>
      <c r="Q4214" s="31"/>
    </row>
    <row r="4215" spans="9:17" x14ac:dyDescent="0.2">
      <c r="I4215" s="47"/>
      <c r="Q4215" s="31"/>
    </row>
    <row r="4216" spans="9:17" x14ac:dyDescent="0.2">
      <c r="I4216" s="47"/>
      <c r="Q4216" s="31"/>
    </row>
    <row r="4217" spans="9:17" x14ac:dyDescent="0.2">
      <c r="I4217" s="47"/>
      <c r="Q4217" s="31"/>
    </row>
    <row r="4218" spans="9:17" x14ac:dyDescent="0.2">
      <c r="I4218" s="47"/>
      <c r="Q4218" s="31"/>
    </row>
    <row r="4219" spans="9:17" x14ac:dyDescent="0.2">
      <c r="I4219" s="47"/>
      <c r="Q4219" s="31"/>
    </row>
    <row r="4220" spans="9:17" x14ac:dyDescent="0.2">
      <c r="I4220" s="47"/>
      <c r="Q4220" s="31"/>
    </row>
    <row r="4221" spans="9:17" x14ac:dyDescent="0.2">
      <c r="I4221" s="47"/>
      <c r="Q4221" s="31"/>
    </row>
    <row r="4222" spans="9:17" x14ac:dyDescent="0.2">
      <c r="I4222" s="47"/>
      <c r="Q4222" s="31"/>
    </row>
    <row r="4223" spans="9:17" x14ac:dyDescent="0.2">
      <c r="I4223" s="47"/>
      <c r="Q4223" s="31"/>
    </row>
    <row r="4224" spans="9:17" x14ac:dyDescent="0.2">
      <c r="I4224" s="47"/>
      <c r="Q4224" s="31"/>
    </row>
    <row r="4225" spans="9:17" x14ac:dyDescent="0.2">
      <c r="I4225" s="47"/>
      <c r="Q4225" s="31"/>
    </row>
    <row r="4226" spans="9:17" x14ac:dyDescent="0.2">
      <c r="I4226" s="47"/>
      <c r="Q4226" s="31"/>
    </row>
    <row r="4227" spans="9:17" x14ac:dyDescent="0.2">
      <c r="I4227" s="47"/>
      <c r="Q4227" s="31"/>
    </row>
    <row r="4228" spans="9:17" x14ac:dyDescent="0.2">
      <c r="I4228" s="47"/>
      <c r="Q4228" s="31"/>
    </row>
    <row r="4229" spans="9:17" x14ac:dyDescent="0.2">
      <c r="I4229" s="47"/>
      <c r="Q4229" s="31"/>
    </row>
    <row r="4230" spans="9:17" x14ac:dyDescent="0.2">
      <c r="I4230" s="47"/>
      <c r="Q4230" s="31"/>
    </row>
    <row r="4231" spans="9:17" x14ac:dyDescent="0.2">
      <c r="I4231" s="47"/>
      <c r="Q4231" s="31"/>
    </row>
    <row r="4232" spans="9:17" x14ac:dyDescent="0.2">
      <c r="I4232" s="47"/>
      <c r="Q4232" s="31"/>
    </row>
    <row r="4233" spans="9:17" x14ac:dyDescent="0.2">
      <c r="I4233" s="47"/>
      <c r="Q4233" s="31"/>
    </row>
    <row r="4234" spans="9:17" x14ac:dyDescent="0.2">
      <c r="I4234" s="47"/>
      <c r="Q4234" s="31"/>
    </row>
    <row r="4235" spans="9:17" x14ac:dyDescent="0.2">
      <c r="I4235" s="47"/>
      <c r="Q4235" s="31"/>
    </row>
    <row r="4236" spans="9:17" x14ac:dyDescent="0.2">
      <c r="I4236" s="47"/>
      <c r="Q4236" s="31"/>
    </row>
    <row r="4237" spans="9:17" x14ac:dyDescent="0.2">
      <c r="I4237" s="47"/>
      <c r="Q4237" s="31"/>
    </row>
    <row r="4238" spans="9:17" x14ac:dyDescent="0.2">
      <c r="I4238" s="47"/>
      <c r="Q4238" s="31"/>
    </row>
    <row r="4239" spans="9:17" x14ac:dyDescent="0.2">
      <c r="I4239" s="47"/>
      <c r="Q4239" s="31"/>
    </row>
    <row r="4240" spans="9:17" x14ac:dyDescent="0.2">
      <c r="I4240" s="47"/>
      <c r="Q4240" s="31"/>
    </row>
    <row r="4241" spans="9:17" x14ac:dyDescent="0.2">
      <c r="I4241" s="47"/>
      <c r="Q4241" s="31"/>
    </row>
    <row r="4242" spans="9:17" x14ac:dyDescent="0.2">
      <c r="I4242" s="47"/>
      <c r="Q4242" s="31"/>
    </row>
    <row r="4243" spans="9:17" x14ac:dyDescent="0.2">
      <c r="I4243" s="47"/>
      <c r="Q4243" s="31"/>
    </row>
    <row r="4244" spans="9:17" x14ac:dyDescent="0.2">
      <c r="I4244" s="47"/>
      <c r="Q4244" s="31"/>
    </row>
    <row r="4245" spans="9:17" x14ac:dyDescent="0.2">
      <c r="I4245" s="47"/>
      <c r="Q4245" s="31"/>
    </row>
    <row r="4246" spans="9:17" x14ac:dyDescent="0.2">
      <c r="I4246" s="47"/>
      <c r="Q4246" s="31"/>
    </row>
    <row r="4247" spans="9:17" x14ac:dyDescent="0.2">
      <c r="I4247" s="47"/>
      <c r="Q4247" s="31"/>
    </row>
    <row r="4248" spans="9:17" x14ac:dyDescent="0.2">
      <c r="I4248" s="47"/>
      <c r="Q4248" s="31"/>
    </row>
    <row r="4249" spans="9:17" x14ac:dyDescent="0.2">
      <c r="I4249" s="47"/>
      <c r="Q4249" s="31"/>
    </row>
    <row r="4250" spans="9:17" x14ac:dyDescent="0.2">
      <c r="I4250" s="47"/>
      <c r="Q4250" s="31"/>
    </row>
    <row r="4251" spans="9:17" x14ac:dyDescent="0.2">
      <c r="I4251" s="47"/>
      <c r="Q4251" s="31"/>
    </row>
    <row r="4252" spans="9:17" x14ac:dyDescent="0.2">
      <c r="I4252" s="47"/>
      <c r="Q4252" s="31"/>
    </row>
    <row r="4253" spans="9:17" x14ac:dyDescent="0.2">
      <c r="I4253" s="47"/>
      <c r="Q4253" s="31"/>
    </row>
    <row r="4254" spans="9:17" x14ac:dyDescent="0.2">
      <c r="I4254" s="47"/>
      <c r="Q4254" s="31"/>
    </row>
    <row r="4255" spans="9:17" x14ac:dyDescent="0.2">
      <c r="I4255" s="47"/>
      <c r="Q4255" s="31"/>
    </row>
    <row r="4256" spans="9:17" x14ac:dyDescent="0.2">
      <c r="I4256" s="47"/>
      <c r="Q4256" s="31"/>
    </row>
    <row r="4257" spans="9:17" x14ac:dyDescent="0.2">
      <c r="I4257" s="47"/>
      <c r="Q4257" s="31"/>
    </row>
    <row r="4258" spans="9:17" x14ac:dyDescent="0.2">
      <c r="I4258" s="47"/>
      <c r="Q4258" s="31"/>
    </row>
    <row r="4259" spans="9:17" x14ac:dyDescent="0.2">
      <c r="I4259" s="47"/>
      <c r="Q4259" s="31"/>
    </row>
    <row r="4260" spans="9:17" x14ac:dyDescent="0.2">
      <c r="I4260" s="47"/>
      <c r="Q4260" s="31"/>
    </row>
    <row r="4261" spans="9:17" x14ac:dyDescent="0.2">
      <c r="I4261" s="47"/>
      <c r="Q4261" s="31"/>
    </row>
    <row r="4262" spans="9:17" x14ac:dyDescent="0.2">
      <c r="I4262" s="47"/>
      <c r="Q4262" s="31"/>
    </row>
    <row r="4263" spans="9:17" x14ac:dyDescent="0.2">
      <c r="I4263" s="47"/>
      <c r="Q4263" s="31"/>
    </row>
    <row r="4264" spans="9:17" x14ac:dyDescent="0.2">
      <c r="I4264" s="47"/>
      <c r="Q4264" s="31"/>
    </row>
    <row r="4265" spans="9:17" x14ac:dyDescent="0.2">
      <c r="I4265" s="47"/>
      <c r="Q4265" s="31"/>
    </row>
    <row r="4266" spans="9:17" x14ac:dyDescent="0.2">
      <c r="I4266" s="47"/>
      <c r="Q4266" s="31"/>
    </row>
    <row r="4267" spans="9:17" x14ac:dyDescent="0.2">
      <c r="I4267" s="47"/>
      <c r="Q4267" s="31"/>
    </row>
    <row r="4268" spans="9:17" x14ac:dyDescent="0.2">
      <c r="I4268" s="47"/>
      <c r="Q4268" s="31"/>
    </row>
    <row r="4269" spans="9:17" x14ac:dyDescent="0.2">
      <c r="I4269" s="47"/>
      <c r="Q4269" s="31"/>
    </row>
    <row r="4270" spans="9:17" x14ac:dyDescent="0.2">
      <c r="I4270" s="47"/>
      <c r="Q4270" s="31"/>
    </row>
    <row r="4271" spans="9:17" x14ac:dyDescent="0.2">
      <c r="I4271" s="47"/>
      <c r="Q4271" s="31"/>
    </row>
    <row r="4272" spans="9:17" x14ac:dyDescent="0.2">
      <c r="I4272" s="47"/>
      <c r="Q4272" s="31"/>
    </row>
    <row r="4273" spans="9:17" x14ac:dyDescent="0.2">
      <c r="I4273" s="47"/>
      <c r="Q4273" s="31"/>
    </row>
    <row r="4274" spans="9:17" x14ac:dyDescent="0.2">
      <c r="I4274" s="47"/>
      <c r="Q4274" s="31"/>
    </row>
    <row r="4275" spans="9:17" x14ac:dyDescent="0.2">
      <c r="I4275" s="47"/>
      <c r="Q4275" s="31"/>
    </row>
    <row r="4276" spans="9:17" x14ac:dyDescent="0.2">
      <c r="I4276" s="47"/>
      <c r="Q4276" s="31"/>
    </row>
    <row r="4277" spans="9:17" x14ac:dyDescent="0.2">
      <c r="I4277" s="47"/>
      <c r="Q4277" s="31"/>
    </row>
    <row r="4278" spans="9:17" x14ac:dyDescent="0.2">
      <c r="I4278" s="47"/>
      <c r="Q4278" s="31"/>
    </row>
    <row r="4279" spans="9:17" x14ac:dyDescent="0.2">
      <c r="I4279" s="47"/>
      <c r="Q4279" s="31"/>
    </row>
    <row r="4280" spans="9:17" x14ac:dyDescent="0.2">
      <c r="I4280" s="47"/>
      <c r="Q4280" s="31"/>
    </row>
    <row r="4281" spans="9:17" x14ac:dyDescent="0.2">
      <c r="I4281" s="47"/>
      <c r="Q4281" s="31"/>
    </row>
    <row r="4282" spans="9:17" x14ac:dyDescent="0.2">
      <c r="I4282" s="47"/>
      <c r="Q4282" s="31"/>
    </row>
    <row r="4283" spans="9:17" x14ac:dyDescent="0.2">
      <c r="I4283" s="47"/>
      <c r="Q4283" s="31"/>
    </row>
    <row r="4284" spans="9:17" x14ac:dyDescent="0.2">
      <c r="I4284" s="47"/>
      <c r="Q4284" s="31"/>
    </row>
    <row r="4285" spans="9:17" x14ac:dyDescent="0.2">
      <c r="I4285" s="47"/>
      <c r="Q4285" s="31"/>
    </row>
    <row r="4286" spans="9:17" x14ac:dyDescent="0.2">
      <c r="I4286" s="47"/>
      <c r="Q4286" s="31"/>
    </row>
    <row r="4287" spans="9:17" x14ac:dyDescent="0.2">
      <c r="I4287" s="47"/>
      <c r="Q4287" s="31"/>
    </row>
    <row r="4288" spans="9:17" x14ac:dyDescent="0.2">
      <c r="I4288" s="47"/>
      <c r="Q4288" s="31"/>
    </row>
    <row r="4289" spans="9:17" x14ac:dyDescent="0.2">
      <c r="I4289" s="47"/>
      <c r="Q4289" s="31"/>
    </row>
    <row r="4290" spans="9:17" x14ac:dyDescent="0.2">
      <c r="I4290" s="47"/>
      <c r="Q4290" s="31"/>
    </row>
    <row r="4291" spans="9:17" x14ac:dyDescent="0.2">
      <c r="I4291" s="47"/>
      <c r="Q4291" s="31"/>
    </row>
    <row r="4292" spans="9:17" x14ac:dyDescent="0.2">
      <c r="I4292" s="47"/>
      <c r="Q4292" s="31"/>
    </row>
    <row r="4293" spans="9:17" x14ac:dyDescent="0.2">
      <c r="I4293" s="47"/>
      <c r="Q4293" s="31"/>
    </row>
    <row r="4294" spans="9:17" x14ac:dyDescent="0.2">
      <c r="I4294" s="47"/>
      <c r="Q4294" s="31"/>
    </row>
    <row r="4295" spans="9:17" x14ac:dyDescent="0.2">
      <c r="I4295" s="47"/>
      <c r="Q4295" s="31"/>
    </row>
    <row r="4296" spans="9:17" x14ac:dyDescent="0.2">
      <c r="I4296" s="47"/>
      <c r="Q4296" s="31"/>
    </row>
    <row r="4297" spans="9:17" x14ac:dyDescent="0.2">
      <c r="I4297" s="47"/>
      <c r="Q4297" s="31"/>
    </row>
    <row r="4298" spans="9:17" x14ac:dyDescent="0.2">
      <c r="I4298" s="47"/>
      <c r="Q4298" s="31"/>
    </row>
    <row r="4299" spans="9:17" x14ac:dyDescent="0.2">
      <c r="I4299" s="47"/>
      <c r="Q4299" s="31"/>
    </row>
    <row r="4300" spans="9:17" x14ac:dyDescent="0.2">
      <c r="I4300" s="47"/>
      <c r="Q4300" s="31"/>
    </row>
    <row r="4301" spans="9:17" x14ac:dyDescent="0.2">
      <c r="I4301" s="47"/>
      <c r="Q4301" s="31"/>
    </row>
    <row r="4302" spans="9:17" x14ac:dyDescent="0.2">
      <c r="I4302" s="47"/>
      <c r="Q4302" s="31"/>
    </row>
    <row r="4303" spans="9:17" x14ac:dyDescent="0.2">
      <c r="I4303" s="47"/>
      <c r="Q4303" s="31"/>
    </row>
    <row r="4304" spans="9:17" x14ac:dyDescent="0.2">
      <c r="I4304" s="47"/>
      <c r="Q4304" s="31"/>
    </row>
    <row r="4305" spans="9:17" x14ac:dyDescent="0.2">
      <c r="I4305" s="47"/>
      <c r="Q4305" s="31"/>
    </row>
    <row r="4306" spans="9:17" x14ac:dyDescent="0.2">
      <c r="I4306" s="47"/>
      <c r="Q4306" s="31"/>
    </row>
    <row r="4307" spans="9:17" x14ac:dyDescent="0.2">
      <c r="I4307" s="47"/>
      <c r="Q4307" s="31"/>
    </row>
    <row r="4308" spans="9:17" x14ac:dyDescent="0.2">
      <c r="I4308" s="47"/>
      <c r="Q4308" s="31"/>
    </row>
    <row r="4309" spans="9:17" x14ac:dyDescent="0.2">
      <c r="I4309" s="47"/>
      <c r="Q4309" s="31"/>
    </row>
    <row r="4310" spans="9:17" x14ac:dyDescent="0.2">
      <c r="I4310" s="47"/>
      <c r="Q4310" s="31"/>
    </row>
    <row r="4311" spans="9:17" x14ac:dyDescent="0.2">
      <c r="I4311" s="47"/>
      <c r="Q4311" s="31"/>
    </row>
    <row r="4312" spans="9:17" x14ac:dyDescent="0.2">
      <c r="I4312" s="47"/>
      <c r="Q4312" s="31"/>
    </row>
    <row r="4313" spans="9:17" x14ac:dyDescent="0.2">
      <c r="I4313" s="47"/>
      <c r="Q4313" s="31"/>
    </row>
    <row r="4314" spans="9:17" x14ac:dyDescent="0.2">
      <c r="I4314" s="47"/>
      <c r="Q4314" s="31"/>
    </row>
    <row r="4315" spans="9:17" x14ac:dyDescent="0.2">
      <c r="I4315" s="47"/>
      <c r="Q4315" s="31"/>
    </row>
    <row r="4316" spans="9:17" x14ac:dyDescent="0.2">
      <c r="I4316" s="47"/>
      <c r="Q4316" s="31"/>
    </row>
    <row r="4317" spans="9:17" x14ac:dyDescent="0.2">
      <c r="I4317" s="47"/>
      <c r="Q4317" s="31"/>
    </row>
    <row r="4318" spans="9:17" x14ac:dyDescent="0.2">
      <c r="I4318" s="47"/>
      <c r="Q4318" s="31"/>
    </row>
    <row r="4319" spans="9:17" x14ac:dyDescent="0.2">
      <c r="I4319" s="47"/>
      <c r="Q4319" s="31"/>
    </row>
    <row r="4320" spans="9:17" x14ac:dyDescent="0.2">
      <c r="I4320" s="47"/>
      <c r="Q4320" s="31"/>
    </row>
    <row r="4321" spans="9:17" x14ac:dyDescent="0.2">
      <c r="I4321" s="47"/>
      <c r="Q4321" s="31"/>
    </row>
    <row r="4322" spans="9:17" x14ac:dyDescent="0.2">
      <c r="I4322" s="47"/>
      <c r="Q4322" s="31"/>
    </row>
    <row r="4323" spans="9:17" x14ac:dyDescent="0.2">
      <c r="I4323" s="47"/>
      <c r="Q4323" s="31"/>
    </row>
    <row r="4324" spans="9:17" x14ac:dyDescent="0.2">
      <c r="I4324" s="47"/>
      <c r="Q4324" s="31"/>
    </row>
    <row r="4325" spans="9:17" x14ac:dyDescent="0.2">
      <c r="I4325" s="47"/>
      <c r="Q4325" s="31"/>
    </row>
    <row r="4326" spans="9:17" x14ac:dyDescent="0.2">
      <c r="I4326" s="47"/>
      <c r="Q4326" s="31"/>
    </row>
    <row r="4327" spans="9:17" x14ac:dyDescent="0.2">
      <c r="I4327" s="47"/>
      <c r="Q4327" s="31"/>
    </row>
    <row r="4328" spans="9:17" x14ac:dyDescent="0.2">
      <c r="I4328" s="47"/>
      <c r="Q4328" s="31"/>
    </row>
    <row r="4329" spans="9:17" x14ac:dyDescent="0.2">
      <c r="I4329" s="47"/>
      <c r="Q4329" s="31"/>
    </row>
    <row r="4330" spans="9:17" x14ac:dyDescent="0.2">
      <c r="I4330" s="47"/>
      <c r="Q4330" s="31"/>
    </row>
    <row r="4331" spans="9:17" x14ac:dyDescent="0.2">
      <c r="I4331" s="47"/>
      <c r="Q4331" s="31"/>
    </row>
    <row r="4332" spans="9:17" x14ac:dyDescent="0.2">
      <c r="I4332" s="47"/>
      <c r="Q4332" s="31"/>
    </row>
    <row r="4333" spans="9:17" x14ac:dyDescent="0.2">
      <c r="I4333" s="47"/>
      <c r="Q4333" s="31"/>
    </row>
    <row r="4334" spans="9:17" x14ac:dyDescent="0.2">
      <c r="I4334" s="47"/>
      <c r="Q4334" s="31"/>
    </row>
    <row r="4335" spans="9:17" x14ac:dyDescent="0.2">
      <c r="I4335" s="47"/>
      <c r="Q4335" s="31"/>
    </row>
    <row r="4336" spans="9:17" x14ac:dyDescent="0.2">
      <c r="I4336" s="47"/>
      <c r="Q4336" s="31"/>
    </row>
    <row r="4337" spans="9:17" x14ac:dyDescent="0.2">
      <c r="I4337" s="47"/>
      <c r="Q4337" s="31"/>
    </row>
    <row r="4338" spans="9:17" x14ac:dyDescent="0.2">
      <c r="I4338" s="47"/>
      <c r="Q4338" s="31"/>
    </row>
    <row r="4339" spans="9:17" x14ac:dyDescent="0.2">
      <c r="I4339" s="47"/>
      <c r="Q4339" s="31"/>
    </row>
    <row r="4340" spans="9:17" x14ac:dyDescent="0.2">
      <c r="I4340" s="47"/>
      <c r="Q4340" s="31"/>
    </row>
    <row r="4341" spans="9:17" x14ac:dyDescent="0.2">
      <c r="I4341" s="47"/>
      <c r="Q4341" s="31"/>
    </row>
    <row r="4342" spans="9:17" x14ac:dyDescent="0.2">
      <c r="I4342" s="47"/>
      <c r="Q4342" s="31"/>
    </row>
    <row r="4343" spans="9:17" x14ac:dyDescent="0.2">
      <c r="I4343" s="47"/>
      <c r="Q4343" s="31"/>
    </row>
    <row r="4344" spans="9:17" x14ac:dyDescent="0.2">
      <c r="I4344" s="47"/>
      <c r="Q4344" s="31"/>
    </row>
    <row r="4345" spans="9:17" x14ac:dyDescent="0.2">
      <c r="I4345" s="47"/>
      <c r="Q4345" s="31"/>
    </row>
    <row r="4346" spans="9:17" x14ac:dyDescent="0.2">
      <c r="I4346" s="47"/>
      <c r="Q4346" s="31"/>
    </row>
    <row r="4347" spans="9:17" x14ac:dyDescent="0.2">
      <c r="I4347" s="47"/>
      <c r="Q4347" s="31"/>
    </row>
    <row r="4348" spans="9:17" x14ac:dyDescent="0.2">
      <c r="I4348" s="47"/>
      <c r="Q4348" s="31"/>
    </row>
    <row r="4349" spans="9:17" x14ac:dyDescent="0.2">
      <c r="I4349" s="47"/>
      <c r="Q4349" s="31"/>
    </row>
    <row r="4350" spans="9:17" x14ac:dyDescent="0.2">
      <c r="I4350" s="47"/>
      <c r="Q4350" s="31"/>
    </row>
    <row r="4351" spans="9:17" x14ac:dyDescent="0.2">
      <c r="I4351" s="47"/>
      <c r="Q4351" s="31"/>
    </row>
    <row r="4352" spans="9:17" x14ac:dyDescent="0.2">
      <c r="I4352" s="47"/>
      <c r="Q4352" s="31"/>
    </row>
    <row r="4353" spans="9:17" x14ac:dyDescent="0.2">
      <c r="I4353" s="47"/>
      <c r="Q4353" s="31"/>
    </row>
    <row r="4354" spans="9:17" x14ac:dyDescent="0.2">
      <c r="I4354" s="47"/>
      <c r="Q4354" s="31"/>
    </row>
    <row r="4355" spans="9:17" x14ac:dyDescent="0.2">
      <c r="I4355" s="47"/>
      <c r="Q4355" s="31"/>
    </row>
    <row r="4356" spans="9:17" x14ac:dyDescent="0.2">
      <c r="I4356" s="47"/>
      <c r="Q4356" s="31"/>
    </row>
    <row r="4357" spans="9:17" x14ac:dyDescent="0.2">
      <c r="I4357" s="47"/>
      <c r="Q4357" s="31"/>
    </row>
    <row r="4358" spans="9:17" x14ac:dyDescent="0.2">
      <c r="I4358" s="47"/>
      <c r="Q4358" s="31"/>
    </row>
    <row r="4359" spans="9:17" x14ac:dyDescent="0.2">
      <c r="I4359" s="47"/>
      <c r="Q4359" s="31"/>
    </row>
    <row r="4360" spans="9:17" x14ac:dyDescent="0.2">
      <c r="I4360" s="47"/>
      <c r="Q4360" s="31"/>
    </row>
    <row r="4361" spans="9:17" x14ac:dyDescent="0.2">
      <c r="I4361" s="47"/>
      <c r="Q4361" s="31"/>
    </row>
    <row r="4362" spans="9:17" x14ac:dyDescent="0.2">
      <c r="I4362" s="47"/>
      <c r="Q4362" s="31"/>
    </row>
    <row r="4363" spans="9:17" x14ac:dyDescent="0.2">
      <c r="I4363" s="47"/>
      <c r="Q4363" s="31"/>
    </row>
    <row r="4364" spans="9:17" x14ac:dyDescent="0.2">
      <c r="I4364" s="47"/>
      <c r="Q4364" s="31"/>
    </row>
    <row r="4365" spans="9:17" x14ac:dyDescent="0.2">
      <c r="I4365" s="47"/>
      <c r="Q4365" s="31"/>
    </row>
    <row r="4366" spans="9:17" x14ac:dyDescent="0.2">
      <c r="I4366" s="47"/>
      <c r="Q4366" s="31"/>
    </row>
    <row r="4367" spans="9:17" x14ac:dyDescent="0.2">
      <c r="I4367" s="47"/>
      <c r="Q4367" s="31"/>
    </row>
    <row r="4368" spans="9:17" x14ac:dyDescent="0.2">
      <c r="I4368" s="47"/>
      <c r="Q4368" s="31"/>
    </row>
    <row r="4369" spans="9:17" x14ac:dyDescent="0.2">
      <c r="I4369" s="47"/>
      <c r="Q4369" s="31"/>
    </row>
    <row r="4370" spans="9:17" x14ac:dyDescent="0.2">
      <c r="I4370" s="47"/>
      <c r="Q4370" s="31"/>
    </row>
    <row r="4371" spans="9:17" x14ac:dyDescent="0.2">
      <c r="I4371" s="47"/>
      <c r="Q4371" s="31"/>
    </row>
    <row r="4372" spans="9:17" x14ac:dyDescent="0.2">
      <c r="I4372" s="47"/>
      <c r="Q4372" s="31"/>
    </row>
    <row r="4373" spans="9:17" x14ac:dyDescent="0.2">
      <c r="I4373" s="47"/>
      <c r="Q4373" s="31"/>
    </row>
    <row r="4374" spans="9:17" x14ac:dyDescent="0.2">
      <c r="I4374" s="47"/>
      <c r="Q4374" s="31"/>
    </row>
    <row r="4375" spans="9:17" x14ac:dyDescent="0.2">
      <c r="I4375" s="47"/>
      <c r="Q4375" s="31"/>
    </row>
    <row r="4376" spans="9:17" x14ac:dyDescent="0.2">
      <c r="I4376" s="47"/>
      <c r="Q4376" s="31"/>
    </row>
    <row r="4377" spans="9:17" x14ac:dyDescent="0.2">
      <c r="I4377" s="47"/>
      <c r="Q4377" s="31"/>
    </row>
    <row r="4378" spans="9:17" x14ac:dyDescent="0.2">
      <c r="I4378" s="47"/>
      <c r="Q4378" s="31"/>
    </row>
    <row r="4379" spans="9:17" x14ac:dyDescent="0.2">
      <c r="I4379" s="47"/>
      <c r="Q4379" s="31"/>
    </row>
    <row r="4380" spans="9:17" x14ac:dyDescent="0.2">
      <c r="I4380" s="47"/>
      <c r="Q4380" s="31"/>
    </row>
    <row r="4381" spans="9:17" x14ac:dyDescent="0.2">
      <c r="I4381" s="47"/>
      <c r="Q4381" s="31"/>
    </row>
    <row r="4382" spans="9:17" x14ac:dyDescent="0.2">
      <c r="I4382" s="47"/>
      <c r="Q4382" s="31"/>
    </row>
    <row r="4383" spans="9:17" x14ac:dyDescent="0.2">
      <c r="I4383" s="47"/>
      <c r="Q4383" s="31"/>
    </row>
    <row r="4384" spans="9:17" x14ac:dyDescent="0.2">
      <c r="I4384" s="47"/>
      <c r="Q4384" s="31"/>
    </row>
    <row r="4385" spans="9:17" x14ac:dyDescent="0.2">
      <c r="I4385" s="47"/>
      <c r="Q4385" s="31"/>
    </row>
    <row r="4386" spans="9:17" x14ac:dyDescent="0.2">
      <c r="I4386" s="47"/>
      <c r="Q4386" s="31"/>
    </row>
    <row r="4387" spans="9:17" x14ac:dyDescent="0.2">
      <c r="I4387" s="47"/>
      <c r="Q4387" s="31"/>
    </row>
    <row r="4388" spans="9:17" x14ac:dyDescent="0.2">
      <c r="I4388" s="47"/>
      <c r="Q4388" s="31"/>
    </row>
    <row r="4389" spans="9:17" x14ac:dyDescent="0.2">
      <c r="I4389" s="47"/>
      <c r="Q4389" s="31"/>
    </row>
    <row r="4390" spans="9:17" x14ac:dyDescent="0.2">
      <c r="I4390" s="47"/>
      <c r="Q4390" s="31"/>
    </row>
    <row r="4391" spans="9:17" x14ac:dyDescent="0.2">
      <c r="I4391" s="47"/>
      <c r="Q4391" s="31"/>
    </row>
    <row r="4392" spans="9:17" x14ac:dyDescent="0.2">
      <c r="I4392" s="47"/>
      <c r="Q4392" s="31"/>
    </row>
    <row r="4393" spans="9:17" x14ac:dyDescent="0.2">
      <c r="I4393" s="47"/>
      <c r="Q4393" s="31"/>
    </row>
    <row r="4394" spans="9:17" x14ac:dyDescent="0.2">
      <c r="I4394" s="47"/>
      <c r="Q4394" s="31"/>
    </row>
    <row r="4395" spans="9:17" x14ac:dyDescent="0.2">
      <c r="Q4395" s="31"/>
    </row>
    <row r="4396" spans="9:17" x14ac:dyDescent="0.2">
      <c r="Q4396" s="31"/>
    </row>
    <row r="4397" spans="9:17" x14ac:dyDescent="0.2">
      <c r="Q4397" s="31"/>
    </row>
    <row r="4398" spans="9:17" x14ac:dyDescent="0.2">
      <c r="Q4398" s="31"/>
    </row>
    <row r="4399" spans="9:17" x14ac:dyDescent="0.2">
      <c r="Q4399" s="31"/>
    </row>
    <row r="4400" spans="9:17" x14ac:dyDescent="0.2">
      <c r="Q4400" s="31"/>
    </row>
    <row r="4401" spans="17:17" x14ac:dyDescent="0.2">
      <c r="Q4401" s="31"/>
    </row>
    <row r="4402" spans="17:17" x14ac:dyDescent="0.2">
      <c r="Q4402" s="31"/>
    </row>
    <row r="4403" spans="17:17" x14ac:dyDescent="0.2">
      <c r="Q4403" s="31"/>
    </row>
    <row r="4404" spans="17:17" x14ac:dyDescent="0.2">
      <c r="Q4404" s="31"/>
    </row>
    <row r="4405" spans="17:17" x14ac:dyDescent="0.2">
      <c r="Q4405" s="31"/>
    </row>
    <row r="4406" spans="17:17" x14ac:dyDescent="0.2">
      <c r="Q4406" s="31"/>
    </row>
    <row r="4407" spans="17:17" x14ac:dyDescent="0.2">
      <c r="Q4407" s="31"/>
    </row>
    <row r="4408" spans="17:17" x14ac:dyDescent="0.2">
      <c r="Q4408" s="31"/>
    </row>
    <row r="4409" spans="17:17" x14ac:dyDescent="0.2">
      <c r="Q4409" s="31"/>
    </row>
    <row r="4410" spans="17:17" x14ac:dyDescent="0.2">
      <c r="Q4410" s="31"/>
    </row>
    <row r="4411" spans="17:17" x14ac:dyDescent="0.2">
      <c r="Q4411" s="31"/>
    </row>
    <row r="4412" spans="17:17" x14ac:dyDescent="0.2">
      <c r="Q4412" s="31"/>
    </row>
    <row r="4413" spans="17:17" x14ac:dyDescent="0.2">
      <c r="Q4413" s="31"/>
    </row>
    <row r="4414" spans="17:17" x14ac:dyDescent="0.2">
      <c r="Q4414" s="31"/>
    </row>
    <row r="4415" spans="17:17" x14ac:dyDescent="0.2">
      <c r="Q4415" s="31"/>
    </row>
    <row r="4416" spans="17:17" x14ac:dyDescent="0.2">
      <c r="Q4416" s="31"/>
    </row>
    <row r="4417" spans="17:17" x14ac:dyDescent="0.2">
      <c r="Q4417" s="31"/>
    </row>
    <row r="4418" spans="17:17" x14ac:dyDescent="0.2">
      <c r="Q4418" s="31"/>
    </row>
    <row r="4419" spans="17:17" x14ac:dyDescent="0.2">
      <c r="Q4419" s="31"/>
    </row>
    <row r="4420" spans="17:17" x14ac:dyDescent="0.2">
      <c r="Q4420" s="31"/>
    </row>
    <row r="4421" spans="17:17" x14ac:dyDescent="0.2">
      <c r="Q4421" s="31"/>
    </row>
    <row r="4422" spans="17:17" x14ac:dyDescent="0.2">
      <c r="Q4422" s="31"/>
    </row>
    <row r="4423" spans="17:17" x14ac:dyDescent="0.2">
      <c r="Q4423" s="31"/>
    </row>
    <row r="4424" spans="17:17" x14ac:dyDescent="0.2">
      <c r="Q4424" s="31"/>
    </row>
    <row r="4425" spans="17:17" x14ac:dyDescent="0.2">
      <c r="Q4425" s="31"/>
    </row>
    <row r="4426" spans="17:17" x14ac:dyDescent="0.2">
      <c r="Q4426" s="31"/>
    </row>
    <row r="4427" spans="17:17" x14ac:dyDescent="0.2">
      <c r="Q4427" s="31"/>
    </row>
    <row r="4428" spans="17:17" x14ac:dyDescent="0.2">
      <c r="Q4428" s="31"/>
    </row>
    <row r="4429" spans="17:17" x14ac:dyDescent="0.2">
      <c r="Q4429" s="31"/>
    </row>
    <row r="4430" spans="17:17" x14ac:dyDescent="0.2">
      <c r="Q4430" s="31"/>
    </row>
    <row r="4431" spans="17:17" x14ac:dyDescent="0.2">
      <c r="Q4431" s="31"/>
    </row>
    <row r="4432" spans="17:17" x14ac:dyDescent="0.2">
      <c r="Q4432" s="31"/>
    </row>
    <row r="4433" spans="17:17" x14ac:dyDescent="0.2">
      <c r="Q4433" s="31"/>
    </row>
    <row r="4434" spans="17:17" x14ac:dyDescent="0.2">
      <c r="Q4434" s="31"/>
    </row>
    <row r="4435" spans="17:17" x14ac:dyDescent="0.2">
      <c r="Q4435" s="31"/>
    </row>
    <row r="4436" spans="17:17" x14ac:dyDescent="0.2">
      <c r="Q4436" s="31"/>
    </row>
    <row r="4437" spans="17:17" x14ac:dyDescent="0.2">
      <c r="Q4437" s="31"/>
    </row>
    <row r="4438" spans="17:17" x14ac:dyDescent="0.2">
      <c r="Q4438" s="31"/>
    </row>
    <row r="4439" spans="17:17" x14ac:dyDescent="0.2">
      <c r="Q4439" s="31"/>
    </row>
    <row r="4440" spans="17:17" x14ac:dyDescent="0.2">
      <c r="Q4440" s="31"/>
    </row>
    <row r="4441" spans="17:17" x14ac:dyDescent="0.2">
      <c r="Q4441" s="31"/>
    </row>
    <row r="4442" spans="17:17" x14ac:dyDescent="0.2">
      <c r="Q4442" s="31"/>
    </row>
    <row r="4443" spans="17:17" x14ac:dyDescent="0.2">
      <c r="Q4443" s="31"/>
    </row>
    <row r="4444" spans="17:17" x14ac:dyDescent="0.2">
      <c r="Q4444" s="31"/>
    </row>
    <row r="4445" spans="17:17" x14ac:dyDescent="0.2">
      <c r="Q4445" s="31"/>
    </row>
    <row r="4446" spans="17:17" x14ac:dyDescent="0.2">
      <c r="Q4446" s="31"/>
    </row>
    <row r="4447" spans="17:17" x14ac:dyDescent="0.2">
      <c r="Q4447" s="31"/>
    </row>
    <row r="4448" spans="17:17" x14ac:dyDescent="0.2">
      <c r="Q4448" s="31"/>
    </row>
    <row r="4449" spans="17:17" x14ac:dyDescent="0.2">
      <c r="Q4449" s="31"/>
    </row>
    <row r="4450" spans="17:17" x14ac:dyDescent="0.2">
      <c r="Q4450" s="31"/>
    </row>
    <row r="4451" spans="17:17" x14ac:dyDescent="0.2">
      <c r="Q4451" s="31"/>
    </row>
    <row r="4452" spans="17:17" x14ac:dyDescent="0.2">
      <c r="Q4452" s="31"/>
    </row>
    <row r="4453" spans="17:17" x14ac:dyDescent="0.2">
      <c r="Q4453" s="31"/>
    </row>
    <row r="4454" spans="17:17" x14ac:dyDescent="0.2">
      <c r="Q4454" s="31"/>
    </row>
    <row r="4455" spans="17:17" x14ac:dyDescent="0.2">
      <c r="Q4455" s="31"/>
    </row>
    <row r="4456" spans="17:17" x14ac:dyDescent="0.2">
      <c r="Q4456" s="31"/>
    </row>
    <row r="4457" spans="17:17" x14ac:dyDescent="0.2">
      <c r="Q4457" s="31"/>
    </row>
    <row r="4458" spans="17:17" x14ac:dyDescent="0.2">
      <c r="Q4458" s="31"/>
    </row>
    <row r="4459" spans="17:17" x14ac:dyDescent="0.2">
      <c r="Q4459" s="31"/>
    </row>
    <row r="4460" spans="17:17" x14ac:dyDescent="0.2">
      <c r="Q4460" s="31"/>
    </row>
    <row r="4461" spans="17:17" x14ac:dyDescent="0.2">
      <c r="Q4461" s="31"/>
    </row>
    <row r="4462" spans="17:17" x14ac:dyDescent="0.2">
      <c r="Q4462" s="31"/>
    </row>
    <row r="4463" spans="17:17" x14ac:dyDescent="0.2">
      <c r="Q4463" s="31"/>
    </row>
    <row r="4464" spans="17:17" x14ac:dyDescent="0.2">
      <c r="Q4464" s="31"/>
    </row>
    <row r="4465" spans="17:17" x14ac:dyDescent="0.2">
      <c r="Q4465" s="31"/>
    </row>
    <row r="4466" spans="17:17" x14ac:dyDescent="0.2">
      <c r="Q4466" s="31"/>
    </row>
    <row r="4467" spans="17:17" x14ac:dyDescent="0.2">
      <c r="Q4467" s="31"/>
    </row>
    <row r="4468" spans="17:17" x14ac:dyDescent="0.2">
      <c r="Q4468" s="31"/>
    </row>
    <row r="4469" spans="17:17" x14ac:dyDescent="0.2">
      <c r="Q4469" s="31"/>
    </row>
    <row r="4470" spans="17:17" x14ac:dyDescent="0.2">
      <c r="Q4470" s="31"/>
    </row>
    <row r="4471" spans="17:17" x14ac:dyDescent="0.2">
      <c r="Q4471" s="31"/>
    </row>
    <row r="4472" spans="17:17" x14ac:dyDescent="0.2">
      <c r="Q4472" s="31"/>
    </row>
    <row r="4473" spans="17:17" x14ac:dyDescent="0.2">
      <c r="Q4473" s="31"/>
    </row>
    <row r="4474" spans="17:17" x14ac:dyDescent="0.2">
      <c r="Q4474" s="31"/>
    </row>
    <row r="4475" spans="17:17" x14ac:dyDescent="0.2">
      <c r="Q4475" s="31"/>
    </row>
    <row r="4476" spans="17:17" x14ac:dyDescent="0.2">
      <c r="Q4476" s="31"/>
    </row>
    <row r="4477" spans="17:17" x14ac:dyDescent="0.2">
      <c r="Q4477" s="31"/>
    </row>
    <row r="4478" spans="17:17" x14ac:dyDescent="0.2">
      <c r="Q4478" s="31"/>
    </row>
    <row r="4479" spans="17:17" x14ac:dyDescent="0.2">
      <c r="Q4479" s="31"/>
    </row>
    <row r="4480" spans="17:17" x14ac:dyDescent="0.2">
      <c r="Q4480" s="31"/>
    </row>
    <row r="4481" spans="17:17" x14ac:dyDescent="0.2">
      <c r="Q4481" s="31"/>
    </row>
    <row r="4482" spans="17:17" x14ac:dyDescent="0.2">
      <c r="Q4482" s="31"/>
    </row>
    <row r="4483" spans="17:17" x14ac:dyDescent="0.2">
      <c r="Q4483" s="31"/>
    </row>
    <row r="4484" spans="17:17" x14ac:dyDescent="0.2">
      <c r="Q4484" s="31"/>
    </row>
    <row r="4485" spans="17:17" x14ac:dyDescent="0.2">
      <c r="Q4485" s="31"/>
    </row>
    <row r="4486" spans="17:17" x14ac:dyDescent="0.2">
      <c r="Q4486" s="31"/>
    </row>
    <row r="4487" spans="17:17" x14ac:dyDescent="0.2">
      <c r="Q4487" s="31"/>
    </row>
    <row r="4488" spans="17:17" x14ac:dyDescent="0.2">
      <c r="Q4488" s="31"/>
    </row>
    <row r="4489" spans="17:17" x14ac:dyDescent="0.2">
      <c r="Q4489" s="31"/>
    </row>
    <row r="4490" spans="17:17" x14ac:dyDescent="0.2">
      <c r="Q4490" s="31"/>
    </row>
    <row r="4491" spans="17:17" x14ac:dyDescent="0.2">
      <c r="Q4491" s="31"/>
    </row>
    <row r="4492" spans="17:17" x14ac:dyDescent="0.2">
      <c r="Q4492" s="31"/>
    </row>
    <row r="4493" spans="17:17" x14ac:dyDescent="0.2">
      <c r="Q4493" s="31"/>
    </row>
    <row r="4494" spans="17:17" x14ac:dyDescent="0.2">
      <c r="Q4494" s="31"/>
    </row>
    <row r="4495" spans="17:17" x14ac:dyDescent="0.2">
      <c r="Q4495" s="31"/>
    </row>
    <row r="4496" spans="17:17" x14ac:dyDescent="0.2">
      <c r="Q4496" s="31"/>
    </row>
    <row r="4497" spans="17:17" x14ac:dyDescent="0.2">
      <c r="Q4497" s="31"/>
    </row>
    <row r="4498" spans="17:17" x14ac:dyDescent="0.2">
      <c r="Q4498" s="31"/>
    </row>
    <row r="4499" spans="17:17" x14ac:dyDescent="0.2">
      <c r="Q4499" s="31"/>
    </row>
    <row r="4500" spans="17:17" x14ac:dyDescent="0.2">
      <c r="Q4500" s="31"/>
    </row>
    <row r="4501" spans="17:17" x14ac:dyDescent="0.2">
      <c r="Q4501" s="31"/>
    </row>
    <row r="4502" spans="17:17" x14ac:dyDescent="0.2">
      <c r="Q4502" s="31"/>
    </row>
    <row r="4503" spans="17:17" x14ac:dyDescent="0.2">
      <c r="Q4503" s="31"/>
    </row>
    <row r="4504" spans="17:17" x14ac:dyDescent="0.2">
      <c r="Q4504" s="31"/>
    </row>
    <row r="4505" spans="17:17" x14ac:dyDescent="0.2">
      <c r="Q4505" s="31"/>
    </row>
    <row r="4506" spans="17:17" x14ac:dyDescent="0.2">
      <c r="Q4506" s="31"/>
    </row>
    <row r="4507" spans="17:17" x14ac:dyDescent="0.2">
      <c r="Q4507" s="31"/>
    </row>
    <row r="4508" spans="17:17" x14ac:dyDescent="0.2">
      <c r="Q4508" s="31"/>
    </row>
    <row r="4509" spans="17:17" x14ac:dyDescent="0.2">
      <c r="Q4509" s="31"/>
    </row>
    <row r="4510" spans="17:17" x14ac:dyDescent="0.2">
      <c r="Q4510" s="31"/>
    </row>
    <row r="4511" spans="17:17" x14ac:dyDescent="0.2">
      <c r="Q4511" s="31"/>
    </row>
    <row r="4512" spans="17:17" x14ac:dyDescent="0.2">
      <c r="Q4512" s="31"/>
    </row>
    <row r="4513" spans="17:17" x14ac:dyDescent="0.2">
      <c r="Q4513" s="31"/>
    </row>
    <row r="4514" spans="17:17" x14ac:dyDescent="0.2">
      <c r="Q4514" s="31"/>
    </row>
    <row r="4515" spans="17:17" x14ac:dyDescent="0.2">
      <c r="Q4515" s="31"/>
    </row>
    <row r="4516" spans="17:17" x14ac:dyDescent="0.2">
      <c r="Q4516" s="31"/>
    </row>
    <row r="4517" spans="17:17" x14ac:dyDescent="0.2">
      <c r="Q4517" s="31"/>
    </row>
    <row r="4518" spans="17:17" x14ac:dyDescent="0.2">
      <c r="Q4518" s="31"/>
    </row>
    <row r="4519" spans="17:17" x14ac:dyDescent="0.2">
      <c r="Q4519" s="31"/>
    </row>
    <row r="4520" spans="17:17" x14ac:dyDescent="0.2">
      <c r="Q4520" s="31"/>
    </row>
    <row r="4521" spans="17:17" x14ac:dyDescent="0.2">
      <c r="Q4521" s="31"/>
    </row>
    <row r="4522" spans="17:17" x14ac:dyDescent="0.2">
      <c r="Q4522" s="31"/>
    </row>
    <row r="4523" spans="17:17" x14ac:dyDescent="0.2">
      <c r="Q4523" s="31"/>
    </row>
    <row r="4524" spans="17:17" x14ac:dyDescent="0.2">
      <c r="Q4524" s="31"/>
    </row>
    <row r="4525" spans="17:17" x14ac:dyDescent="0.2">
      <c r="Q4525" s="31"/>
    </row>
    <row r="4526" spans="17:17" x14ac:dyDescent="0.2">
      <c r="Q4526" s="31"/>
    </row>
    <row r="4527" spans="17:17" x14ac:dyDescent="0.2">
      <c r="Q4527" s="31"/>
    </row>
    <row r="4528" spans="17:17" x14ac:dyDescent="0.2">
      <c r="Q4528" s="31"/>
    </row>
    <row r="4529" spans="17:17" x14ac:dyDescent="0.2">
      <c r="Q4529" s="31"/>
    </row>
    <row r="4530" spans="17:17" x14ac:dyDescent="0.2">
      <c r="Q4530" s="31"/>
    </row>
    <row r="4531" spans="17:17" x14ac:dyDescent="0.2">
      <c r="Q4531" s="31"/>
    </row>
    <row r="4532" spans="17:17" x14ac:dyDescent="0.2">
      <c r="Q4532" s="31"/>
    </row>
    <row r="4533" spans="17:17" x14ac:dyDescent="0.2">
      <c r="Q4533" s="31"/>
    </row>
    <row r="4534" spans="17:17" x14ac:dyDescent="0.2">
      <c r="Q4534" s="31"/>
    </row>
    <row r="4535" spans="17:17" x14ac:dyDescent="0.2">
      <c r="Q4535" s="31"/>
    </row>
    <row r="4536" spans="17:17" x14ac:dyDescent="0.2">
      <c r="Q4536" s="31"/>
    </row>
    <row r="4537" spans="17:17" x14ac:dyDescent="0.2">
      <c r="Q4537" s="31"/>
    </row>
    <row r="4538" spans="17:17" x14ac:dyDescent="0.2">
      <c r="Q4538" s="31"/>
    </row>
    <row r="4539" spans="17:17" x14ac:dyDescent="0.2">
      <c r="Q4539" s="31"/>
    </row>
    <row r="4540" spans="17:17" x14ac:dyDescent="0.2">
      <c r="Q4540" s="31"/>
    </row>
    <row r="4541" spans="17:17" x14ac:dyDescent="0.2">
      <c r="Q4541" s="31"/>
    </row>
    <row r="4542" spans="17:17" x14ac:dyDescent="0.2">
      <c r="Q4542" s="31"/>
    </row>
    <row r="4543" spans="17:17" x14ac:dyDescent="0.2">
      <c r="Q4543" s="31"/>
    </row>
    <row r="4544" spans="17:17" x14ac:dyDescent="0.2">
      <c r="Q4544" s="31"/>
    </row>
    <row r="4545" spans="17:17" x14ac:dyDescent="0.2">
      <c r="Q4545" s="31"/>
    </row>
    <row r="4546" spans="17:17" x14ac:dyDescent="0.2">
      <c r="Q4546" s="31"/>
    </row>
    <row r="4547" spans="17:17" x14ac:dyDescent="0.2">
      <c r="Q4547" s="31"/>
    </row>
    <row r="4548" spans="17:17" x14ac:dyDescent="0.2">
      <c r="Q4548" s="31"/>
    </row>
    <row r="4549" spans="17:17" x14ac:dyDescent="0.2">
      <c r="Q4549" s="31"/>
    </row>
    <row r="4550" spans="17:17" x14ac:dyDescent="0.2">
      <c r="Q4550" s="31"/>
    </row>
    <row r="4551" spans="17:17" x14ac:dyDescent="0.2">
      <c r="Q4551" s="31"/>
    </row>
    <row r="4552" spans="17:17" x14ac:dyDescent="0.2">
      <c r="Q4552" s="31"/>
    </row>
    <row r="4553" spans="17:17" x14ac:dyDescent="0.2">
      <c r="Q4553" s="31"/>
    </row>
    <row r="4554" spans="17:17" x14ac:dyDescent="0.2">
      <c r="Q4554" s="31"/>
    </row>
    <row r="4555" spans="17:17" x14ac:dyDescent="0.2">
      <c r="Q4555" s="31"/>
    </row>
    <row r="4556" spans="17:17" x14ac:dyDescent="0.2">
      <c r="Q4556" s="31"/>
    </row>
    <row r="4557" spans="17:17" x14ac:dyDescent="0.2">
      <c r="Q4557" s="31"/>
    </row>
    <row r="4558" spans="17:17" x14ac:dyDescent="0.2">
      <c r="Q4558" s="31"/>
    </row>
    <row r="4559" spans="17:17" x14ac:dyDescent="0.2">
      <c r="Q4559" s="31"/>
    </row>
    <row r="4560" spans="17:17" x14ac:dyDescent="0.2">
      <c r="Q4560" s="31"/>
    </row>
    <row r="4561" spans="17:17" x14ac:dyDescent="0.2">
      <c r="Q4561" s="31"/>
    </row>
    <row r="4562" spans="17:17" x14ac:dyDescent="0.2">
      <c r="Q4562" s="31"/>
    </row>
    <row r="4563" spans="17:17" x14ac:dyDescent="0.2">
      <c r="Q4563" s="31"/>
    </row>
    <row r="4564" spans="17:17" x14ac:dyDescent="0.2">
      <c r="Q4564" s="31"/>
    </row>
    <row r="4565" spans="17:17" x14ac:dyDescent="0.2">
      <c r="Q4565" s="31"/>
    </row>
    <row r="4566" spans="17:17" x14ac:dyDescent="0.2">
      <c r="Q4566" s="31"/>
    </row>
    <row r="4567" spans="17:17" x14ac:dyDescent="0.2">
      <c r="Q4567" s="31"/>
    </row>
    <row r="4568" spans="17:17" x14ac:dyDescent="0.2">
      <c r="Q4568" s="31"/>
    </row>
    <row r="4569" spans="17:17" x14ac:dyDescent="0.2">
      <c r="Q4569" s="31"/>
    </row>
    <row r="4570" spans="17:17" x14ac:dyDescent="0.2">
      <c r="Q4570" s="31"/>
    </row>
    <row r="4571" spans="17:17" x14ac:dyDescent="0.2">
      <c r="Q4571" s="31"/>
    </row>
    <row r="4572" spans="17:17" x14ac:dyDescent="0.2">
      <c r="Q4572" s="31"/>
    </row>
    <row r="4573" spans="17:17" x14ac:dyDescent="0.2">
      <c r="Q4573" s="31"/>
    </row>
    <row r="4574" spans="17:17" x14ac:dyDescent="0.2">
      <c r="Q4574" s="31"/>
    </row>
    <row r="4575" spans="17:17" x14ac:dyDescent="0.2">
      <c r="Q4575" s="31"/>
    </row>
    <row r="4576" spans="17:17" x14ac:dyDescent="0.2">
      <c r="Q4576" s="31"/>
    </row>
    <row r="4577" spans="17:17" x14ac:dyDescent="0.2">
      <c r="Q4577" s="31"/>
    </row>
    <row r="4578" spans="17:17" x14ac:dyDescent="0.2">
      <c r="Q4578" s="31"/>
    </row>
    <row r="4579" spans="17:17" x14ac:dyDescent="0.2">
      <c r="Q4579" s="31"/>
    </row>
    <row r="4580" spans="17:17" x14ac:dyDescent="0.2">
      <c r="Q4580" s="31"/>
    </row>
    <row r="4581" spans="17:17" x14ac:dyDescent="0.2">
      <c r="Q4581" s="31"/>
    </row>
    <row r="4582" spans="17:17" x14ac:dyDescent="0.2">
      <c r="Q4582" s="31"/>
    </row>
    <row r="4583" spans="17:17" x14ac:dyDescent="0.2">
      <c r="Q4583" s="31"/>
    </row>
    <row r="4584" spans="17:17" x14ac:dyDescent="0.2">
      <c r="Q4584" s="31"/>
    </row>
    <row r="4585" spans="17:17" x14ac:dyDescent="0.2">
      <c r="Q4585" s="31"/>
    </row>
    <row r="4586" spans="17:17" x14ac:dyDescent="0.2">
      <c r="Q4586" s="31"/>
    </row>
    <row r="4587" spans="17:17" x14ac:dyDescent="0.2">
      <c r="Q4587" s="31"/>
    </row>
    <row r="4588" spans="17:17" x14ac:dyDescent="0.2">
      <c r="Q4588" s="31"/>
    </row>
    <row r="4589" spans="17:17" x14ac:dyDescent="0.2">
      <c r="Q4589" s="31"/>
    </row>
    <row r="4590" spans="17:17" x14ac:dyDescent="0.2">
      <c r="Q4590" s="31"/>
    </row>
    <row r="4591" spans="17:17" x14ac:dyDescent="0.2">
      <c r="Q4591" s="31"/>
    </row>
    <row r="4592" spans="17:17" x14ac:dyDescent="0.2">
      <c r="Q4592" s="31"/>
    </row>
    <row r="4593" spans="17:17" x14ac:dyDescent="0.2">
      <c r="Q4593" s="31"/>
    </row>
    <row r="4594" spans="17:17" x14ac:dyDescent="0.2">
      <c r="Q4594" s="31"/>
    </row>
    <row r="4595" spans="17:17" x14ac:dyDescent="0.2">
      <c r="Q4595" s="31"/>
    </row>
    <row r="4596" spans="17:17" x14ac:dyDescent="0.2">
      <c r="Q4596" s="31"/>
    </row>
    <row r="4597" spans="17:17" x14ac:dyDescent="0.2">
      <c r="Q4597" s="31"/>
    </row>
    <row r="4598" spans="17:17" x14ac:dyDescent="0.2">
      <c r="Q4598" s="31"/>
    </row>
    <row r="4599" spans="17:17" x14ac:dyDescent="0.2">
      <c r="Q4599" s="31"/>
    </row>
    <row r="4600" spans="17:17" x14ac:dyDescent="0.2">
      <c r="Q4600" s="31"/>
    </row>
    <row r="4601" spans="17:17" x14ac:dyDescent="0.2">
      <c r="Q4601" s="31"/>
    </row>
    <row r="4602" spans="17:17" x14ac:dyDescent="0.2">
      <c r="Q4602" s="31"/>
    </row>
    <row r="4603" spans="17:17" x14ac:dyDescent="0.2">
      <c r="Q4603" s="31"/>
    </row>
    <row r="4604" spans="17:17" x14ac:dyDescent="0.2">
      <c r="Q4604" s="31"/>
    </row>
    <row r="4605" spans="17:17" x14ac:dyDescent="0.2">
      <c r="Q4605" s="31"/>
    </row>
    <row r="4606" spans="17:17" x14ac:dyDescent="0.2">
      <c r="Q4606" s="31"/>
    </row>
    <row r="4607" spans="17:17" x14ac:dyDescent="0.2">
      <c r="Q4607" s="31"/>
    </row>
    <row r="4608" spans="17:17" x14ac:dyDescent="0.2">
      <c r="Q4608" s="31"/>
    </row>
    <row r="4609" spans="17:17" x14ac:dyDescent="0.2">
      <c r="Q4609" s="31"/>
    </row>
    <row r="4610" spans="17:17" x14ac:dyDescent="0.2">
      <c r="Q4610" s="31"/>
    </row>
    <row r="4611" spans="17:17" x14ac:dyDescent="0.2">
      <c r="Q4611" s="31"/>
    </row>
    <row r="4612" spans="17:17" x14ac:dyDescent="0.2">
      <c r="Q4612" s="31"/>
    </row>
    <row r="4613" spans="17:17" x14ac:dyDescent="0.2">
      <c r="Q4613" s="31"/>
    </row>
    <row r="4614" spans="17:17" x14ac:dyDescent="0.2">
      <c r="Q4614" s="31"/>
    </row>
    <row r="4615" spans="17:17" x14ac:dyDescent="0.2">
      <c r="Q4615" s="31"/>
    </row>
    <row r="4616" spans="17:17" x14ac:dyDescent="0.2">
      <c r="Q4616" s="31"/>
    </row>
    <row r="4617" spans="17:17" x14ac:dyDescent="0.2">
      <c r="Q4617" s="31"/>
    </row>
    <row r="4618" spans="17:17" x14ac:dyDescent="0.2">
      <c r="Q4618" s="31"/>
    </row>
    <row r="4619" spans="17:17" x14ac:dyDescent="0.2">
      <c r="Q4619" s="31"/>
    </row>
    <row r="4620" spans="17:17" x14ac:dyDescent="0.2">
      <c r="Q4620" s="31"/>
    </row>
    <row r="4621" spans="17:17" x14ac:dyDescent="0.2">
      <c r="Q4621" s="31"/>
    </row>
    <row r="4622" spans="17:17" x14ac:dyDescent="0.2">
      <c r="Q4622" s="31"/>
    </row>
    <row r="4623" spans="17:17" x14ac:dyDescent="0.2">
      <c r="Q4623" s="31"/>
    </row>
    <row r="4624" spans="17:17" x14ac:dyDescent="0.2">
      <c r="Q4624" s="31"/>
    </row>
    <row r="4625" spans="17:17" x14ac:dyDescent="0.2">
      <c r="Q4625" s="31"/>
    </row>
    <row r="4626" spans="17:17" x14ac:dyDescent="0.2">
      <c r="Q4626" s="31"/>
    </row>
    <row r="4627" spans="17:17" x14ac:dyDescent="0.2">
      <c r="Q4627" s="31"/>
    </row>
    <row r="4628" spans="17:17" x14ac:dyDescent="0.2">
      <c r="Q4628" s="31"/>
    </row>
    <row r="4629" spans="17:17" x14ac:dyDescent="0.2">
      <c r="Q4629" s="31"/>
    </row>
    <row r="4630" spans="17:17" x14ac:dyDescent="0.2">
      <c r="Q4630" s="31"/>
    </row>
    <row r="4631" spans="17:17" x14ac:dyDescent="0.2">
      <c r="Q4631" s="31"/>
    </row>
    <row r="4632" spans="17:17" x14ac:dyDescent="0.2">
      <c r="Q4632" s="31"/>
    </row>
    <row r="4633" spans="17:17" x14ac:dyDescent="0.2">
      <c r="Q4633" s="31"/>
    </row>
    <row r="4634" spans="17:17" x14ac:dyDescent="0.2">
      <c r="Q4634" s="31"/>
    </row>
    <row r="4635" spans="17:17" x14ac:dyDescent="0.2">
      <c r="Q4635" s="31"/>
    </row>
    <row r="4636" spans="17:17" x14ac:dyDescent="0.2">
      <c r="Q4636" s="31"/>
    </row>
    <row r="4637" spans="17:17" x14ac:dyDescent="0.2">
      <c r="Q4637" s="31"/>
    </row>
    <row r="4638" spans="17:17" x14ac:dyDescent="0.2">
      <c r="Q4638" s="31"/>
    </row>
    <row r="4639" spans="17:17" x14ac:dyDescent="0.2">
      <c r="Q4639" s="31"/>
    </row>
    <row r="4640" spans="17:17" x14ac:dyDescent="0.2">
      <c r="Q4640" s="31"/>
    </row>
    <row r="4641" spans="17:17" x14ac:dyDescent="0.2">
      <c r="Q4641" s="31"/>
    </row>
    <row r="4642" spans="17:17" x14ac:dyDescent="0.2">
      <c r="Q4642" s="31"/>
    </row>
    <row r="4643" spans="17:17" x14ac:dyDescent="0.2">
      <c r="Q4643" s="31"/>
    </row>
    <row r="4644" spans="17:17" x14ac:dyDescent="0.2">
      <c r="Q4644" s="31"/>
    </row>
    <row r="4645" spans="17:17" x14ac:dyDescent="0.2">
      <c r="Q4645" s="31"/>
    </row>
    <row r="4646" spans="17:17" x14ac:dyDescent="0.2">
      <c r="Q4646" s="31"/>
    </row>
    <row r="4647" spans="17:17" x14ac:dyDescent="0.2">
      <c r="Q4647" s="31"/>
    </row>
    <row r="4648" spans="17:17" x14ac:dyDescent="0.2">
      <c r="Q4648" s="31"/>
    </row>
    <row r="4649" spans="17:17" x14ac:dyDescent="0.2">
      <c r="Q4649" s="31"/>
    </row>
    <row r="4650" spans="17:17" x14ac:dyDescent="0.2">
      <c r="Q4650" s="31"/>
    </row>
    <row r="4651" spans="17:17" x14ac:dyDescent="0.2">
      <c r="Q4651" s="31"/>
    </row>
    <row r="4652" spans="17:17" x14ac:dyDescent="0.2">
      <c r="Q4652" s="31"/>
    </row>
    <row r="4653" spans="17:17" x14ac:dyDescent="0.2">
      <c r="Q4653" s="31"/>
    </row>
    <row r="4654" spans="17:17" x14ac:dyDescent="0.2">
      <c r="Q4654" s="31"/>
    </row>
    <row r="4655" spans="17:17" x14ac:dyDescent="0.2">
      <c r="Q4655" s="31"/>
    </row>
    <row r="4656" spans="17:17" x14ac:dyDescent="0.2">
      <c r="Q4656" s="31"/>
    </row>
    <row r="4657" spans="17:17" x14ac:dyDescent="0.2">
      <c r="Q4657" s="31"/>
    </row>
    <row r="4658" spans="17:17" x14ac:dyDescent="0.2">
      <c r="Q4658" s="31"/>
    </row>
    <row r="4659" spans="17:17" x14ac:dyDescent="0.2">
      <c r="Q4659" s="31"/>
    </row>
    <row r="4660" spans="17:17" x14ac:dyDescent="0.2">
      <c r="Q4660" s="31"/>
    </row>
    <row r="4661" spans="17:17" x14ac:dyDescent="0.2">
      <c r="Q4661" s="31"/>
    </row>
    <row r="4662" spans="17:17" x14ac:dyDescent="0.2">
      <c r="Q4662" s="31"/>
    </row>
    <row r="4663" spans="17:17" x14ac:dyDescent="0.2">
      <c r="Q4663" s="31"/>
    </row>
    <row r="4664" spans="17:17" x14ac:dyDescent="0.2">
      <c r="Q4664" s="31"/>
    </row>
    <row r="4665" spans="17:17" x14ac:dyDescent="0.2">
      <c r="Q4665" s="31"/>
    </row>
    <row r="4666" spans="17:17" x14ac:dyDescent="0.2">
      <c r="Q4666" s="31"/>
    </row>
    <row r="4667" spans="17:17" x14ac:dyDescent="0.2">
      <c r="Q4667" s="31"/>
    </row>
    <row r="4668" spans="17:17" x14ac:dyDescent="0.2">
      <c r="Q4668" s="31"/>
    </row>
    <row r="4669" spans="17:17" x14ac:dyDescent="0.2">
      <c r="Q4669" s="31"/>
    </row>
    <row r="4670" spans="17:17" x14ac:dyDescent="0.2">
      <c r="Q4670" s="31"/>
    </row>
    <row r="4671" spans="17:17" x14ac:dyDescent="0.2">
      <c r="Q4671" s="31"/>
    </row>
    <row r="4672" spans="17:17" x14ac:dyDescent="0.2">
      <c r="Q4672" s="31"/>
    </row>
    <row r="4673" spans="17:17" x14ac:dyDescent="0.2">
      <c r="Q4673" s="31"/>
    </row>
    <row r="4674" spans="17:17" x14ac:dyDescent="0.2">
      <c r="Q4674" s="31"/>
    </row>
    <row r="4675" spans="17:17" x14ac:dyDescent="0.2">
      <c r="Q4675" s="31"/>
    </row>
    <row r="4676" spans="17:17" x14ac:dyDescent="0.2">
      <c r="Q4676" s="31"/>
    </row>
    <row r="4677" spans="17:17" x14ac:dyDescent="0.2">
      <c r="Q4677" s="31"/>
    </row>
    <row r="4678" spans="17:17" x14ac:dyDescent="0.2">
      <c r="Q4678" s="31"/>
    </row>
    <row r="4679" spans="17:17" x14ac:dyDescent="0.2">
      <c r="Q4679" s="31"/>
    </row>
    <row r="4680" spans="17:17" x14ac:dyDescent="0.2">
      <c r="Q4680" s="31"/>
    </row>
    <row r="4681" spans="17:17" x14ac:dyDescent="0.2">
      <c r="Q4681" s="31"/>
    </row>
    <row r="4682" spans="17:17" x14ac:dyDescent="0.2">
      <c r="Q4682" s="31"/>
    </row>
    <row r="4683" spans="17:17" x14ac:dyDescent="0.2">
      <c r="Q4683" s="31"/>
    </row>
    <row r="4684" spans="17:17" x14ac:dyDescent="0.2">
      <c r="Q4684" s="31"/>
    </row>
    <row r="4685" spans="17:17" x14ac:dyDescent="0.2">
      <c r="Q4685" s="31"/>
    </row>
    <row r="4686" spans="17:17" x14ac:dyDescent="0.2">
      <c r="Q4686" s="31"/>
    </row>
    <row r="4687" spans="17:17" x14ac:dyDescent="0.2">
      <c r="Q4687" s="31"/>
    </row>
    <row r="4688" spans="17:17" x14ac:dyDescent="0.2">
      <c r="Q4688" s="31"/>
    </row>
    <row r="4689" spans="17:17" x14ac:dyDescent="0.2">
      <c r="Q4689" s="31"/>
    </row>
    <row r="4690" spans="17:17" x14ac:dyDescent="0.2">
      <c r="Q4690" s="31"/>
    </row>
    <row r="4691" spans="17:17" x14ac:dyDescent="0.2">
      <c r="Q4691" s="31"/>
    </row>
    <row r="4692" spans="17:17" x14ac:dyDescent="0.2">
      <c r="Q4692" s="31"/>
    </row>
    <row r="4693" spans="17:17" x14ac:dyDescent="0.2">
      <c r="Q4693" s="31"/>
    </row>
    <row r="4694" spans="17:17" x14ac:dyDescent="0.2">
      <c r="Q4694" s="31"/>
    </row>
    <row r="4695" spans="17:17" x14ac:dyDescent="0.2">
      <c r="Q4695" s="31"/>
    </row>
    <row r="4696" spans="17:17" x14ac:dyDescent="0.2">
      <c r="Q4696" s="31"/>
    </row>
    <row r="4697" spans="17:17" x14ac:dyDescent="0.2">
      <c r="Q4697" s="31"/>
    </row>
    <row r="4698" spans="17:17" x14ac:dyDescent="0.2">
      <c r="Q4698" s="31"/>
    </row>
    <row r="4699" spans="17:17" x14ac:dyDescent="0.2">
      <c r="Q4699" s="31"/>
    </row>
    <row r="4700" spans="17:17" x14ac:dyDescent="0.2">
      <c r="Q4700" s="31"/>
    </row>
    <row r="4701" spans="17:17" x14ac:dyDescent="0.2">
      <c r="Q4701" s="31"/>
    </row>
    <row r="4702" spans="17:17" x14ac:dyDescent="0.2">
      <c r="Q4702" s="31"/>
    </row>
    <row r="4703" spans="17:17" x14ac:dyDescent="0.2">
      <c r="Q4703" s="31"/>
    </row>
    <row r="4704" spans="17:17" x14ac:dyDescent="0.2">
      <c r="Q4704" s="31"/>
    </row>
    <row r="4705" spans="17:17" x14ac:dyDescent="0.2">
      <c r="Q4705" s="31"/>
    </row>
    <row r="4706" spans="17:17" x14ac:dyDescent="0.2">
      <c r="Q4706" s="31"/>
    </row>
    <row r="4707" spans="17:17" x14ac:dyDescent="0.2">
      <c r="Q4707" s="31"/>
    </row>
    <row r="4708" spans="17:17" x14ac:dyDescent="0.2">
      <c r="Q4708" s="31"/>
    </row>
    <row r="4709" spans="17:17" x14ac:dyDescent="0.2">
      <c r="Q4709" s="31"/>
    </row>
    <row r="4710" spans="17:17" x14ac:dyDescent="0.2">
      <c r="Q4710" s="31"/>
    </row>
    <row r="4711" spans="17:17" x14ac:dyDescent="0.2">
      <c r="Q4711" s="31"/>
    </row>
    <row r="4712" spans="17:17" x14ac:dyDescent="0.2">
      <c r="Q4712" s="31"/>
    </row>
    <row r="4713" spans="17:17" x14ac:dyDescent="0.2">
      <c r="Q4713" s="31"/>
    </row>
    <row r="4714" spans="17:17" x14ac:dyDescent="0.2">
      <c r="Q4714" s="31"/>
    </row>
    <row r="4715" spans="17:17" x14ac:dyDescent="0.2">
      <c r="Q4715" s="31"/>
    </row>
    <row r="4716" spans="17:17" x14ac:dyDescent="0.2">
      <c r="Q4716" s="31"/>
    </row>
    <row r="4717" spans="17:17" x14ac:dyDescent="0.2">
      <c r="Q4717" s="31"/>
    </row>
    <row r="4718" spans="17:17" x14ac:dyDescent="0.2">
      <c r="Q4718" s="31"/>
    </row>
    <row r="4719" spans="17:17" x14ac:dyDescent="0.2">
      <c r="Q4719" s="31"/>
    </row>
    <row r="4720" spans="17:17" x14ac:dyDescent="0.2">
      <c r="Q4720" s="31"/>
    </row>
    <row r="4721" spans="17:17" x14ac:dyDescent="0.2">
      <c r="Q4721" s="31"/>
    </row>
    <row r="4722" spans="17:17" x14ac:dyDescent="0.2">
      <c r="Q4722" s="31"/>
    </row>
    <row r="4723" spans="17:17" x14ac:dyDescent="0.2">
      <c r="Q4723" s="31"/>
    </row>
    <row r="4724" spans="17:17" x14ac:dyDescent="0.2">
      <c r="Q4724" s="31"/>
    </row>
    <row r="4725" spans="17:17" x14ac:dyDescent="0.2">
      <c r="Q4725" s="31"/>
    </row>
    <row r="4726" spans="17:17" x14ac:dyDescent="0.2">
      <c r="Q4726" s="31"/>
    </row>
    <row r="4727" spans="17:17" x14ac:dyDescent="0.2">
      <c r="Q4727" s="31"/>
    </row>
    <row r="4728" spans="17:17" x14ac:dyDescent="0.2">
      <c r="Q4728" s="31"/>
    </row>
    <row r="4729" spans="17:17" x14ac:dyDescent="0.2">
      <c r="Q4729" s="31"/>
    </row>
    <row r="4730" spans="17:17" x14ac:dyDescent="0.2">
      <c r="Q4730" s="31"/>
    </row>
    <row r="4731" spans="17:17" x14ac:dyDescent="0.2">
      <c r="Q4731" s="31"/>
    </row>
    <row r="4732" spans="17:17" x14ac:dyDescent="0.2">
      <c r="Q4732" s="31"/>
    </row>
    <row r="4733" spans="17:17" x14ac:dyDescent="0.2">
      <c r="Q4733" s="31"/>
    </row>
    <row r="4734" spans="17:17" x14ac:dyDescent="0.2">
      <c r="Q4734" s="31"/>
    </row>
    <row r="4735" spans="17:17" x14ac:dyDescent="0.2">
      <c r="Q4735" s="31"/>
    </row>
    <row r="4736" spans="17:17" x14ac:dyDescent="0.2">
      <c r="Q4736" s="31"/>
    </row>
    <row r="4737" spans="17:17" x14ac:dyDescent="0.2">
      <c r="Q4737" s="31"/>
    </row>
    <row r="4738" spans="17:17" x14ac:dyDescent="0.2">
      <c r="Q4738" s="31"/>
    </row>
    <row r="4739" spans="17:17" x14ac:dyDescent="0.2">
      <c r="Q4739" s="31"/>
    </row>
    <row r="4740" spans="17:17" x14ac:dyDescent="0.2">
      <c r="Q4740" s="31"/>
    </row>
    <row r="4741" spans="17:17" x14ac:dyDescent="0.2">
      <c r="Q4741" s="31"/>
    </row>
    <row r="4742" spans="17:17" x14ac:dyDescent="0.2">
      <c r="Q4742" s="31"/>
    </row>
    <row r="4743" spans="17:17" x14ac:dyDescent="0.2">
      <c r="Q4743" s="31"/>
    </row>
    <row r="4744" spans="17:17" x14ac:dyDescent="0.2">
      <c r="Q4744" s="31"/>
    </row>
    <row r="4745" spans="17:17" x14ac:dyDescent="0.2">
      <c r="Q4745" s="31"/>
    </row>
    <row r="4746" spans="17:17" x14ac:dyDescent="0.2">
      <c r="Q4746" s="31"/>
    </row>
    <row r="4747" spans="17:17" x14ac:dyDescent="0.2">
      <c r="Q4747" s="31"/>
    </row>
    <row r="4748" spans="17:17" x14ac:dyDescent="0.2">
      <c r="Q4748" s="31"/>
    </row>
    <row r="4749" spans="17:17" x14ac:dyDescent="0.2">
      <c r="Q4749" s="31"/>
    </row>
    <row r="4750" spans="17:17" x14ac:dyDescent="0.2">
      <c r="Q4750" s="31"/>
    </row>
    <row r="4751" spans="17:17" x14ac:dyDescent="0.2">
      <c r="Q4751" s="31"/>
    </row>
    <row r="4752" spans="17:17" x14ac:dyDescent="0.2">
      <c r="Q4752" s="31"/>
    </row>
    <row r="4753" spans="17:17" x14ac:dyDescent="0.2">
      <c r="Q4753" s="31"/>
    </row>
    <row r="4754" spans="17:17" x14ac:dyDescent="0.2">
      <c r="Q4754" s="31"/>
    </row>
    <row r="4755" spans="17:17" x14ac:dyDescent="0.2">
      <c r="Q4755" s="31"/>
    </row>
    <row r="4756" spans="17:17" x14ac:dyDescent="0.2">
      <c r="Q4756" s="31"/>
    </row>
    <row r="4757" spans="17:17" x14ac:dyDescent="0.2">
      <c r="Q4757" s="31"/>
    </row>
    <row r="4758" spans="17:17" x14ac:dyDescent="0.2">
      <c r="Q4758" s="31"/>
    </row>
    <row r="4759" spans="17:17" x14ac:dyDescent="0.2">
      <c r="Q4759" s="31"/>
    </row>
    <row r="4760" spans="17:17" x14ac:dyDescent="0.2">
      <c r="Q4760" s="31"/>
    </row>
    <row r="4761" spans="17:17" x14ac:dyDescent="0.2">
      <c r="Q4761" s="31"/>
    </row>
    <row r="4762" spans="17:17" x14ac:dyDescent="0.2">
      <c r="Q4762" s="31"/>
    </row>
    <row r="4763" spans="17:17" x14ac:dyDescent="0.2">
      <c r="Q4763" s="31"/>
    </row>
    <row r="4764" spans="17:17" x14ac:dyDescent="0.2">
      <c r="Q4764" s="31"/>
    </row>
    <row r="4765" spans="17:17" x14ac:dyDescent="0.2">
      <c r="Q4765" s="31"/>
    </row>
    <row r="4766" spans="17:17" x14ac:dyDescent="0.2">
      <c r="Q4766" s="31"/>
    </row>
    <row r="4767" spans="17:17" x14ac:dyDescent="0.2">
      <c r="Q4767" s="31"/>
    </row>
    <row r="4768" spans="17:17" x14ac:dyDescent="0.2">
      <c r="Q4768" s="31"/>
    </row>
    <row r="4769" spans="17:17" x14ac:dyDescent="0.2">
      <c r="Q4769" s="31"/>
    </row>
    <row r="4770" spans="17:17" x14ac:dyDescent="0.2">
      <c r="Q4770" s="31"/>
    </row>
    <row r="4771" spans="17:17" x14ac:dyDescent="0.2">
      <c r="Q4771" s="31"/>
    </row>
    <row r="4772" spans="17:17" x14ac:dyDescent="0.2">
      <c r="Q4772" s="31"/>
    </row>
    <row r="4773" spans="17:17" x14ac:dyDescent="0.2">
      <c r="Q4773" s="31"/>
    </row>
    <row r="4774" spans="17:17" x14ac:dyDescent="0.2">
      <c r="Q4774" s="31"/>
    </row>
    <row r="4775" spans="17:17" x14ac:dyDescent="0.2">
      <c r="Q4775" s="31"/>
    </row>
    <row r="4776" spans="17:17" x14ac:dyDescent="0.2">
      <c r="Q4776" s="31"/>
    </row>
    <row r="4777" spans="17:17" x14ac:dyDescent="0.2">
      <c r="Q4777" s="31"/>
    </row>
    <row r="4778" spans="17:17" x14ac:dyDescent="0.2">
      <c r="Q4778" s="31"/>
    </row>
    <row r="4779" spans="17:17" x14ac:dyDescent="0.2">
      <c r="Q4779" s="31"/>
    </row>
    <row r="4780" spans="17:17" x14ac:dyDescent="0.2">
      <c r="Q4780" s="31"/>
    </row>
    <row r="4781" spans="17:17" x14ac:dyDescent="0.2">
      <c r="Q4781" s="31"/>
    </row>
    <row r="4782" spans="17:17" x14ac:dyDescent="0.2">
      <c r="Q4782" s="31"/>
    </row>
    <row r="4783" spans="17:17" x14ac:dyDescent="0.2">
      <c r="Q4783" s="31"/>
    </row>
    <row r="4784" spans="17:17" x14ac:dyDescent="0.2">
      <c r="Q4784" s="31"/>
    </row>
    <row r="4785" spans="17:17" x14ac:dyDescent="0.2">
      <c r="Q4785" s="31"/>
    </row>
    <row r="4786" spans="17:17" x14ac:dyDescent="0.2">
      <c r="Q4786" s="31"/>
    </row>
    <row r="4787" spans="17:17" x14ac:dyDescent="0.2">
      <c r="Q4787" s="31"/>
    </row>
    <row r="4788" spans="17:17" x14ac:dyDescent="0.2">
      <c r="Q4788" s="31"/>
    </row>
    <row r="4789" spans="17:17" x14ac:dyDescent="0.2">
      <c r="Q4789" s="31"/>
    </row>
    <row r="4790" spans="17:17" x14ac:dyDescent="0.2">
      <c r="Q4790" s="31"/>
    </row>
    <row r="4791" spans="17:17" x14ac:dyDescent="0.2">
      <c r="Q4791" s="31"/>
    </row>
    <row r="4792" spans="17:17" x14ac:dyDescent="0.2">
      <c r="Q4792" s="31"/>
    </row>
    <row r="4793" spans="17:17" x14ac:dyDescent="0.2">
      <c r="Q4793" s="31"/>
    </row>
    <row r="4794" spans="17:17" x14ac:dyDescent="0.2">
      <c r="Q4794" s="31"/>
    </row>
    <row r="4795" spans="17:17" x14ac:dyDescent="0.2">
      <c r="Q4795" s="31"/>
    </row>
    <row r="4796" spans="17:17" x14ac:dyDescent="0.2">
      <c r="Q4796" s="31"/>
    </row>
    <row r="4797" spans="17:17" x14ac:dyDescent="0.2">
      <c r="Q4797" s="31"/>
    </row>
    <row r="4798" spans="17:17" x14ac:dyDescent="0.2">
      <c r="Q4798" s="31"/>
    </row>
    <row r="4799" spans="17:17" x14ac:dyDescent="0.2">
      <c r="Q4799" s="31"/>
    </row>
    <row r="4800" spans="17:17" x14ac:dyDescent="0.2">
      <c r="Q4800" s="31"/>
    </row>
    <row r="4801" spans="17:17" x14ac:dyDescent="0.2">
      <c r="Q4801" s="31"/>
    </row>
    <row r="4802" spans="17:17" x14ac:dyDescent="0.2">
      <c r="Q4802" s="31"/>
    </row>
    <row r="4803" spans="17:17" x14ac:dyDescent="0.2">
      <c r="Q4803" s="31"/>
    </row>
    <row r="4804" spans="17:17" x14ac:dyDescent="0.2">
      <c r="Q4804" s="31"/>
    </row>
    <row r="4805" spans="17:17" x14ac:dyDescent="0.2">
      <c r="Q4805" s="31"/>
    </row>
    <row r="4806" spans="17:17" x14ac:dyDescent="0.2">
      <c r="Q4806" s="31"/>
    </row>
    <row r="4807" spans="17:17" x14ac:dyDescent="0.2">
      <c r="Q4807" s="31"/>
    </row>
    <row r="4808" spans="17:17" x14ac:dyDescent="0.2">
      <c r="Q4808" s="31"/>
    </row>
    <row r="4809" spans="17:17" x14ac:dyDescent="0.2">
      <c r="Q4809" s="31"/>
    </row>
    <row r="4810" spans="17:17" x14ac:dyDescent="0.2">
      <c r="Q4810" s="31"/>
    </row>
    <row r="4811" spans="17:17" x14ac:dyDescent="0.2">
      <c r="Q4811" s="31"/>
    </row>
    <row r="4812" spans="17:17" x14ac:dyDescent="0.2">
      <c r="Q4812" s="31"/>
    </row>
    <row r="4813" spans="17:17" x14ac:dyDescent="0.2">
      <c r="Q4813" s="31"/>
    </row>
    <row r="4814" spans="17:17" x14ac:dyDescent="0.2">
      <c r="Q4814" s="31"/>
    </row>
    <row r="4815" spans="17:17" x14ac:dyDescent="0.2">
      <c r="Q4815" s="31"/>
    </row>
    <row r="4816" spans="17:17" x14ac:dyDescent="0.2">
      <c r="Q4816" s="31"/>
    </row>
    <row r="4817" spans="17:17" x14ac:dyDescent="0.2">
      <c r="Q4817" s="31"/>
    </row>
    <row r="4818" spans="17:17" x14ac:dyDescent="0.2">
      <c r="Q4818" s="31"/>
    </row>
    <row r="4819" spans="17:17" x14ac:dyDescent="0.2">
      <c r="Q4819" s="31"/>
    </row>
    <row r="4820" spans="17:17" x14ac:dyDescent="0.2">
      <c r="Q4820" s="31"/>
    </row>
    <row r="4821" spans="17:17" x14ac:dyDescent="0.2">
      <c r="Q4821" s="31"/>
    </row>
    <row r="4822" spans="17:17" x14ac:dyDescent="0.2">
      <c r="Q4822" s="31"/>
    </row>
    <row r="4823" spans="17:17" x14ac:dyDescent="0.2">
      <c r="Q4823" s="31"/>
    </row>
    <row r="4824" spans="17:17" x14ac:dyDescent="0.2">
      <c r="Q4824" s="31"/>
    </row>
    <row r="4825" spans="17:17" x14ac:dyDescent="0.2">
      <c r="Q4825" s="31"/>
    </row>
    <row r="4826" spans="17:17" x14ac:dyDescent="0.2">
      <c r="Q4826" s="31"/>
    </row>
    <row r="4827" spans="17:17" x14ac:dyDescent="0.2">
      <c r="Q4827" s="31"/>
    </row>
    <row r="4828" spans="17:17" x14ac:dyDescent="0.2">
      <c r="Q4828" s="31"/>
    </row>
    <row r="4829" spans="17:17" x14ac:dyDescent="0.2">
      <c r="Q4829" s="31"/>
    </row>
    <row r="4830" spans="17:17" x14ac:dyDescent="0.2">
      <c r="Q4830" s="31"/>
    </row>
    <row r="4831" spans="17:17" x14ac:dyDescent="0.2">
      <c r="Q4831" s="31"/>
    </row>
    <row r="4832" spans="17:17" x14ac:dyDescent="0.2">
      <c r="Q4832" s="31"/>
    </row>
    <row r="4833" spans="17:17" x14ac:dyDescent="0.2">
      <c r="Q4833" s="31"/>
    </row>
    <row r="4834" spans="17:17" x14ac:dyDescent="0.2">
      <c r="Q4834" s="31"/>
    </row>
    <row r="4835" spans="17:17" x14ac:dyDescent="0.2">
      <c r="Q4835" s="31"/>
    </row>
    <row r="4836" spans="17:17" x14ac:dyDescent="0.2">
      <c r="Q4836" s="31"/>
    </row>
    <row r="4837" spans="17:17" x14ac:dyDescent="0.2">
      <c r="Q4837" s="31"/>
    </row>
    <row r="4838" spans="17:17" x14ac:dyDescent="0.2">
      <c r="Q4838" s="31"/>
    </row>
    <row r="4839" spans="17:17" x14ac:dyDescent="0.2">
      <c r="Q4839" s="31"/>
    </row>
    <row r="4840" spans="17:17" x14ac:dyDescent="0.2">
      <c r="Q4840" s="31"/>
    </row>
    <row r="4841" spans="17:17" x14ac:dyDescent="0.2">
      <c r="Q4841" s="31"/>
    </row>
    <row r="4842" spans="17:17" x14ac:dyDescent="0.2">
      <c r="Q4842" s="31"/>
    </row>
    <row r="4843" spans="17:17" x14ac:dyDescent="0.2">
      <c r="Q4843" s="31"/>
    </row>
    <row r="4844" spans="17:17" x14ac:dyDescent="0.2">
      <c r="Q4844" s="31"/>
    </row>
    <row r="4845" spans="17:17" x14ac:dyDescent="0.2">
      <c r="Q4845" s="31"/>
    </row>
    <row r="4846" spans="17:17" x14ac:dyDescent="0.2">
      <c r="Q4846" s="31"/>
    </row>
    <row r="4847" spans="17:17" x14ac:dyDescent="0.2">
      <c r="Q4847" s="31"/>
    </row>
    <row r="4848" spans="17:17" x14ac:dyDescent="0.2">
      <c r="Q4848" s="31"/>
    </row>
    <row r="4849" spans="17:17" x14ac:dyDescent="0.2">
      <c r="Q4849" s="31"/>
    </row>
    <row r="4850" spans="17:17" x14ac:dyDescent="0.2">
      <c r="Q4850" s="31"/>
    </row>
    <row r="4851" spans="17:17" x14ac:dyDescent="0.2">
      <c r="Q4851" s="31"/>
    </row>
    <row r="4852" spans="17:17" x14ac:dyDescent="0.2">
      <c r="Q4852" s="31"/>
    </row>
    <row r="4853" spans="17:17" x14ac:dyDescent="0.2">
      <c r="Q4853" s="31"/>
    </row>
    <row r="4854" spans="17:17" x14ac:dyDescent="0.2">
      <c r="Q4854" s="31"/>
    </row>
    <row r="4855" spans="17:17" x14ac:dyDescent="0.2">
      <c r="Q4855" s="31"/>
    </row>
    <row r="4856" spans="17:17" x14ac:dyDescent="0.2">
      <c r="Q4856" s="31"/>
    </row>
    <row r="4857" spans="17:17" x14ac:dyDescent="0.2">
      <c r="Q4857" s="31"/>
    </row>
    <row r="4858" spans="17:17" x14ac:dyDescent="0.2">
      <c r="Q4858" s="31"/>
    </row>
    <row r="4859" spans="17:17" x14ac:dyDescent="0.2">
      <c r="Q4859" s="31"/>
    </row>
    <row r="4860" spans="17:17" x14ac:dyDescent="0.2">
      <c r="Q4860" s="31"/>
    </row>
    <row r="4861" spans="17:17" x14ac:dyDescent="0.2">
      <c r="Q4861" s="31"/>
    </row>
    <row r="4862" spans="17:17" x14ac:dyDescent="0.2">
      <c r="Q4862" s="31"/>
    </row>
    <row r="4863" spans="17:17" x14ac:dyDescent="0.2">
      <c r="Q4863" s="31"/>
    </row>
    <row r="4864" spans="17:17" x14ac:dyDescent="0.2">
      <c r="Q4864" s="31"/>
    </row>
    <row r="4865" spans="17:17" x14ac:dyDescent="0.2">
      <c r="Q4865" s="31"/>
    </row>
    <row r="4866" spans="17:17" x14ac:dyDescent="0.2">
      <c r="Q4866" s="31"/>
    </row>
    <row r="4867" spans="17:17" x14ac:dyDescent="0.2">
      <c r="Q4867" s="31"/>
    </row>
    <row r="4868" spans="17:17" x14ac:dyDescent="0.2">
      <c r="Q4868" s="31"/>
    </row>
    <row r="4869" spans="17:17" x14ac:dyDescent="0.2">
      <c r="Q4869" s="31"/>
    </row>
    <row r="4870" spans="17:17" x14ac:dyDescent="0.2">
      <c r="Q4870" s="31"/>
    </row>
    <row r="4871" spans="17:17" x14ac:dyDescent="0.2">
      <c r="Q4871" s="31"/>
    </row>
    <row r="4872" spans="17:17" x14ac:dyDescent="0.2">
      <c r="Q4872" s="31"/>
    </row>
    <row r="4873" spans="17:17" x14ac:dyDescent="0.2">
      <c r="Q4873" s="31"/>
    </row>
    <row r="4874" spans="17:17" x14ac:dyDescent="0.2">
      <c r="Q4874" s="31"/>
    </row>
    <row r="4875" spans="17:17" x14ac:dyDescent="0.2">
      <c r="Q4875" s="31"/>
    </row>
    <row r="4876" spans="17:17" x14ac:dyDescent="0.2">
      <c r="Q4876" s="31"/>
    </row>
    <row r="4877" spans="17:17" x14ac:dyDescent="0.2">
      <c r="Q4877" s="31"/>
    </row>
    <row r="4878" spans="17:17" x14ac:dyDescent="0.2">
      <c r="Q4878" s="31"/>
    </row>
    <row r="4879" spans="17:17" x14ac:dyDescent="0.2">
      <c r="Q4879" s="31"/>
    </row>
    <row r="4880" spans="17:17" x14ac:dyDescent="0.2">
      <c r="Q4880" s="31"/>
    </row>
    <row r="4881" spans="17:17" x14ac:dyDescent="0.2">
      <c r="Q4881" s="31"/>
    </row>
    <row r="4882" spans="17:17" x14ac:dyDescent="0.2">
      <c r="Q4882" s="31"/>
    </row>
    <row r="4883" spans="17:17" x14ac:dyDescent="0.2">
      <c r="Q4883" s="31"/>
    </row>
    <row r="4884" spans="17:17" x14ac:dyDescent="0.2">
      <c r="Q4884" s="31"/>
    </row>
    <row r="4885" spans="17:17" x14ac:dyDescent="0.2">
      <c r="Q4885" s="31"/>
    </row>
    <row r="4886" spans="17:17" x14ac:dyDescent="0.2">
      <c r="Q4886" s="31"/>
    </row>
    <row r="4887" spans="17:17" x14ac:dyDescent="0.2">
      <c r="Q4887" s="31"/>
    </row>
    <row r="4888" spans="17:17" x14ac:dyDescent="0.2">
      <c r="Q4888" s="31"/>
    </row>
    <row r="4889" spans="17:17" x14ac:dyDescent="0.2">
      <c r="Q4889" s="31"/>
    </row>
    <row r="4890" spans="17:17" x14ac:dyDescent="0.2">
      <c r="Q4890" s="31"/>
    </row>
    <row r="4891" spans="17:17" x14ac:dyDescent="0.2">
      <c r="Q4891" s="31"/>
    </row>
    <row r="4892" spans="17:17" x14ac:dyDescent="0.2">
      <c r="Q4892" s="31"/>
    </row>
    <row r="4893" spans="17:17" x14ac:dyDescent="0.2">
      <c r="Q4893" s="31"/>
    </row>
    <row r="4894" spans="17:17" x14ac:dyDescent="0.2">
      <c r="Q4894" s="31"/>
    </row>
    <row r="4895" spans="17:17" x14ac:dyDescent="0.2">
      <c r="Q4895" s="31"/>
    </row>
    <row r="4896" spans="17:17" x14ac:dyDescent="0.2">
      <c r="Q4896" s="31"/>
    </row>
    <row r="4897" spans="17:17" x14ac:dyDescent="0.2">
      <c r="Q4897" s="31"/>
    </row>
    <row r="4898" spans="17:17" x14ac:dyDescent="0.2">
      <c r="Q4898" s="31"/>
    </row>
    <row r="4899" spans="17:17" x14ac:dyDescent="0.2">
      <c r="Q4899" s="31"/>
    </row>
    <row r="4900" spans="17:17" x14ac:dyDescent="0.2">
      <c r="Q4900" s="31"/>
    </row>
    <row r="4901" spans="17:17" x14ac:dyDescent="0.2">
      <c r="Q4901" s="31"/>
    </row>
    <row r="4902" spans="17:17" x14ac:dyDescent="0.2">
      <c r="Q4902" s="31"/>
    </row>
    <row r="4903" spans="17:17" x14ac:dyDescent="0.2">
      <c r="Q4903" s="31"/>
    </row>
    <row r="4904" spans="17:17" x14ac:dyDescent="0.2">
      <c r="Q4904" s="31"/>
    </row>
    <row r="4905" spans="17:17" x14ac:dyDescent="0.2">
      <c r="Q4905" s="31"/>
    </row>
    <row r="4906" spans="17:17" x14ac:dyDescent="0.2">
      <c r="Q4906" s="31"/>
    </row>
    <row r="4907" spans="17:17" x14ac:dyDescent="0.2">
      <c r="Q4907" s="31"/>
    </row>
    <row r="4908" spans="17:17" x14ac:dyDescent="0.2">
      <c r="Q4908" s="31"/>
    </row>
    <row r="4909" spans="17:17" x14ac:dyDescent="0.2">
      <c r="Q4909" s="31"/>
    </row>
    <row r="4910" spans="17:17" x14ac:dyDescent="0.2">
      <c r="Q4910" s="31"/>
    </row>
    <row r="4911" spans="17:17" x14ac:dyDescent="0.2">
      <c r="Q4911" s="31"/>
    </row>
    <row r="4912" spans="17:17" x14ac:dyDescent="0.2">
      <c r="Q4912" s="31"/>
    </row>
    <row r="4913" spans="17:17" x14ac:dyDescent="0.2">
      <c r="Q4913" s="31"/>
    </row>
    <row r="4914" spans="17:17" x14ac:dyDescent="0.2">
      <c r="Q4914" s="31"/>
    </row>
    <row r="4915" spans="17:17" x14ac:dyDescent="0.2">
      <c r="Q4915" s="31"/>
    </row>
    <row r="4916" spans="17:17" x14ac:dyDescent="0.2">
      <c r="Q4916" s="31"/>
    </row>
    <row r="4917" spans="17:17" x14ac:dyDescent="0.2">
      <c r="Q4917" s="31"/>
    </row>
    <row r="4918" spans="17:17" x14ac:dyDescent="0.2">
      <c r="Q4918" s="31"/>
    </row>
    <row r="4919" spans="17:17" x14ac:dyDescent="0.2">
      <c r="Q4919" s="31"/>
    </row>
    <row r="4920" spans="17:17" x14ac:dyDescent="0.2">
      <c r="Q4920" s="31"/>
    </row>
    <row r="4921" spans="17:17" x14ac:dyDescent="0.2">
      <c r="Q4921" s="31"/>
    </row>
    <row r="4922" spans="17:17" x14ac:dyDescent="0.2">
      <c r="Q4922" s="31"/>
    </row>
    <row r="4923" spans="17:17" x14ac:dyDescent="0.2">
      <c r="Q4923" s="31"/>
    </row>
    <row r="4924" spans="17:17" x14ac:dyDescent="0.2">
      <c r="Q4924" s="31"/>
    </row>
    <row r="4925" spans="17:17" x14ac:dyDescent="0.2">
      <c r="Q4925" s="31"/>
    </row>
    <row r="4926" spans="17:17" x14ac:dyDescent="0.2">
      <c r="Q4926" s="31"/>
    </row>
    <row r="4927" spans="17:17" x14ac:dyDescent="0.2">
      <c r="Q4927" s="31"/>
    </row>
    <row r="4928" spans="17:17" x14ac:dyDescent="0.2">
      <c r="Q4928" s="31"/>
    </row>
    <row r="4929" spans="17:17" x14ac:dyDescent="0.2">
      <c r="Q4929" s="31"/>
    </row>
    <row r="4930" spans="17:17" x14ac:dyDescent="0.2">
      <c r="Q4930" s="31"/>
    </row>
    <row r="4931" spans="17:17" x14ac:dyDescent="0.2">
      <c r="Q4931" s="31"/>
    </row>
    <row r="4932" spans="17:17" x14ac:dyDescent="0.2">
      <c r="Q4932" s="31"/>
    </row>
    <row r="4933" spans="17:17" x14ac:dyDescent="0.2">
      <c r="Q4933" s="31"/>
    </row>
    <row r="4934" spans="17:17" x14ac:dyDescent="0.2">
      <c r="Q4934" s="31"/>
    </row>
    <row r="4935" spans="17:17" x14ac:dyDescent="0.2">
      <c r="Q4935" s="31"/>
    </row>
    <row r="4936" spans="17:17" x14ac:dyDescent="0.2">
      <c r="Q4936" s="31"/>
    </row>
    <row r="4937" spans="17:17" x14ac:dyDescent="0.2">
      <c r="Q4937" s="31"/>
    </row>
    <row r="4938" spans="17:17" x14ac:dyDescent="0.2">
      <c r="Q4938" s="31"/>
    </row>
    <row r="4939" spans="17:17" x14ac:dyDescent="0.2">
      <c r="Q4939" s="31"/>
    </row>
    <row r="4940" spans="17:17" x14ac:dyDescent="0.2">
      <c r="Q4940" s="31"/>
    </row>
    <row r="4941" spans="17:17" x14ac:dyDescent="0.2">
      <c r="Q4941" s="31"/>
    </row>
    <row r="4942" spans="17:17" x14ac:dyDescent="0.2">
      <c r="Q4942" s="31"/>
    </row>
    <row r="4943" spans="17:17" x14ac:dyDescent="0.2">
      <c r="Q4943" s="31"/>
    </row>
    <row r="4944" spans="17:17" x14ac:dyDescent="0.2">
      <c r="Q4944" s="31"/>
    </row>
    <row r="4945" spans="17:17" x14ac:dyDescent="0.2">
      <c r="Q4945" s="31"/>
    </row>
    <row r="4946" spans="17:17" x14ac:dyDescent="0.2">
      <c r="Q4946" s="31"/>
    </row>
    <row r="4947" spans="17:17" x14ac:dyDescent="0.2">
      <c r="Q4947" s="31"/>
    </row>
    <row r="4948" spans="17:17" x14ac:dyDescent="0.2">
      <c r="Q4948" s="31"/>
    </row>
    <row r="4949" spans="17:17" x14ac:dyDescent="0.2">
      <c r="Q4949" s="31"/>
    </row>
    <row r="4950" spans="17:17" x14ac:dyDescent="0.2">
      <c r="Q4950" s="31"/>
    </row>
    <row r="4951" spans="17:17" x14ac:dyDescent="0.2">
      <c r="Q4951" s="31"/>
    </row>
    <row r="4952" spans="17:17" x14ac:dyDescent="0.2">
      <c r="Q4952" s="31"/>
    </row>
    <row r="4953" spans="17:17" x14ac:dyDescent="0.2">
      <c r="Q4953" s="31"/>
    </row>
    <row r="4954" spans="17:17" x14ac:dyDescent="0.2">
      <c r="Q4954" s="31"/>
    </row>
    <row r="4955" spans="17:17" x14ac:dyDescent="0.2">
      <c r="Q4955" s="31"/>
    </row>
    <row r="4956" spans="17:17" x14ac:dyDescent="0.2">
      <c r="Q4956" s="31"/>
    </row>
    <row r="4957" spans="17:17" x14ac:dyDescent="0.2">
      <c r="Q4957" s="31"/>
    </row>
    <row r="4958" spans="17:17" x14ac:dyDescent="0.2">
      <c r="Q4958" s="31"/>
    </row>
    <row r="4959" spans="17:17" x14ac:dyDescent="0.2">
      <c r="Q4959" s="31"/>
    </row>
    <row r="4960" spans="17:17" x14ac:dyDescent="0.2">
      <c r="Q4960" s="31"/>
    </row>
    <row r="4961" spans="17:17" x14ac:dyDescent="0.2">
      <c r="Q4961" s="31"/>
    </row>
    <row r="4962" spans="17:17" x14ac:dyDescent="0.2">
      <c r="Q4962" s="31"/>
    </row>
    <row r="4963" spans="17:17" x14ac:dyDescent="0.2">
      <c r="Q4963" s="31"/>
    </row>
    <row r="4964" spans="17:17" x14ac:dyDescent="0.2">
      <c r="Q4964" s="31"/>
    </row>
    <row r="4965" spans="17:17" x14ac:dyDescent="0.2">
      <c r="Q4965" s="31"/>
    </row>
    <row r="4966" spans="17:17" x14ac:dyDescent="0.2">
      <c r="Q4966" s="31"/>
    </row>
    <row r="4967" spans="17:17" x14ac:dyDescent="0.2">
      <c r="Q4967" s="31"/>
    </row>
    <row r="4968" spans="17:17" x14ac:dyDescent="0.2">
      <c r="Q4968" s="31"/>
    </row>
    <row r="4969" spans="17:17" x14ac:dyDescent="0.2">
      <c r="Q4969" s="31"/>
    </row>
    <row r="4970" spans="17:17" x14ac:dyDescent="0.2">
      <c r="Q4970" s="31"/>
    </row>
    <row r="4971" spans="17:17" x14ac:dyDescent="0.2">
      <c r="Q4971" s="31"/>
    </row>
    <row r="4972" spans="17:17" x14ac:dyDescent="0.2">
      <c r="Q4972" s="31"/>
    </row>
    <row r="4973" spans="17:17" x14ac:dyDescent="0.2">
      <c r="Q4973" s="31"/>
    </row>
    <row r="4974" spans="17:17" x14ac:dyDescent="0.2">
      <c r="Q4974" s="31"/>
    </row>
    <row r="4975" spans="17:17" x14ac:dyDescent="0.2">
      <c r="Q4975" s="31"/>
    </row>
    <row r="4976" spans="17:17" x14ac:dyDescent="0.2">
      <c r="Q4976" s="31"/>
    </row>
    <row r="4977" spans="17:17" x14ac:dyDescent="0.2">
      <c r="Q4977" s="31"/>
    </row>
    <row r="4978" spans="17:17" x14ac:dyDescent="0.2">
      <c r="Q4978" s="31"/>
    </row>
    <row r="4979" spans="17:17" x14ac:dyDescent="0.2">
      <c r="Q4979" s="31"/>
    </row>
    <row r="4980" spans="17:17" x14ac:dyDescent="0.2">
      <c r="Q4980" s="31"/>
    </row>
    <row r="4981" spans="17:17" x14ac:dyDescent="0.2">
      <c r="Q4981" s="31"/>
    </row>
    <row r="4982" spans="17:17" x14ac:dyDescent="0.2">
      <c r="Q4982" s="31"/>
    </row>
    <row r="4983" spans="17:17" x14ac:dyDescent="0.2">
      <c r="Q4983" s="31"/>
    </row>
    <row r="4984" spans="17:17" x14ac:dyDescent="0.2">
      <c r="Q4984" s="31"/>
    </row>
    <row r="4985" spans="17:17" x14ac:dyDescent="0.2">
      <c r="Q4985" s="31"/>
    </row>
    <row r="4986" spans="17:17" x14ac:dyDescent="0.2">
      <c r="Q4986" s="31"/>
    </row>
    <row r="4987" spans="17:17" x14ac:dyDescent="0.2">
      <c r="Q4987" s="31"/>
    </row>
    <row r="4988" spans="17:17" x14ac:dyDescent="0.2">
      <c r="Q4988" s="31"/>
    </row>
    <row r="4989" spans="17:17" x14ac:dyDescent="0.2">
      <c r="Q4989" s="31"/>
    </row>
    <row r="4990" spans="17:17" x14ac:dyDescent="0.2">
      <c r="Q4990" s="31"/>
    </row>
    <row r="4991" spans="17:17" x14ac:dyDescent="0.2">
      <c r="Q4991" s="31"/>
    </row>
    <row r="4992" spans="17:17" x14ac:dyDescent="0.2">
      <c r="Q4992" s="31"/>
    </row>
    <row r="4993" spans="17:17" x14ac:dyDescent="0.2">
      <c r="Q4993" s="31"/>
    </row>
    <row r="4994" spans="17:17" x14ac:dyDescent="0.2">
      <c r="Q4994" s="31"/>
    </row>
    <row r="4995" spans="17:17" x14ac:dyDescent="0.2">
      <c r="Q4995" s="31"/>
    </row>
    <row r="4996" spans="17:17" x14ac:dyDescent="0.2">
      <c r="Q4996" s="31"/>
    </row>
    <row r="4997" spans="17:17" x14ac:dyDescent="0.2">
      <c r="Q4997" s="31"/>
    </row>
    <row r="4998" spans="17:17" x14ac:dyDescent="0.2">
      <c r="Q4998" s="31"/>
    </row>
    <row r="4999" spans="17:17" x14ac:dyDescent="0.2">
      <c r="Q4999" s="31"/>
    </row>
    <row r="5000" spans="17:17" x14ac:dyDescent="0.2">
      <c r="Q5000" s="31"/>
    </row>
    <row r="5001" spans="17:17" x14ac:dyDescent="0.2">
      <c r="Q5001" s="31"/>
    </row>
    <row r="5002" spans="17:17" x14ac:dyDescent="0.2">
      <c r="Q5002" s="31"/>
    </row>
    <row r="5003" spans="17:17" x14ac:dyDescent="0.2">
      <c r="Q5003" s="31"/>
    </row>
    <row r="5004" spans="17:17" x14ac:dyDescent="0.2">
      <c r="Q5004" s="31"/>
    </row>
    <row r="5005" spans="17:17" x14ac:dyDescent="0.2">
      <c r="Q5005" s="31"/>
    </row>
    <row r="5006" spans="17:17" x14ac:dyDescent="0.2">
      <c r="Q5006" s="31"/>
    </row>
    <row r="5007" spans="17:17" x14ac:dyDescent="0.2">
      <c r="Q5007" s="31"/>
    </row>
    <row r="5008" spans="17:17" x14ac:dyDescent="0.2">
      <c r="Q5008" s="31"/>
    </row>
    <row r="5009" spans="17:17" x14ac:dyDescent="0.2">
      <c r="Q5009" s="31"/>
    </row>
    <row r="5010" spans="17:17" x14ac:dyDescent="0.2">
      <c r="Q5010" s="31"/>
    </row>
    <row r="5011" spans="17:17" x14ac:dyDescent="0.2">
      <c r="Q5011" s="31"/>
    </row>
    <row r="5012" spans="17:17" x14ac:dyDescent="0.2">
      <c r="Q5012" s="31"/>
    </row>
    <row r="5013" spans="17:17" x14ac:dyDescent="0.2">
      <c r="Q5013" s="31"/>
    </row>
    <row r="5014" spans="17:17" x14ac:dyDescent="0.2">
      <c r="Q5014" s="31"/>
    </row>
    <row r="5015" spans="17:17" x14ac:dyDescent="0.2">
      <c r="Q5015" s="31"/>
    </row>
    <row r="5016" spans="17:17" x14ac:dyDescent="0.2">
      <c r="Q5016" s="31"/>
    </row>
    <row r="5017" spans="17:17" x14ac:dyDescent="0.2">
      <c r="Q5017" s="31"/>
    </row>
    <row r="5018" spans="17:17" x14ac:dyDescent="0.2">
      <c r="Q5018" s="31"/>
    </row>
    <row r="5019" spans="17:17" x14ac:dyDescent="0.2">
      <c r="Q5019" s="31"/>
    </row>
    <row r="5020" spans="17:17" x14ac:dyDescent="0.2">
      <c r="Q5020" s="31"/>
    </row>
    <row r="5021" spans="17:17" x14ac:dyDescent="0.2">
      <c r="Q5021" s="31"/>
    </row>
    <row r="5022" spans="17:17" x14ac:dyDescent="0.2">
      <c r="Q5022" s="31"/>
    </row>
    <row r="5023" spans="17:17" x14ac:dyDescent="0.2">
      <c r="Q5023" s="31"/>
    </row>
    <row r="5024" spans="17:17" x14ac:dyDescent="0.2">
      <c r="Q5024" s="31"/>
    </row>
    <row r="5025" spans="17:17" x14ac:dyDescent="0.2">
      <c r="Q5025" s="31"/>
    </row>
    <row r="5026" spans="17:17" x14ac:dyDescent="0.2">
      <c r="Q5026" s="31"/>
    </row>
    <row r="5027" spans="17:17" x14ac:dyDescent="0.2">
      <c r="Q5027" s="31"/>
    </row>
    <row r="5028" spans="17:17" x14ac:dyDescent="0.2">
      <c r="Q5028" s="31"/>
    </row>
    <row r="5029" spans="17:17" x14ac:dyDescent="0.2">
      <c r="Q5029" s="31"/>
    </row>
    <row r="5030" spans="17:17" x14ac:dyDescent="0.2">
      <c r="Q5030" s="31"/>
    </row>
    <row r="5031" spans="17:17" x14ac:dyDescent="0.2">
      <c r="Q5031" s="31"/>
    </row>
    <row r="5032" spans="17:17" x14ac:dyDescent="0.2">
      <c r="Q5032" s="31"/>
    </row>
    <row r="5033" spans="17:17" x14ac:dyDescent="0.2">
      <c r="Q5033" s="31"/>
    </row>
  </sheetData>
  <conditionalFormatting sqref="H11">
    <cfRule type="expression" dxfId="0" priority="1" stopIfTrue="1">
      <formula>AND(G11=2,H11="")</formula>
    </cfRule>
  </conditionalFormatting>
  <dataValidations count="2">
    <dataValidation type="custom" allowBlank="1" showInputMessage="1" showErrorMessage="1" errorTitle="Error" error="The value must be between 0% and 100%" promptTitle="Human intervention estimate" prompt="Enter the risk to the population posed by commercial fishing_x000a_(between 0% and 100%)" sqref="H11">
      <formula1>IF(G11=2,AND(H11&gt;=0,H11&lt;=1),"")</formula1>
    </dataValidation>
    <dataValidation type="list" allowBlank="1" showInputMessage="1" showErrorMessage="1" sqref="G11">
      <formula1>Schedule_Item</formula1>
    </dataValidation>
  </dataValidation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/>
    <Synchronization>Asynchronous</Synchronization>
    <Type>10003</Type>
    <SequenceNumber>10000</SequenceNumber>
    <Url/>
    <Assembly>RecordPoint.Active.UI, Version=1.0.0.0, Culture=neutral, PublicKeyToken=d49476ae5b650bf3</Assembly>
    <Class>RecordPoint.Active.UI.Events.WorkflowItemEventReceiver</Class>
    <Data/>
    <Filter/>
  </Receiver>
  <Receiver>
    <Name/>
    <Synchronization>Synchronous</Synchronization>
    <Type>3</Type>
    <SequenceNumber>10000</SequenceNumber>
    <Url/>
    <Assembly>RecordPoint.Active.UI, Version=1.0.0.0, Culture=neutral, PublicKeyToken=d49476ae5b650bf3</Assembly>
    <Class>RecordPoint.Active.UI.Events.WorkflowItemEventReceiver</Class>
    <Data/>
    <Filter/>
  </Receiver>
  <Receiver>
    <Name/>
    <Synchronization>Asynchronous</Synchronization>
    <Type>10009</Type>
    <SequenceNumber>10000</SequenceNumber>
    <Url/>
    <Assembly>RecordPoint.Active.UI, Version=1.0.0.0, Culture=neutral, PublicKeyToken=d49476ae5b650bf3</Assembly>
    <Class>RecordPoint.Active.UI.Events.WorkflowItemEventReceiver</Class>
    <Data/>
    <Filter/>
  </Receiver>
  <Receiver>
    <Name/>
    <Synchronization>Synchronous</Synchronization>
    <Type>9</Type>
    <SequenceNumber>10000</SequenceNumber>
    <Url/>
    <Assembly>RecordPoint.Active.UI, Version=1.0.0.0, Culture=neutral, PublicKeyToken=d49476ae5b650bf3</Assembly>
    <Class>RecordPoint.Active.UI.Events.WorkflowItemEventReceiver</Class>
    <Data/>
    <Filter/>
  </Receiver>
  <Receiver>
    <Name/>
    <Synchronization>Asynchronous</Synchronization>
    <Type>10103</Type>
    <SequenceNumber>10000</SequenceNumber>
    <Url/>
    <Assembly>RecordPoint.Active.UI, Version=1.0.0.0, Culture=neutral, PublicKeyToken=d49476ae5b650bf3</Assembly>
    <Class>RecordPoint.Active.UI.Events.WorkflowListEventReceiver</Class>
    <Data/>
    <Filter/>
  </Receiver>
  <Receiver>
    <Name/>
    <Synchronization>Synchronous</Synchronization>
    <Type>102</Type>
    <SequenceNumber>10000</SequenceNumber>
    <Url/>
    <Assembly>RecordPoint.Active.UI, Version=1.0.0.0, Culture=neutral, PublicKeyToken=d49476ae5b650bf3</Assembly>
    <Class>RecordPoint.Active.UI.Events.WorkflowListEventReceiver</Class>
    <Data/>
    <Filter/>
  </Receiver>
  <Receiver>
    <Name/>
    <Synchronization>Asynchronous</Synchronization>
    <Type>10105</Type>
    <SequenceNumber>10000</SequenceNumber>
    <Url/>
    <Assembly>RecordPoint.Active.UI, Version=1.0.0.0, Culture=neutral, PublicKeyToken=d49476ae5b650bf3</Assembly>
    <Class>RecordPoint.Active.UI.Events.WorkflowListEventReceiver</Class>
    <Data/>
    <Filter/>
  </Receiver>
  <Receiver>
    <Name/>
    <Synchronization>Synchronous</Synchronization>
    <Type>105</Type>
    <SequenceNumber>10000</SequenceNumber>
    <Url/>
    <Assembly>RecordPoint.Active.UI, Version=1.0.0.0, Culture=neutral, PublicKeyToken=d49476ae5b650bf3</Assembly>
    <Class>RecordPoint.Active.UI.Events.WorkflowListEventReceiver</Class>
    <Data/>
    <Filter/>
  </Receiver>
  <Receiver>
    <Name/>
    <Synchronization>Asynchronous</Synchronization>
    <Type>10002</Type>
    <SequenceNumber>10000</SequenceNumber>
    <Url/>
    <Assembly>RecordPoint.Active.UI, Version=1.0.0.0, Culture=neutral, PublicKeyToken=d49476ae5b650bf3</Assembly>
    <Class>RecordPoint.Active.UI.Events.WorkflowItemEventReceiver</Class>
    <Data/>
    <Filter/>
  </Receiver>
  <Receiver>
    <Name/>
    <Synchronization>Synchronous</Synchronization>
    <Type>2</Type>
    <SequenceNumber>10000</SequenceNumber>
    <Url/>
    <Assembly>RecordPoint.Active.UI, Version=1.0.0.0, Culture=neutral, PublicKeyToken=d49476ae5b650bf3</Assembly>
    <Class>RecordPoint.Active.UI.Events.WorkflowItemEventReceiver</Class>
    <Data/>
    <Filter/>
  </Receiver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3TopicNote xmlns="01be4277-2979-4a68-876d-b92b25fceece">
      <Terms xmlns="http://schemas.microsoft.com/office/infopath/2007/PartnerControls"/>
    </C3TopicNote>
    <a982e8f01a8141f990532e9571a73e3e xmlns="72cc37d4-5d09-4cfd-a3cb-d7e1855b79a7" xsi:nil="true"/>
    <TaxCatchAll xmlns="72cc37d4-5d09-4cfd-a3cb-d7e1855b79a7">
      <Value>1</Value>
    </TaxCatchAll>
    <n34b2a1472b34485af6d1097f3437ddb xmlns="72cc37d4-5d09-4cfd-a3cb-d7e1855b79a7">
      <Terms xmlns="http://schemas.microsoft.com/office/infopath/2007/PartnerControls">
        <TermInfo xmlns="http://schemas.microsoft.com/office/infopath/2007/PartnerControls">
          <TermName xmlns="http://schemas.microsoft.com/office/infopath/2007/PartnerControls">None</TermName>
          <TermId xmlns="http://schemas.microsoft.com/office/infopath/2007/PartnerControls">cf402fa0-b6a8-49a7-a22e-a95b6152c608</TermId>
        </TermInfo>
      </Terms>
    </n34b2a1472b34485af6d1097f3437ddb>
    <MPIProjectWorkstream xmlns="1d8ff7ec-2659-49cb-a3f6-93e10ad1e971" xsi:nil="true"/>
    <TaxKeywordTaxHTField xmlns="72cc37d4-5d09-4cfd-a3cb-d7e1855b79a7">
      <Terms xmlns="http://schemas.microsoft.com/office/infopath/2007/PartnerControls"/>
    </TaxKeywordTaxHTField>
    <_dlc_DocId xmlns="72cc37d4-5d09-4cfd-a3cb-d7e1855b79a7">PROJECTS-1664338219-53</_dlc_DocId>
    <_dlc_DocIdUrl xmlns="72cc37d4-5d09-4cfd-a3cb-d7e1855b79a7">
      <Url>https://piritahi.cohesion.net.nz/Sites/PRO/CS/CRP/AFLAP/_layouts/15/DocIdRedir.aspx?ID=PROJECTS-1664338219-53</Url>
      <Description>PROJECTS-1664338219-53</Description>
    </_dlc_DocIdUrl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Excel Spreadsheet" ma:contentTypeID="0x0101005496552013C0BA46BE88192D5C6EB20B009CDED344C2374474AE96CC935068FE71008307A38D84154341AD1E670EEE3A0791" ma:contentTypeVersion="3" ma:contentTypeDescription="Create a new Excel Spreadsheet" ma:contentTypeScope="" ma:versionID="a3f01b99095a1f81625eaa80658da01a">
  <xsd:schema xmlns:xsd="http://www.w3.org/2001/XMLSchema" xmlns:xs="http://www.w3.org/2001/XMLSchema" xmlns:p="http://schemas.microsoft.com/office/2006/metadata/properties" xmlns:ns3="01be4277-2979-4a68-876d-b92b25fceece" xmlns:ns4="72cc37d4-5d09-4cfd-a3cb-d7e1855b79a7" xmlns:ns5="1d8ff7ec-2659-49cb-a3f6-93e10ad1e971" targetNamespace="http://schemas.microsoft.com/office/2006/metadata/properties" ma:root="true" ma:fieldsID="b5bd2e8f8d75e1e1ddd35ef88de3f8f5" ns3:_="" ns4:_="" ns5:_="">
    <xsd:import namespace="01be4277-2979-4a68-876d-b92b25fceece"/>
    <xsd:import namespace="72cc37d4-5d09-4cfd-a3cb-d7e1855b79a7"/>
    <xsd:import namespace="1d8ff7ec-2659-49cb-a3f6-93e10ad1e971"/>
    <xsd:element name="properties">
      <xsd:complexType>
        <xsd:sequence>
          <xsd:element name="documentManagement">
            <xsd:complexType>
              <xsd:all>
                <xsd:element ref="ns3:C3TopicNote" minOccurs="0"/>
                <xsd:element ref="ns4:TaxKeywordTaxHTField" minOccurs="0"/>
                <xsd:element ref="ns4:TaxCatchAll" minOccurs="0"/>
                <xsd:element ref="ns4:TaxCatchAllLabel" minOccurs="0"/>
                <xsd:element ref="ns4:n34b2a1472b34485af6d1097f3437ddb" minOccurs="0"/>
                <xsd:element ref="ns4:a982e8f01a8141f990532e9571a73e3e" minOccurs="0"/>
                <xsd:element ref="ns5:MPIProjectWorkstream" minOccurs="0"/>
                <xsd:element ref="ns4:_dlc_DocId" minOccurs="0"/>
                <xsd:element ref="ns4:_dlc_DocIdUrl" minOccurs="0"/>
                <xsd:element ref="ns4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be4277-2979-4a68-876d-b92b25fceece" elementFormDefault="qualified">
    <xsd:import namespace="http://schemas.microsoft.com/office/2006/documentManagement/types"/>
    <xsd:import namespace="http://schemas.microsoft.com/office/infopath/2007/PartnerControls"/>
    <xsd:element name="C3TopicNote" ma:index="9" nillable="true" ma:taxonomy="true" ma:internalName="C3TopicNote" ma:taxonomyFieldName="C3Topic" ma:displayName="Topic" ma:readOnly="false" ma:fieldId="{6a3fe89f-a6dd-4490-a9c1-3ef38d67b8c7}" ma:sspId="3bfd400a-bb0f-42a8-a885-98b592a0f767" ma:termSetId="3a592a89-6bc1-4c8c-80ff-f37625b7c14c" ma:anchorId="0a1a75a0-17e5-4a40-8aa0-479b9d3ce494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2cc37d4-5d09-4cfd-a3cb-d7e1855b79a7" elementFormDefault="qualified">
    <xsd:import namespace="http://schemas.microsoft.com/office/2006/documentManagement/types"/>
    <xsd:import namespace="http://schemas.microsoft.com/office/infopath/2007/PartnerControls"/>
    <xsd:element name="TaxKeywordTaxHTField" ma:index="11" nillable="true" ma:taxonomy="true" ma:internalName="TaxKeywordTaxHTField" ma:taxonomyFieldName="TaxKeyword" ma:displayName="Enterprise Keywords" ma:fieldId="{23f27201-bee3-471e-b2e7-b64fd8b7ca38}" ma:taxonomyMulti="true" ma:sspId="3bfd400a-bb0f-42a8-a885-98b592a0f767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TaxCatchAll" ma:index="12" nillable="true" ma:displayName="Taxonomy Catch All Column" ma:hidden="true" ma:list="{e769e10b-31c0-4092-9f1a-77a4913209d0}" ma:internalName="TaxCatchAll" ma:showField="CatchAllData" ma:web="72cc37d4-5d09-4cfd-a3cb-d7e1855b79a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3" nillable="true" ma:displayName="Taxonomy Catch All Column1" ma:hidden="true" ma:list="{e769e10b-31c0-4092-9f1a-77a4913209d0}" ma:internalName="TaxCatchAllLabel" ma:readOnly="true" ma:showField="CatchAllDataLabel" ma:web="72cc37d4-5d09-4cfd-a3cb-d7e1855b79a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n34b2a1472b34485af6d1097f3437ddb" ma:index="14" nillable="true" ma:taxonomy="true" ma:internalName="n34b2a1472b34485af6d1097f3437ddb" ma:taxonomyFieldName="MPISecurityClassification" ma:displayName="Security Classification" ma:readOnly="false" ma:default="1;#None|cf402fa0-b6a8-49a7-a22e-a95b6152c608" ma:fieldId="{734b2a14-72b3-4485-af6d-1097f3437ddb}" ma:sspId="3bfd400a-bb0f-42a8-a885-98b592a0f767" ma:termSetId="0585e480-f249-45e9-9d9a-827200d7ed08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a982e8f01a8141f990532e9571a73e3e" ma:index="16" nillable="true" ma:displayName="Derived Terms_0" ma:hidden="true" ma:internalName="a982e8f01a8141f990532e9571a73e3e">
      <xsd:simpleType>
        <xsd:restriction base="dms:Note"/>
      </xsd:simpleType>
    </xsd:element>
    <xsd:element name="_dlc_DocId" ma:index="1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d8ff7ec-2659-49cb-a3f6-93e10ad1e971" elementFormDefault="qualified">
    <xsd:import namespace="http://schemas.microsoft.com/office/2006/documentManagement/types"/>
    <xsd:import namespace="http://schemas.microsoft.com/office/infopath/2007/PartnerControls"/>
    <xsd:element name="MPIProjectWorkstream" ma:index="17" nillable="true" ma:displayName="Project Workstream" ma:list="{000AF1AD-69B8-4520-86F9-6832E8F7E687}" ma:internalName="MPIProjectWorkstream" ma:showField="Title" ma:web="{e89b9c46-ad41-4147-a75f-284e8eb1982a}">
      <xsd:simpleType>
        <xsd:restriction base="dms:Lookup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4884CDE-9034-40B0-93F9-D014AB7D3234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B18DC9B5-B455-453C-89D1-A9044AC48D3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2495CAA-0C4A-4EBF-934E-9A574FC35243}">
  <ds:schemaRefs>
    <ds:schemaRef ds:uri="http://schemas.microsoft.com/office/2006/metadata/properties"/>
    <ds:schemaRef ds:uri="72cc37d4-5d09-4cfd-a3cb-d7e1855b79a7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1d8ff7ec-2659-49cb-a3f6-93e10ad1e971"/>
    <ds:schemaRef ds:uri="http://purl.org/dc/elements/1.1/"/>
    <ds:schemaRef ds:uri="01be4277-2979-4a68-876d-b92b25fceece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97B235AB-224D-4077-A9C3-C991026BD16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1be4277-2979-4a68-876d-b92b25fceece"/>
    <ds:schemaRef ds:uri="72cc37d4-5d09-4cfd-a3cb-d7e1855b79a7"/>
    <ds:schemaRef ds:uri="1d8ff7ec-2659-49cb-a3f6-93e10ad1e97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Summary</vt:lpstr>
      <vt:lpstr>Research Plan</vt:lpstr>
      <vt:lpstr>Observer Plan</vt:lpstr>
      <vt:lpstr>MPI Breakdown of Costs</vt:lpstr>
      <vt:lpstr>DOC Breakdown of Costs</vt:lpstr>
      <vt:lpstr>Levies by Fishstock</vt:lpstr>
      <vt:lpstr>Port Price changes</vt:lpstr>
      <vt:lpstr>Under &amp; Over Recovery</vt:lpstr>
      <vt:lpstr>MPI Data (H)</vt:lpstr>
      <vt:lpstr>DOC Data (H)</vt:lpstr>
    </vt:vector>
  </TitlesOfParts>
  <Company>MPI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Amie White</dc:creator>
  <cp:lastModifiedBy>Amie White</cp:lastModifiedBy>
  <cp:lastPrinted>2020-05-14T07:58:39Z</cp:lastPrinted>
  <dcterms:created xsi:type="dcterms:W3CDTF">2020-05-12T06:32:41Z</dcterms:created>
  <dcterms:modified xsi:type="dcterms:W3CDTF">2020-05-29T02:21:55Z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0x0101005496552013C0BA46BE88192D5C6EB20B009CDED344C2374474AE96CC935068FE71008307A38D84154341AD1E670EEE3A0791</vt:lpwstr>
  </property>
  <property fmtid="{D5CDD505-2E9C-101B-9397-08002B2CF9AE}" pid="3" name="C3Topic">
    <vt:lpwstr/>
  </property>
  <property fmtid="{D5CDD505-2E9C-101B-9397-08002B2CF9AE}" pid="4" name="TaxKeyword">
    <vt:lpwstr/>
  </property>
  <property fmtid="{D5CDD505-2E9C-101B-9397-08002B2CF9AE}" pid="5" name="MPISecurityClassification">
    <vt:lpwstr>1;#None|cf402fa0-b6a8-49a7-a22e-a95b6152c608</vt:lpwstr>
  </property>
  <property fmtid="{D5CDD505-2E9C-101B-9397-08002B2CF9AE}" pid="6" name="PingarMPI_Terms">
    <vt:lpwstr/>
  </property>
  <property fmtid="{D5CDD505-2E9C-101B-9397-08002B2CF9AE}" pid="7" name="_dlc_DocIdItemGuid">
    <vt:lpwstr>2be655e2-c9c7-4883-9663-75d51e97ed2c</vt:lpwstr>
  </property>
  <property fmtid="{D5CDD505-2E9C-101B-9397-08002B2CF9AE}" pid="8" name="RecordPoint_WorkflowType">
    <vt:lpwstr>ActiveSubmitStub</vt:lpwstr>
  </property>
  <property fmtid="{D5CDD505-2E9C-101B-9397-08002B2CF9AE}" pid="9" name="RecordPoint_ActiveItemUniqueId">
    <vt:lpwstr>{2be655e2-c9c7-4883-9663-75d51e97ed2c}</vt:lpwstr>
  </property>
  <property fmtid="{D5CDD505-2E9C-101B-9397-08002B2CF9AE}" pid="10" name="RecordPoint_ActiveItemWebId">
    <vt:lpwstr>{e89b9c46-ad41-4147-a75f-284e8eb1982a}</vt:lpwstr>
  </property>
  <property fmtid="{D5CDD505-2E9C-101B-9397-08002B2CF9AE}" pid="11" name="RecordPoint_ActiveItemSiteId">
    <vt:lpwstr>{6ca9caab-e4f7-4b7b-aa1a-8b535e38f6e3}</vt:lpwstr>
  </property>
  <property fmtid="{D5CDD505-2E9C-101B-9397-08002B2CF9AE}" pid="12" name="RecordPoint_ActiveItemListId">
    <vt:lpwstr>{967d617b-159a-4280-90b1-fe4008873e5b}</vt:lpwstr>
  </property>
</Properties>
</file>